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4620" windowHeight="7260" tabRatio="906" firstSheet="16" activeTab="21"/>
  </bookViews>
  <sheets>
    <sheet name="INDEX" sheetId="27" r:id="rId1"/>
    <sheet name="INDEX2" sheetId="38" r:id="rId2"/>
    <sheet name="4a-4b-4c" sheetId="37" r:id="rId3"/>
    <sheet name="4a_Sector" sheetId="2" r:id="rId4"/>
    <sheet name="4a_Manufacturing_Sector" sheetId="21" r:id="rId5"/>
    <sheet name="4a_Provinces" sheetId="3" r:id="rId6"/>
    <sheet name="4b_Tradesmen" sheetId="24" r:id="rId7"/>
    <sheet name="4b_Agriculture" sheetId="25" r:id="rId8"/>
    <sheet name="4c_Public " sheetId="26" r:id="rId9"/>
    <sheet name="4a_Company_Sector" sheetId="17" r:id="rId10"/>
    <sheet name="4a_Company_Provinces" sheetId="18" r:id="rId11"/>
    <sheet name="4a_Female_Sector" sheetId="5" r:id="rId12"/>
    <sheet name="4a_Female_Manufacturing_Sector" sheetId="23" r:id="rId13"/>
    <sheet name="4a_Female_Provinces" sheetId="30" r:id="rId14"/>
    <sheet name="Unemployment compensation app. " sheetId="35" r:id="rId15"/>
    <sheet name="Unemployment compensation" sheetId="36" r:id="rId16"/>
    <sheet name="Average_Daily_Earning_Sector" sheetId="28" r:id="rId17"/>
    <sheet name="Average_Daily_Earning_Provinces" sheetId="29" r:id="rId18"/>
    <sheet name="SME_Company_Provinces" sheetId="31" r:id="rId19"/>
    <sheet name="SME_Company_Sector" sheetId="32" r:id="rId20"/>
    <sheet name="SME_Employee_Provinces" sheetId="33" r:id="rId21"/>
    <sheet name="SME_Employee_Sector" sheetId="34" r:id="rId22"/>
  </sheets>
  <externalReferences>
    <externalReference r:id="rId23"/>
  </externalReferences>
  <definedNames>
    <definedName name="_xlnm._FilterDatabase" localSheetId="10" hidden="1">'4a_Company_Provinces'!$A$2:$K$91</definedName>
    <definedName name="_xlnm._FilterDatabase" localSheetId="9" hidden="1">'4a_Company_Sector'!$A$2:$K$96</definedName>
    <definedName name="_xlnm._FilterDatabase" localSheetId="12" hidden="1">'4a_Female_Manufacturing_Sector'!$A$2:$K$18</definedName>
    <definedName name="_xlnm._FilterDatabase" localSheetId="11" hidden="1">'4a_Female_Sector'!$A$2:$K$91</definedName>
    <definedName name="_xlnm._FilterDatabase" localSheetId="4" hidden="1">'4a_Manufacturing_Sector'!$A$2:$K$27</definedName>
    <definedName name="_xlnm._FilterDatabase" localSheetId="5" hidden="1">'4a_Provinces'!$A$2:$K$85</definedName>
    <definedName name="_xlnm._FilterDatabase" localSheetId="3" hidden="1">'4a_Sector'!$A$2:$K$91</definedName>
    <definedName name="_xlnm._FilterDatabase" localSheetId="7" hidden="1">'4b_Agriculture'!$A$2:$K$85</definedName>
    <definedName name="_xlnm._FilterDatabase" localSheetId="6" hidden="1">'4b_Tradesmen'!$A$2:$K$85</definedName>
    <definedName name="_xlnm._FilterDatabase" localSheetId="8" hidden="1">'4c_Public '!$A$2:$K$84</definedName>
    <definedName name="_xlnm._FilterDatabase" localSheetId="0" hidden="1">INDEX!$A$1:$I$1</definedName>
  </definedNames>
  <calcPr calcId="145621"/>
  <fileRecoveryPr autoRecover="0"/>
</workbook>
</file>

<file path=xl/calcChain.xml><?xml version="1.0" encoding="utf-8"?>
<calcChain xmlns="http://schemas.openxmlformats.org/spreadsheetml/2006/main">
  <c r="G65" i="37" l="1"/>
  <c r="H3" i="36" l="1"/>
  <c r="I3" i="36"/>
  <c r="J3" i="36"/>
  <c r="K3" i="36"/>
  <c r="L3" i="36"/>
  <c r="H4" i="36"/>
  <c r="I4" i="36"/>
  <c r="J4" i="36"/>
  <c r="K4" i="36"/>
  <c r="L4" i="36"/>
  <c r="H5" i="36"/>
  <c r="I5" i="36"/>
  <c r="J5" i="36"/>
  <c r="K5" i="36"/>
  <c r="L5" i="36"/>
  <c r="H6" i="36"/>
  <c r="I6" i="36"/>
  <c r="J6" i="36"/>
  <c r="K6" i="36"/>
  <c r="L6" i="36"/>
  <c r="H7" i="36"/>
  <c r="I7" i="36"/>
  <c r="J7" i="36"/>
  <c r="K7" i="36"/>
  <c r="L7" i="36"/>
  <c r="H8" i="36"/>
  <c r="I8" i="36"/>
  <c r="J8" i="36"/>
  <c r="K8" i="36"/>
  <c r="L8" i="36"/>
  <c r="I114" i="27"/>
  <c r="G114" i="27"/>
  <c r="E114" i="27"/>
  <c r="C114" i="27"/>
  <c r="L92" i="34" l="1"/>
  <c r="K92" i="34"/>
  <c r="J92" i="34"/>
  <c r="I92" i="34"/>
  <c r="L90" i="34"/>
  <c r="K90" i="34"/>
  <c r="J90" i="34"/>
  <c r="I90" i="34"/>
  <c r="L89" i="34"/>
  <c r="K89" i="34"/>
  <c r="J89" i="34"/>
  <c r="I89" i="34"/>
  <c r="L88" i="34"/>
  <c r="K88" i="34"/>
  <c r="J88" i="34"/>
  <c r="I88" i="34"/>
  <c r="L87" i="34"/>
  <c r="K87" i="34"/>
  <c r="J87" i="34"/>
  <c r="I87" i="34"/>
  <c r="L86" i="34"/>
  <c r="K86" i="34"/>
  <c r="J86" i="34"/>
  <c r="I86" i="34"/>
  <c r="L85" i="34"/>
  <c r="K85" i="34"/>
  <c r="J85" i="34"/>
  <c r="I85" i="34"/>
  <c r="L84" i="34"/>
  <c r="K84" i="34"/>
  <c r="J84" i="34"/>
  <c r="I84" i="34"/>
  <c r="L83" i="34"/>
  <c r="K83" i="34"/>
  <c r="J83" i="34"/>
  <c r="I83" i="34"/>
  <c r="L82" i="34"/>
  <c r="K82" i="34"/>
  <c r="J82" i="34"/>
  <c r="I82" i="34"/>
  <c r="L81" i="34"/>
  <c r="K81" i="34"/>
  <c r="J81" i="34"/>
  <c r="I81" i="34"/>
  <c r="L80" i="34"/>
  <c r="K80" i="34"/>
  <c r="J80" i="34"/>
  <c r="I80" i="34"/>
  <c r="L79" i="34"/>
  <c r="K79" i="34"/>
  <c r="J79" i="34"/>
  <c r="I79" i="34"/>
  <c r="L78" i="34"/>
  <c r="K78" i="34"/>
  <c r="J78" i="34"/>
  <c r="I78" i="34"/>
  <c r="L77" i="34"/>
  <c r="K77" i="34"/>
  <c r="J77" i="34"/>
  <c r="I77" i="34"/>
  <c r="L76" i="34"/>
  <c r="K76" i="34"/>
  <c r="J76" i="34"/>
  <c r="I76" i="34"/>
  <c r="L75" i="34"/>
  <c r="K75" i="34"/>
  <c r="J75" i="34"/>
  <c r="I75" i="34"/>
  <c r="L74" i="34"/>
  <c r="K74" i="34"/>
  <c r="J74" i="34"/>
  <c r="I74" i="34"/>
  <c r="L73" i="34"/>
  <c r="K73" i="34"/>
  <c r="J73" i="34"/>
  <c r="I73" i="34"/>
  <c r="L72" i="34"/>
  <c r="K72" i="34"/>
  <c r="J72" i="34"/>
  <c r="I72" i="34"/>
  <c r="L71" i="34"/>
  <c r="K71" i="34"/>
  <c r="J71" i="34"/>
  <c r="I71" i="34"/>
  <c r="L70" i="34"/>
  <c r="K70" i="34"/>
  <c r="J70" i="34"/>
  <c r="I70" i="34"/>
  <c r="L69" i="34"/>
  <c r="K69" i="34"/>
  <c r="J69" i="34"/>
  <c r="I69" i="34"/>
  <c r="L68" i="34"/>
  <c r="K68" i="34"/>
  <c r="J68" i="34"/>
  <c r="I68" i="34"/>
  <c r="L67" i="34"/>
  <c r="K67" i="34"/>
  <c r="J67" i="34"/>
  <c r="I67" i="34"/>
  <c r="L66" i="34"/>
  <c r="K66" i="34"/>
  <c r="J66" i="34"/>
  <c r="I66" i="34"/>
  <c r="L65" i="34"/>
  <c r="K65" i="34"/>
  <c r="J65" i="34"/>
  <c r="I65" i="34"/>
  <c r="L64" i="34"/>
  <c r="K64" i="34"/>
  <c r="J64" i="34"/>
  <c r="I64" i="34"/>
  <c r="L63" i="34"/>
  <c r="K63" i="34"/>
  <c r="J63" i="34"/>
  <c r="I63" i="34"/>
  <c r="L62" i="34"/>
  <c r="K62" i="34"/>
  <c r="J62" i="34"/>
  <c r="I62" i="34"/>
  <c r="L61" i="34"/>
  <c r="K61" i="34"/>
  <c r="J61" i="34"/>
  <c r="I61" i="34"/>
  <c r="L60" i="34"/>
  <c r="K60" i="34"/>
  <c r="J60" i="34"/>
  <c r="I60" i="34"/>
  <c r="L59" i="34"/>
  <c r="K59" i="34"/>
  <c r="J59" i="34"/>
  <c r="I59" i="34"/>
  <c r="L58" i="34"/>
  <c r="K58" i="34"/>
  <c r="J58" i="34"/>
  <c r="I58" i="34"/>
  <c r="L57" i="34"/>
  <c r="K57" i="34"/>
  <c r="J57" i="34"/>
  <c r="I57" i="34"/>
  <c r="L56" i="34"/>
  <c r="K56" i="34"/>
  <c r="J56" i="34"/>
  <c r="I56" i="34"/>
  <c r="L55" i="34"/>
  <c r="K55" i="34"/>
  <c r="J55" i="34"/>
  <c r="I55" i="34"/>
  <c r="L54" i="34"/>
  <c r="K54" i="34"/>
  <c r="J54" i="34"/>
  <c r="I54" i="34"/>
  <c r="L53" i="34"/>
  <c r="K53" i="34"/>
  <c r="J53" i="34"/>
  <c r="I53" i="34"/>
  <c r="L52" i="34"/>
  <c r="K52" i="34"/>
  <c r="J52" i="34"/>
  <c r="I52" i="34"/>
  <c r="L51" i="34"/>
  <c r="K51" i="34"/>
  <c r="J51" i="34"/>
  <c r="I51" i="34"/>
  <c r="L50" i="34"/>
  <c r="K50" i="34"/>
  <c r="J50" i="34"/>
  <c r="I50" i="34"/>
  <c r="L49" i="34"/>
  <c r="K49" i="34"/>
  <c r="J49" i="34"/>
  <c r="I49" i="34"/>
  <c r="L48" i="34"/>
  <c r="K48" i="34"/>
  <c r="J48" i="34"/>
  <c r="I48" i="34"/>
  <c r="L47" i="34"/>
  <c r="K47" i="34"/>
  <c r="J47" i="34"/>
  <c r="I47" i="34"/>
  <c r="L46" i="34"/>
  <c r="K46" i="34"/>
  <c r="J46" i="34"/>
  <c r="I46" i="34"/>
  <c r="L45" i="34"/>
  <c r="K45" i="34"/>
  <c r="J45" i="34"/>
  <c r="I45" i="34"/>
  <c r="L44" i="34"/>
  <c r="K44" i="34"/>
  <c r="J44" i="34"/>
  <c r="I44" i="34"/>
  <c r="L43" i="34"/>
  <c r="K43" i="34"/>
  <c r="J43" i="34"/>
  <c r="I43" i="34"/>
  <c r="L42" i="34"/>
  <c r="K42" i="34"/>
  <c r="J42" i="34"/>
  <c r="I42" i="34"/>
  <c r="L41" i="34"/>
  <c r="K41" i="34"/>
  <c r="J41" i="34"/>
  <c r="I41" i="34"/>
  <c r="L40" i="34"/>
  <c r="K40" i="34"/>
  <c r="J40" i="34"/>
  <c r="I40" i="34"/>
  <c r="L39" i="34"/>
  <c r="K39" i="34"/>
  <c r="J39" i="34"/>
  <c r="I39" i="34"/>
  <c r="L38" i="34"/>
  <c r="K38" i="34"/>
  <c r="J38" i="34"/>
  <c r="I38" i="34"/>
  <c r="L37" i="34"/>
  <c r="K37" i="34"/>
  <c r="J37" i="34"/>
  <c r="I37" i="34"/>
  <c r="L36" i="34"/>
  <c r="K36" i="34"/>
  <c r="J36" i="34"/>
  <c r="I36" i="34"/>
  <c r="L35" i="34"/>
  <c r="K35" i="34"/>
  <c r="J35" i="34"/>
  <c r="I35" i="34"/>
  <c r="L34" i="34"/>
  <c r="K34" i="34"/>
  <c r="J34" i="34"/>
  <c r="I34" i="34"/>
  <c r="L33" i="34"/>
  <c r="K33" i="34"/>
  <c r="J33" i="34"/>
  <c r="I33" i="34"/>
  <c r="L32" i="34"/>
  <c r="K32" i="34"/>
  <c r="J32" i="34"/>
  <c r="I32" i="34"/>
  <c r="L31" i="34"/>
  <c r="K31" i="34"/>
  <c r="J31" i="34"/>
  <c r="I31" i="34"/>
  <c r="L30" i="34"/>
  <c r="K30" i="34"/>
  <c r="J30" i="34"/>
  <c r="I30" i="34"/>
  <c r="L29" i="34"/>
  <c r="K29" i="34"/>
  <c r="J29" i="34"/>
  <c r="I29" i="34"/>
  <c r="L28" i="34"/>
  <c r="K28" i="34"/>
  <c r="J28" i="34"/>
  <c r="I28" i="34"/>
  <c r="L27" i="34"/>
  <c r="K27" i="34"/>
  <c r="J27" i="34"/>
  <c r="I27" i="34"/>
  <c r="L26" i="34"/>
  <c r="K26" i="34"/>
  <c r="J26" i="34"/>
  <c r="I26" i="34"/>
  <c r="L25" i="34"/>
  <c r="K25" i="34"/>
  <c r="J25" i="34"/>
  <c r="I25" i="34"/>
  <c r="L24" i="34"/>
  <c r="K24" i="34"/>
  <c r="J24" i="34"/>
  <c r="I24" i="34"/>
  <c r="L23" i="34"/>
  <c r="K23" i="34"/>
  <c r="J23" i="34"/>
  <c r="I23" i="34"/>
  <c r="L22" i="34"/>
  <c r="K22" i="34"/>
  <c r="J22" i="34"/>
  <c r="I22" i="34"/>
  <c r="L21" i="34"/>
  <c r="K21" i="34"/>
  <c r="J21" i="34"/>
  <c r="I21" i="34"/>
  <c r="L20" i="34"/>
  <c r="K20" i="34"/>
  <c r="J20" i="34"/>
  <c r="I20" i="34"/>
  <c r="L19" i="34"/>
  <c r="K19" i="34"/>
  <c r="J19" i="34"/>
  <c r="I19" i="34"/>
  <c r="L18" i="34"/>
  <c r="K18" i="34"/>
  <c r="J18" i="34"/>
  <c r="I18" i="34"/>
  <c r="L17" i="34"/>
  <c r="K17" i="34"/>
  <c r="J17" i="34"/>
  <c r="I17" i="34"/>
  <c r="L16" i="34"/>
  <c r="K16" i="34"/>
  <c r="J16" i="34"/>
  <c r="I16" i="34"/>
  <c r="L15" i="34"/>
  <c r="K15" i="34"/>
  <c r="J15" i="34"/>
  <c r="I15" i="34"/>
  <c r="L14" i="34"/>
  <c r="K14" i="34"/>
  <c r="J14" i="34"/>
  <c r="I14" i="34"/>
  <c r="L13" i="34"/>
  <c r="K13" i="34"/>
  <c r="J13" i="34"/>
  <c r="I13" i="34"/>
  <c r="L12" i="34"/>
  <c r="K12" i="34"/>
  <c r="J12" i="34"/>
  <c r="I12" i="34"/>
  <c r="L11" i="34"/>
  <c r="K11" i="34"/>
  <c r="J11" i="34"/>
  <c r="I11" i="34"/>
  <c r="L10" i="34"/>
  <c r="K10" i="34"/>
  <c r="J10" i="34"/>
  <c r="I10" i="34"/>
  <c r="L9" i="34"/>
  <c r="K9" i="34"/>
  <c r="J9" i="34"/>
  <c r="I9" i="34"/>
  <c r="L8" i="34"/>
  <c r="K8" i="34"/>
  <c r="J8" i="34"/>
  <c r="I8" i="34"/>
  <c r="L7" i="34"/>
  <c r="K7" i="34"/>
  <c r="J7" i="34"/>
  <c r="I7" i="34"/>
  <c r="L6" i="34"/>
  <c r="K6" i="34"/>
  <c r="J6" i="34"/>
  <c r="I6" i="34"/>
  <c r="L5" i="34"/>
  <c r="K5" i="34"/>
  <c r="J5" i="34"/>
  <c r="I5" i="34"/>
  <c r="L4" i="34"/>
  <c r="K4" i="34"/>
  <c r="J4" i="34"/>
  <c r="I4" i="34"/>
  <c r="L3" i="34"/>
  <c r="K3" i="34"/>
  <c r="J3" i="34"/>
  <c r="I3" i="34"/>
  <c r="L84" i="33"/>
  <c r="K84" i="33"/>
  <c r="J84" i="33"/>
  <c r="I84" i="33"/>
  <c r="L83" i="33"/>
  <c r="K83" i="33"/>
  <c r="J83" i="33"/>
  <c r="I83" i="33"/>
  <c r="L82" i="33"/>
  <c r="K82" i="33"/>
  <c r="J82" i="33"/>
  <c r="I82" i="33"/>
  <c r="L81" i="33"/>
  <c r="K81" i="33"/>
  <c r="J81" i="33"/>
  <c r="I81" i="33"/>
  <c r="L80" i="33"/>
  <c r="K80" i="33"/>
  <c r="J80" i="33"/>
  <c r="I80" i="33"/>
  <c r="L79" i="33"/>
  <c r="K79" i="33"/>
  <c r="J79" i="33"/>
  <c r="I79" i="33"/>
  <c r="L78" i="33"/>
  <c r="K78" i="33"/>
  <c r="J78" i="33"/>
  <c r="I78" i="33"/>
  <c r="L77" i="33"/>
  <c r="K77" i="33"/>
  <c r="J77" i="33"/>
  <c r="I77" i="33"/>
  <c r="L76" i="33"/>
  <c r="K76" i="33"/>
  <c r="J76" i="33"/>
  <c r="I76" i="33"/>
  <c r="L75" i="33"/>
  <c r="K75" i="33"/>
  <c r="J75" i="33"/>
  <c r="I75" i="33"/>
  <c r="L74" i="33"/>
  <c r="K74" i="33"/>
  <c r="J74" i="33"/>
  <c r="I74" i="33"/>
  <c r="L73" i="33"/>
  <c r="K73" i="33"/>
  <c r="J73" i="33"/>
  <c r="I73" i="33"/>
  <c r="L72" i="33"/>
  <c r="K72" i="33"/>
  <c r="J72" i="33"/>
  <c r="I72" i="33"/>
  <c r="L71" i="33"/>
  <c r="K71" i="33"/>
  <c r="J71" i="33"/>
  <c r="I71" i="33"/>
  <c r="L70" i="33"/>
  <c r="K70" i="33"/>
  <c r="J70" i="33"/>
  <c r="I70" i="33"/>
  <c r="L69" i="33"/>
  <c r="K69" i="33"/>
  <c r="J69" i="33"/>
  <c r="I69" i="33"/>
  <c r="L68" i="33"/>
  <c r="K68" i="33"/>
  <c r="J68" i="33"/>
  <c r="I68" i="33"/>
  <c r="L67" i="33"/>
  <c r="K67" i="33"/>
  <c r="J67" i="33"/>
  <c r="I67" i="33"/>
  <c r="L66" i="33"/>
  <c r="K66" i="33"/>
  <c r="J66" i="33"/>
  <c r="I66" i="33"/>
  <c r="L65" i="33"/>
  <c r="K65" i="33"/>
  <c r="J65" i="33"/>
  <c r="I65" i="33"/>
  <c r="L64" i="33"/>
  <c r="K64" i="33"/>
  <c r="J64" i="33"/>
  <c r="I64" i="33"/>
  <c r="L63" i="33"/>
  <c r="K63" i="33"/>
  <c r="J63" i="33"/>
  <c r="I63" i="33"/>
  <c r="L62" i="33"/>
  <c r="K62" i="33"/>
  <c r="J62" i="33"/>
  <c r="I62" i="33"/>
  <c r="L61" i="33"/>
  <c r="K61" i="33"/>
  <c r="J61" i="33"/>
  <c r="I61" i="33"/>
  <c r="L60" i="33"/>
  <c r="K60" i="33"/>
  <c r="J60" i="33"/>
  <c r="I60" i="33"/>
  <c r="L59" i="33"/>
  <c r="K59" i="33"/>
  <c r="J59" i="33"/>
  <c r="I59" i="33"/>
  <c r="L58" i="33"/>
  <c r="K58" i="33"/>
  <c r="J58" i="33"/>
  <c r="I58" i="33"/>
  <c r="L57" i="33"/>
  <c r="K57" i="33"/>
  <c r="J57" i="33"/>
  <c r="I57" i="33"/>
  <c r="L56" i="33"/>
  <c r="K56" i="33"/>
  <c r="J56" i="33"/>
  <c r="I56" i="33"/>
  <c r="L55" i="33"/>
  <c r="K55" i="33"/>
  <c r="J55" i="33"/>
  <c r="I55" i="33"/>
  <c r="L54" i="33"/>
  <c r="K54" i="33"/>
  <c r="J54" i="33"/>
  <c r="I54" i="33"/>
  <c r="L53" i="33"/>
  <c r="K53" i="33"/>
  <c r="J53" i="33"/>
  <c r="I53" i="33"/>
  <c r="L52" i="33"/>
  <c r="K52" i="33"/>
  <c r="J52" i="33"/>
  <c r="I52" i="33"/>
  <c r="L51" i="33"/>
  <c r="K51" i="33"/>
  <c r="J51" i="33"/>
  <c r="I51" i="33"/>
  <c r="L50" i="33"/>
  <c r="K50" i="33"/>
  <c r="J50" i="33"/>
  <c r="I50" i="33"/>
  <c r="L49" i="33"/>
  <c r="K49" i="33"/>
  <c r="J49" i="33"/>
  <c r="I49" i="33"/>
  <c r="L48" i="33"/>
  <c r="K48" i="33"/>
  <c r="J48" i="33"/>
  <c r="I48" i="33"/>
  <c r="L47" i="33"/>
  <c r="K47" i="33"/>
  <c r="J47" i="33"/>
  <c r="I47" i="33"/>
  <c r="L46" i="33"/>
  <c r="K46" i="33"/>
  <c r="J46" i="33"/>
  <c r="I46" i="33"/>
  <c r="L45" i="33"/>
  <c r="K45" i="33"/>
  <c r="J45" i="33"/>
  <c r="I45" i="33"/>
  <c r="L44" i="33"/>
  <c r="K44" i="33"/>
  <c r="J44" i="33"/>
  <c r="I44" i="33"/>
  <c r="L43" i="33"/>
  <c r="K43" i="33"/>
  <c r="J43" i="33"/>
  <c r="I43" i="33"/>
  <c r="L42" i="33"/>
  <c r="K42" i="33"/>
  <c r="J42" i="33"/>
  <c r="I42" i="33"/>
  <c r="L41" i="33"/>
  <c r="K41" i="33"/>
  <c r="J41" i="33"/>
  <c r="I41" i="33"/>
  <c r="L40" i="33"/>
  <c r="K40" i="33"/>
  <c r="J40" i="33"/>
  <c r="I40" i="33"/>
  <c r="L39" i="33"/>
  <c r="K39" i="33"/>
  <c r="J39" i="33"/>
  <c r="I39" i="33"/>
  <c r="L38" i="33"/>
  <c r="K38" i="33"/>
  <c r="J38" i="33"/>
  <c r="I38" i="33"/>
  <c r="L37" i="33"/>
  <c r="K37" i="33"/>
  <c r="J37" i="33"/>
  <c r="I37" i="33"/>
  <c r="L36" i="33"/>
  <c r="K36" i="33"/>
  <c r="J36" i="33"/>
  <c r="I36" i="33"/>
  <c r="L35" i="33"/>
  <c r="K35" i="33"/>
  <c r="J35" i="33"/>
  <c r="I35" i="33"/>
  <c r="L34" i="33"/>
  <c r="K34" i="33"/>
  <c r="J34" i="33"/>
  <c r="I34" i="33"/>
  <c r="L33" i="33"/>
  <c r="K33" i="33"/>
  <c r="J33" i="33"/>
  <c r="I33" i="33"/>
  <c r="L32" i="33"/>
  <c r="K32" i="33"/>
  <c r="J32" i="33"/>
  <c r="I32" i="33"/>
  <c r="L31" i="33"/>
  <c r="K31" i="33"/>
  <c r="J31" i="33"/>
  <c r="I31" i="33"/>
  <c r="L30" i="33"/>
  <c r="K30" i="33"/>
  <c r="J30" i="33"/>
  <c r="I30" i="33"/>
  <c r="L29" i="33"/>
  <c r="K29" i="33"/>
  <c r="J29" i="33"/>
  <c r="I29" i="33"/>
  <c r="L28" i="33"/>
  <c r="K28" i="33"/>
  <c r="J28" i="33"/>
  <c r="I28" i="33"/>
  <c r="L27" i="33"/>
  <c r="K27" i="33"/>
  <c r="J27" i="33"/>
  <c r="I27" i="33"/>
  <c r="L26" i="33"/>
  <c r="K26" i="33"/>
  <c r="J26" i="33"/>
  <c r="I26" i="33"/>
  <c r="L25" i="33"/>
  <c r="K25" i="33"/>
  <c r="J25" i="33"/>
  <c r="I25" i="33"/>
  <c r="L24" i="33"/>
  <c r="K24" i="33"/>
  <c r="J24" i="33"/>
  <c r="I24" i="33"/>
  <c r="L23" i="33"/>
  <c r="K23" i="33"/>
  <c r="J23" i="33"/>
  <c r="I23" i="33"/>
  <c r="L22" i="33"/>
  <c r="K22" i="33"/>
  <c r="J22" i="33"/>
  <c r="I22" i="33"/>
  <c r="L21" i="33"/>
  <c r="K21" i="33"/>
  <c r="J21" i="33"/>
  <c r="I21" i="33"/>
  <c r="L20" i="33"/>
  <c r="K20" i="33"/>
  <c r="J20" i="33"/>
  <c r="I20" i="33"/>
  <c r="L19" i="33"/>
  <c r="K19" i="33"/>
  <c r="J19" i="33"/>
  <c r="I19" i="33"/>
  <c r="L18" i="33"/>
  <c r="K18" i="33"/>
  <c r="J18" i="33"/>
  <c r="I18" i="33"/>
  <c r="L17" i="33"/>
  <c r="K17" i="33"/>
  <c r="J17" i="33"/>
  <c r="I17" i="33"/>
  <c r="L16" i="33"/>
  <c r="K16" i="33"/>
  <c r="J16" i="33"/>
  <c r="I16" i="33"/>
  <c r="L15" i="33"/>
  <c r="K15" i="33"/>
  <c r="J15" i="33"/>
  <c r="I15" i="33"/>
  <c r="L14" i="33"/>
  <c r="K14" i="33"/>
  <c r="J14" i="33"/>
  <c r="I14" i="33"/>
  <c r="L13" i="33"/>
  <c r="K13" i="33"/>
  <c r="J13" i="33"/>
  <c r="I13" i="33"/>
  <c r="L12" i="33"/>
  <c r="K12" i="33"/>
  <c r="J12" i="33"/>
  <c r="I12" i="33"/>
  <c r="L11" i="33"/>
  <c r="K11" i="33"/>
  <c r="J11" i="33"/>
  <c r="I11" i="33"/>
  <c r="L10" i="33"/>
  <c r="K10" i="33"/>
  <c r="J10" i="33"/>
  <c r="I10" i="33"/>
  <c r="L9" i="33"/>
  <c r="K9" i="33"/>
  <c r="J9" i="33"/>
  <c r="I9" i="33"/>
  <c r="L8" i="33"/>
  <c r="K8" i="33"/>
  <c r="J8" i="33"/>
  <c r="I8" i="33"/>
  <c r="L7" i="33"/>
  <c r="K7" i="33"/>
  <c r="J7" i="33"/>
  <c r="I7" i="33"/>
  <c r="L6" i="33"/>
  <c r="K6" i="33"/>
  <c r="J6" i="33"/>
  <c r="I6" i="33"/>
  <c r="L5" i="33"/>
  <c r="K5" i="33"/>
  <c r="J5" i="33"/>
  <c r="I5" i="33"/>
  <c r="L4" i="33"/>
  <c r="K4" i="33"/>
  <c r="J4" i="33"/>
  <c r="I4" i="33"/>
  <c r="L3" i="33"/>
  <c r="K3" i="33"/>
  <c r="J3" i="33"/>
  <c r="I3" i="33"/>
  <c r="L92" i="32"/>
  <c r="K92" i="32"/>
  <c r="J92" i="32"/>
  <c r="I92" i="32"/>
  <c r="L90" i="32"/>
  <c r="K90" i="32"/>
  <c r="J90" i="32"/>
  <c r="I90" i="32"/>
  <c r="L89" i="32"/>
  <c r="K89" i="32"/>
  <c r="J89" i="32"/>
  <c r="I89" i="32"/>
  <c r="L88" i="32"/>
  <c r="K88" i="32"/>
  <c r="J88" i="32"/>
  <c r="I88" i="32"/>
  <c r="L87" i="32"/>
  <c r="K87" i="32"/>
  <c r="J87" i="32"/>
  <c r="I87" i="32"/>
  <c r="L86" i="32"/>
  <c r="K86" i="32"/>
  <c r="J86" i="32"/>
  <c r="I86" i="32"/>
  <c r="L85" i="32"/>
  <c r="K85" i="32"/>
  <c r="J85" i="32"/>
  <c r="I85" i="32"/>
  <c r="L84" i="32"/>
  <c r="K84" i="32"/>
  <c r="J84" i="32"/>
  <c r="I84" i="32"/>
  <c r="L83" i="32"/>
  <c r="K83" i="32"/>
  <c r="J83" i="32"/>
  <c r="I83" i="32"/>
  <c r="L82" i="32"/>
  <c r="K82" i="32"/>
  <c r="J82" i="32"/>
  <c r="I82" i="32"/>
  <c r="L81" i="32"/>
  <c r="K81" i="32"/>
  <c r="J81" i="32"/>
  <c r="I81" i="32"/>
  <c r="L80" i="32"/>
  <c r="K80" i="32"/>
  <c r="J80" i="32"/>
  <c r="I80" i="32"/>
  <c r="L79" i="32"/>
  <c r="K79" i="32"/>
  <c r="J79" i="32"/>
  <c r="I79" i="32"/>
  <c r="L78" i="32"/>
  <c r="K78" i="32"/>
  <c r="J78" i="32"/>
  <c r="I78" i="32"/>
  <c r="L77" i="32"/>
  <c r="K77" i="32"/>
  <c r="J77" i="32"/>
  <c r="I77" i="32"/>
  <c r="L76" i="32"/>
  <c r="K76" i="32"/>
  <c r="J76" i="32"/>
  <c r="I76" i="32"/>
  <c r="L75" i="32"/>
  <c r="K75" i="32"/>
  <c r="J75" i="32"/>
  <c r="I75" i="32"/>
  <c r="L74" i="32"/>
  <c r="K74" i="32"/>
  <c r="J74" i="32"/>
  <c r="I74" i="32"/>
  <c r="L73" i="32"/>
  <c r="K73" i="32"/>
  <c r="J73" i="32"/>
  <c r="I73" i="32"/>
  <c r="L72" i="32"/>
  <c r="K72" i="32"/>
  <c r="J72" i="32"/>
  <c r="I72" i="32"/>
  <c r="L71" i="32"/>
  <c r="K71" i="32"/>
  <c r="J71" i="32"/>
  <c r="I71" i="32"/>
  <c r="L70" i="32"/>
  <c r="K70" i="32"/>
  <c r="J70" i="32"/>
  <c r="I70" i="32"/>
  <c r="L69" i="32"/>
  <c r="K69" i="32"/>
  <c r="J69" i="32"/>
  <c r="I69" i="32"/>
  <c r="L68" i="32"/>
  <c r="K68" i="32"/>
  <c r="J68" i="32"/>
  <c r="I68" i="32"/>
  <c r="L67" i="32"/>
  <c r="K67" i="32"/>
  <c r="J67" i="32"/>
  <c r="I67" i="32"/>
  <c r="L66" i="32"/>
  <c r="K66" i="32"/>
  <c r="J66" i="32"/>
  <c r="I66" i="32"/>
  <c r="L65" i="32"/>
  <c r="K65" i="32"/>
  <c r="J65" i="32"/>
  <c r="I65" i="32"/>
  <c r="L64" i="32"/>
  <c r="K64" i="32"/>
  <c r="J64" i="32"/>
  <c r="I64" i="32"/>
  <c r="L63" i="32"/>
  <c r="K63" i="32"/>
  <c r="J63" i="32"/>
  <c r="I63" i="32"/>
  <c r="L62" i="32"/>
  <c r="K62" i="32"/>
  <c r="J62" i="32"/>
  <c r="I62" i="32"/>
  <c r="L61" i="32"/>
  <c r="K61" i="32"/>
  <c r="J61" i="32"/>
  <c r="I61" i="32"/>
  <c r="L60" i="32"/>
  <c r="K60" i="32"/>
  <c r="J60" i="32"/>
  <c r="I60" i="32"/>
  <c r="L59" i="32"/>
  <c r="K59" i="32"/>
  <c r="J59" i="32"/>
  <c r="I59" i="32"/>
  <c r="L58" i="32"/>
  <c r="K58" i="32"/>
  <c r="J58" i="32"/>
  <c r="I58" i="32"/>
  <c r="L57" i="32"/>
  <c r="K57" i="32"/>
  <c r="J57" i="32"/>
  <c r="I57" i="32"/>
  <c r="L56" i="32"/>
  <c r="K56" i="32"/>
  <c r="J56" i="32"/>
  <c r="I56" i="32"/>
  <c r="L55" i="32"/>
  <c r="K55" i="32"/>
  <c r="J55" i="32"/>
  <c r="I55" i="32"/>
  <c r="L54" i="32"/>
  <c r="K54" i="32"/>
  <c r="J54" i="32"/>
  <c r="I54" i="32"/>
  <c r="L53" i="32"/>
  <c r="K53" i="32"/>
  <c r="J53" i="32"/>
  <c r="I53" i="32"/>
  <c r="L52" i="32"/>
  <c r="K52" i="32"/>
  <c r="J52" i="32"/>
  <c r="I52" i="32"/>
  <c r="L51" i="32"/>
  <c r="K51" i="32"/>
  <c r="J51" i="32"/>
  <c r="I51" i="32"/>
  <c r="L50" i="32"/>
  <c r="K50" i="32"/>
  <c r="J50" i="32"/>
  <c r="I50" i="32"/>
  <c r="L49" i="32"/>
  <c r="K49" i="32"/>
  <c r="J49" i="32"/>
  <c r="I49" i="32"/>
  <c r="L48" i="32"/>
  <c r="K48" i="32"/>
  <c r="J48" i="32"/>
  <c r="I48" i="32"/>
  <c r="L47" i="32"/>
  <c r="K47" i="32"/>
  <c r="J47" i="32"/>
  <c r="I47" i="32"/>
  <c r="L46" i="32"/>
  <c r="K46" i="32"/>
  <c r="J46" i="32"/>
  <c r="I46" i="32"/>
  <c r="L45" i="32"/>
  <c r="K45" i="32"/>
  <c r="J45" i="32"/>
  <c r="I45" i="32"/>
  <c r="L44" i="32"/>
  <c r="K44" i="32"/>
  <c r="J44" i="32"/>
  <c r="I44" i="32"/>
  <c r="L43" i="32"/>
  <c r="K43" i="32"/>
  <c r="J43" i="32"/>
  <c r="I43" i="32"/>
  <c r="L42" i="32"/>
  <c r="K42" i="32"/>
  <c r="J42" i="32"/>
  <c r="I42" i="32"/>
  <c r="L41" i="32"/>
  <c r="K41" i="32"/>
  <c r="J41" i="32"/>
  <c r="I41" i="32"/>
  <c r="L40" i="32"/>
  <c r="K40" i="32"/>
  <c r="J40" i="32"/>
  <c r="I40" i="32"/>
  <c r="L39" i="32"/>
  <c r="K39" i="32"/>
  <c r="J39" i="32"/>
  <c r="I39" i="32"/>
  <c r="L38" i="32"/>
  <c r="K38" i="32"/>
  <c r="J38" i="32"/>
  <c r="I38" i="32"/>
  <c r="L37" i="32"/>
  <c r="K37" i="32"/>
  <c r="J37" i="32"/>
  <c r="I37" i="32"/>
  <c r="L36" i="32"/>
  <c r="K36" i="32"/>
  <c r="J36" i="32"/>
  <c r="I36" i="32"/>
  <c r="L35" i="32"/>
  <c r="K35" i="32"/>
  <c r="J35" i="32"/>
  <c r="I35" i="32"/>
  <c r="L34" i="32"/>
  <c r="K34" i="32"/>
  <c r="J34" i="32"/>
  <c r="I34" i="32"/>
  <c r="L33" i="32"/>
  <c r="K33" i="32"/>
  <c r="J33" i="32"/>
  <c r="I33" i="32"/>
  <c r="L32" i="32"/>
  <c r="K32" i="32"/>
  <c r="J32" i="32"/>
  <c r="I32" i="32"/>
  <c r="L31" i="32"/>
  <c r="K31" i="32"/>
  <c r="J31" i="32"/>
  <c r="I31" i="32"/>
  <c r="L30" i="32"/>
  <c r="K30" i="32"/>
  <c r="J30" i="32"/>
  <c r="I30" i="32"/>
  <c r="L29" i="32"/>
  <c r="K29" i="32"/>
  <c r="J29" i="32"/>
  <c r="I29" i="32"/>
  <c r="L28" i="32"/>
  <c r="K28" i="32"/>
  <c r="J28" i="32"/>
  <c r="I28" i="32"/>
  <c r="L27" i="32"/>
  <c r="K27" i="32"/>
  <c r="J27" i="32"/>
  <c r="I27" i="32"/>
  <c r="L26" i="32"/>
  <c r="K26" i="32"/>
  <c r="J26" i="32"/>
  <c r="I26" i="32"/>
  <c r="L25" i="32"/>
  <c r="K25" i="32"/>
  <c r="J25" i="32"/>
  <c r="I25" i="32"/>
  <c r="L24" i="32"/>
  <c r="K24" i="32"/>
  <c r="J24" i="32"/>
  <c r="I24" i="32"/>
  <c r="L23" i="32"/>
  <c r="K23" i="32"/>
  <c r="J23" i="32"/>
  <c r="I23" i="32"/>
  <c r="L22" i="32"/>
  <c r="K22" i="32"/>
  <c r="J22" i="32"/>
  <c r="I22" i="32"/>
  <c r="L21" i="32"/>
  <c r="K21" i="32"/>
  <c r="J21" i="32"/>
  <c r="I21" i="32"/>
  <c r="L20" i="32"/>
  <c r="K20" i="32"/>
  <c r="J20" i="32"/>
  <c r="I20" i="32"/>
  <c r="L19" i="32"/>
  <c r="K19" i="32"/>
  <c r="J19" i="32"/>
  <c r="I19" i="32"/>
  <c r="L18" i="32"/>
  <c r="K18" i="32"/>
  <c r="J18" i="32"/>
  <c r="I18" i="32"/>
  <c r="L17" i="32"/>
  <c r="K17" i="32"/>
  <c r="J17" i="32"/>
  <c r="I17" i="32"/>
  <c r="L16" i="32"/>
  <c r="K16" i="32"/>
  <c r="J16" i="32"/>
  <c r="I16" i="32"/>
  <c r="L15" i="32"/>
  <c r="K15" i="32"/>
  <c r="J15" i="32"/>
  <c r="I15" i="32"/>
  <c r="L14" i="32"/>
  <c r="K14" i="32"/>
  <c r="J14" i="32"/>
  <c r="I14" i="32"/>
  <c r="L13" i="32"/>
  <c r="K13" i="32"/>
  <c r="J13" i="32"/>
  <c r="I13" i="32"/>
  <c r="L12" i="32"/>
  <c r="K12" i="32"/>
  <c r="J12" i="32"/>
  <c r="I12" i="32"/>
  <c r="L11" i="32"/>
  <c r="K11" i="32"/>
  <c r="J11" i="32"/>
  <c r="I11" i="32"/>
  <c r="L10" i="32"/>
  <c r="K10" i="32"/>
  <c r="J10" i="32"/>
  <c r="I10" i="32"/>
  <c r="L9" i="32"/>
  <c r="K9" i="32"/>
  <c r="J9" i="32"/>
  <c r="I9" i="32"/>
  <c r="L8" i="32"/>
  <c r="K8" i="32"/>
  <c r="J8" i="32"/>
  <c r="I8" i="32"/>
  <c r="L7" i="32"/>
  <c r="K7" i="32"/>
  <c r="J7" i="32"/>
  <c r="I7" i="32"/>
  <c r="L6" i="32"/>
  <c r="K6" i="32"/>
  <c r="J6" i="32"/>
  <c r="I6" i="32"/>
  <c r="L5" i="32"/>
  <c r="K5" i="32"/>
  <c r="J5" i="32"/>
  <c r="I5" i="32"/>
  <c r="L4" i="32"/>
  <c r="K4" i="32"/>
  <c r="J4" i="32"/>
  <c r="I4" i="32"/>
  <c r="L3" i="32"/>
  <c r="K3" i="32"/>
  <c r="J3" i="32"/>
  <c r="I3" i="32"/>
  <c r="L84" i="31"/>
  <c r="K84" i="31"/>
  <c r="J84" i="31"/>
  <c r="I84" i="31"/>
  <c r="L83" i="31"/>
  <c r="K83" i="31"/>
  <c r="J83" i="31"/>
  <c r="I83" i="31"/>
  <c r="L82" i="31"/>
  <c r="K82" i="31"/>
  <c r="J82" i="31"/>
  <c r="I82" i="31"/>
  <c r="L81" i="31"/>
  <c r="K81" i="31"/>
  <c r="J81" i="31"/>
  <c r="I81" i="31"/>
  <c r="L80" i="31"/>
  <c r="K80" i="31"/>
  <c r="J80" i="31"/>
  <c r="I80" i="31"/>
  <c r="L79" i="31"/>
  <c r="K79" i="31"/>
  <c r="J79" i="31"/>
  <c r="I79" i="31"/>
  <c r="L78" i="31"/>
  <c r="K78" i="31"/>
  <c r="J78" i="31"/>
  <c r="I78" i="31"/>
  <c r="L77" i="31"/>
  <c r="K77" i="31"/>
  <c r="J77" i="31"/>
  <c r="I77" i="31"/>
  <c r="L76" i="31"/>
  <c r="K76" i="31"/>
  <c r="J76" i="31"/>
  <c r="I76" i="31"/>
  <c r="L75" i="31"/>
  <c r="K75" i="31"/>
  <c r="J75" i="31"/>
  <c r="I75" i="31"/>
  <c r="L74" i="31"/>
  <c r="K74" i="31"/>
  <c r="J74" i="31"/>
  <c r="I74" i="31"/>
  <c r="L73" i="31"/>
  <c r="K73" i="31"/>
  <c r="J73" i="31"/>
  <c r="I73" i="31"/>
  <c r="L72" i="31"/>
  <c r="K72" i="31"/>
  <c r="J72" i="31"/>
  <c r="I72" i="31"/>
  <c r="L71" i="31"/>
  <c r="K71" i="31"/>
  <c r="J71" i="31"/>
  <c r="I71" i="31"/>
  <c r="L70" i="31"/>
  <c r="K70" i="31"/>
  <c r="J70" i="31"/>
  <c r="I70" i="31"/>
  <c r="L69" i="31"/>
  <c r="K69" i="31"/>
  <c r="J69" i="31"/>
  <c r="I69" i="31"/>
  <c r="L68" i="31"/>
  <c r="K68" i="31"/>
  <c r="J68" i="31"/>
  <c r="I68" i="31"/>
  <c r="L67" i="31"/>
  <c r="K67" i="31"/>
  <c r="J67" i="31"/>
  <c r="I67" i="31"/>
  <c r="L66" i="31"/>
  <c r="K66" i="31"/>
  <c r="J66" i="31"/>
  <c r="I66" i="31"/>
  <c r="L65" i="31"/>
  <c r="K65" i="31"/>
  <c r="J65" i="31"/>
  <c r="I65" i="31"/>
  <c r="L64" i="31"/>
  <c r="K64" i="31"/>
  <c r="J64" i="31"/>
  <c r="I64" i="31"/>
  <c r="L63" i="31"/>
  <c r="K63" i="31"/>
  <c r="J63" i="31"/>
  <c r="I63" i="31"/>
  <c r="L62" i="31"/>
  <c r="K62" i="31"/>
  <c r="J62" i="31"/>
  <c r="I62" i="31"/>
  <c r="L61" i="31"/>
  <c r="K61" i="31"/>
  <c r="J61" i="31"/>
  <c r="I61" i="31"/>
  <c r="L60" i="31"/>
  <c r="K60" i="31"/>
  <c r="J60" i="31"/>
  <c r="I60" i="31"/>
  <c r="L59" i="31"/>
  <c r="K59" i="31"/>
  <c r="J59" i="31"/>
  <c r="I59" i="31"/>
  <c r="L58" i="31"/>
  <c r="K58" i="31"/>
  <c r="J58" i="31"/>
  <c r="I58" i="31"/>
  <c r="L57" i="31"/>
  <c r="K57" i="31"/>
  <c r="J57" i="31"/>
  <c r="I57" i="31"/>
  <c r="L56" i="31"/>
  <c r="K56" i="31"/>
  <c r="J56" i="31"/>
  <c r="I56" i="31"/>
  <c r="L55" i="31"/>
  <c r="K55" i="31"/>
  <c r="J55" i="31"/>
  <c r="I55" i="31"/>
  <c r="L54" i="31"/>
  <c r="K54" i="31"/>
  <c r="J54" i="31"/>
  <c r="I54" i="31"/>
  <c r="L53" i="31"/>
  <c r="K53" i="31"/>
  <c r="J53" i="31"/>
  <c r="I53" i="31"/>
  <c r="L52" i="31"/>
  <c r="K52" i="31"/>
  <c r="J52" i="31"/>
  <c r="I52" i="31"/>
  <c r="L51" i="31"/>
  <c r="K51" i="31"/>
  <c r="J51" i="31"/>
  <c r="I51" i="31"/>
  <c r="L50" i="31"/>
  <c r="K50" i="31"/>
  <c r="J50" i="31"/>
  <c r="I50" i="31"/>
  <c r="L49" i="31"/>
  <c r="K49" i="31"/>
  <c r="J49" i="31"/>
  <c r="I49" i="31"/>
  <c r="L48" i="31"/>
  <c r="K48" i="31"/>
  <c r="J48" i="31"/>
  <c r="I48" i="31"/>
  <c r="L47" i="31"/>
  <c r="K47" i="31"/>
  <c r="J47" i="31"/>
  <c r="I47" i="31"/>
  <c r="L46" i="31"/>
  <c r="K46" i="31"/>
  <c r="J46" i="31"/>
  <c r="I46" i="31"/>
  <c r="L45" i="31"/>
  <c r="K45" i="31"/>
  <c r="J45" i="31"/>
  <c r="I45" i="31"/>
  <c r="L44" i="31"/>
  <c r="K44" i="31"/>
  <c r="J44" i="31"/>
  <c r="I44" i="31"/>
  <c r="L43" i="31"/>
  <c r="K43" i="31"/>
  <c r="J43" i="31"/>
  <c r="I43" i="31"/>
  <c r="L42" i="31"/>
  <c r="K42" i="31"/>
  <c r="J42" i="31"/>
  <c r="I42" i="31"/>
  <c r="L41" i="31"/>
  <c r="K41" i="31"/>
  <c r="J41" i="31"/>
  <c r="I41" i="31"/>
  <c r="L40" i="31"/>
  <c r="K40" i="31"/>
  <c r="J40" i="31"/>
  <c r="I40" i="31"/>
  <c r="L39" i="31"/>
  <c r="K39" i="31"/>
  <c r="J39" i="31"/>
  <c r="I39" i="31"/>
  <c r="L38" i="31"/>
  <c r="K38" i="31"/>
  <c r="J38" i="31"/>
  <c r="I38" i="31"/>
  <c r="L37" i="31"/>
  <c r="K37" i="31"/>
  <c r="J37" i="31"/>
  <c r="I37" i="31"/>
  <c r="L36" i="31"/>
  <c r="K36" i="31"/>
  <c r="J36" i="31"/>
  <c r="I36" i="31"/>
  <c r="L35" i="31"/>
  <c r="K35" i="31"/>
  <c r="J35" i="31"/>
  <c r="I35" i="31"/>
  <c r="L34" i="31"/>
  <c r="K34" i="31"/>
  <c r="J34" i="31"/>
  <c r="I34" i="31"/>
  <c r="L33" i="31"/>
  <c r="K33" i="31"/>
  <c r="J33" i="31"/>
  <c r="I33" i="31"/>
  <c r="L32" i="31"/>
  <c r="K32" i="31"/>
  <c r="J32" i="31"/>
  <c r="I32" i="31"/>
  <c r="L31" i="31"/>
  <c r="K31" i="31"/>
  <c r="J31" i="31"/>
  <c r="I31" i="31"/>
  <c r="L30" i="31"/>
  <c r="K30" i="31"/>
  <c r="J30" i="31"/>
  <c r="I30" i="31"/>
  <c r="L29" i="31"/>
  <c r="K29" i="31"/>
  <c r="J29" i="31"/>
  <c r="I29" i="31"/>
  <c r="L28" i="31"/>
  <c r="K28" i="31"/>
  <c r="J28" i="31"/>
  <c r="I28" i="31"/>
  <c r="L27" i="31"/>
  <c r="K27" i="31"/>
  <c r="J27" i="31"/>
  <c r="I27" i="31"/>
  <c r="L26" i="31"/>
  <c r="K26" i="31"/>
  <c r="J26" i="31"/>
  <c r="I26" i="31"/>
  <c r="L25" i="31"/>
  <c r="K25" i="31"/>
  <c r="J25" i="31"/>
  <c r="I25" i="31"/>
  <c r="L24" i="31"/>
  <c r="K24" i="31"/>
  <c r="J24" i="31"/>
  <c r="I24" i="31"/>
  <c r="L23" i="31"/>
  <c r="K23" i="31"/>
  <c r="J23" i="31"/>
  <c r="I23" i="31"/>
  <c r="L22" i="31"/>
  <c r="K22" i="31"/>
  <c r="J22" i="31"/>
  <c r="I22" i="31"/>
  <c r="L21" i="31"/>
  <c r="K21" i="31"/>
  <c r="J21" i="31"/>
  <c r="I21" i="31"/>
  <c r="L20" i="31"/>
  <c r="K20" i="31"/>
  <c r="J20" i="31"/>
  <c r="I20" i="31"/>
  <c r="L19" i="31"/>
  <c r="K19" i="31"/>
  <c r="J19" i="31"/>
  <c r="I19" i="31"/>
  <c r="L18" i="31"/>
  <c r="K18" i="31"/>
  <c r="J18" i="31"/>
  <c r="I18" i="31"/>
  <c r="L17" i="31"/>
  <c r="K17" i="31"/>
  <c r="J17" i="31"/>
  <c r="I17" i="31"/>
  <c r="L16" i="31"/>
  <c r="K16" i="31"/>
  <c r="J16" i="31"/>
  <c r="I16" i="31"/>
  <c r="L15" i="31"/>
  <c r="K15" i="31"/>
  <c r="J15" i="31"/>
  <c r="I15" i="31"/>
  <c r="L14" i="31"/>
  <c r="K14" i="31"/>
  <c r="J14" i="31"/>
  <c r="I14" i="31"/>
  <c r="L13" i="31"/>
  <c r="K13" i="31"/>
  <c r="J13" i="31"/>
  <c r="I13" i="31"/>
  <c r="L12" i="31"/>
  <c r="K12" i="31"/>
  <c r="J12" i="31"/>
  <c r="I12" i="31"/>
  <c r="L11" i="31"/>
  <c r="K11" i="31"/>
  <c r="J11" i="31"/>
  <c r="I11" i="31"/>
  <c r="L10" i="31"/>
  <c r="K10" i="31"/>
  <c r="J10" i="31"/>
  <c r="I10" i="31"/>
  <c r="L9" i="31"/>
  <c r="K9" i="31"/>
  <c r="J9" i="31"/>
  <c r="I9" i="31"/>
  <c r="L8" i="31"/>
  <c r="K8" i="31"/>
  <c r="J8" i="31"/>
  <c r="I8" i="31"/>
  <c r="L7" i="31"/>
  <c r="K7" i="31"/>
  <c r="J7" i="31"/>
  <c r="I7" i="31"/>
  <c r="L6" i="31"/>
  <c r="K6" i="31"/>
  <c r="J6" i="31"/>
  <c r="I6" i="31"/>
  <c r="L5" i="31"/>
  <c r="K5" i="31"/>
  <c r="J5" i="31"/>
  <c r="I5" i="31"/>
  <c r="L4" i="31"/>
  <c r="K4" i="31"/>
  <c r="J4" i="31"/>
  <c r="I4" i="31"/>
  <c r="L3" i="31"/>
  <c r="K3" i="31"/>
  <c r="J3" i="31"/>
  <c r="I3" i="31"/>
  <c r="K84" i="29"/>
  <c r="J84" i="29"/>
  <c r="I84" i="29"/>
  <c r="H84" i="29"/>
  <c r="K83" i="29"/>
  <c r="J83" i="29"/>
  <c r="I83" i="29"/>
  <c r="H83" i="29"/>
  <c r="K82" i="29"/>
  <c r="J82" i="29"/>
  <c r="I82" i="29"/>
  <c r="H82" i="29"/>
  <c r="K81" i="29"/>
  <c r="J81" i="29"/>
  <c r="I81" i="29"/>
  <c r="H81" i="29"/>
  <c r="K80" i="29"/>
  <c r="J80" i="29"/>
  <c r="I80" i="29"/>
  <c r="H80" i="29"/>
  <c r="K79" i="29"/>
  <c r="J79" i="29"/>
  <c r="I79" i="29"/>
  <c r="H79" i="29"/>
  <c r="K78" i="29"/>
  <c r="J78" i="29"/>
  <c r="I78" i="29"/>
  <c r="H78" i="29"/>
  <c r="K77" i="29"/>
  <c r="J77" i="29"/>
  <c r="I77" i="29"/>
  <c r="H77" i="29"/>
  <c r="K76" i="29"/>
  <c r="J76" i="29"/>
  <c r="I76" i="29"/>
  <c r="H76" i="29"/>
  <c r="K75" i="29"/>
  <c r="J75" i="29"/>
  <c r="I75" i="29"/>
  <c r="H75" i="29"/>
  <c r="K74" i="29"/>
  <c r="J74" i="29"/>
  <c r="I74" i="29"/>
  <c r="H74" i="29"/>
  <c r="K73" i="29"/>
  <c r="J73" i="29"/>
  <c r="I73" i="29"/>
  <c r="H73" i="29"/>
  <c r="K72" i="29"/>
  <c r="J72" i="29"/>
  <c r="I72" i="29"/>
  <c r="H72" i="29"/>
  <c r="K71" i="29"/>
  <c r="J71" i="29"/>
  <c r="I71" i="29"/>
  <c r="H71" i="29"/>
  <c r="K70" i="29"/>
  <c r="J70" i="29"/>
  <c r="I70" i="29"/>
  <c r="H70" i="29"/>
  <c r="K69" i="29"/>
  <c r="J69" i="29"/>
  <c r="I69" i="29"/>
  <c r="H69" i="29"/>
  <c r="K68" i="29"/>
  <c r="J68" i="29"/>
  <c r="I68" i="29"/>
  <c r="H68" i="29"/>
  <c r="K67" i="29"/>
  <c r="J67" i="29"/>
  <c r="I67" i="29"/>
  <c r="H67" i="29"/>
  <c r="K66" i="29"/>
  <c r="J66" i="29"/>
  <c r="I66" i="29"/>
  <c r="H66" i="29"/>
  <c r="K65" i="29"/>
  <c r="J65" i="29"/>
  <c r="I65" i="29"/>
  <c r="H65" i="29"/>
  <c r="K64" i="29"/>
  <c r="J64" i="29"/>
  <c r="I64" i="29"/>
  <c r="H64" i="29"/>
  <c r="K63" i="29"/>
  <c r="J63" i="29"/>
  <c r="I63" i="29"/>
  <c r="H63" i="29"/>
  <c r="K62" i="29"/>
  <c r="J62" i="29"/>
  <c r="I62" i="29"/>
  <c r="H62" i="29"/>
  <c r="K61" i="29"/>
  <c r="J61" i="29"/>
  <c r="I61" i="29"/>
  <c r="H61" i="29"/>
  <c r="K60" i="29"/>
  <c r="J60" i="29"/>
  <c r="I60" i="29"/>
  <c r="H60" i="29"/>
  <c r="K59" i="29"/>
  <c r="J59" i="29"/>
  <c r="I59" i="29"/>
  <c r="H59" i="29"/>
  <c r="K58" i="29"/>
  <c r="J58" i="29"/>
  <c r="I58" i="29"/>
  <c r="H58" i="29"/>
  <c r="K57" i="29"/>
  <c r="J57" i="29"/>
  <c r="I57" i="29"/>
  <c r="H57" i="29"/>
  <c r="K56" i="29"/>
  <c r="J56" i="29"/>
  <c r="I56" i="29"/>
  <c r="H56" i="29"/>
  <c r="K55" i="29"/>
  <c r="J55" i="29"/>
  <c r="I55" i="29"/>
  <c r="H55" i="29"/>
  <c r="K54" i="29"/>
  <c r="J54" i="29"/>
  <c r="I54" i="29"/>
  <c r="H54" i="29"/>
  <c r="K53" i="29"/>
  <c r="J53" i="29"/>
  <c r="I53" i="29"/>
  <c r="H53" i="29"/>
  <c r="K52" i="29"/>
  <c r="J52" i="29"/>
  <c r="I52" i="29"/>
  <c r="H52" i="29"/>
  <c r="K51" i="29"/>
  <c r="J51" i="29"/>
  <c r="I51" i="29"/>
  <c r="H51" i="29"/>
  <c r="K50" i="29"/>
  <c r="J50" i="29"/>
  <c r="I50" i="29"/>
  <c r="H50" i="29"/>
  <c r="K49" i="29"/>
  <c r="J49" i="29"/>
  <c r="I49" i="29"/>
  <c r="H49" i="29"/>
  <c r="K48" i="29"/>
  <c r="J48" i="29"/>
  <c r="I48" i="29"/>
  <c r="H48" i="29"/>
  <c r="K47" i="29"/>
  <c r="J47" i="29"/>
  <c r="I47" i="29"/>
  <c r="H47" i="29"/>
  <c r="K46" i="29"/>
  <c r="J46" i="29"/>
  <c r="I46" i="29"/>
  <c r="H46" i="29"/>
  <c r="K45" i="29"/>
  <c r="J45" i="29"/>
  <c r="I45" i="29"/>
  <c r="H45" i="29"/>
  <c r="K44" i="29"/>
  <c r="J44" i="29"/>
  <c r="I44" i="29"/>
  <c r="H44" i="29"/>
  <c r="K43" i="29"/>
  <c r="J43" i="29"/>
  <c r="I43" i="29"/>
  <c r="H43" i="29"/>
  <c r="K42" i="29"/>
  <c r="J42" i="29"/>
  <c r="I42" i="29"/>
  <c r="H42" i="29"/>
  <c r="K41" i="29"/>
  <c r="J41" i="29"/>
  <c r="I41" i="29"/>
  <c r="H41" i="29"/>
  <c r="K40" i="29"/>
  <c r="J40" i="29"/>
  <c r="I40" i="29"/>
  <c r="H40" i="29"/>
  <c r="K39" i="29"/>
  <c r="J39" i="29"/>
  <c r="I39" i="29"/>
  <c r="H39" i="29"/>
  <c r="K38" i="29"/>
  <c r="J38" i="29"/>
  <c r="I38" i="29"/>
  <c r="H38" i="29"/>
  <c r="K37" i="29"/>
  <c r="J37" i="29"/>
  <c r="I37" i="29"/>
  <c r="H37" i="29"/>
  <c r="K36" i="29"/>
  <c r="J36" i="29"/>
  <c r="I36" i="29"/>
  <c r="H36" i="29"/>
  <c r="K35" i="29"/>
  <c r="J35" i="29"/>
  <c r="I35" i="29"/>
  <c r="H35" i="29"/>
  <c r="K34" i="29"/>
  <c r="J34" i="29"/>
  <c r="I34" i="29"/>
  <c r="H34" i="29"/>
  <c r="K33" i="29"/>
  <c r="J33" i="29"/>
  <c r="I33" i="29"/>
  <c r="H33" i="29"/>
  <c r="K32" i="29"/>
  <c r="J32" i="29"/>
  <c r="I32" i="29"/>
  <c r="H32" i="29"/>
  <c r="K31" i="29"/>
  <c r="J31" i="29"/>
  <c r="I31" i="29"/>
  <c r="H31" i="29"/>
  <c r="K30" i="29"/>
  <c r="J30" i="29"/>
  <c r="I30" i="29"/>
  <c r="H30" i="29"/>
  <c r="K29" i="29"/>
  <c r="J29" i="29"/>
  <c r="I29" i="29"/>
  <c r="H29" i="29"/>
  <c r="K28" i="29"/>
  <c r="J28" i="29"/>
  <c r="I28" i="29"/>
  <c r="H28" i="29"/>
  <c r="K27" i="29"/>
  <c r="J27" i="29"/>
  <c r="I27" i="29"/>
  <c r="H27" i="29"/>
  <c r="K26" i="29"/>
  <c r="J26" i="29"/>
  <c r="I26" i="29"/>
  <c r="H26" i="29"/>
  <c r="K25" i="29"/>
  <c r="J25" i="29"/>
  <c r="I25" i="29"/>
  <c r="H25" i="29"/>
  <c r="K24" i="29"/>
  <c r="J24" i="29"/>
  <c r="I24" i="29"/>
  <c r="H24" i="29"/>
  <c r="K23" i="29"/>
  <c r="J23" i="29"/>
  <c r="I23" i="29"/>
  <c r="H23" i="29"/>
  <c r="K22" i="29"/>
  <c r="J22" i="29"/>
  <c r="I22" i="29"/>
  <c r="H22" i="29"/>
  <c r="K21" i="29"/>
  <c r="J21" i="29"/>
  <c r="I21" i="29"/>
  <c r="H21" i="29"/>
  <c r="K20" i="29"/>
  <c r="J20" i="29"/>
  <c r="I20" i="29"/>
  <c r="H20" i="29"/>
  <c r="K19" i="29"/>
  <c r="J19" i="29"/>
  <c r="I19" i="29"/>
  <c r="H19" i="29"/>
  <c r="K18" i="29"/>
  <c r="J18" i="29"/>
  <c r="I18" i="29"/>
  <c r="H18" i="29"/>
  <c r="K17" i="29"/>
  <c r="J17" i="29"/>
  <c r="I17" i="29"/>
  <c r="H17" i="29"/>
  <c r="K16" i="29"/>
  <c r="J16" i="29"/>
  <c r="I16" i="29"/>
  <c r="H16" i="29"/>
  <c r="K15" i="29"/>
  <c r="J15" i="29"/>
  <c r="I15" i="29"/>
  <c r="H15" i="29"/>
  <c r="K14" i="29"/>
  <c r="J14" i="29"/>
  <c r="I14" i="29"/>
  <c r="H14" i="29"/>
  <c r="K13" i="29"/>
  <c r="J13" i="29"/>
  <c r="I13" i="29"/>
  <c r="H13" i="29"/>
  <c r="K12" i="29"/>
  <c r="J12" i="29"/>
  <c r="I12" i="29"/>
  <c r="H12" i="29"/>
  <c r="K11" i="29"/>
  <c r="J11" i="29"/>
  <c r="I11" i="29"/>
  <c r="H11" i="29"/>
  <c r="K10" i="29"/>
  <c r="J10" i="29"/>
  <c r="I10" i="29"/>
  <c r="H10" i="29"/>
  <c r="K9" i="29"/>
  <c r="J9" i="29"/>
  <c r="I9" i="29"/>
  <c r="H9" i="29"/>
  <c r="K8" i="29"/>
  <c r="J8" i="29"/>
  <c r="I8" i="29"/>
  <c r="H8" i="29"/>
  <c r="K7" i="29"/>
  <c r="J7" i="29"/>
  <c r="I7" i="29"/>
  <c r="H7" i="29"/>
  <c r="K6" i="29"/>
  <c r="J6" i="29"/>
  <c r="I6" i="29"/>
  <c r="H6" i="29"/>
  <c r="K5" i="29"/>
  <c r="J5" i="29"/>
  <c r="I5" i="29"/>
  <c r="H5" i="29"/>
  <c r="K4" i="29"/>
  <c r="J4" i="29"/>
  <c r="I4" i="29"/>
  <c r="H4" i="29"/>
  <c r="K3" i="29"/>
  <c r="J3" i="29"/>
  <c r="I3" i="29"/>
  <c r="H3" i="29"/>
  <c r="K92" i="28"/>
  <c r="J92" i="28"/>
  <c r="I92" i="28"/>
  <c r="H92" i="28"/>
  <c r="K90" i="28"/>
  <c r="J90" i="28"/>
  <c r="I90" i="28"/>
  <c r="H90" i="28"/>
  <c r="K89" i="28"/>
  <c r="J89" i="28"/>
  <c r="I89" i="28"/>
  <c r="H89" i="28"/>
  <c r="K88" i="28"/>
  <c r="J88" i="28"/>
  <c r="I88" i="28"/>
  <c r="H88" i="28"/>
  <c r="K87" i="28"/>
  <c r="J87" i="28"/>
  <c r="I87" i="28"/>
  <c r="H87" i="28"/>
  <c r="K86" i="28"/>
  <c r="J86" i="28"/>
  <c r="I86" i="28"/>
  <c r="H86" i="28"/>
  <c r="K85" i="28"/>
  <c r="J85" i="28"/>
  <c r="I85" i="28"/>
  <c r="H85" i="28"/>
  <c r="K84" i="28"/>
  <c r="J84" i="28"/>
  <c r="I84" i="28"/>
  <c r="H84" i="28"/>
  <c r="K83" i="28"/>
  <c r="J83" i="28"/>
  <c r="I83" i="28"/>
  <c r="H83" i="28"/>
  <c r="K82" i="28"/>
  <c r="J82" i="28"/>
  <c r="I82" i="28"/>
  <c r="H82" i="28"/>
  <c r="K81" i="28"/>
  <c r="J81" i="28"/>
  <c r="I81" i="28"/>
  <c r="H81" i="28"/>
  <c r="K80" i="28"/>
  <c r="J80" i="28"/>
  <c r="I80" i="28"/>
  <c r="H80" i="28"/>
  <c r="K79" i="28"/>
  <c r="J79" i="28"/>
  <c r="I79" i="28"/>
  <c r="H79" i="28"/>
  <c r="K78" i="28"/>
  <c r="J78" i="28"/>
  <c r="I78" i="28"/>
  <c r="H78" i="28"/>
  <c r="K77" i="28"/>
  <c r="J77" i="28"/>
  <c r="I77" i="28"/>
  <c r="H77" i="28"/>
  <c r="K76" i="28"/>
  <c r="J76" i="28"/>
  <c r="I76" i="28"/>
  <c r="H76" i="28"/>
  <c r="K75" i="28"/>
  <c r="J75" i="28"/>
  <c r="I75" i="28"/>
  <c r="H75" i="28"/>
  <c r="K74" i="28"/>
  <c r="J74" i="28"/>
  <c r="I74" i="28"/>
  <c r="H74" i="28"/>
  <c r="K73" i="28"/>
  <c r="J73" i="28"/>
  <c r="I73" i="28"/>
  <c r="H73" i="28"/>
  <c r="K72" i="28"/>
  <c r="J72" i="28"/>
  <c r="I72" i="28"/>
  <c r="H72" i="28"/>
  <c r="K71" i="28"/>
  <c r="J71" i="28"/>
  <c r="I71" i="28"/>
  <c r="H71" i="28"/>
  <c r="K70" i="28"/>
  <c r="J70" i="28"/>
  <c r="I70" i="28"/>
  <c r="H70" i="28"/>
  <c r="K69" i="28"/>
  <c r="J69" i="28"/>
  <c r="I69" i="28"/>
  <c r="H69" i="28"/>
  <c r="K68" i="28"/>
  <c r="J68" i="28"/>
  <c r="I68" i="28"/>
  <c r="H68" i="28"/>
  <c r="K67" i="28"/>
  <c r="J67" i="28"/>
  <c r="I67" i="28"/>
  <c r="H67" i="28"/>
  <c r="K66" i="28"/>
  <c r="J66" i="28"/>
  <c r="I66" i="28"/>
  <c r="H66" i="28"/>
  <c r="K65" i="28"/>
  <c r="J65" i="28"/>
  <c r="I65" i="28"/>
  <c r="H65" i="28"/>
  <c r="K64" i="28"/>
  <c r="J64" i="28"/>
  <c r="I64" i="28"/>
  <c r="H64" i="28"/>
  <c r="K63" i="28"/>
  <c r="J63" i="28"/>
  <c r="I63" i="28"/>
  <c r="H63" i="28"/>
  <c r="K62" i="28"/>
  <c r="J62" i="28"/>
  <c r="I62" i="28"/>
  <c r="H62" i="28"/>
  <c r="K61" i="28"/>
  <c r="J61" i="28"/>
  <c r="I61" i="28"/>
  <c r="H61" i="28"/>
  <c r="K60" i="28"/>
  <c r="J60" i="28"/>
  <c r="I60" i="28"/>
  <c r="H60" i="28"/>
  <c r="K59" i="28"/>
  <c r="J59" i="28"/>
  <c r="I59" i="28"/>
  <c r="H59" i="28"/>
  <c r="K58" i="28"/>
  <c r="J58" i="28"/>
  <c r="I58" i="28"/>
  <c r="H58" i="28"/>
  <c r="K57" i="28"/>
  <c r="J57" i="28"/>
  <c r="I57" i="28"/>
  <c r="H57" i="28"/>
  <c r="K56" i="28"/>
  <c r="J56" i="28"/>
  <c r="I56" i="28"/>
  <c r="H56" i="28"/>
  <c r="K55" i="28"/>
  <c r="J55" i="28"/>
  <c r="I55" i="28"/>
  <c r="H55" i="28"/>
  <c r="K54" i="28"/>
  <c r="J54" i="28"/>
  <c r="I54" i="28"/>
  <c r="H54" i="28"/>
  <c r="K53" i="28"/>
  <c r="J53" i="28"/>
  <c r="I53" i="28"/>
  <c r="H53" i="28"/>
  <c r="K52" i="28"/>
  <c r="J52" i="28"/>
  <c r="I52" i="28"/>
  <c r="H52" i="28"/>
  <c r="K51" i="28"/>
  <c r="J51" i="28"/>
  <c r="I51" i="28"/>
  <c r="H51" i="28"/>
  <c r="K50" i="28"/>
  <c r="J50" i="28"/>
  <c r="I50" i="28"/>
  <c r="H50" i="28"/>
  <c r="K49" i="28"/>
  <c r="J49" i="28"/>
  <c r="I49" i="28"/>
  <c r="H49" i="28"/>
  <c r="K48" i="28"/>
  <c r="J48" i="28"/>
  <c r="I48" i="28"/>
  <c r="H48" i="28"/>
  <c r="K47" i="28"/>
  <c r="J47" i="28"/>
  <c r="I47" i="28"/>
  <c r="H47" i="28"/>
  <c r="K46" i="28"/>
  <c r="J46" i="28"/>
  <c r="I46" i="28"/>
  <c r="H46" i="28"/>
  <c r="K45" i="28"/>
  <c r="J45" i="28"/>
  <c r="I45" i="28"/>
  <c r="H45" i="28"/>
  <c r="K44" i="28"/>
  <c r="J44" i="28"/>
  <c r="I44" i="28"/>
  <c r="H44" i="28"/>
  <c r="K43" i="28"/>
  <c r="J43" i="28"/>
  <c r="I43" i="28"/>
  <c r="H43" i="28"/>
  <c r="K42" i="28"/>
  <c r="J42" i="28"/>
  <c r="I42" i="28"/>
  <c r="H42" i="28"/>
  <c r="K41" i="28"/>
  <c r="J41" i="28"/>
  <c r="I41" i="28"/>
  <c r="H41" i="28"/>
  <c r="K40" i="28"/>
  <c r="J40" i="28"/>
  <c r="I40" i="28"/>
  <c r="H40" i="28"/>
  <c r="K39" i="28"/>
  <c r="J39" i="28"/>
  <c r="I39" i="28"/>
  <c r="H39" i="28"/>
  <c r="K38" i="28"/>
  <c r="J38" i="28"/>
  <c r="I38" i="28"/>
  <c r="H38" i="28"/>
  <c r="K37" i="28"/>
  <c r="J37" i="28"/>
  <c r="I37" i="28"/>
  <c r="H37" i="28"/>
  <c r="K36" i="28"/>
  <c r="J36" i="28"/>
  <c r="I36" i="28"/>
  <c r="H36" i="28"/>
  <c r="K35" i="28"/>
  <c r="J35" i="28"/>
  <c r="I35" i="28"/>
  <c r="H35" i="28"/>
  <c r="K34" i="28"/>
  <c r="J34" i="28"/>
  <c r="I34" i="28"/>
  <c r="H34" i="28"/>
  <c r="K33" i="28"/>
  <c r="J33" i="28"/>
  <c r="I33" i="28"/>
  <c r="H33" i="28"/>
  <c r="K32" i="28"/>
  <c r="J32" i="28"/>
  <c r="I32" i="28"/>
  <c r="H32" i="28"/>
  <c r="K31" i="28"/>
  <c r="J31" i="28"/>
  <c r="I31" i="28"/>
  <c r="H31" i="28"/>
  <c r="K30" i="28"/>
  <c r="J30" i="28"/>
  <c r="I30" i="28"/>
  <c r="H30" i="28"/>
  <c r="K29" i="28"/>
  <c r="J29" i="28"/>
  <c r="I29" i="28"/>
  <c r="H29" i="28"/>
  <c r="K28" i="28"/>
  <c r="J28" i="28"/>
  <c r="I28" i="28"/>
  <c r="H28" i="28"/>
  <c r="K27" i="28"/>
  <c r="J27" i="28"/>
  <c r="I27" i="28"/>
  <c r="H27" i="28"/>
  <c r="K26" i="28"/>
  <c r="J26" i="28"/>
  <c r="I26" i="28"/>
  <c r="H26" i="28"/>
  <c r="K25" i="28"/>
  <c r="J25" i="28"/>
  <c r="I25" i="28"/>
  <c r="H25" i="28"/>
  <c r="K24" i="28"/>
  <c r="J24" i="28"/>
  <c r="I24" i="28"/>
  <c r="H24" i="28"/>
  <c r="K23" i="28"/>
  <c r="J23" i="28"/>
  <c r="I23" i="28"/>
  <c r="H23" i="28"/>
  <c r="K22" i="28"/>
  <c r="J22" i="28"/>
  <c r="I22" i="28"/>
  <c r="H22" i="28"/>
  <c r="K21" i="28"/>
  <c r="J21" i="28"/>
  <c r="I21" i="28"/>
  <c r="H21" i="28"/>
  <c r="K20" i="28"/>
  <c r="J20" i="28"/>
  <c r="I20" i="28"/>
  <c r="H20" i="28"/>
  <c r="K19" i="28"/>
  <c r="J19" i="28"/>
  <c r="I19" i="28"/>
  <c r="H19" i="28"/>
  <c r="K18" i="28"/>
  <c r="J18" i="28"/>
  <c r="I18" i="28"/>
  <c r="H18" i="28"/>
  <c r="K17" i="28"/>
  <c r="J17" i="28"/>
  <c r="I17" i="28"/>
  <c r="H17" i="28"/>
  <c r="K16" i="28"/>
  <c r="J16" i="28"/>
  <c r="I16" i="28"/>
  <c r="H16" i="28"/>
  <c r="K15" i="28"/>
  <c r="J15" i="28"/>
  <c r="I15" i="28"/>
  <c r="H15" i="28"/>
  <c r="K14" i="28"/>
  <c r="J14" i="28"/>
  <c r="I14" i="28"/>
  <c r="H14" i="28"/>
  <c r="K13" i="28"/>
  <c r="J13" i="28"/>
  <c r="I13" i="28"/>
  <c r="H13" i="28"/>
  <c r="K12" i="28"/>
  <c r="J12" i="28"/>
  <c r="I12" i="28"/>
  <c r="H12" i="28"/>
  <c r="K11" i="28"/>
  <c r="J11" i="28"/>
  <c r="I11" i="28"/>
  <c r="H11" i="28"/>
  <c r="K10" i="28"/>
  <c r="J10" i="28"/>
  <c r="I10" i="28"/>
  <c r="H10" i="28"/>
  <c r="K9" i="28"/>
  <c r="J9" i="28"/>
  <c r="I9" i="28"/>
  <c r="H9" i="28"/>
  <c r="K8" i="28"/>
  <c r="J8" i="28"/>
  <c r="I8" i="28"/>
  <c r="H8" i="28"/>
  <c r="K7" i="28"/>
  <c r="J7" i="28"/>
  <c r="I7" i="28"/>
  <c r="H7" i="28"/>
  <c r="K6" i="28"/>
  <c r="J6" i="28"/>
  <c r="I6" i="28"/>
  <c r="H6" i="28"/>
  <c r="K5" i="28"/>
  <c r="J5" i="28"/>
  <c r="I5" i="28"/>
  <c r="H5" i="28"/>
  <c r="K4" i="28"/>
  <c r="J4" i="28"/>
  <c r="I4" i="28"/>
  <c r="H4" i="28"/>
  <c r="K3" i="28"/>
  <c r="J3" i="28"/>
  <c r="I3" i="28"/>
  <c r="H3" i="28"/>
  <c r="L84" i="36"/>
  <c r="K84" i="36"/>
  <c r="J84" i="36"/>
  <c r="I84" i="36"/>
  <c r="H84" i="36"/>
  <c r="L83" i="36"/>
  <c r="K83" i="36"/>
  <c r="J83" i="36"/>
  <c r="I83" i="36"/>
  <c r="H83" i="36"/>
  <c r="L82" i="36"/>
  <c r="K82" i="36"/>
  <c r="J82" i="36"/>
  <c r="I82" i="36"/>
  <c r="H82" i="36"/>
  <c r="L81" i="36"/>
  <c r="K81" i="36"/>
  <c r="J81" i="36"/>
  <c r="I81" i="36"/>
  <c r="H81" i="36"/>
  <c r="L80" i="36"/>
  <c r="K80" i="36"/>
  <c r="J80" i="36"/>
  <c r="I80" i="36"/>
  <c r="H80" i="36"/>
  <c r="L79" i="36"/>
  <c r="K79" i="36"/>
  <c r="J79" i="36"/>
  <c r="I79" i="36"/>
  <c r="H79" i="36"/>
  <c r="L78" i="36"/>
  <c r="K78" i="36"/>
  <c r="J78" i="36"/>
  <c r="I78" i="36"/>
  <c r="H78" i="36"/>
  <c r="L77" i="36"/>
  <c r="K77" i="36"/>
  <c r="J77" i="36"/>
  <c r="I77" i="36"/>
  <c r="H77" i="36"/>
  <c r="L76" i="36"/>
  <c r="K76" i="36"/>
  <c r="J76" i="36"/>
  <c r="I76" i="36"/>
  <c r="H76" i="36"/>
  <c r="L75" i="36"/>
  <c r="K75" i="36"/>
  <c r="J75" i="36"/>
  <c r="I75" i="36"/>
  <c r="H75" i="36"/>
  <c r="L74" i="36"/>
  <c r="K74" i="36"/>
  <c r="J74" i="36"/>
  <c r="I74" i="36"/>
  <c r="H74" i="36"/>
  <c r="L73" i="36"/>
  <c r="K73" i="36"/>
  <c r="J73" i="36"/>
  <c r="I73" i="36"/>
  <c r="H73" i="36"/>
  <c r="L72" i="36"/>
  <c r="K72" i="36"/>
  <c r="J72" i="36"/>
  <c r="I72" i="36"/>
  <c r="H72" i="36"/>
  <c r="L71" i="36"/>
  <c r="K71" i="36"/>
  <c r="J71" i="36"/>
  <c r="I71" i="36"/>
  <c r="H71" i="36"/>
  <c r="L70" i="36"/>
  <c r="K70" i="36"/>
  <c r="J70" i="36"/>
  <c r="I70" i="36"/>
  <c r="H70" i="36"/>
  <c r="L69" i="36"/>
  <c r="K69" i="36"/>
  <c r="J69" i="36"/>
  <c r="I69" i="36"/>
  <c r="H69" i="36"/>
  <c r="L68" i="36"/>
  <c r="K68" i="36"/>
  <c r="J68" i="36"/>
  <c r="I68" i="36"/>
  <c r="H68" i="36"/>
  <c r="L67" i="36"/>
  <c r="K67" i="36"/>
  <c r="J67" i="36"/>
  <c r="I67" i="36"/>
  <c r="H67" i="36"/>
  <c r="L66" i="36"/>
  <c r="K66" i="36"/>
  <c r="J66" i="36"/>
  <c r="I66" i="36"/>
  <c r="H66" i="36"/>
  <c r="L65" i="36"/>
  <c r="K65" i="36"/>
  <c r="J65" i="36"/>
  <c r="I65" i="36"/>
  <c r="H65" i="36"/>
  <c r="L64" i="36"/>
  <c r="K64" i="36"/>
  <c r="J64" i="36"/>
  <c r="I64" i="36"/>
  <c r="H64" i="36"/>
  <c r="L63" i="36"/>
  <c r="K63" i="36"/>
  <c r="J63" i="36"/>
  <c r="I63" i="36"/>
  <c r="H63" i="36"/>
  <c r="L62" i="36"/>
  <c r="K62" i="36"/>
  <c r="J62" i="36"/>
  <c r="I62" i="36"/>
  <c r="H62" i="36"/>
  <c r="L61" i="36"/>
  <c r="K61" i="36"/>
  <c r="J61" i="36"/>
  <c r="I61" i="36"/>
  <c r="H61" i="36"/>
  <c r="L60" i="36"/>
  <c r="K60" i="36"/>
  <c r="J60" i="36"/>
  <c r="I60" i="36"/>
  <c r="H60" i="36"/>
  <c r="L59" i="36"/>
  <c r="K59" i="36"/>
  <c r="J59" i="36"/>
  <c r="I59" i="36"/>
  <c r="H59" i="36"/>
  <c r="L58" i="36"/>
  <c r="K58" i="36"/>
  <c r="J58" i="36"/>
  <c r="I58" i="36"/>
  <c r="H58" i="36"/>
  <c r="L57" i="36"/>
  <c r="K57" i="36"/>
  <c r="J57" i="36"/>
  <c r="I57" i="36"/>
  <c r="H57" i="36"/>
  <c r="L56" i="36"/>
  <c r="K56" i="36"/>
  <c r="J56" i="36"/>
  <c r="I56" i="36"/>
  <c r="H56" i="36"/>
  <c r="L55" i="36"/>
  <c r="K55" i="36"/>
  <c r="J55" i="36"/>
  <c r="I55" i="36"/>
  <c r="H55" i="36"/>
  <c r="L54" i="36"/>
  <c r="K54" i="36"/>
  <c r="J54" i="36"/>
  <c r="I54" i="36"/>
  <c r="H54" i="36"/>
  <c r="L53" i="36"/>
  <c r="K53" i="36"/>
  <c r="J53" i="36"/>
  <c r="I53" i="36"/>
  <c r="H53" i="36"/>
  <c r="L52" i="36"/>
  <c r="K52" i="36"/>
  <c r="J52" i="36"/>
  <c r="I52" i="36"/>
  <c r="H52" i="36"/>
  <c r="L51" i="36"/>
  <c r="K51" i="36"/>
  <c r="J51" i="36"/>
  <c r="I51" i="36"/>
  <c r="H51" i="36"/>
  <c r="L50" i="36"/>
  <c r="K50" i="36"/>
  <c r="J50" i="36"/>
  <c r="I50" i="36"/>
  <c r="H50" i="36"/>
  <c r="L49" i="36"/>
  <c r="K49" i="36"/>
  <c r="J49" i="36"/>
  <c r="I49" i="36"/>
  <c r="H49" i="36"/>
  <c r="L48" i="36"/>
  <c r="K48" i="36"/>
  <c r="J48" i="36"/>
  <c r="I48" i="36"/>
  <c r="H48" i="36"/>
  <c r="L47" i="36"/>
  <c r="K47" i="36"/>
  <c r="J47" i="36"/>
  <c r="I47" i="36"/>
  <c r="H47" i="36"/>
  <c r="L46" i="36"/>
  <c r="K46" i="36"/>
  <c r="J46" i="36"/>
  <c r="I46" i="36"/>
  <c r="H46" i="36"/>
  <c r="L45" i="36"/>
  <c r="K45" i="36"/>
  <c r="J45" i="36"/>
  <c r="I45" i="36"/>
  <c r="H45" i="36"/>
  <c r="L44" i="36"/>
  <c r="K44" i="36"/>
  <c r="J44" i="36"/>
  <c r="I44" i="36"/>
  <c r="H44" i="36"/>
  <c r="L43" i="36"/>
  <c r="K43" i="36"/>
  <c r="J43" i="36"/>
  <c r="I43" i="36"/>
  <c r="H43" i="36"/>
  <c r="L42" i="36"/>
  <c r="K42" i="36"/>
  <c r="J42" i="36"/>
  <c r="I42" i="36"/>
  <c r="H42" i="36"/>
  <c r="L41" i="36"/>
  <c r="K41" i="36"/>
  <c r="J41" i="36"/>
  <c r="I41" i="36"/>
  <c r="H41" i="36"/>
  <c r="L40" i="36"/>
  <c r="K40" i="36"/>
  <c r="J40" i="36"/>
  <c r="I40" i="36"/>
  <c r="H40" i="36"/>
  <c r="L39" i="36"/>
  <c r="K39" i="36"/>
  <c r="J39" i="36"/>
  <c r="I39" i="36"/>
  <c r="H39" i="36"/>
  <c r="L38" i="36"/>
  <c r="K38" i="36"/>
  <c r="J38" i="36"/>
  <c r="I38" i="36"/>
  <c r="H38" i="36"/>
  <c r="L37" i="36"/>
  <c r="K37" i="36"/>
  <c r="J37" i="36"/>
  <c r="I37" i="36"/>
  <c r="H37" i="36"/>
  <c r="L36" i="36"/>
  <c r="K36" i="36"/>
  <c r="J36" i="36"/>
  <c r="I36" i="36"/>
  <c r="H36" i="36"/>
  <c r="L35" i="36"/>
  <c r="K35" i="36"/>
  <c r="J35" i="36"/>
  <c r="I35" i="36"/>
  <c r="H35" i="36"/>
  <c r="L34" i="36"/>
  <c r="K34" i="36"/>
  <c r="J34" i="36"/>
  <c r="I34" i="36"/>
  <c r="H34" i="36"/>
  <c r="L33" i="36"/>
  <c r="K33" i="36"/>
  <c r="J33" i="36"/>
  <c r="I33" i="36"/>
  <c r="H33" i="36"/>
  <c r="L32" i="36"/>
  <c r="K32" i="36"/>
  <c r="J32" i="36"/>
  <c r="I32" i="36"/>
  <c r="H32" i="36"/>
  <c r="L31" i="36"/>
  <c r="K31" i="36"/>
  <c r="J31" i="36"/>
  <c r="I31" i="36"/>
  <c r="H31" i="36"/>
  <c r="L30" i="36"/>
  <c r="K30" i="36"/>
  <c r="J30" i="36"/>
  <c r="I30" i="36"/>
  <c r="H30" i="36"/>
  <c r="L29" i="36"/>
  <c r="K29" i="36"/>
  <c r="J29" i="36"/>
  <c r="I29" i="36"/>
  <c r="H29" i="36"/>
  <c r="L28" i="36"/>
  <c r="K28" i="36"/>
  <c r="J28" i="36"/>
  <c r="I28" i="36"/>
  <c r="H28" i="36"/>
  <c r="L27" i="36"/>
  <c r="K27" i="36"/>
  <c r="J27" i="36"/>
  <c r="I27" i="36"/>
  <c r="H27" i="36"/>
  <c r="L26" i="36"/>
  <c r="K26" i="36"/>
  <c r="J26" i="36"/>
  <c r="I26" i="36"/>
  <c r="H26" i="36"/>
  <c r="L25" i="36"/>
  <c r="K25" i="36"/>
  <c r="J25" i="36"/>
  <c r="I25" i="36"/>
  <c r="H25" i="36"/>
  <c r="L24" i="36"/>
  <c r="K24" i="36"/>
  <c r="J24" i="36"/>
  <c r="I24" i="36"/>
  <c r="H24" i="36"/>
  <c r="L23" i="36"/>
  <c r="K23" i="36"/>
  <c r="J23" i="36"/>
  <c r="I23" i="36"/>
  <c r="H23" i="36"/>
  <c r="L22" i="36"/>
  <c r="K22" i="36"/>
  <c r="J22" i="36"/>
  <c r="I22" i="36"/>
  <c r="H22" i="36"/>
  <c r="L21" i="36"/>
  <c r="K21" i="36"/>
  <c r="J21" i="36"/>
  <c r="I21" i="36"/>
  <c r="H21" i="36"/>
  <c r="L20" i="36"/>
  <c r="K20" i="36"/>
  <c r="J20" i="36"/>
  <c r="I20" i="36"/>
  <c r="H20" i="36"/>
  <c r="L19" i="36"/>
  <c r="K19" i="36"/>
  <c r="J19" i="36"/>
  <c r="I19" i="36"/>
  <c r="H19" i="36"/>
  <c r="L18" i="36"/>
  <c r="K18" i="36"/>
  <c r="J18" i="36"/>
  <c r="I18" i="36"/>
  <c r="H18" i="36"/>
  <c r="L17" i="36"/>
  <c r="K17" i="36"/>
  <c r="J17" i="36"/>
  <c r="I17" i="36"/>
  <c r="H17" i="36"/>
  <c r="L16" i="36"/>
  <c r="K16" i="36"/>
  <c r="J16" i="36"/>
  <c r="I16" i="36"/>
  <c r="H16" i="36"/>
  <c r="L15" i="36"/>
  <c r="K15" i="36"/>
  <c r="J15" i="36"/>
  <c r="I15" i="36"/>
  <c r="H15" i="36"/>
  <c r="L14" i="36"/>
  <c r="K14" i="36"/>
  <c r="J14" i="36"/>
  <c r="I14" i="36"/>
  <c r="H14" i="36"/>
  <c r="L13" i="36"/>
  <c r="K13" i="36"/>
  <c r="J13" i="36"/>
  <c r="I13" i="36"/>
  <c r="H13" i="36"/>
  <c r="L12" i="36"/>
  <c r="K12" i="36"/>
  <c r="J12" i="36"/>
  <c r="I12" i="36"/>
  <c r="H12" i="36"/>
  <c r="L11" i="36"/>
  <c r="K11" i="36"/>
  <c r="J11" i="36"/>
  <c r="I11" i="36"/>
  <c r="H11" i="36"/>
  <c r="L10" i="36"/>
  <c r="K10" i="36"/>
  <c r="J10" i="36"/>
  <c r="I10" i="36"/>
  <c r="H10" i="36"/>
  <c r="L9" i="36"/>
  <c r="K9" i="36"/>
  <c r="J9" i="36"/>
  <c r="I9" i="36"/>
  <c r="H9" i="36"/>
  <c r="L84" i="35"/>
  <c r="K84" i="35"/>
  <c r="J84" i="35"/>
  <c r="I84" i="35"/>
  <c r="H84" i="35"/>
  <c r="L83" i="35"/>
  <c r="K83" i="35"/>
  <c r="J83" i="35"/>
  <c r="I83" i="35"/>
  <c r="H83" i="35"/>
  <c r="L82" i="35"/>
  <c r="K82" i="35"/>
  <c r="J82" i="35"/>
  <c r="I82" i="35"/>
  <c r="H82" i="35"/>
  <c r="L81" i="35"/>
  <c r="K81" i="35"/>
  <c r="J81" i="35"/>
  <c r="I81" i="35"/>
  <c r="H81" i="35"/>
  <c r="L80" i="35"/>
  <c r="K80" i="35"/>
  <c r="J80" i="35"/>
  <c r="I80" i="35"/>
  <c r="H80" i="35"/>
  <c r="L79" i="35"/>
  <c r="K79" i="35"/>
  <c r="J79" i="35"/>
  <c r="I79" i="35"/>
  <c r="H79" i="35"/>
  <c r="L78" i="35"/>
  <c r="K78" i="35"/>
  <c r="J78" i="35"/>
  <c r="I78" i="35"/>
  <c r="H78" i="35"/>
  <c r="L77" i="35"/>
  <c r="K77" i="35"/>
  <c r="J77" i="35"/>
  <c r="I77" i="35"/>
  <c r="H77" i="35"/>
  <c r="L76" i="35"/>
  <c r="K76" i="35"/>
  <c r="J76" i="35"/>
  <c r="I76" i="35"/>
  <c r="H76" i="35"/>
  <c r="L75" i="35"/>
  <c r="K75" i="35"/>
  <c r="J75" i="35"/>
  <c r="I75" i="35"/>
  <c r="H75" i="35"/>
  <c r="L74" i="35"/>
  <c r="K74" i="35"/>
  <c r="J74" i="35"/>
  <c r="I74" i="35"/>
  <c r="H74" i="35"/>
  <c r="L73" i="35"/>
  <c r="K73" i="35"/>
  <c r="J73" i="35"/>
  <c r="I73" i="35"/>
  <c r="H73" i="35"/>
  <c r="L72" i="35"/>
  <c r="K72" i="35"/>
  <c r="J72" i="35"/>
  <c r="I72" i="35"/>
  <c r="H72" i="35"/>
  <c r="L71" i="35"/>
  <c r="K71" i="35"/>
  <c r="J71" i="35"/>
  <c r="I71" i="35"/>
  <c r="H71" i="35"/>
  <c r="L70" i="35"/>
  <c r="K70" i="35"/>
  <c r="J70" i="35"/>
  <c r="I70" i="35"/>
  <c r="H70" i="35"/>
  <c r="L69" i="35"/>
  <c r="K69" i="35"/>
  <c r="J69" i="35"/>
  <c r="I69" i="35"/>
  <c r="H69" i="35"/>
  <c r="L68" i="35"/>
  <c r="K68" i="35"/>
  <c r="J68" i="35"/>
  <c r="I68" i="35"/>
  <c r="H68" i="35"/>
  <c r="L67" i="35"/>
  <c r="K67" i="35"/>
  <c r="J67" i="35"/>
  <c r="I67" i="35"/>
  <c r="H67" i="35"/>
  <c r="L66" i="35"/>
  <c r="K66" i="35"/>
  <c r="J66" i="35"/>
  <c r="I66" i="35"/>
  <c r="H66" i="35"/>
  <c r="L65" i="35"/>
  <c r="K65" i="35"/>
  <c r="J65" i="35"/>
  <c r="I65" i="35"/>
  <c r="H65" i="35"/>
  <c r="L64" i="35"/>
  <c r="K64" i="35"/>
  <c r="J64" i="35"/>
  <c r="I64" i="35"/>
  <c r="H64" i="35"/>
  <c r="L63" i="35"/>
  <c r="K63" i="35"/>
  <c r="J63" i="35"/>
  <c r="I63" i="35"/>
  <c r="H63" i="35"/>
  <c r="L62" i="35"/>
  <c r="K62" i="35"/>
  <c r="J62" i="35"/>
  <c r="I62" i="35"/>
  <c r="H62" i="35"/>
  <c r="L61" i="35"/>
  <c r="K61" i="35"/>
  <c r="J61" i="35"/>
  <c r="I61" i="35"/>
  <c r="H61" i="35"/>
  <c r="L60" i="35"/>
  <c r="K60" i="35"/>
  <c r="J60" i="35"/>
  <c r="I60" i="35"/>
  <c r="H60" i="35"/>
  <c r="L59" i="35"/>
  <c r="K59" i="35"/>
  <c r="J59" i="35"/>
  <c r="I59" i="35"/>
  <c r="H59" i="35"/>
  <c r="L58" i="35"/>
  <c r="K58" i="35"/>
  <c r="J58" i="35"/>
  <c r="I58" i="35"/>
  <c r="H58" i="35"/>
  <c r="L57" i="35"/>
  <c r="K57" i="35"/>
  <c r="J57" i="35"/>
  <c r="I57" i="35"/>
  <c r="H57" i="35"/>
  <c r="L56" i="35"/>
  <c r="K56" i="35"/>
  <c r="J56" i="35"/>
  <c r="I56" i="35"/>
  <c r="H56" i="35"/>
  <c r="L55" i="35"/>
  <c r="K55" i="35"/>
  <c r="J55" i="35"/>
  <c r="I55" i="35"/>
  <c r="H55" i="35"/>
  <c r="L54" i="35"/>
  <c r="K54" i="35"/>
  <c r="J54" i="35"/>
  <c r="I54" i="35"/>
  <c r="H54" i="35"/>
  <c r="L53" i="35"/>
  <c r="K53" i="35"/>
  <c r="J53" i="35"/>
  <c r="I53" i="35"/>
  <c r="H53" i="35"/>
  <c r="L52" i="35"/>
  <c r="K52" i="35"/>
  <c r="J52" i="35"/>
  <c r="I52" i="35"/>
  <c r="H52" i="35"/>
  <c r="L51" i="35"/>
  <c r="K51" i="35"/>
  <c r="J51" i="35"/>
  <c r="I51" i="35"/>
  <c r="H51" i="35"/>
  <c r="L50" i="35"/>
  <c r="K50" i="35"/>
  <c r="J50" i="35"/>
  <c r="I50" i="35"/>
  <c r="H50" i="35"/>
  <c r="L49" i="35"/>
  <c r="K49" i="35"/>
  <c r="J49" i="35"/>
  <c r="I49" i="35"/>
  <c r="H49" i="35"/>
  <c r="L48" i="35"/>
  <c r="K48" i="35"/>
  <c r="J48" i="35"/>
  <c r="I48" i="35"/>
  <c r="H48" i="35"/>
  <c r="L47" i="35"/>
  <c r="K47" i="35"/>
  <c r="J47" i="35"/>
  <c r="I47" i="35"/>
  <c r="H47" i="35"/>
  <c r="L46" i="35"/>
  <c r="K46" i="35"/>
  <c r="J46" i="35"/>
  <c r="I46" i="35"/>
  <c r="H46" i="35"/>
  <c r="L45" i="35"/>
  <c r="K45" i="35"/>
  <c r="J45" i="35"/>
  <c r="I45" i="35"/>
  <c r="H45" i="35"/>
  <c r="L44" i="35"/>
  <c r="K44" i="35"/>
  <c r="J44" i="35"/>
  <c r="I44" i="35"/>
  <c r="H44" i="35"/>
  <c r="L43" i="35"/>
  <c r="K43" i="35"/>
  <c r="J43" i="35"/>
  <c r="I43" i="35"/>
  <c r="H43" i="35"/>
  <c r="L42" i="35"/>
  <c r="K42" i="35"/>
  <c r="J42" i="35"/>
  <c r="I42" i="35"/>
  <c r="H42" i="35"/>
  <c r="L41" i="35"/>
  <c r="K41" i="35"/>
  <c r="J41" i="35"/>
  <c r="I41" i="35"/>
  <c r="H41" i="35"/>
  <c r="L40" i="35"/>
  <c r="K40" i="35"/>
  <c r="J40" i="35"/>
  <c r="I40" i="35"/>
  <c r="H40" i="35"/>
  <c r="L39" i="35"/>
  <c r="K39" i="35"/>
  <c r="J39" i="35"/>
  <c r="I39" i="35"/>
  <c r="H39" i="35"/>
  <c r="L38" i="35"/>
  <c r="K38" i="35"/>
  <c r="J38" i="35"/>
  <c r="I38" i="35"/>
  <c r="H38" i="35"/>
  <c r="L37" i="35"/>
  <c r="K37" i="35"/>
  <c r="J37" i="35"/>
  <c r="I37" i="35"/>
  <c r="H37" i="35"/>
  <c r="L36" i="35"/>
  <c r="K36" i="35"/>
  <c r="J36" i="35"/>
  <c r="I36" i="35"/>
  <c r="H36" i="35"/>
  <c r="L35" i="35"/>
  <c r="K35" i="35"/>
  <c r="J35" i="35"/>
  <c r="I35" i="35"/>
  <c r="H35" i="35"/>
  <c r="L34" i="35"/>
  <c r="K34" i="35"/>
  <c r="J34" i="35"/>
  <c r="I34" i="35"/>
  <c r="H34" i="35"/>
  <c r="L33" i="35"/>
  <c r="K33" i="35"/>
  <c r="J33" i="35"/>
  <c r="I33" i="35"/>
  <c r="H33" i="35"/>
  <c r="L32" i="35"/>
  <c r="K32" i="35"/>
  <c r="J32" i="35"/>
  <c r="I32" i="35"/>
  <c r="H32" i="35"/>
  <c r="L31" i="35"/>
  <c r="K31" i="35"/>
  <c r="J31" i="35"/>
  <c r="I31" i="35"/>
  <c r="H31" i="35"/>
  <c r="L30" i="35"/>
  <c r="K30" i="35"/>
  <c r="J30" i="35"/>
  <c r="I30" i="35"/>
  <c r="H30" i="35"/>
  <c r="L29" i="35"/>
  <c r="K29" i="35"/>
  <c r="J29" i="35"/>
  <c r="I29" i="35"/>
  <c r="H29" i="35"/>
  <c r="L28" i="35"/>
  <c r="K28" i="35"/>
  <c r="J28" i="35"/>
  <c r="I28" i="35"/>
  <c r="H28" i="35"/>
  <c r="L27" i="35"/>
  <c r="K27" i="35"/>
  <c r="J27" i="35"/>
  <c r="I27" i="35"/>
  <c r="H27" i="35"/>
  <c r="L26" i="35"/>
  <c r="K26" i="35"/>
  <c r="J26" i="35"/>
  <c r="I26" i="35"/>
  <c r="H26" i="35"/>
  <c r="L25" i="35"/>
  <c r="K25" i="35"/>
  <c r="J25" i="35"/>
  <c r="I25" i="35"/>
  <c r="H25" i="35"/>
  <c r="L24" i="35"/>
  <c r="K24" i="35"/>
  <c r="J24" i="35"/>
  <c r="I24" i="35"/>
  <c r="H24" i="35"/>
  <c r="L23" i="35"/>
  <c r="K23" i="35"/>
  <c r="J23" i="35"/>
  <c r="I23" i="35"/>
  <c r="H23" i="35"/>
  <c r="L22" i="35"/>
  <c r="K22" i="35"/>
  <c r="J22" i="35"/>
  <c r="I22" i="35"/>
  <c r="H22" i="35"/>
  <c r="L21" i="35"/>
  <c r="K21" i="35"/>
  <c r="J21" i="35"/>
  <c r="I21" i="35"/>
  <c r="H21" i="35"/>
  <c r="L20" i="35"/>
  <c r="K20" i="35"/>
  <c r="J20" i="35"/>
  <c r="I20" i="35"/>
  <c r="H20" i="35"/>
  <c r="L19" i="35"/>
  <c r="K19" i="35"/>
  <c r="J19" i="35"/>
  <c r="I19" i="35"/>
  <c r="H19" i="35"/>
  <c r="L18" i="35"/>
  <c r="K18" i="35"/>
  <c r="J18" i="35"/>
  <c r="I18" i="35"/>
  <c r="H18" i="35"/>
  <c r="L17" i="35"/>
  <c r="K17" i="35"/>
  <c r="J17" i="35"/>
  <c r="I17" i="35"/>
  <c r="H17" i="35"/>
  <c r="L16" i="35"/>
  <c r="K16" i="35"/>
  <c r="J16" i="35"/>
  <c r="I16" i="35"/>
  <c r="H16" i="35"/>
  <c r="L15" i="35"/>
  <c r="K15" i="35"/>
  <c r="J15" i="35"/>
  <c r="I15" i="35"/>
  <c r="H15" i="35"/>
  <c r="L14" i="35"/>
  <c r="K14" i="35"/>
  <c r="J14" i="35"/>
  <c r="I14" i="35"/>
  <c r="H14" i="35"/>
  <c r="L13" i="35"/>
  <c r="K13" i="35"/>
  <c r="J13" i="35"/>
  <c r="I13" i="35"/>
  <c r="H13" i="35"/>
  <c r="L12" i="35"/>
  <c r="K12" i="35"/>
  <c r="J12" i="35"/>
  <c r="I12" i="35"/>
  <c r="H12" i="35"/>
  <c r="L11" i="35"/>
  <c r="K11" i="35"/>
  <c r="J11" i="35"/>
  <c r="I11" i="35"/>
  <c r="H11" i="35"/>
  <c r="L10" i="35"/>
  <c r="K10" i="35"/>
  <c r="J10" i="35"/>
  <c r="I10" i="35"/>
  <c r="H10" i="35"/>
  <c r="L9" i="35"/>
  <c r="K9" i="35"/>
  <c r="J9" i="35"/>
  <c r="I9" i="35"/>
  <c r="H9" i="35"/>
  <c r="L8" i="35"/>
  <c r="K8" i="35"/>
  <c r="J8" i="35"/>
  <c r="I8" i="35"/>
  <c r="H8" i="35"/>
  <c r="L7" i="35"/>
  <c r="K7" i="35"/>
  <c r="J7" i="35"/>
  <c r="I7" i="35"/>
  <c r="H7" i="35"/>
  <c r="L6" i="35"/>
  <c r="K6" i="35"/>
  <c r="J6" i="35"/>
  <c r="I6" i="35"/>
  <c r="H6" i="35"/>
  <c r="L5" i="35"/>
  <c r="K5" i="35"/>
  <c r="J5" i="35"/>
  <c r="I5" i="35"/>
  <c r="H5" i="35"/>
  <c r="L4" i="35"/>
  <c r="K4" i="35"/>
  <c r="J4" i="35"/>
  <c r="I4" i="35"/>
  <c r="H4" i="35"/>
  <c r="L3" i="35"/>
  <c r="K3" i="35"/>
  <c r="J3" i="35"/>
  <c r="I3" i="35"/>
  <c r="H3" i="35"/>
  <c r="O84" i="30"/>
  <c r="N84" i="30"/>
  <c r="L84" i="30"/>
  <c r="K84" i="30"/>
  <c r="J84" i="30"/>
  <c r="I84" i="30"/>
  <c r="O83" i="30"/>
  <c r="N83" i="30"/>
  <c r="L83" i="30"/>
  <c r="K83" i="30"/>
  <c r="J83" i="30"/>
  <c r="I83" i="30"/>
  <c r="O82" i="30"/>
  <c r="N82" i="30"/>
  <c r="L82" i="30"/>
  <c r="M82" i="30" s="1"/>
  <c r="K82" i="30"/>
  <c r="J82" i="30"/>
  <c r="I82" i="30"/>
  <c r="O81" i="30"/>
  <c r="N81" i="30"/>
  <c r="L81" i="30"/>
  <c r="K81" i="30"/>
  <c r="J81" i="30"/>
  <c r="I81" i="30"/>
  <c r="O80" i="30"/>
  <c r="N80" i="30"/>
  <c r="L80" i="30"/>
  <c r="K80" i="30"/>
  <c r="J80" i="30"/>
  <c r="I80" i="30"/>
  <c r="O79" i="30"/>
  <c r="N79" i="30"/>
  <c r="L79" i="30"/>
  <c r="K79" i="30"/>
  <c r="J79" i="30"/>
  <c r="I79" i="30"/>
  <c r="O78" i="30"/>
  <c r="N78" i="30"/>
  <c r="L78" i="30"/>
  <c r="M78" i="30" s="1"/>
  <c r="K78" i="30"/>
  <c r="J78" i="30"/>
  <c r="I78" i="30"/>
  <c r="O77" i="30"/>
  <c r="N77" i="30"/>
  <c r="L77" i="30"/>
  <c r="K77" i="30"/>
  <c r="J77" i="30"/>
  <c r="I77" i="30"/>
  <c r="O76" i="30"/>
  <c r="N76" i="30"/>
  <c r="L76" i="30"/>
  <c r="M76" i="30" s="1"/>
  <c r="K76" i="30"/>
  <c r="J76" i="30"/>
  <c r="I76" i="30"/>
  <c r="O75" i="30"/>
  <c r="N75" i="30"/>
  <c r="L75" i="30"/>
  <c r="K75" i="30"/>
  <c r="J75" i="30"/>
  <c r="I75" i="30"/>
  <c r="O74" i="30"/>
  <c r="N74" i="30"/>
  <c r="M74" i="30"/>
  <c r="L74" i="30"/>
  <c r="K74" i="30"/>
  <c r="J74" i="30"/>
  <c r="I74" i="30"/>
  <c r="O73" i="30"/>
  <c r="N73" i="30"/>
  <c r="L73" i="30"/>
  <c r="K73" i="30"/>
  <c r="J73" i="30"/>
  <c r="I73" i="30"/>
  <c r="O72" i="30"/>
  <c r="N72" i="30"/>
  <c r="L72" i="30"/>
  <c r="K72" i="30"/>
  <c r="J72" i="30"/>
  <c r="I72" i="30"/>
  <c r="O71" i="30"/>
  <c r="N71" i="30"/>
  <c r="L71" i="30"/>
  <c r="M71" i="30" s="1"/>
  <c r="K71" i="30"/>
  <c r="J71" i="30"/>
  <c r="I71" i="30"/>
  <c r="O70" i="30"/>
  <c r="N70" i="30"/>
  <c r="L70" i="30"/>
  <c r="K70" i="30"/>
  <c r="J70" i="30"/>
  <c r="I70" i="30"/>
  <c r="O69" i="30"/>
  <c r="N69" i="30"/>
  <c r="L69" i="30"/>
  <c r="K69" i="30"/>
  <c r="J69" i="30"/>
  <c r="I69" i="30"/>
  <c r="O68" i="30"/>
  <c r="N68" i="30"/>
  <c r="L68" i="30"/>
  <c r="K68" i="30"/>
  <c r="J68" i="30"/>
  <c r="I68" i="30"/>
  <c r="O67" i="30"/>
  <c r="N67" i="30"/>
  <c r="L67" i="30"/>
  <c r="K67" i="30"/>
  <c r="J67" i="30"/>
  <c r="I67" i="30"/>
  <c r="O66" i="30"/>
  <c r="N66" i="30"/>
  <c r="L66" i="30"/>
  <c r="M66" i="30" s="1"/>
  <c r="K66" i="30"/>
  <c r="J66" i="30"/>
  <c r="I66" i="30"/>
  <c r="O65" i="30"/>
  <c r="N65" i="30"/>
  <c r="L65" i="30"/>
  <c r="K65" i="30"/>
  <c r="J65" i="30"/>
  <c r="I65" i="30"/>
  <c r="O64" i="30"/>
  <c r="N64" i="30"/>
  <c r="L64" i="30"/>
  <c r="M64" i="30" s="1"/>
  <c r="K64" i="30"/>
  <c r="J64" i="30"/>
  <c r="I64" i="30"/>
  <c r="O63" i="30"/>
  <c r="N63" i="30"/>
  <c r="L63" i="30"/>
  <c r="M63" i="30" s="1"/>
  <c r="K63" i="30"/>
  <c r="J63" i="30"/>
  <c r="I63" i="30"/>
  <c r="O62" i="30"/>
  <c r="N62" i="30"/>
  <c r="L62" i="30"/>
  <c r="K62" i="30"/>
  <c r="J62" i="30"/>
  <c r="I62" i="30"/>
  <c r="O61" i="30"/>
  <c r="N61" i="30"/>
  <c r="L61" i="30"/>
  <c r="K61" i="30"/>
  <c r="J61" i="30"/>
  <c r="I61" i="30"/>
  <c r="O60" i="30"/>
  <c r="N60" i="30"/>
  <c r="L60" i="30"/>
  <c r="M60" i="30" s="1"/>
  <c r="K60" i="30"/>
  <c r="J60" i="30"/>
  <c r="I60" i="30"/>
  <c r="O59" i="30"/>
  <c r="N59" i="30"/>
  <c r="L59" i="30"/>
  <c r="K59" i="30"/>
  <c r="J59" i="30"/>
  <c r="I59" i="30"/>
  <c r="O58" i="30"/>
  <c r="N58" i="30"/>
  <c r="L58" i="30"/>
  <c r="M58" i="30" s="1"/>
  <c r="K58" i="30"/>
  <c r="J58" i="30"/>
  <c r="I58" i="30"/>
  <c r="O57" i="30"/>
  <c r="N57" i="30"/>
  <c r="L57" i="30"/>
  <c r="K57" i="30"/>
  <c r="J57" i="30"/>
  <c r="I57" i="30"/>
  <c r="O56" i="30"/>
  <c r="N56" i="30"/>
  <c r="L56" i="30"/>
  <c r="M56" i="30" s="1"/>
  <c r="K56" i="30"/>
  <c r="J56" i="30"/>
  <c r="I56" i="30"/>
  <c r="O55" i="30"/>
  <c r="N55" i="30"/>
  <c r="L55" i="30"/>
  <c r="M55" i="30" s="1"/>
  <c r="K55" i="30"/>
  <c r="J55" i="30"/>
  <c r="I55" i="30"/>
  <c r="O54" i="30"/>
  <c r="N54" i="30"/>
  <c r="L54" i="30"/>
  <c r="K54" i="30"/>
  <c r="J54" i="30"/>
  <c r="I54" i="30"/>
  <c r="O53" i="30"/>
  <c r="N53" i="30"/>
  <c r="L53" i="30"/>
  <c r="K53" i="30"/>
  <c r="J53" i="30"/>
  <c r="I53" i="30"/>
  <c r="O52" i="30"/>
  <c r="N52" i="30"/>
  <c r="L52" i="30"/>
  <c r="M52" i="30" s="1"/>
  <c r="K52" i="30"/>
  <c r="J52" i="30"/>
  <c r="I52" i="30"/>
  <c r="O51" i="30"/>
  <c r="N51" i="30"/>
  <c r="L51" i="30"/>
  <c r="K51" i="30"/>
  <c r="J51" i="30"/>
  <c r="I51" i="30"/>
  <c r="O50" i="30"/>
  <c r="N50" i="30"/>
  <c r="L50" i="30"/>
  <c r="M50" i="30" s="1"/>
  <c r="K50" i="30"/>
  <c r="J50" i="30"/>
  <c r="I50" i="30"/>
  <c r="O49" i="30"/>
  <c r="N49" i="30"/>
  <c r="L49" i="30"/>
  <c r="K49" i="30"/>
  <c r="J49" i="30"/>
  <c r="I49" i="30"/>
  <c r="O48" i="30"/>
  <c r="N48" i="30"/>
  <c r="L48" i="30"/>
  <c r="M48" i="30" s="1"/>
  <c r="K48" i="30"/>
  <c r="J48" i="30"/>
  <c r="I48" i="30"/>
  <c r="O47" i="30"/>
  <c r="N47" i="30"/>
  <c r="L47" i="30"/>
  <c r="M47" i="30" s="1"/>
  <c r="K47" i="30"/>
  <c r="J47" i="30"/>
  <c r="I47" i="30"/>
  <c r="O46" i="30"/>
  <c r="N46" i="30"/>
  <c r="L46" i="30"/>
  <c r="K46" i="30"/>
  <c r="J46" i="30"/>
  <c r="I46" i="30"/>
  <c r="O45" i="30"/>
  <c r="N45" i="30"/>
  <c r="L45" i="30"/>
  <c r="M45" i="30" s="1"/>
  <c r="K45" i="30"/>
  <c r="J45" i="30"/>
  <c r="I45" i="30"/>
  <c r="O44" i="30"/>
  <c r="N44" i="30"/>
  <c r="L44" i="30"/>
  <c r="M44" i="30" s="1"/>
  <c r="K44" i="30"/>
  <c r="J44" i="30"/>
  <c r="I44" i="30"/>
  <c r="O43" i="30"/>
  <c r="N43" i="30"/>
  <c r="L43" i="30"/>
  <c r="K43" i="30"/>
  <c r="J43" i="30"/>
  <c r="I43" i="30"/>
  <c r="O42" i="30"/>
  <c r="N42" i="30"/>
  <c r="L42" i="30"/>
  <c r="M42" i="30" s="1"/>
  <c r="K42" i="30"/>
  <c r="J42" i="30"/>
  <c r="I42" i="30"/>
  <c r="O41" i="30"/>
  <c r="N41" i="30"/>
  <c r="L41" i="30"/>
  <c r="K41" i="30"/>
  <c r="J41" i="30"/>
  <c r="I41" i="30"/>
  <c r="O40" i="30"/>
  <c r="N40" i="30"/>
  <c r="M40" i="30"/>
  <c r="L40" i="30"/>
  <c r="K40" i="30"/>
  <c r="J40" i="30"/>
  <c r="I40" i="30"/>
  <c r="O39" i="30"/>
  <c r="N39" i="30"/>
  <c r="L39" i="30"/>
  <c r="K39" i="30"/>
  <c r="J39" i="30"/>
  <c r="I39" i="30"/>
  <c r="O38" i="30"/>
  <c r="N38" i="30"/>
  <c r="L38" i="30"/>
  <c r="M38" i="30" s="1"/>
  <c r="K38" i="30"/>
  <c r="J38" i="30"/>
  <c r="I38" i="30"/>
  <c r="O37" i="30"/>
  <c r="N37" i="30"/>
  <c r="L37" i="30"/>
  <c r="M37" i="30" s="1"/>
  <c r="K37" i="30"/>
  <c r="J37" i="30"/>
  <c r="I37" i="30"/>
  <c r="O36" i="30"/>
  <c r="N36" i="30"/>
  <c r="L36" i="30"/>
  <c r="M36" i="30" s="1"/>
  <c r="K36" i="30"/>
  <c r="J36" i="30"/>
  <c r="I36" i="30"/>
  <c r="O35" i="30"/>
  <c r="N35" i="30"/>
  <c r="L35" i="30"/>
  <c r="K35" i="30"/>
  <c r="J35" i="30"/>
  <c r="I35" i="30"/>
  <c r="O34" i="30"/>
  <c r="N34" i="30"/>
  <c r="L34" i="30"/>
  <c r="M34" i="30" s="1"/>
  <c r="K34" i="30"/>
  <c r="J34" i="30"/>
  <c r="I34" i="30"/>
  <c r="O33" i="30"/>
  <c r="N33" i="30"/>
  <c r="L33" i="30"/>
  <c r="K33" i="30"/>
  <c r="J33" i="30"/>
  <c r="I33" i="30"/>
  <c r="O32" i="30"/>
  <c r="N32" i="30"/>
  <c r="M32" i="30"/>
  <c r="L32" i="30"/>
  <c r="K32" i="30"/>
  <c r="J32" i="30"/>
  <c r="I32" i="30"/>
  <c r="O31" i="30"/>
  <c r="N31" i="30"/>
  <c r="L31" i="30"/>
  <c r="K31" i="30"/>
  <c r="J31" i="30"/>
  <c r="I31" i="30"/>
  <c r="O30" i="30"/>
  <c r="N30" i="30"/>
  <c r="L30" i="30"/>
  <c r="K30" i="30"/>
  <c r="J30" i="30"/>
  <c r="I30" i="30"/>
  <c r="O29" i="30"/>
  <c r="N29" i="30"/>
  <c r="L29" i="30"/>
  <c r="K29" i="30"/>
  <c r="J29" i="30"/>
  <c r="I29" i="30"/>
  <c r="O28" i="30"/>
  <c r="N28" i="30"/>
  <c r="L28" i="30"/>
  <c r="M28" i="30" s="1"/>
  <c r="K28" i="30"/>
  <c r="J28" i="30"/>
  <c r="I28" i="30"/>
  <c r="O27" i="30"/>
  <c r="N27" i="30"/>
  <c r="L27" i="30"/>
  <c r="M27" i="30" s="1"/>
  <c r="K27" i="30"/>
  <c r="J27" i="30"/>
  <c r="I27" i="30"/>
  <c r="O26" i="30"/>
  <c r="N26" i="30"/>
  <c r="L26" i="30"/>
  <c r="K26" i="30"/>
  <c r="J26" i="30"/>
  <c r="I26" i="30"/>
  <c r="O25" i="30"/>
  <c r="N25" i="30"/>
  <c r="L25" i="30"/>
  <c r="M25" i="30" s="1"/>
  <c r="K25" i="30"/>
  <c r="J25" i="30"/>
  <c r="I25" i="30"/>
  <c r="O24" i="30"/>
  <c r="N24" i="30"/>
  <c r="L24" i="30"/>
  <c r="M24" i="30" s="1"/>
  <c r="K24" i="30"/>
  <c r="J24" i="30"/>
  <c r="I24" i="30"/>
  <c r="O23" i="30"/>
  <c r="N23" i="30"/>
  <c r="L23" i="30"/>
  <c r="K23" i="30"/>
  <c r="J23" i="30"/>
  <c r="I23" i="30"/>
  <c r="O22" i="30"/>
  <c r="N22" i="30"/>
  <c r="L22" i="30"/>
  <c r="K22" i="30"/>
  <c r="J22" i="30"/>
  <c r="I22" i="30"/>
  <c r="O21" i="30"/>
  <c r="N21" i="30"/>
  <c r="L21" i="30"/>
  <c r="K21" i="30"/>
  <c r="J21" i="30"/>
  <c r="I21" i="30"/>
  <c r="O20" i="30"/>
  <c r="N20" i="30"/>
  <c r="L20" i="30"/>
  <c r="M20" i="30" s="1"/>
  <c r="K20" i="30"/>
  <c r="J20" i="30"/>
  <c r="I20" i="30"/>
  <c r="O19" i="30"/>
  <c r="N19" i="30"/>
  <c r="L19" i="30"/>
  <c r="K19" i="30"/>
  <c r="J19" i="30"/>
  <c r="I19" i="30"/>
  <c r="O18" i="30"/>
  <c r="N18" i="30"/>
  <c r="L18" i="30"/>
  <c r="M18" i="30" s="1"/>
  <c r="K18" i="30"/>
  <c r="J18" i="30"/>
  <c r="I18" i="30"/>
  <c r="O17" i="30"/>
  <c r="N17" i="30"/>
  <c r="L17" i="30"/>
  <c r="K17" i="30"/>
  <c r="J17" i="30"/>
  <c r="I17" i="30"/>
  <c r="O16" i="30"/>
  <c r="N16" i="30"/>
  <c r="L16" i="30"/>
  <c r="M16" i="30" s="1"/>
  <c r="K16" i="30"/>
  <c r="J16" i="30"/>
  <c r="I16" i="30"/>
  <c r="O15" i="30"/>
  <c r="N15" i="30"/>
  <c r="L15" i="30"/>
  <c r="K15" i="30"/>
  <c r="J15" i="30"/>
  <c r="I15" i="30"/>
  <c r="O14" i="30"/>
  <c r="N14" i="30"/>
  <c r="L14" i="30"/>
  <c r="K14" i="30"/>
  <c r="J14" i="30"/>
  <c r="I14" i="30"/>
  <c r="O13" i="30"/>
  <c r="N13" i="30"/>
  <c r="L13" i="30"/>
  <c r="K13" i="30"/>
  <c r="J13" i="30"/>
  <c r="I13" i="30"/>
  <c r="O12" i="30"/>
  <c r="N12" i="30"/>
  <c r="L12" i="30"/>
  <c r="M12" i="30" s="1"/>
  <c r="K12" i="30"/>
  <c r="J12" i="30"/>
  <c r="I12" i="30"/>
  <c r="O11" i="30"/>
  <c r="N11" i="30"/>
  <c r="L11" i="30"/>
  <c r="M11" i="30" s="1"/>
  <c r="K11" i="30"/>
  <c r="J11" i="30"/>
  <c r="I11" i="30"/>
  <c r="O10" i="30"/>
  <c r="N10" i="30"/>
  <c r="L10" i="30"/>
  <c r="K10" i="30"/>
  <c r="J10" i="30"/>
  <c r="I10" i="30"/>
  <c r="O9" i="30"/>
  <c r="N9" i="30"/>
  <c r="L9" i="30"/>
  <c r="M9" i="30" s="1"/>
  <c r="K9" i="30"/>
  <c r="J9" i="30"/>
  <c r="I9" i="30"/>
  <c r="O8" i="30"/>
  <c r="N8" i="30"/>
  <c r="L8" i="30"/>
  <c r="M8" i="30" s="1"/>
  <c r="K8" i="30"/>
  <c r="J8" i="30"/>
  <c r="I8" i="30"/>
  <c r="O7" i="30"/>
  <c r="N7" i="30"/>
  <c r="L7" i="30"/>
  <c r="K7" i="30"/>
  <c r="J7" i="30"/>
  <c r="I7" i="30"/>
  <c r="O6" i="30"/>
  <c r="N6" i="30"/>
  <c r="L6" i="30"/>
  <c r="K6" i="30"/>
  <c r="J6" i="30"/>
  <c r="I6" i="30"/>
  <c r="O5" i="30"/>
  <c r="N5" i="30"/>
  <c r="L5" i="30"/>
  <c r="M5" i="30" s="1"/>
  <c r="K5" i="30"/>
  <c r="J5" i="30"/>
  <c r="I5" i="30"/>
  <c r="O4" i="30"/>
  <c r="N4" i="30"/>
  <c r="L4" i="30"/>
  <c r="M4" i="30" s="1"/>
  <c r="K4" i="30"/>
  <c r="J4" i="30"/>
  <c r="I4" i="30"/>
  <c r="O3" i="30"/>
  <c r="N3" i="30"/>
  <c r="L3" i="30"/>
  <c r="K3" i="30"/>
  <c r="J3" i="30"/>
  <c r="I3" i="30"/>
  <c r="N27" i="23"/>
  <c r="M27" i="23"/>
  <c r="K27" i="23"/>
  <c r="L27" i="23" s="1"/>
  <c r="J27" i="23"/>
  <c r="I27" i="23"/>
  <c r="N26" i="23"/>
  <c r="M26" i="23"/>
  <c r="K26" i="23"/>
  <c r="J26" i="23"/>
  <c r="I26" i="23"/>
  <c r="N25" i="23"/>
  <c r="M25" i="23"/>
  <c r="K25" i="23"/>
  <c r="L25" i="23" s="1"/>
  <c r="J25" i="23"/>
  <c r="I25" i="23"/>
  <c r="N24" i="23"/>
  <c r="M24" i="23"/>
  <c r="L24" i="23"/>
  <c r="K24" i="23"/>
  <c r="J24" i="23"/>
  <c r="I24" i="23"/>
  <c r="N23" i="23"/>
  <c r="M23" i="23"/>
  <c r="K23" i="23"/>
  <c r="L23" i="23" s="1"/>
  <c r="J23" i="23"/>
  <c r="I23" i="23"/>
  <c r="N22" i="23"/>
  <c r="M22" i="23"/>
  <c r="L22" i="23"/>
  <c r="K22" i="23"/>
  <c r="J22" i="23"/>
  <c r="I22" i="23"/>
  <c r="N21" i="23"/>
  <c r="M21" i="23"/>
  <c r="K21" i="23"/>
  <c r="L21" i="23" s="1"/>
  <c r="J21" i="23"/>
  <c r="I21" i="23"/>
  <c r="N20" i="23"/>
  <c r="M20" i="23"/>
  <c r="L20" i="23"/>
  <c r="K20" i="23"/>
  <c r="J20" i="23"/>
  <c r="I20" i="23"/>
  <c r="N19" i="23"/>
  <c r="M19" i="23"/>
  <c r="K19" i="23"/>
  <c r="L19" i="23" s="1"/>
  <c r="J19" i="23"/>
  <c r="I19" i="23"/>
  <c r="N18" i="23"/>
  <c r="M18" i="23"/>
  <c r="L18" i="23"/>
  <c r="K18" i="23"/>
  <c r="J18" i="23"/>
  <c r="I18" i="23"/>
  <c r="N17" i="23"/>
  <c r="M17" i="23"/>
  <c r="K17" i="23"/>
  <c r="L17" i="23" s="1"/>
  <c r="J17" i="23"/>
  <c r="I17" i="23"/>
  <c r="N16" i="23"/>
  <c r="M16" i="23"/>
  <c r="L16" i="23"/>
  <c r="K16" i="23"/>
  <c r="J16" i="23"/>
  <c r="I16" i="23"/>
  <c r="N15" i="23"/>
  <c r="M15" i="23"/>
  <c r="K15" i="23"/>
  <c r="L15" i="23" s="1"/>
  <c r="J15" i="23"/>
  <c r="I15" i="23"/>
  <c r="N14" i="23"/>
  <c r="M14" i="23"/>
  <c r="L14" i="23"/>
  <c r="K14" i="23"/>
  <c r="J14" i="23"/>
  <c r="I14" i="23"/>
  <c r="N13" i="23"/>
  <c r="M13" i="23"/>
  <c r="K13" i="23"/>
  <c r="L13" i="23" s="1"/>
  <c r="J13" i="23"/>
  <c r="I13" i="23"/>
  <c r="N12" i="23"/>
  <c r="M12" i="23"/>
  <c r="L12" i="23"/>
  <c r="K12" i="23"/>
  <c r="J12" i="23"/>
  <c r="I12" i="23"/>
  <c r="N11" i="23"/>
  <c r="M11" i="23"/>
  <c r="K11" i="23"/>
  <c r="L11" i="23" s="1"/>
  <c r="J11" i="23"/>
  <c r="I11" i="23"/>
  <c r="N10" i="23"/>
  <c r="M10" i="23"/>
  <c r="L10" i="23"/>
  <c r="K10" i="23"/>
  <c r="J10" i="23"/>
  <c r="I10" i="23"/>
  <c r="N9" i="23"/>
  <c r="M9" i="23"/>
  <c r="K9" i="23"/>
  <c r="L9" i="23" s="1"/>
  <c r="J9" i="23"/>
  <c r="I9" i="23"/>
  <c r="N8" i="23"/>
  <c r="M8" i="23"/>
  <c r="L8" i="23"/>
  <c r="K8" i="23"/>
  <c r="J8" i="23"/>
  <c r="I8" i="23"/>
  <c r="N7" i="23"/>
  <c r="M7" i="23"/>
  <c r="K7" i="23"/>
  <c r="L7" i="23" s="1"/>
  <c r="J7" i="23"/>
  <c r="I7" i="23"/>
  <c r="N6" i="23"/>
  <c r="M6" i="23"/>
  <c r="L6" i="23"/>
  <c r="K6" i="23"/>
  <c r="J6" i="23"/>
  <c r="I6" i="23"/>
  <c r="N5" i="23"/>
  <c r="M5" i="23"/>
  <c r="K5" i="23"/>
  <c r="L5" i="23" s="1"/>
  <c r="J5" i="23"/>
  <c r="I5" i="23"/>
  <c r="N4" i="23"/>
  <c r="M4" i="23"/>
  <c r="L4" i="23"/>
  <c r="K4" i="23"/>
  <c r="J4" i="23"/>
  <c r="I4" i="23"/>
  <c r="N3" i="23"/>
  <c r="M3" i="23"/>
  <c r="K3" i="23"/>
  <c r="L3" i="23" s="1"/>
  <c r="J3" i="23"/>
  <c r="I3" i="23"/>
  <c r="N92" i="5"/>
  <c r="M92" i="5"/>
  <c r="K92" i="5"/>
  <c r="L92" i="5" s="1"/>
  <c r="J92" i="5"/>
  <c r="I92" i="5"/>
  <c r="N90" i="5"/>
  <c r="M90" i="5"/>
  <c r="K90" i="5"/>
  <c r="L90" i="5" s="1"/>
  <c r="J90" i="5"/>
  <c r="I90" i="5"/>
  <c r="N89" i="5"/>
  <c r="M89" i="5"/>
  <c r="K89" i="5"/>
  <c r="L89" i="5" s="1"/>
  <c r="J89" i="5"/>
  <c r="I89" i="5"/>
  <c r="N88" i="5"/>
  <c r="M88" i="5"/>
  <c r="K88" i="5"/>
  <c r="L88" i="5" s="1"/>
  <c r="J88" i="5"/>
  <c r="I88" i="5"/>
  <c r="N87" i="5"/>
  <c r="M87" i="5"/>
  <c r="K87" i="5"/>
  <c r="L87" i="5" s="1"/>
  <c r="J87" i="5"/>
  <c r="I87" i="5"/>
  <c r="N86" i="5"/>
  <c r="M86" i="5"/>
  <c r="K86" i="5"/>
  <c r="L86" i="5" s="1"/>
  <c r="J86" i="5"/>
  <c r="I86" i="5"/>
  <c r="N85" i="5"/>
  <c r="M85" i="5"/>
  <c r="K85" i="5"/>
  <c r="L85" i="5" s="1"/>
  <c r="J85" i="5"/>
  <c r="I85" i="5"/>
  <c r="N84" i="5"/>
  <c r="M84" i="5"/>
  <c r="L84" i="5"/>
  <c r="K84" i="5"/>
  <c r="J84" i="5"/>
  <c r="I84" i="5"/>
  <c r="N83" i="5"/>
  <c r="M83" i="5"/>
  <c r="K83" i="5"/>
  <c r="L83" i="5" s="1"/>
  <c r="J83" i="5"/>
  <c r="I83" i="5"/>
  <c r="N82" i="5"/>
  <c r="M82" i="5"/>
  <c r="K82" i="5"/>
  <c r="L82" i="5" s="1"/>
  <c r="J82" i="5"/>
  <c r="I82" i="5"/>
  <c r="N81" i="5"/>
  <c r="M81" i="5"/>
  <c r="K81" i="5"/>
  <c r="L81" i="5" s="1"/>
  <c r="J81" i="5"/>
  <c r="I81" i="5"/>
  <c r="N80" i="5"/>
  <c r="M80" i="5"/>
  <c r="K80" i="5"/>
  <c r="L80" i="5" s="1"/>
  <c r="J80" i="5"/>
  <c r="I80" i="5"/>
  <c r="N79" i="5"/>
  <c r="M79" i="5"/>
  <c r="K79" i="5"/>
  <c r="L79" i="5" s="1"/>
  <c r="J79" i="5"/>
  <c r="I79" i="5"/>
  <c r="N78" i="5"/>
  <c r="M78" i="5"/>
  <c r="K78" i="5"/>
  <c r="L78" i="5" s="1"/>
  <c r="J78" i="5"/>
  <c r="I78" i="5"/>
  <c r="N77" i="5"/>
  <c r="M77" i="5"/>
  <c r="K77" i="5"/>
  <c r="L77" i="5" s="1"/>
  <c r="J77" i="5"/>
  <c r="I77" i="5"/>
  <c r="N76" i="5"/>
  <c r="M76" i="5"/>
  <c r="K76" i="5"/>
  <c r="L76" i="5" s="1"/>
  <c r="J76" i="5"/>
  <c r="I76" i="5"/>
  <c r="N75" i="5"/>
  <c r="M75" i="5"/>
  <c r="K75" i="5"/>
  <c r="L75" i="5" s="1"/>
  <c r="J75" i="5"/>
  <c r="I75" i="5"/>
  <c r="N74" i="5"/>
  <c r="M74" i="5"/>
  <c r="K74" i="5"/>
  <c r="L74" i="5" s="1"/>
  <c r="J74" i="5"/>
  <c r="I74" i="5"/>
  <c r="N73" i="5"/>
  <c r="M73" i="5"/>
  <c r="K73" i="5"/>
  <c r="L73" i="5" s="1"/>
  <c r="J73" i="5"/>
  <c r="I73" i="5"/>
  <c r="N72" i="5"/>
  <c r="M72" i="5"/>
  <c r="K72" i="5"/>
  <c r="L72" i="5" s="1"/>
  <c r="J72" i="5"/>
  <c r="I72" i="5"/>
  <c r="N71" i="5"/>
  <c r="M71" i="5"/>
  <c r="K71" i="5"/>
  <c r="L71" i="5" s="1"/>
  <c r="J71" i="5"/>
  <c r="I71" i="5"/>
  <c r="N70" i="5"/>
  <c r="M70" i="5"/>
  <c r="K70" i="5"/>
  <c r="L70" i="5" s="1"/>
  <c r="J70" i="5"/>
  <c r="I70" i="5"/>
  <c r="N69" i="5"/>
  <c r="M69" i="5"/>
  <c r="K69" i="5"/>
  <c r="L69" i="5" s="1"/>
  <c r="J69" i="5"/>
  <c r="I69" i="5"/>
  <c r="N68" i="5"/>
  <c r="M68" i="5"/>
  <c r="L68" i="5"/>
  <c r="K68" i="5"/>
  <c r="J68" i="5"/>
  <c r="I68" i="5"/>
  <c r="N67" i="5"/>
  <c r="M67" i="5"/>
  <c r="K67" i="5"/>
  <c r="L67" i="5" s="1"/>
  <c r="J67" i="5"/>
  <c r="I67" i="5"/>
  <c r="N66" i="5"/>
  <c r="M66" i="5"/>
  <c r="K66" i="5"/>
  <c r="L66" i="5" s="1"/>
  <c r="J66" i="5"/>
  <c r="I66" i="5"/>
  <c r="N65" i="5"/>
  <c r="M65" i="5"/>
  <c r="K65" i="5"/>
  <c r="L65" i="5" s="1"/>
  <c r="J65" i="5"/>
  <c r="I65" i="5"/>
  <c r="N64" i="5"/>
  <c r="M64" i="5"/>
  <c r="K64" i="5"/>
  <c r="L64" i="5" s="1"/>
  <c r="J64" i="5"/>
  <c r="I64" i="5"/>
  <c r="N63" i="5"/>
  <c r="M63" i="5"/>
  <c r="K63" i="5"/>
  <c r="L63" i="5" s="1"/>
  <c r="J63" i="5"/>
  <c r="I63" i="5"/>
  <c r="N62" i="5"/>
  <c r="M62" i="5"/>
  <c r="K62" i="5"/>
  <c r="L62" i="5" s="1"/>
  <c r="J62" i="5"/>
  <c r="I62" i="5"/>
  <c r="N61" i="5"/>
  <c r="M61" i="5"/>
  <c r="K61" i="5"/>
  <c r="L61" i="5" s="1"/>
  <c r="J61" i="5"/>
  <c r="I61" i="5"/>
  <c r="N60" i="5"/>
  <c r="M60" i="5"/>
  <c r="K60" i="5"/>
  <c r="L60" i="5" s="1"/>
  <c r="J60" i="5"/>
  <c r="I60" i="5"/>
  <c r="N59" i="5"/>
  <c r="M59" i="5"/>
  <c r="K59" i="5"/>
  <c r="L59" i="5" s="1"/>
  <c r="J59" i="5"/>
  <c r="I59" i="5"/>
  <c r="N58" i="5"/>
  <c r="M58" i="5"/>
  <c r="K58" i="5"/>
  <c r="L58" i="5" s="1"/>
  <c r="J58" i="5"/>
  <c r="I58" i="5"/>
  <c r="N57" i="5"/>
  <c r="M57" i="5"/>
  <c r="K57" i="5"/>
  <c r="L57" i="5" s="1"/>
  <c r="J57" i="5"/>
  <c r="I57" i="5"/>
  <c r="N56" i="5"/>
  <c r="M56" i="5"/>
  <c r="K56" i="5"/>
  <c r="L56" i="5" s="1"/>
  <c r="J56" i="5"/>
  <c r="I56" i="5"/>
  <c r="N55" i="5"/>
  <c r="M55" i="5"/>
  <c r="K55" i="5"/>
  <c r="L55" i="5" s="1"/>
  <c r="J55" i="5"/>
  <c r="I55" i="5"/>
  <c r="N54" i="5"/>
  <c r="M54" i="5"/>
  <c r="K54" i="5"/>
  <c r="L54" i="5" s="1"/>
  <c r="J54" i="5"/>
  <c r="I54" i="5"/>
  <c r="N53" i="5"/>
  <c r="M53" i="5"/>
  <c r="K53" i="5"/>
  <c r="L53" i="5" s="1"/>
  <c r="J53" i="5"/>
  <c r="I53" i="5"/>
  <c r="N52" i="5"/>
  <c r="M52" i="5"/>
  <c r="K52" i="5"/>
  <c r="L52" i="5" s="1"/>
  <c r="J52" i="5"/>
  <c r="I52" i="5"/>
  <c r="N51" i="5"/>
  <c r="M51" i="5"/>
  <c r="K51" i="5"/>
  <c r="L51" i="5" s="1"/>
  <c r="J51" i="5"/>
  <c r="I51" i="5"/>
  <c r="N50" i="5"/>
  <c r="M50" i="5"/>
  <c r="K50" i="5"/>
  <c r="L50" i="5" s="1"/>
  <c r="J50" i="5"/>
  <c r="I50" i="5"/>
  <c r="N49" i="5"/>
  <c r="M49" i="5"/>
  <c r="K49" i="5"/>
  <c r="L49" i="5" s="1"/>
  <c r="J49" i="5"/>
  <c r="I49" i="5"/>
  <c r="N48" i="5"/>
  <c r="M48" i="5"/>
  <c r="K48" i="5"/>
  <c r="L48" i="5" s="1"/>
  <c r="J48" i="5"/>
  <c r="I48" i="5"/>
  <c r="N47" i="5"/>
  <c r="M47" i="5"/>
  <c r="K47" i="5"/>
  <c r="L47" i="5" s="1"/>
  <c r="J47" i="5"/>
  <c r="I47" i="5"/>
  <c r="N46" i="5"/>
  <c r="M46" i="5"/>
  <c r="K46" i="5"/>
  <c r="L46" i="5" s="1"/>
  <c r="J46" i="5"/>
  <c r="I46" i="5"/>
  <c r="N45" i="5"/>
  <c r="M45" i="5"/>
  <c r="K45" i="5"/>
  <c r="L45" i="5" s="1"/>
  <c r="J45" i="5"/>
  <c r="I45" i="5"/>
  <c r="N44" i="5"/>
  <c r="M44" i="5"/>
  <c r="K44" i="5"/>
  <c r="L44" i="5" s="1"/>
  <c r="J44" i="5"/>
  <c r="I44" i="5"/>
  <c r="N43" i="5"/>
  <c r="M43" i="5"/>
  <c r="K43" i="5"/>
  <c r="L43" i="5" s="1"/>
  <c r="J43" i="5"/>
  <c r="I43" i="5"/>
  <c r="N42" i="5"/>
  <c r="M42" i="5"/>
  <c r="K42" i="5"/>
  <c r="L42" i="5" s="1"/>
  <c r="J42" i="5"/>
  <c r="I42" i="5"/>
  <c r="N41" i="5"/>
  <c r="M41" i="5"/>
  <c r="K41" i="5"/>
  <c r="L41" i="5" s="1"/>
  <c r="J41" i="5"/>
  <c r="I41" i="5"/>
  <c r="N40" i="5"/>
  <c r="M40" i="5"/>
  <c r="L40" i="5"/>
  <c r="K40" i="5"/>
  <c r="J40" i="5"/>
  <c r="I40" i="5"/>
  <c r="N39" i="5"/>
  <c r="M39" i="5"/>
  <c r="K39" i="5"/>
  <c r="L39" i="5" s="1"/>
  <c r="J39" i="5"/>
  <c r="I39" i="5"/>
  <c r="N38" i="5"/>
  <c r="M38" i="5"/>
  <c r="K38" i="5"/>
  <c r="L38" i="5" s="1"/>
  <c r="J38" i="5"/>
  <c r="I38" i="5"/>
  <c r="N37" i="5"/>
  <c r="M37" i="5"/>
  <c r="K37" i="5"/>
  <c r="L37" i="5" s="1"/>
  <c r="J37" i="5"/>
  <c r="I37" i="5"/>
  <c r="N36" i="5"/>
  <c r="M36" i="5"/>
  <c r="K36" i="5"/>
  <c r="L36" i="5" s="1"/>
  <c r="J36" i="5"/>
  <c r="I36" i="5"/>
  <c r="N35" i="5"/>
  <c r="M35" i="5"/>
  <c r="K35" i="5"/>
  <c r="L35" i="5" s="1"/>
  <c r="J35" i="5"/>
  <c r="I35" i="5"/>
  <c r="N34" i="5"/>
  <c r="M34" i="5"/>
  <c r="K34" i="5"/>
  <c r="L34" i="5" s="1"/>
  <c r="J34" i="5"/>
  <c r="I34" i="5"/>
  <c r="N33" i="5"/>
  <c r="M33" i="5"/>
  <c r="K33" i="5"/>
  <c r="L33" i="5" s="1"/>
  <c r="J33" i="5"/>
  <c r="I33" i="5"/>
  <c r="N32" i="5"/>
  <c r="M32" i="5"/>
  <c r="K32" i="5"/>
  <c r="L32" i="5" s="1"/>
  <c r="J32" i="5"/>
  <c r="I32" i="5"/>
  <c r="N31" i="5"/>
  <c r="M31" i="5"/>
  <c r="K31" i="5"/>
  <c r="L31" i="5" s="1"/>
  <c r="J31" i="5"/>
  <c r="I31" i="5"/>
  <c r="N30" i="5"/>
  <c r="M30" i="5"/>
  <c r="K30" i="5"/>
  <c r="L30" i="5" s="1"/>
  <c r="J30" i="5"/>
  <c r="I30" i="5"/>
  <c r="N29" i="5"/>
  <c r="M29" i="5"/>
  <c r="K29" i="5"/>
  <c r="L29" i="5" s="1"/>
  <c r="J29" i="5"/>
  <c r="I29" i="5"/>
  <c r="N28" i="5"/>
  <c r="M28" i="5"/>
  <c r="L28" i="5"/>
  <c r="K28" i="5"/>
  <c r="J28" i="5"/>
  <c r="I28" i="5"/>
  <c r="N27" i="5"/>
  <c r="M27" i="5"/>
  <c r="K27" i="5"/>
  <c r="L27" i="5" s="1"/>
  <c r="J27" i="5"/>
  <c r="I27" i="5"/>
  <c r="N26" i="5"/>
  <c r="M26" i="5"/>
  <c r="K26" i="5"/>
  <c r="L26" i="5" s="1"/>
  <c r="J26" i="5"/>
  <c r="I26" i="5"/>
  <c r="N25" i="5"/>
  <c r="M25" i="5"/>
  <c r="K25" i="5"/>
  <c r="L25" i="5" s="1"/>
  <c r="J25" i="5"/>
  <c r="I25" i="5"/>
  <c r="N24" i="5"/>
  <c r="M24" i="5"/>
  <c r="L24" i="5"/>
  <c r="K24" i="5"/>
  <c r="J24" i="5"/>
  <c r="I24" i="5"/>
  <c r="N23" i="5"/>
  <c r="M23" i="5"/>
  <c r="K23" i="5"/>
  <c r="L23" i="5" s="1"/>
  <c r="J23" i="5"/>
  <c r="I23" i="5"/>
  <c r="N22" i="5"/>
  <c r="M22" i="5"/>
  <c r="K22" i="5"/>
  <c r="L22" i="5" s="1"/>
  <c r="J22" i="5"/>
  <c r="I22" i="5"/>
  <c r="N21" i="5"/>
  <c r="M21" i="5"/>
  <c r="K21" i="5"/>
  <c r="L21" i="5" s="1"/>
  <c r="J21" i="5"/>
  <c r="I21" i="5"/>
  <c r="N20" i="5"/>
  <c r="M20" i="5"/>
  <c r="K20" i="5"/>
  <c r="L20" i="5" s="1"/>
  <c r="J20" i="5"/>
  <c r="I20" i="5"/>
  <c r="N19" i="5"/>
  <c r="M19" i="5"/>
  <c r="K19" i="5"/>
  <c r="L19" i="5" s="1"/>
  <c r="J19" i="5"/>
  <c r="I19" i="5"/>
  <c r="N18" i="5"/>
  <c r="M18" i="5"/>
  <c r="K18" i="5"/>
  <c r="L18" i="5" s="1"/>
  <c r="J18" i="5"/>
  <c r="I18" i="5"/>
  <c r="N17" i="5"/>
  <c r="M17" i="5"/>
  <c r="K17" i="5"/>
  <c r="L17" i="5" s="1"/>
  <c r="J17" i="5"/>
  <c r="I17" i="5"/>
  <c r="N16" i="5"/>
  <c r="M16" i="5"/>
  <c r="K16" i="5"/>
  <c r="L16" i="5" s="1"/>
  <c r="J16" i="5"/>
  <c r="I16" i="5"/>
  <c r="N15" i="5"/>
  <c r="M15" i="5"/>
  <c r="K15" i="5"/>
  <c r="L15" i="5" s="1"/>
  <c r="J15" i="5"/>
  <c r="I15" i="5"/>
  <c r="N14" i="5"/>
  <c r="M14" i="5"/>
  <c r="K14" i="5"/>
  <c r="L14" i="5" s="1"/>
  <c r="J14" i="5"/>
  <c r="I14" i="5"/>
  <c r="N13" i="5"/>
  <c r="M13" i="5"/>
  <c r="K13" i="5"/>
  <c r="L13" i="5" s="1"/>
  <c r="J13" i="5"/>
  <c r="I13" i="5"/>
  <c r="N12" i="5"/>
  <c r="M12" i="5"/>
  <c r="L12" i="5"/>
  <c r="K12" i="5"/>
  <c r="J12" i="5"/>
  <c r="I12" i="5"/>
  <c r="N11" i="5"/>
  <c r="M11" i="5"/>
  <c r="K11" i="5"/>
  <c r="L11" i="5" s="1"/>
  <c r="J11" i="5"/>
  <c r="I11" i="5"/>
  <c r="N10" i="5"/>
  <c r="M10" i="5"/>
  <c r="K10" i="5"/>
  <c r="L10" i="5" s="1"/>
  <c r="J10" i="5"/>
  <c r="I10" i="5"/>
  <c r="N9" i="5"/>
  <c r="M9" i="5"/>
  <c r="K9" i="5"/>
  <c r="L9" i="5" s="1"/>
  <c r="J9" i="5"/>
  <c r="I9" i="5"/>
  <c r="N8" i="5"/>
  <c r="M8" i="5"/>
  <c r="L8" i="5"/>
  <c r="K8" i="5"/>
  <c r="J8" i="5"/>
  <c r="I8" i="5"/>
  <c r="N7" i="5"/>
  <c r="M7" i="5"/>
  <c r="K7" i="5"/>
  <c r="L7" i="5" s="1"/>
  <c r="J7" i="5"/>
  <c r="I7" i="5"/>
  <c r="N6" i="5"/>
  <c r="M6" i="5"/>
  <c r="K6" i="5"/>
  <c r="L6" i="5" s="1"/>
  <c r="J6" i="5"/>
  <c r="I6" i="5"/>
  <c r="N5" i="5"/>
  <c r="M5" i="5"/>
  <c r="K5" i="5"/>
  <c r="L5" i="5" s="1"/>
  <c r="J5" i="5"/>
  <c r="I5" i="5"/>
  <c r="N4" i="5"/>
  <c r="M4" i="5"/>
  <c r="K4" i="5"/>
  <c r="L4" i="5" s="1"/>
  <c r="J4" i="5"/>
  <c r="I4" i="5"/>
  <c r="N3" i="5"/>
  <c r="M3" i="5"/>
  <c r="K3" i="5"/>
  <c r="L3" i="5" s="1"/>
  <c r="J3" i="5"/>
  <c r="I3" i="5"/>
  <c r="N84" i="18"/>
  <c r="M84" i="18"/>
  <c r="L84" i="18"/>
  <c r="K84" i="18"/>
  <c r="J84" i="18"/>
  <c r="I84" i="18"/>
  <c r="N83" i="18"/>
  <c r="M83" i="18"/>
  <c r="K83" i="18"/>
  <c r="L83" i="18" s="1"/>
  <c r="J83" i="18"/>
  <c r="I83" i="18"/>
  <c r="N82" i="18"/>
  <c r="M82" i="18"/>
  <c r="K82" i="18"/>
  <c r="L82" i="18" s="1"/>
  <c r="J82" i="18"/>
  <c r="I82" i="18"/>
  <c r="N81" i="18"/>
  <c r="M81" i="18"/>
  <c r="K81" i="18"/>
  <c r="L81" i="18" s="1"/>
  <c r="J81" i="18"/>
  <c r="I81" i="18"/>
  <c r="N80" i="18"/>
  <c r="M80" i="18"/>
  <c r="K80" i="18"/>
  <c r="L80" i="18" s="1"/>
  <c r="J80" i="18"/>
  <c r="I80" i="18"/>
  <c r="N79" i="18"/>
  <c r="M79" i="18"/>
  <c r="K79" i="18"/>
  <c r="L79" i="18" s="1"/>
  <c r="J79" i="18"/>
  <c r="I79" i="18"/>
  <c r="N78" i="18"/>
  <c r="M78" i="18"/>
  <c r="K78" i="18"/>
  <c r="L78" i="18" s="1"/>
  <c r="J78" i="18"/>
  <c r="I78" i="18"/>
  <c r="N77" i="18"/>
  <c r="M77" i="18"/>
  <c r="K77" i="18"/>
  <c r="L77" i="18" s="1"/>
  <c r="J77" i="18"/>
  <c r="I77" i="18"/>
  <c r="N76" i="18"/>
  <c r="M76" i="18"/>
  <c r="K76" i="18"/>
  <c r="L76" i="18" s="1"/>
  <c r="J76" i="18"/>
  <c r="I76" i="18"/>
  <c r="N75" i="18"/>
  <c r="M75" i="18"/>
  <c r="K75" i="18"/>
  <c r="L75" i="18" s="1"/>
  <c r="J75" i="18"/>
  <c r="I75" i="18"/>
  <c r="N74" i="18"/>
  <c r="M74" i="18"/>
  <c r="K74" i="18"/>
  <c r="L74" i="18" s="1"/>
  <c r="J74" i="18"/>
  <c r="I74" i="18"/>
  <c r="N73" i="18"/>
  <c r="M73" i="18"/>
  <c r="K73" i="18"/>
  <c r="L73" i="18" s="1"/>
  <c r="J73" i="18"/>
  <c r="I73" i="18"/>
  <c r="N72" i="18"/>
  <c r="M72" i="18"/>
  <c r="K72" i="18"/>
  <c r="L72" i="18" s="1"/>
  <c r="J72" i="18"/>
  <c r="I72" i="18"/>
  <c r="N71" i="18"/>
  <c r="M71" i="18"/>
  <c r="K71" i="18"/>
  <c r="L71" i="18" s="1"/>
  <c r="J71" i="18"/>
  <c r="I71" i="18"/>
  <c r="N70" i="18"/>
  <c r="M70" i="18"/>
  <c r="K70" i="18"/>
  <c r="L70" i="18" s="1"/>
  <c r="J70" i="18"/>
  <c r="I70" i="18"/>
  <c r="N69" i="18"/>
  <c r="M69" i="18"/>
  <c r="K69" i="18"/>
  <c r="L69" i="18" s="1"/>
  <c r="J69" i="18"/>
  <c r="I69" i="18"/>
  <c r="N68" i="18"/>
  <c r="M68" i="18"/>
  <c r="K68" i="18"/>
  <c r="L68" i="18" s="1"/>
  <c r="J68" i="18"/>
  <c r="I68" i="18"/>
  <c r="N67" i="18"/>
  <c r="M67" i="18"/>
  <c r="K67" i="18"/>
  <c r="L67" i="18" s="1"/>
  <c r="J67" i="18"/>
  <c r="I67" i="18"/>
  <c r="N66" i="18"/>
  <c r="M66" i="18"/>
  <c r="K66" i="18"/>
  <c r="L66" i="18" s="1"/>
  <c r="J66" i="18"/>
  <c r="I66" i="18"/>
  <c r="N65" i="18"/>
  <c r="M65" i="18"/>
  <c r="K65" i="18"/>
  <c r="L65" i="18" s="1"/>
  <c r="J65" i="18"/>
  <c r="I65" i="18"/>
  <c r="N64" i="18"/>
  <c r="M64" i="18"/>
  <c r="K64" i="18"/>
  <c r="L64" i="18" s="1"/>
  <c r="J64" i="18"/>
  <c r="I64" i="18"/>
  <c r="N63" i="18"/>
  <c r="M63" i="18"/>
  <c r="K63" i="18"/>
  <c r="L63" i="18" s="1"/>
  <c r="J63" i="18"/>
  <c r="I63" i="18"/>
  <c r="N62" i="18"/>
  <c r="M62" i="18"/>
  <c r="L62" i="18"/>
  <c r="K62" i="18"/>
  <c r="J62" i="18"/>
  <c r="I62" i="18"/>
  <c r="N61" i="18"/>
  <c r="M61" i="18"/>
  <c r="K61" i="18"/>
  <c r="L61" i="18" s="1"/>
  <c r="J61" i="18"/>
  <c r="I61" i="18"/>
  <c r="N60" i="18"/>
  <c r="M60" i="18"/>
  <c r="L60" i="18"/>
  <c r="K60" i="18"/>
  <c r="J60" i="18"/>
  <c r="I60" i="18"/>
  <c r="N59" i="18"/>
  <c r="M59" i="18"/>
  <c r="K59" i="18"/>
  <c r="L59" i="18" s="1"/>
  <c r="J59" i="18"/>
  <c r="I59" i="18"/>
  <c r="N58" i="18"/>
  <c r="M58" i="18"/>
  <c r="K58" i="18"/>
  <c r="L58" i="18" s="1"/>
  <c r="J58" i="18"/>
  <c r="I58" i="18"/>
  <c r="N57" i="18"/>
  <c r="M57" i="18"/>
  <c r="K57" i="18"/>
  <c r="L57" i="18" s="1"/>
  <c r="J57" i="18"/>
  <c r="I57" i="18"/>
  <c r="N56" i="18"/>
  <c r="M56" i="18"/>
  <c r="K56" i="18"/>
  <c r="L56" i="18" s="1"/>
  <c r="J56" i="18"/>
  <c r="I56" i="18"/>
  <c r="N55" i="18"/>
  <c r="M55" i="18"/>
  <c r="K55" i="18"/>
  <c r="L55" i="18" s="1"/>
  <c r="J55" i="18"/>
  <c r="I55" i="18"/>
  <c r="N54" i="18"/>
  <c r="M54" i="18"/>
  <c r="L54" i="18"/>
  <c r="K54" i="18"/>
  <c r="J54" i="18"/>
  <c r="I54" i="18"/>
  <c r="N53" i="18"/>
  <c r="M53" i="18"/>
  <c r="K53" i="18"/>
  <c r="L53" i="18" s="1"/>
  <c r="J53" i="18"/>
  <c r="I53" i="18"/>
  <c r="N52" i="18"/>
  <c r="M52" i="18"/>
  <c r="L52" i="18"/>
  <c r="K52" i="18"/>
  <c r="J52" i="18"/>
  <c r="I52" i="18"/>
  <c r="N51" i="18"/>
  <c r="M51" i="18"/>
  <c r="K51" i="18"/>
  <c r="L51" i="18" s="1"/>
  <c r="J51" i="18"/>
  <c r="I51" i="18"/>
  <c r="N50" i="18"/>
  <c r="M50" i="18"/>
  <c r="K50" i="18"/>
  <c r="L50" i="18" s="1"/>
  <c r="J50" i="18"/>
  <c r="I50" i="18"/>
  <c r="N49" i="18"/>
  <c r="M49" i="18"/>
  <c r="K49" i="18"/>
  <c r="L49" i="18" s="1"/>
  <c r="J49" i="18"/>
  <c r="I49" i="18"/>
  <c r="N48" i="18"/>
  <c r="M48" i="18"/>
  <c r="K48" i="18"/>
  <c r="L48" i="18" s="1"/>
  <c r="J48" i="18"/>
  <c r="I48" i="18"/>
  <c r="N47" i="18"/>
  <c r="M47" i="18"/>
  <c r="K47" i="18"/>
  <c r="L47" i="18" s="1"/>
  <c r="J47" i="18"/>
  <c r="I47" i="18"/>
  <c r="N46" i="18"/>
  <c r="M46" i="18"/>
  <c r="L46" i="18"/>
  <c r="K46" i="18"/>
  <c r="J46" i="18"/>
  <c r="I46" i="18"/>
  <c r="N45" i="18"/>
  <c r="M45" i="18"/>
  <c r="K45" i="18"/>
  <c r="L45" i="18" s="1"/>
  <c r="J45" i="18"/>
  <c r="I45" i="18"/>
  <c r="N44" i="18"/>
  <c r="M44" i="18"/>
  <c r="K44" i="18"/>
  <c r="L44" i="18" s="1"/>
  <c r="J44" i="18"/>
  <c r="I44" i="18"/>
  <c r="N43" i="18"/>
  <c r="M43" i="18"/>
  <c r="K43" i="18"/>
  <c r="L43" i="18" s="1"/>
  <c r="J43" i="18"/>
  <c r="I43" i="18"/>
  <c r="N42" i="18"/>
  <c r="M42" i="18"/>
  <c r="K42" i="18"/>
  <c r="L42" i="18" s="1"/>
  <c r="J42" i="18"/>
  <c r="I42" i="18"/>
  <c r="N41" i="18"/>
  <c r="M41" i="18"/>
  <c r="K41" i="18"/>
  <c r="L41" i="18" s="1"/>
  <c r="J41" i="18"/>
  <c r="I41" i="18"/>
  <c r="N40" i="18"/>
  <c r="M40" i="18"/>
  <c r="K40" i="18"/>
  <c r="L40" i="18" s="1"/>
  <c r="J40" i="18"/>
  <c r="I40" i="18"/>
  <c r="N39" i="18"/>
  <c r="M39" i="18"/>
  <c r="K39" i="18"/>
  <c r="L39" i="18" s="1"/>
  <c r="J39" i="18"/>
  <c r="I39" i="18"/>
  <c r="N38" i="18"/>
  <c r="M38" i="18"/>
  <c r="L38" i="18"/>
  <c r="K38" i="18"/>
  <c r="J38" i="18"/>
  <c r="I38" i="18"/>
  <c r="N37" i="18"/>
  <c r="M37" i="18"/>
  <c r="K37" i="18"/>
  <c r="L37" i="18" s="1"/>
  <c r="J37" i="18"/>
  <c r="I37" i="18"/>
  <c r="N36" i="18"/>
  <c r="M36" i="18"/>
  <c r="L36" i="18"/>
  <c r="K36" i="18"/>
  <c r="J36" i="18"/>
  <c r="I36" i="18"/>
  <c r="N35" i="18"/>
  <c r="M35" i="18"/>
  <c r="K35" i="18"/>
  <c r="L35" i="18" s="1"/>
  <c r="J35" i="18"/>
  <c r="I35" i="18"/>
  <c r="N34" i="18"/>
  <c r="M34" i="18"/>
  <c r="K34" i="18"/>
  <c r="L34" i="18" s="1"/>
  <c r="J34" i="18"/>
  <c r="I34" i="18"/>
  <c r="N33" i="18"/>
  <c r="M33" i="18"/>
  <c r="K33" i="18"/>
  <c r="L33" i="18" s="1"/>
  <c r="J33" i="18"/>
  <c r="I33" i="18"/>
  <c r="N32" i="18"/>
  <c r="M32" i="18"/>
  <c r="K32" i="18"/>
  <c r="L32" i="18" s="1"/>
  <c r="J32" i="18"/>
  <c r="I32" i="18"/>
  <c r="N31" i="18"/>
  <c r="M31" i="18"/>
  <c r="K31" i="18"/>
  <c r="L31" i="18" s="1"/>
  <c r="J31" i="18"/>
  <c r="I31" i="18"/>
  <c r="N30" i="18"/>
  <c r="M30" i="18"/>
  <c r="L30" i="18"/>
  <c r="K30" i="18"/>
  <c r="J30" i="18"/>
  <c r="I30" i="18"/>
  <c r="N29" i="18"/>
  <c r="M29" i="18"/>
  <c r="K29" i="18"/>
  <c r="L29" i="18" s="1"/>
  <c r="J29" i="18"/>
  <c r="I29" i="18"/>
  <c r="N28" i="18"/>
  <c r="M28" i="18"/>
  <c r="L28" i="18"/>
  <c r="K28" i="18"/>
  <c r="J28" i="18"/>
  <c r="I28" i="18"/>
  <c r="N27" i="18"/>
  <c r="M27" i="18"/>
  <c r="K27" i="18"/>
  <c r="L27" i="18" s="1"/>
  <c r="J27" i="18"/>
  <c r="I27" i="18"/>
  <c r="N26" i="18"/>
  <c r="M26" i="18"/>
  <c r="K26" i="18"/>
  <c r="L26" i="18" s="1"/>
  <c r="J26" i="18"/>
  <c r="I26" i="18"/>
  <c r="N25" i="18"/>
  <c r="M25" i="18"/>
  <c r="K25" i="18"/>
  <c r="L25" i="18" s="1"/>
  <c r="J25" i="18"/>
  <c r="I25" i="18"/>
  <c r="N24" i="18"/>
  <c r="M24" i="18"/>
  <c r="K24" i="18"/>
  <c r="L24" i="18" s="1"/>
  <c r="J24" i="18"/>
  <c r="I24" i="18"/>
  <c r="N23" i="18"/>
  <c r="M23" i="18"/>
  <c r="K23" i="18"/>
  <c r="L23" i="18" s="1"/>
  <c r="J23" i="18"/>
  <c r="I23" i="18"/>
  <c r="N22" i="18"/>
  <c r="M22" i="18"/>
  <c r="L22" i="18"/>
  <c r="K22" i="18"/>
  <c r="J22" i="18"/>
  <c r="I22" i="18"/>
  <c r="N21" i="18"/>
  <c r="M21" i="18"/>
  <c r="K21" i="18"/>
  <c r="L21" i="18" s="1"/>
  <c r="J21" i="18"/>
  <c r="I21" i="18"/>
  <c r="N20" i="18"/>
  <c r="M20" i="18"/>
  <c r="L20" i="18"/>
  <c r="K20" i="18"/>
  <c r="J20" i="18"/>
  <c r="I20" i="18"/>
  <c r="N19" i="18"/>
  <c r="M19" i="18"/>
  <c r="K19" i="18"/>
  <c r="L19" i="18" s="1"/>
  <c r="J19" i="18"/>
  <c r="I19" i="18"/>
  <c r="N18" i="18"/>
  <c r="M18" i="18"/>
  <c r="K18" i="18"/>
  <c r="L18" i="18" s="1"/>
  <c r="J18" i="18"/>
  <c r="I18" i="18"/>
  <c r="N17" i="18"/>
  <c r="M17" i="18"/>
  <c r="K17" i="18"/>
  <c r="L17" i="18" s="1"/>
  <c r="J17" i="18"/>
  <c r="I17" i="18"/>
  <c r="N16" i="18"/>
  <c r="M16" i="18"/>
  <c r="K16" i="18"/>
  <c r="L16" i="18" s="1"/>
  <c r="J16" i="18"/>
  <c r="I16" i="18"/>
  <c r="N15" i="18"/>
  <c r="M15" i="18"/>
  <c r="K15" i="18"/>
  <c r="L15" i="18" s="1"/>
  <c r="J15" i="18"/>
  <c r="I15" i="18"/>
  <c r="N14" i="18"/>
  <c r="M14" i="18"/>
  <c r="L14" i="18"/>
  <c r="K14" i="18"/>
  <c r="J14" i="18"/>
  <c r="I14" i="18"/>
  <c r="N13" i="18"/>
  <c r="M13" i="18"/>
  <c r="K13" i="18"/>
  <c r="L13" i="18" s="1"/>
  <c r="J13" i="18"/>
  <c r="I13" i="18"/>
  <c r="N12" i="18"/>
  <c r="M12" i="18"/>
  <c r="L12" i="18"/>
  <c r="K12" i="18"/>
  <c r="J12" i="18"/>
  <c r="I12" i="18"/>
  <c r="N11" i="18"/>
  <c r="M11" i="18"/>
  <c r="K11" i="18"/>
  <c r="L11" i="18" s="1"/>
  <c r="J11" i="18"/>
  <c r="I11" i="18"/>
  <c r="N10" i="18"/>
  <c r="M10" i="18"/>
  <c r="K10" i="18"/>
  <c r="L10" i="18" s="1"/>
  <c r="J10" i="18"/>
  <c r="I10" i="18"/>
  <c r="N9" i="18"/>
  <c r="M9" i="18"/>
  <c r="K9" i="18"/>
  <c r="L9" i="18" s="1"/>
  <c r="J9" i="18"/>
  <c r="I9" i="18"/>
  <c r="N8" i="18"/>
  <c r="M8" i="18"/>
  <c r="K8" i="18"/>
  <c r="L8" i="18" s="1"/>
  <c r="J8" i="18"/>
  <c r="I8" i="18"/>
  <c r="N7" i="18"/>
  <c r="M7" i="18"/>
  <c r="K7" i="18"/>
  <c r="L7" i="18" s="1"/>
  <c r="J7" i="18"/>
  <c r="I7" i="18"/>
  <c r="N6" i="18"/>
  <c r="M6" i="18"/>
  <c r="L6" i="18"/>
  <c r="K6" i="18"/>
  <c r="J6" i="18"/>
  <c r="I6" i="18"/>
  <c r="N5" i="18"/>
  <c r="M5" i="18"/>
  <c r="K5" i="18"/>
  <c r="L5" i="18" s="1"/>
  <c r="J5" i="18"/>
  <c r="I5" i="18"/>
  <c r="N4" i="18"/>
  <c r="M4" i="18"/>
  <c r="L4" i="18"/>
  <c r="K4" i="18"/>
  <c r="J4" i="18"/>
  <c r="I4" i="18"/>
  <c r="N3" i="18"/>
  <c r="M3" i="18"/>
  <c r="K3" i="18"/>
  <c r="L3" i="18" s="1"/>
  <c r="J3" i="18"/>
  <c r="I3" i="18"/>
  <c r="N92" i="17"/>
  <c r="M92" i="17"/>
  <c r="K92" i="17"/>
  <c r="L92" i="17" s="1"/>
  <c r="J92" i="17"/>
  <c r="I92" i="17"/>
  <c r="N90" i="17"/>
  <c r="M90" i="17"/>
  <c r="K90" i="17"/>
  <c r="L90" i="17" s="1"/>
  <c r="J90" i="17"/>
  <c r="I90" i="17"/>
  <c r="N89" i="17"/>
  <c r="M89" i="17"/>
  <c r="K89" i="17"/>
  <c r="L89" i="17" s="1"/>
  <c r="J89" i="17"/>
  <c r="I89" i="17"/>
  <c r="N88" i="17"/>
  <c r="M88" i="17"/>
  <c r="K88" i="17"/>
  <c r="L88" i="17" s="1"/>
  <c r="J88" i="17"/>
  <c r="I88" i="17"/>
  <c r="N87" i="17"/>
  <c r="M87" i="17"/>
  <c r="L87" i="17"/>
  <c r="K87" i="17"/>
  <c r="J87" i="17"/>
  <c r="I87" i="17"/>
  <c r="N86" i="17"/>
  <c r="M86" i="17"/>
  <c r="K86" i="17"/>
  <c r="L86" i="17" s="1"/>
  <c r="J86" i="17"/>
  <c r="I86" i="17"/>
  <c r="N85" i="17"/>
  <c r="M85" i="17"/>
  <c r="L85" i="17"/>
  <c r="K85" i="17"/>
  <c r="J85" i="17"/>
  <c r="I85" i="17"/>
  <c r="N84" i="17"/>
  <c r="M84" i="17"/>
  <c r="K84" i="17"/>
  <c r="L84" i="17" s="1"/>
  <c r="J84" i="17"/>
  <c r="I84" i="17"/>
  <c r="N83" i="17"/>
  <c r="M83" i="17"/>
  <c r="L83" i="17"/>
  <c r="K83" i="17"/>
  <c r="J83" i="17"/>
  <c r="I83" i="17"/>
  <c r="N82" i="17"/>
  <c r="M82" i="17"/>
  <c r="K82" i="17"/>
  <c r="L82" i="17" s="1"/>
  <c r="J82" i="17"/>
  <c r="I82" i="17"/>
  <c r="N81" i="17"/>
  <c r="M81" i="17"/>
  <c r="L81" i="17"/>
  <c r="K81" i="17"/>
  <c r="J81" i="17"/>
  <c r="I81" i="17"/>
  <c r="N80" i="17"/>
  <c r="M80" i="17"/>
  <c r="K80" i="17"/>
  <c r="L80" i="17" s="1"/>
  <c r="J80" i="17"/>
  <c r="I80" i="17"/>
  <c r="N79" i="17"/>
  <c r="M79" i="17"/>
  <c r="L79" i="17"/>
  <c r="K79" i="17"/>
  <c r="J79" i="17"/>
  <c r="I79" i="17"/>
  <c r="N78" i="17"/>
  <c r="M78" i="17"/>
  <c r="K78" i="17"/>
  <c r="L78" i="17" s="1"/>
  <c r="J78" i="17"/>
  <c r="I78" i="17"/>
  <c r="N77" i="17"/>
  <c r="M77" i="17"/>
  <c r="L77" i="17"/>
  <c r="K77" i="17"/>
  <c r="J77" i="17"/>
  <c r="I77" i="17"/>
  <c r="N76" i="17"/>
  <c r="M76" i="17"/>
  <c r="L76" i="17"/>
  <c r="K76" i="17"/>
  <c r="J76" i="17"/>
  <c r="I76" i="17"/>
  <c r="N75" i="17"/>
  <c r="M75" i="17"/>
  <c r="L75" i="17"/>
  <c r="K75" i="17"/>
  <c r="J75" i="17"/>
  <c r="I75" i="17"/>
  <c r="N74" i="17"/>
  <c r="M74" i="17"/>
  <c r="L74" i="17"/>
  <c r="K74" i="17"/>
  <c r="J74" i="17"/>
  <c r="I74" i="17"/>
  <c r="N73" i="17"/>
  <c r="M73" i="17"/>
  <c r="L73" i="17"/>
  <c r="K73" i="17"/>
  <c r="J73" i="17"/>
  <c r="I73" i="17"/>
  <c r="N72" i="17"/>
  <c r="M72" i="17"/>
  <c r="K72" i="17"/>
  <c r="L72" i="17" s="1"/>
  <c r="J72" i="17"/>
  <c r="I72" i="17"/>
  <c r="N71" i="17"/>
  <c r="M71" i="17"/>
  <c r="K71" i="17"/>
  <c r="L71" i="17" s="1"/>
  <c r="J71" i="17"/>
  <c r="I71" i="17"/>
  <c r="N70" i="17"/>
  <c r="M70" i="17"/>
  <c r="K70" i="17"/>
  <c r="L70" i="17" s="1"/>
  <c r="J70" i="17"/>
  <c r="I70" i="17"/>
  <c r="N69" i="17"/>
  <c r="M69" i="17"/>
  <c r="L69" i="17"/>
  <c r="K69" i="17"/>
  <c r="J69" i="17"/>
  <c r="I69" i="17"/>
  <c r="N68" i="17"/>
  <c r="M68" i="17"/>
  <c r="K68" i="17"/>
  <c r="L68" i="17" s="1"/>
  <c r="J68" i="17"/>
  <c r="I68" i="17"/>
  <c r="N67" i="17"/>
  <c r="M67" i="17"/>
  <c r="K67" i="17"/>
  <c r="L67" i="17" s="1"/>
  <c r="J67" i="17"/>
  <c r="I67" i="17"/>
  <c r="N66" i="17"/>
  <c r="M66" i="17"/>
  <c r="K66" i="17"/>
  <c r="L66" i="17" s="1"/>
  <c r="J66" i="17"/>
  <c r="I66" i="17"/>
  <c r="N65" i="17"/>
  <c r="M65" i="17"/>
  <c r="L65" i="17"/>
  <c r="K65" i="17"/>
  <c r="J65" i="17"/>
  <c r="I65" i="17"/>
  <c r="N64" i="17"/>
  <c r="M64" i="17"/>
  <c r="K64" i="17"/>
  <c r="L64" i="17" s="1"/>
  <c r="J64" i="17"/>
  <c r="I64" i="17"/>
  <c r="N63" i="17"/>
  <c r="M63" i="17"/>
  <c r="K63" i="17"/>
  <c r="L63" i="17" s="1"/>
  <c r="J63" i="17"/>
  <c r="I63" i="17"/>
  <c r="N62" i="17"/>
  <c r="M62" i="17"/>
  <c r="K62" i="17"/>
  <c r="L62" i="17" s="1"/>
  <c r="J62" i="17"/>
  <c r="I62" i="17"/>
  <c r="N61" i="17"/>
  <c r="M61" i="17"/>
  <c r="L61" i="17"/>
  <c r="K61" i="17"/>
  <c r="J61" i="17"/>
  <c r="I61" i="17"/>
  <c r="N60" i="17"/>
  <c r="M60" i="17"/>
  <c r="K60" i="17"/>
  <c r="L60" i="17" s="1"/>
  <c r="J60" i="17"/>
  <c r="I60" i="17"/>
  <c r="N59" i="17"/>
  <c r="M59" i="17"/>
  <c r="K59" i="17"/>
  <c r="L59" i="17" s="1"/>
  <c r="J59" i="17"/>
  <c r="I59" i="17"/>
  <c r="N58" i="17"/>
  <c r="M58" i="17"/>
  <c r="K58" i="17"/>
  <c r="L58" i="17" s="1"/>
  <c r="J58" i="17"/>
  <c r="I58" i="17"/>
  <c r="N57" i="17"/>
  <c r="M57" i="17"/>
  <c r="L57" i="17"/>
  <c r="K57" i="17"/>
  <c r="J57" i="17"/>
  <c r="I57" i="17"/>
  <c r="N56" i="17"/>
  <c r="M56" i="17"/>
  <c r="K56" i="17"/>
  <c r="L56" i="17" s="1"/>
  <c r="J56" i="17"/>
  <c r="I56" i="17"/>
  <c r="N55" i="17"/>
  <c r="M55" i="17"/>
  <c r="K55" i="17"/>
  <c r="L55" i="17" s="1"/>
  <c r="J55" i="17"/>
  <c r="I55" i="17"/>
  <c r="N54" i="17"/>
  <c r="M54" i="17"/>
  <c r="K54" i="17"/>
  <c r="L54" i="17" s="1"/>
  <c r="J54" i="17"/>
  <c r="I54" i="17"/>
  <c r="N53" i="17"/>
  <c r="M53" i="17"/>
  <c r="L53" i="17"/>
  <c r="K53" i="17"/>
  <c r="J53" i="17"/>
  <c r="I53" i="17"/>
  <c r="N52" i="17"/>
  <c r="M52" i="17"/>
  <c r="K52" i="17"/>
  <c r="L52" i="17" s="1"/>
  <c r="J52" i="17"/>
  <c r="I52" i="17"/>
  <c r="N51" i="17"/>
  <c r="M51" i="17"/>
  <c r="K51" i="17"/>
  <c r="L51" i="17" s="1"/>
  <c r="J51" i="17"/>
  <c r="I51" i="17"/>
  <c r="N50" i="17"/>
  <c r="M50" i="17"/>
  <c r="K50" i="17"/>
  <c r="L50" i="17" s="1"/>
  <c r="J50" i="17"/>
  <c r="I50" i="17"/>
  <c r="N49" i="17"/>
  <c r="M49" i="17"/>
  <c r="L49" i="17"/>
  <c r="K49" i="17"/>
  <c r="J49" i="17"/>
  <c r="I49" i="17"/>
  <c r="N48" i="17"/>
  <c r="M48" i="17"/>
  <c r="K48" i="17"/>
  <c r="L48" i="17" s="1"/>
  <c r="J48" i="17"/>
  <c r="I48" i="17"/>
  <c r="N47" i="17"/>
  <c r="M47" i="17"/>
  <c r="K47" i="17"/>
  <c r="L47" i="17" s="1"/>
  <c r="J47" i="17"/>
  <c r="I47" i="17"/>
  <c r="N46" i="17"/>
  <c r="M46" i="17"/>
  <c r="K46" i="17"/>
  <c r="L46" i="17" s="1"/>
  <c r="J46" i="17"/>
  <c r="I46" i="17"/>
  <c r="N45" i="17"/>
  <c r="M45" i="17"/>
  <c r="L45" i="17"/>
  <c r="K45" i="17"/>
  <c r="J45" i="17"/>
  <c r="I45" i="17"/>
  <c r="N44" i="17"/>
  <c r="M44" i="17"/>
  <c r="K44" i="17"/>
  <c r="L44" i="17" s="1"/>
  <c r="J44" i="17"/>
  <c r="I44" i="17"/>
  <c r="N43" i="17"/>
  <c r="M43" i="17"/>
  <c r="K43" i="17"/>
  <c r="L43" i="17" s="1"/>
  <c r="J43" i="17"/>
  <c r="I43" i="17"/>
  <c r="N42" i="17"/>
  <c r="M42" i="17"/>
  <c r="K42" i="17"/>
  <c r="L42" i="17" s="1"/>
  <c r="J42" i="17"/>
  <c r="I42" i="17"/>
  <c r="N41" i="17"/>
  <c r="M41" i="17"/>
  <c r="L41" i="17"/>
  <c r="K41" i="17"/>
  <c r="J41" i="17"/>
  <c r="I41" i="17"/>
  <c r="N40" i="17"/>
  <c r="M40" i="17"/>
  <c r="K40" i="17"/>
  <c r="L40" i="17" s="1"/>
  <c r="J40" i="17"/>
  <c r="I40" i="17"/>
  <c r="N39" i="17"/>
  <c r="M39" i="17"/>
  <c r="K39" i="17"/>
  <c r="L39" i="17" s="1"/>
  <c r="J39" i="17"/>
  <c r="I39" i="17"/>
  <c r="N38" i="17"/>
  <c r="M38" i="17"/>
  <c r="K38" i="17"/>
  <c r="L38" i="17" s="1"/>
  <c r="J38" i="17"/>
  <c r="I38" i="17"/>
  <c r="N37" i="17"/>
  <c r="M37" i="17"/>
  <c r="L37" i="17"/>
  <c r="K37" i="17"/>
  <c r="J37" i="17"/>
  <c r="I37" i="17"/>
  <c r="N36" i="17"/>
  <c r="M36" i="17"/>
  <c r="K36" i="17"/>
  <c r="L36" i="17" s="1"/>
  <c r="J36" i="17"/>
  <c r="I36" i="17"/>
  <c r="N35" i="17"/>
  <c r="M35" i="17"/>
  <c r="K35" i="17"/>
  <c r="L35" i="17" s="1"/>
  <c r="J35" i="17"/>
  <c r="I35" i="17"/>
  <c r="N34" i="17"/>
  <c r="M34" i="17"/>
  <c r="K34" i="17"/>
  <c r="L34" i="17" s="1"/>
  <c r="J34" i="17"/>
  <c r="I34" i="17"/>
  <c r="N33" i="17"/>
  <c r="M33" i="17"/>
  <c r="L33" i="17"/>
  <c r="K33" i="17"/>
  <c r="J33" i="17"/>
  <c r="I33" i="17"/>
  <c r="N32" i="17"/>
  <c r="M32" i="17"/>
  <c r="K32" i="17"/>
  <c r="L32" i="17" s="1"/>
  <c r="J32" i="17"/>
  <c r="I32" i="17"/>
  <c r="N31" i="17"/>
  <c r="M31" i="17"/>
  <c r="K31" i="17"/>
  <c r="L31" i="17" s="1"/>
  <c r="J31" i="17"/>
  <c r="I31" i="17"/>
  <c r="N30" i="17"/>
  <c r="M30" i="17"/>
  <c r="K30" i="17"/>
  <c r="L30" i="17" s="1"/>
  <c r="J30" i="17"/>
  <c r="I30" i="17"/>
  <c r="N29" i="17"/>
  <c r="M29" i="17"/>
  <c r="L29" i="17"/>
  <c r="K29" i="17"/>
  <c r="J29" i="17"/>
  <c r="I29" i="17"/>
  <c r="N28" i="17"/>
  <c r="M28" i="17"/>
  <c r="K28" i="17"/>
  <c r="L28" i="17" s="1"/>
  <c r="J28" i="17"/>
  <c r="I28" i="17"/>
  <c r="N27" i="17"/>
  <c r="M27" i="17"/>
  <c r="K27" i="17"/>
  <c r="L27" i="17" s="1"/>
  <c r="J27" i="17"/>
  <c r="I27" i="17"/>
  <c r="N26" i="17"/>
  <c r="M26" i="17"/>
  <c r="K26" i="17"/>
  <c r="L26" i="17" s="1"/>
  <c r="J26" i="17"/>
  <c r="I26" i="17"/>
  <c r="N25" i="17"/>
  <c r="M25" i="17"/>
  <c r="L25" i="17"/>
  <c r="K25" i="17"/>
  <c r="J25" i="17"/>
  <c r="I25" i="17"/>
  <c r="N24" i="17"/>
  <c r="M24" i="17"/>
  <c r="K24" i="17"/>
  <c r="L24" i="17" s="1"/>
  <c r="J24" i="17"/>
  <c r="I24" i="17"/>
  <c r="N23" i="17"/>
  <c r="M23" i="17"/>
  <c r="K23" i="17"/>
  <c r="L23" i="17" s="1"/>
  <c r="J23" i="17"/>
  <c r="I23" i="17"/>
  <c r="N22" i="17"/>
  <c r="M22" i="17"/>
  <c r="K22" i="17"/>
  <c r="L22" i="17" s="1"/>
  <c r="J22" i="17"/>
  <c r="I22" i="17"/>
  <c r="N21" i="17"/>
  <c r="M21" i="17"/>
  <c r="L21" i="17"/>
  <c r="K21" i="17"/>
  <c r="J21" i="17"/>
  <c r="I21" i="17"/>
  <c r="N20" i="17"/>
  <c r="M20" i="17"/>
  <c r="K20" i="17"/>
  <c r="L20" i="17" s="1"/>
  <c r="J20" i="17"/>
  <c r="I20" i="17"/>
  <c r="N19" i="17"/>
  <c r="M19" i="17"/>
  <c r="K19" i="17"/>
  <c r="L19" i="17" s="1"/>
  <c r="J19" i="17"/>
  <c r="I19" i="17"/>
  <c r="N18" i="17"/>
  <c r="M18" i="17"/>
  <c r="K18" i="17"/>
  <c r="L18" i="17" s="1"/>
  <c r="J18" i="17"/>
  <c r="I18" i="17"/>
  <c r="N17" i="17"/>
  <c r="M17" i="17"/>
  <c r="L17" i="17"/>
  <c r="K17" i="17"/>
  <c r="J17" i="17"/>
  <c r="I17" i="17"/>
  <c r="N16" i="17"/>
  <c r="M16" i="17"/>
  <c r="K16" i="17"/>
  <c r="L16" i="17" s="1"/>
  <c r="J16" i="17"/>
  <c r="I16" i="17"/>
  <c r="N15" i="17"/>
  <c r="M15" i="17"/>
  <c r="K15" i="17"/>
  <c r="L15" i="17" s="1"/>
  <c r="J15" i="17"/>
  <c r="I15" i="17"/>
  <c r="N14" i="17"/>
  <c r="M14" i="17"/>
  <c r="K14" i="17"/>
  <c r="L14" i="17" s="1"/>
  <c r="J14" i="17"/>
  <c r="I14" i="17"/>
  <c r="N13" i="17"/>
  <c r="M13" i="17"/>
  <c r="L13" i="17"/>
  <c r="K13" i="17"/>
  <c r="J13" i="17"/>
  <c r="I13" i="17"/>
  <c r="N12" i="17"/>
  <c r="M12" i="17"/>
  <c r="K12" i="17"/>
  <c r="L12" i="17" s="1"/>
  <c r="J12" i="17"/>
  <c r="I12" i="17"/>
  <c r="N11" i="17"/>
  <c r="M11" i="17"/>
  <c r="K11" i="17"/>
  <c r="L11" i="17" s="1"/>
  <c r="J11" i="17"/>
  <c r="I11" i="17"/>
  <c r="N10" i="17"/>
  <c r="M10" i="17"/>
  <c r="K10" i="17"/>
  <c r="L10" i="17" s="1"/>
  <c r="J10" i="17"/>
  <c r="I10" i="17"/>
  <c r="N9" i="17"/>
  <c r="M9" i="17"/>
  <c r="L9" i="17"/>
  <c r="K9" i="17"/>
  <c r="J9" i="17"/>
  <c r="I9" i="17"/>
  <c r="N8" i="17"/>
  <c r="M8" i="17"/>
  <c r="K8" i="17"/>
  <c r="L8" i="17" s="1"/>
  <c r="J8" i="17"/>
  <c r="I8" i="17"/>
  <c r="N7" i="17"/>
  <c r="M7" i="17"/>
  <c r="K7" i="17"/>
  <c r="L7" i="17" s="1"/>
  <c r="J7" i="17"/>
  <c r="I7" i="17"/>
  <c r="N6" i="17"/>
  <c r="M6" i="17"/>
  <c r="K6" i="17"/>
  <c r="L6" i="17" s="1"/>
  <c r="J6" i="17"/>
  <c r="I6" i="17"/>
  <c r="N5" i="17"/>
  <c r="M5" i="17"/>
  <c r="L5" i="17"/>
  <c r="K5" i="17"/>
  <c r="J5" i="17"/>
  <c r="I5" i="17"/>
  <c r="N4" i="17"/>
  <c r="M4" i="17"/>
  <c r="K4" i="17"/>
  <c r="L4" i="17" s="1"/>
  <c r="J4" i="17"/>
  <c r="I4" i="17"/>
  <c r="N3" i="17"/>
  <c r="M3" i="17"/>
  <c r="K3" i="17"/>
  <c r="L3" i="17" s="1"/>
  <c r="J3" i="17"/>
  <c r="I3" i="17"/>
  <c r="N84" i="26"/>
  <c r="M84" i="26"/>
  <c r="K84" i="26"/>
  <c r="L84" i="26" s="1"/>
  <c r="J84" i="26"/>
  <c r="I84" i="26"/>
  <c r="N83" i="26"/>
  <c r="M83" i="26"/>
  <c r="K83" i="26"/>
  <c r="L83" i="26" s="1"/>
  <c r="J83" i="26"/>
  <c r="I83" i="26"/>
  <c r="N82" i="26"/>
  <c r="M82" i="26"/>
  <c r="K82" i="26"/>
  <c r="L82" i="26" s="1"/>
  <c r="J82" i="26"/>
  <c r="I82" i="26"/>
  <c r="N81" i="26"/>
  <c r="M81" i="26"/>
  <c r="K81" i="26"/>
  <c r="L81" i="26" s="1"/>
  <c r="J81" i="26"/>
  <c r="I81" i="26"/>
  <c r="N80" i="26"/>
  <c r="M80" i="26"/>
  <c r="K80" i="26"/>
  <c r="L80" i="26" s="1"/>
  <c r="J80" i="26"/>
  <c r="I80" i="26"/>
  <c r="N79" i="26"/>
  <c r="M79" i="26"/>
  <c r="K79" i="26"/>
  <c r="L79" i="26" s="1"/>
  <c r="J79" i="26"/>
  <c r="I79" i="26"/>
  <c r="N78" i="26"/>
  <c r="M78" i="26"/>
  <c r="K78" i="26"/>
  <c r="L78" i="26" s="1"/>
  <c r="J78" i="26"/>
  <c r="I78" i="26"/>
  <c r="N77" i="26"/>
  <c r="M77" i="26"/>
  <c r="K77" i="26"/>
  <c r="L77" i="26" s="1"/>
  <c r="J77" i="26"/>
  <c r="I77" i="26"/>
  <c r="N76" i="26"/>
  <c r="M76" i="26"/>
  <c r="K76" i="26"/>
  <c r="L76" i="26" s="1"/>
  <c r="J76" i="26"/>
  <c r="I76" i="26"/>
  <c r="N75" i="26"/>
  <c r="M75" i="26"/>
  <c r="K75" i="26"/>
  <c r="L75" i="26" s="1"/>
  <c r="J75" i="26"/>
  <c r="I75" i="26"/>
  <c r="N74" i="26"/>
  <c r="M74" i="26"/>
  <c r="K74" i="26"/>
  <c r="L74" i="26" s="1"/>
  <c r="J74" i="26"/>
  <c r="I74" i="26"/>
  <c r="N73" i="26"/>
  <c r="M73" i="26"/>
  <c r="K73" i="26"/>
  <c r="L73" i="26" s="1"/>
  <c r="J73" i="26"/>
  <c r="I73" i="26"/>
  <c r="N72" i="26"/>
  <c r="M72" i="26"/>
  <c r="K72" i="26"/>
  <c r="L72" i="26" s="1"/>
  <c r="J72" i="26"/>
  <c r="I72" i="26"/>
  <c r="N71" i="26"/>
  <c r="M71" i="26"/>
  <c r="K71" i="26"/>
  <c r="L71" i="26" s="1"/>
  <c r="J71" i="26"/>
  <c r="I71" i="26"/>
  <c r="N70" i="26"/>
  <c r="M70" i="26"/>
  <c r="K70" i="26"/>
  <c r="L70" i="26" s="1"/>
  <c r="J70" i="26"/>
  <c r="I70" i="26"/>
  <c r="N69" i="26"/>
  <c r="M69" i="26"/>
  <c r="K69" i="26"/>
  <c r="L69" i="26" s="1"/>
  <c r="J69" i="26"/>
  <c r="I69" i="26"/>
  <c r="N68" i="26"/>
  <c r="M68" i="26"/>
  <c r="K68" i="26"/>
  <c r="L68" i="26" s="1"/>
  <c r="J68" i="26"/>
  <c r="I68" i="26"/>
  <c r="N67" i="26"/>
  <c r="M67" i="26"/>
  <c r="K67" i="26"/>
  <c r="L67" i="26" s="1"/>
  <c r="J67" i="26"/>
  <c r="I67" i="26"/>
  <c r="N66" i="26"/>
  <c r="M66" i="26"/>
  <c r="K66" i="26"/>
  <c r="L66" i="26" s="1"/>
  <c r="J66" i="26"/>
  <c r="I66" i="26"/>
  <c r="N65" i="26"/>
  <c r="M65" i="26"/>
  <c r="K65" i="26"/>
  <c r="L65" i="26" s="1"/>
  <c r="J65" i="26"/>
  <c r="I65" i="26"/>
  <c r="N64" i="26"/>
  <c r="M64" i="26"/>
  <c r="K64" i="26"/>
  <c r="L64" i="26" s="1"/>
  <c r="J64" i="26"/>
  <c r="I64" i="26"/>
  <c r="N63" i="26"/>
  <c r="M63" i="26"/>
  <c r="K63" i="26"/>
  <c r="L63" i="26" s="1"/>
  <c r="J63" i="26"/>
  <c r="I63" i="26"/>
  <c r="N62" i="26"/>
  <c r="M62" i="26"/>
  <c r="K62" i="26"/>
  <c r="L62" i="26" s="1"/>
  <c r="J62" i="26"/>
  <c r="I62" i="26"/>
  <c r="N61" i="26"/>
  <c r="M61" i="26"/>
  <c r="K61" i="26"/>
  <c r="L61" i="26" s="1"/>
  <c r="J61" i="26"/>
  <c r="I61" i="26"/>
  <c r="N60" i="26"/>
  <c r="M60" i="26"/>
  <c r="K60" i="26"/>
  <c r="L60" i="26" s="1"/>
  <c r="J60" i="26"/>
  <c r="I60" i="26"/>
  <c r="N59" i="26"/>
  <c r="M59" i="26"/>
  <c r="K59" i="26"/>
  <c r="L59" i="26" s="1"/>
  <c r="J59" i="26"/>
  <c r="I59" i="26"/>
  <c r="N58" i="26"/>
  <c r="M58" i="26"/>
  <c r="K58" i="26"/>
  <c r="L58" i="26" s="1"/>
  <c r="J58" i="26"/>
  <c r="I58" i="26"/>
  <c r="N57" i="26"/>
  <c r="M57" i="26"/>
  <c r="K57" i="26"/>
  <c r="L57" i="26" s="1"/>
  <c r="J57" i="26"/>
  <c r="I57" i="26"/>
  <c r="N56" i="26"/>
  <c r="M56" i="26"/>
  <c r="K56" i="26"/>
  <c r="L56" i="26" s="1"/>
  <c r="J56" i="26"/>
  <c r="I56" i="26"/>
  <c r="N55" i="26"/>
  <c r="M55" i="26"/>
  <c r="K55" i="26"/>
  <c r="L55" i="26" s="1"/>
  <c r="J55" i="26"/>
  <c r="I55" i="26"/>
  <c r="N54" i="26"/>
  <c r="M54" i="26"/>
  <c r="K54" i="26"/>
  <c r="L54" i="26" s="1"/>
  <c r="J54" i="26"/>
  <c r="I54" i="26"/>
  <c r="N53" i="26"/>
  <c r="M53" i="26"/>
  <c r="K53" i="26"/>
  <c r="L53" i="26" s="1"/>
  <c r="J53" i="26"/>
  <c r="I53" i="26"/>
  <c r="N52" i="26"/>
  <c r="M52" i="26"/>
  <c r="K52" i="26"/>
  <c r="L52" i="26" s="1"/>
  <c r="J52" i="26"/>
  <c r="I52" i="26"/>
  <c r="N51" i="26"/>
  <c r="M51" i="26"/>
  <c r="K51" i="26"/>
  <c r="L51" i="26" s="1"/>
  <c r="J51" i="26"/>
  <c r="I51" i="26"/>
  <c r="N50" i="26"/>
  <c r="M50" i="26"/>
  <c r="K50" i="26"/>
  <c r="L50" i="26" s="1"/>
  <c r="J50" i="26"/>
  <c r="I50" i="26"/>
  <c r="N49" i="26"/>
  <c r="M49" i="26"/>
  <c r="K49" i="26"/>
  <c r="L49" i="26" s="1"/>
  <c r="J49" i="26"/>
  <c r="I49" i="26"/>
  <c r="N48" i="26"/>
  <c r="M48" i="26"/>
  <c r="K48" i="26"/>
  <c r="L48" i="26" s="1"/>
  <c r="J48" i="26"/>
  <c r="I48" i="26"/>
  <c r="N47" i="26"/>
  <c r="M47" i="26"/>
  <c r="K47" i="26"/>
  <c r="L47" i="26" s="1"/>
  <c r="J47" i="26"/>
  <c r="I47" i="26"/>
  <c r="N46" i="26"/>
  <c r="M46" i="26"/>
  <c r="K46" i="26"/>
  <c r="L46" i="26" s="1"/>
  <c r="J46" i="26"/>
  <c r="I46" i="26"/>
  <c r="N45" i="26"/>
  <c r="M45" i="26"/>
  <c r="K45" i="26"/>
  <c r="L45" i="26" s="1"/>
  <c r="J45" i="26"/>
  <c r="I45" i="26"/>
  <c r="N44" i="26"/>
  <c r="M44" i="26"/>
  <c r="K44" i="26"/>
  <c r="L44" i="26" s="1"/>
  <c r="J44" i="26"/>
  <c r="I44" i="26"/>
  <c r="N43" i="26"/>
  <c r="M43" i="26"/>
  <c r="K43" i="26"/>
  <c r="L43" i="26" s="1"/>
  <c r="J43" i="26"/>
  <c r="I43" i="26"/>
  <c r="N42" i="26"/>
  <c r="M42" i="26"/>
  <c r="K42" i="26"/>
  <c r="L42" i="26" s="1"/>
  <c r="J42" i="26"/>
  <c r="I42" i="26"/>
  <c r="N41" i="26"/>
  <c r="M41" i="26"/>
  <c r="K41" i="26"/>
  <c r="L41" i="26" s="1"/>
  <c r="J41" i="26"/>
  <c r="I41" i="26"/>
  <c r="N40" i="26"/>
  <c r="M40" i="26"/>
  <c r="K40" i="26"/>
  <c r="L40" i="26" s="1"/>
  <c r="J40" i="26"/>
  <c r="I40" i="26"/>
  <c r="N39" i="26"/>
  <c r="M39" i="26"/>
  <c r="K39" i="26"/>
  <c r="L39" i="26" s="1"/>
  <c r="J39" i="26"/>
  <c r="I39" i="26"/>
  <c r="N38" i="26"/>
  <c r="M38" i="26"/>
  <c r="K38" i="26"/>
  <c r="L38" i="26" s="1"/>
  <c r="J38" i="26"/>
  <c r="I38" i="26"/>
  <c r="N37" i="26"/>
  <c r="M37" i="26"/>
  <c r="K37" i="26"/>
  <c r="L37" i="26" s="1"/>
  <c r="J37" i="26"/>
  <c r="I37" i="26"/>
  <c r="N36" i="26"/>
  <c r="M36" i="26"/>
  <c r="K36" i="26"/>
  <c r="L36" i="26" s="1"/>
  <c r="J36" i="26"/>
  <c r="I36" i="26"/>
  <c r="N35" i="26"/>
  <c r="M35" i="26"/>
  <c r="K35" i="26"/>
  <c r="L35" i="26" s="1"/>
  <c r="J35" i="26"/>
  <c r="I35" i="26"/>
  <c r="N34" i="26"/>
  <c r="M34" i="26"/>
  <c r="K34" i="26"/>
  <c r="L34" i="26" s="1"/>
  <c r="J34" i="26"/>
  <c r="I34" i="26"/>
  <c r="N33" i="26"/>
  <c r="M33" i="26"/>
  <c r="K33" i="26"/>
  <c r="L33" i="26" s="1"/>
  <c r="J33" i="26"/>
  <c r="I33" i="26"/>
  <c r="N32" i="26"/>
  <c r="M32" i="26"/>
  <c r="K32" i="26"/>
  <c r="L32" i="26" s="1"/>
  <c r="J32" i="26"/>
  <c r="I32" i="26"/>
  <c r="N31" i="26"/>
  <c r="M31" i="26"/>
  <c r="K31" i="26"/>
  <c r="L31" i="26" s="1"/>
  <c r="J31" i="26"/>
  <c r="I31" i="26"/>
  <c r="N30" i="26"/>
  <c r="M30" i="26"/>
  <c r="K30" i="26"/>
  <c r="L30" i="26" s="1"/>
  <c r="J30" i="26"/>
  <c r="I30" i="26"/>
  <c r="N29" i="26"/>
  <c r="M29" i="26"/>
  <c r="K29" i="26"/>
  <c r="L29" i="26" s="1"/>
  <c r="J29" i="26"/>
  <c r="I29" i="26"/>
  <c r="N28" i="26"/>
  <c r="M28" i="26"/>
  <c r="K28" i="26"/>
  <c r="L28" i="26" s="1"/>
  <c r="J28" i="26"/>
  <c r="I28" i="26"/>
  <c r="N27" i="26"/>
  <c r="M27" i="26"/>
  <c r="K27" i="26"/>
  <c r="L27" i="26" s="1"/>
  <c r="J27" i="26"/>
  <c r="I27" i="26"/>
  <c r="N26" i="26"/>
  <c r="M26" i="26"/>
  <c r="K26" i="26"/>
  <c r="L26" i="26" s="1"/>
  <c r="J26" i="26"/>
  <c r="I26" i="26"/>
  <c r="N25" i="26"/>
  <c r="M25" i="26"/>
  <c r="K25" i="26"/>
  <c r="L25" i="26" s="1"/>
  <c r="J25" i="26"/>
  <c r="I25" i="26"/>
  <c r="N24" i="26"/>
  <c r="M24" i="26"/>
  <c r="K24" i="26"/>
  <c r="L24" i="26" s="1"/>
  <c r="J24" i="26"/>
  <c r="I24" i="26"/>
  <c r="N23" i="26"/>
  <c r="M23" i="26"/>
  <c r="K23" i="26"/>
  <c r="L23" i="26" s="1"/>
  <c r="J23" i="26"/>
  <c r="I23" i="26"/>
  <c r="N22" i="26"/>
  <c r="M22" i="26"/>
  <c r="K22" i="26"/>
  <c r="L22" i="26" s="1"/>
  <c r="J22" i="26"/>
  <c r="I22" i="26"/>
  <c r="N21" i="26"/>
  <c r="M21" i="26"/>
  <c r="K21" i="26"/>
  <c r="L21" i="26" s="1"/>
  <c r="J21" i="26"/>
  <c r="I21" i="26"/>
  <c r="N20" i="26"/>
  <c r="M20" i="26"/>
  <c r="K20" i="26"/>
  <c r="L20" i="26" s="1"/>
  <c r="J20" i="26"/>
  <c r="I20" i="26"/>
  <c r="N19" i="26"/>
  <c r="M19" i="26"/>
  <c r="K19" i="26"/>
  <c r="L19" i="26" s="1"/>
  <c r="J19" i="26"/>
  <c r="I19" i="26"/>
  <c r="N18" i="26"/>
  <c r="M18" i="26"/>
  <c r="K18" i="26"/>
  <c r="L18" i="26" s="1"/>
  <c r="J18" i="26"/>
  <c r="I18" i="26"/>
  <c r="N17" i="26"/>
  <c r="M17" i="26"/>
  <c r="K17" i="26"/>
  <c r="L17" i="26" s="1"/>
  <c r="J17" i="26"/>
  <c r="I17" i="26"/>
  <c r="N16" i="26"/>
  <c r="M16" i="26"/>
  <c r="K16" i="26"/>
  <c r="L16" i="26" s="1"/>
  <c r="J16" i="26"/>
  <c r="I16" i="26"/>
  <c r="N15" i="26"/>
  <c r="M15" i="26"/>
  <c r="K15" i="26"/>
  <c r="L15" i="26" s="1"/>
  <c r="J15" i="26"/>
  <c r="I15" i="26"/>
  <c r="N14" i="26"/>
  <c r="M14" i="26"/>
  <c r="K14" i="26"/>
  <c r="L14" i="26" s="1"/>
  <c r="J14" i="26"/>
  <c r="I14" i="26"/>
  <c r="N13" i="26"/>
  <c r="M13" i="26"/>
  <c r="K13" i="26"/>
  <c r="L13" i="26" s="1"/>
  <c r="J13" i="26"/>
  <c r="I13" i="26"/>
  <c r="N12" i="26"/>
  <c r="M12" i="26"/>
  <c r="K12" i="26"/>
  <c r="L12" i="26" s="1"/>
  <c r="J12" i="26"/>
  <c r="I12" i="26"/>
  <c r="N11" i="26"/>
  <c r="M11" i="26"/>
  <c r="K11" i="26"/>
  <c r="L11" i="26" s="1"/>
  <c r="J11" i="26"/>
  <c r="I11" i="26"/>
  <c r="N10" i="26"/>
  <c r="M10" i="26"/>
  <c r="K10" i="26"/>
  <c r="L10" i="26" s="1"/>
  <c r="J10" i="26"/>
  <c r="I10" i="26"/>
  <c r="N9" i="26"/>
  <c r="M9" i="26"/>
  <c r="K9" i="26"/>
  <c r="L9" i="26" s="1"/>
  <c r="J9" i="26"/>
  <c r="I9" i="26"/>
  <c r="N8" i="26"/>
  <c r="M8" i="26"/>
  <c r="K8" i="26"/>
  <c r="L8" i="26" s="1"/>
  <c r="J8" i="26"/>
  <c r="I8" i="26"/>
  <c r="N7" i="26"/>
  <c r="M7" i="26"/>
  <c r="K7" i="26"/>
  <c r="L7" i="26" s="1"/>
  <c r="J7" i="26"/>
  <c r="I7" i="26"/>
  <c r="N6" i="26"/>
  <c r="M6" i="26"/>
  <c r="K6" i="26"/>
  <c r="L6" i="26" s="1"/>
  <c r="J6" i="26"/>
  <c r="I6" i="26"/>
  <c r="N5" i="26"/>
  <c r="M5" i="26"/>
  <c r="K5" i="26"/>
  <c r="L5" i="26" s="1"/>
  <c r="J5" i="26"/>
  <c r="I5" i="26"/>
  <c r="N4" i="26"/>
  <c r="M4" i="26"/>
  <c r="K4" i="26"/>
  <c r="L4" i="26" s="1"/>
  <c r="J4" i="26"/>
  <c r="I4" i="26"/>
  <c r="N3" i="26"/>
  <c r="M3" i="26"/>
  <c r="K3" i="26"/>
  <c r="L3" i="26" s="1"/>
  <c r="J3" i="26"/>
  <c r="I3" i="26"/>
  <c r="N84" i="25"/>
  <c r="J84" i="25"/>
  <c r="N83" i="25"/>
  <c r="M83" i="25"/>
  <c r="K83" i="25"/>
  <c r="J83" i="25"/>
  <c r="I83" i="25"/>
  <c r="N82" i="25"/>
  <c r="M82" i="25"/>
  <c r="K82" i="25"/>
  <c r="J82" i="25"/>
  <c r="I82" i="25"/>
  <c r="N81" i="25"/>
  <c r="M81" i="25"/>
  <c r="K81" i="25"/>
  <c r="J81" i="25"/>
  <c r="I81" i="25"/>
  <c r="N80" i="25"/>
  <c r="M80" i="25"/>
  <c r="K80" i="25"/>
  <c r="J80" i="25"/>
  <c r="I80" i="25"/>
  <c r="N79" i="25"/>
  <c r="M79" i="25"/>
  <c r="K79" i="25"/>
  <c r="J79" i="25"/>
  <c r="I79" i="25"/>
  <c r="N78" i="25"/>
  <c r="M78" i="25"/>
  <c r="K78" i="25"/>
  <c r="J78" i="25"/>
  <c r="I78" i="25"/>
  <c r="N77" i="25"/>
  <c r="M77" i="25"/>
  <c r="K77" i="25"/>
  <c r="J77" i="25"/>
  <c r="I77" i="25"/>
  <c r="N76" i="25"/>
  <c r="M76" i="25"/>
  <c r="K76" i="25"/>
  <c r="J76" i="25"/>
  <c r="I76" i="25"/>
  <c r="N75" i="25"/>
  <c r="M75" i="25"/>
  <c r="K75" i="25"/>
  <c r="J75" i="25"/>
  <c r="I75" i="25"/>
  <c r="N74" i="25"/>
  <c r="M74" i="25"/>
  <c r="K74" i="25"/>
  <c r="J74" i="25"/>
  <c r="I74" i="25"/>
  <c r="N73" i="25"/>
  <c r="M73" i="25"/>
  <c r="K73" i="25"/>
  <c r="J73" i="25"/>
  <c r="I73" i="25"/>
  <c r="N72" i="25"/>
  <c r="M72" i="25"/>
  <c r="K72" i="25"/>
  <c r="J72" i="25"/>
  <c r="I72" i="25"/>
  <c r="N71" i="25"/>
  <c r="M71" i="25"/>
  <c r="K71" i="25"/>
  <c r="J71" i="25"/>
  <c r="I71" i="25"/>
  <c r="N70" i="25"/>
  <c r="M70" i="25"/>
  <c r="K70" i="25"/>
  <c r="J70" i="25"/>
  <c r="I70" i="25"/>
  <c r="N69" i="25"/>
  <c r="M69" i="25"/>
  <c r="K69" i="25"/>
  <c r="J69" i="25"/>
  <c r="I69" i="25"/>
  <c r="N68" i="25"/>
  <c r="M68" i="25"/>
  <c r="K68" i="25"/>
  <c r="J68" i="25"/>
  <c r="I68" i="25"/>
  <c r="N67" i="25"/>
  <c r="M67" i="25"/>
  <c r="K67" i="25"/>
  <c r="J67" i="25"/>
  <c r="I67" i="25"/>
  <c r="N66" i="25"/>
  <c r="M66" i="25"/>
  <c r="K66" i="25"/>
  <c r="J66" i="25"/>
  <c r="I66" i="25"/>
  <c r="N65" i="25"/>
  <c r="M65" i="25"/>
  <c r="K65" i="25"/>
  <c r="J65" i="25"/>
  <c r="I65" i="25"/>
  <c r="N64" i="25"/>
  <c r="M64" i="25"/>
  <c r="K64" i="25"/>
  <c r="J64" i="25"/>
  <c r="I64" i="25"/>
  <c r="N63" i="25"/>
  <c r="M63" i="25"/>
  <c r="K63" i="25"/>
  <c r="J63" i="25"/>
  <c r="I63" i="25"/>
  <c r="N62" i="25"/>
  <c r="M62" i="25"/>
  <c r="K62" i="25"/>
  <c r="J62" i="25"/>
  <c r="I62" i="25"/>
  <c r="N61" i="25"/>
  <c r="M61" i="25"/>
  <c r="K61" i="25"/>
  <c r="J61" i="25"/>
  <c r="I61" i="25"/>
  <c r="N60" i="25"/>
  <c r="M60" i="25"/>
  <c r="K60" i="25"/>
  <c r="J60" i="25"/>
  <c r="I60" i="25"/>
  <c r="N59" i="25"/>
  <c r="M59" i="25"/>
  <c r="K59" i="25"/>
  <c r="J59" i="25"/>
  <c r="I59" i="25"/>
  <c r="N58" i="25"/>
  <c r="M58" i="25"/>
  <c r="K58" i="25"/>
  <c r="J58" i="25"/>
  <c r="I58" i="25"/>
  <c r="N57" i="25"/>
  <c r="M57" i="25"/>
  <c r="K57" i="25"/>
  <c r="J57" i="25"/>
  <c r="I57" i="25"/>
  <c r="N56" i="25"/>
  <c r="M56" i="25"/>
  <c r="K56" i="25"/>
  <c r="J56" i="25"/>
  <c r="I56" i="25"/>
  <c r="N55" i="25"/>
  <c r="M55" i="25"/>
  <c r="K55" i="25"/>
  <c r="J55" i="25"/>
  <c r="I55" i="25"/>
  <c r="N54" i="25"/>
  <c r="M54" i="25"/>
  <c r="K54" i="25"/>
  <c r="J54" i="25"/>
  <c r="I54" i="25"/>
  <c r="N53" i="25"/>
  <c r="M53" i="25"/>
  <c r="K53" i="25"/>
  <c r="J53" i="25"/>
  <c r="I53" i="25"/>
  <c r="N52" i="25"/>
  <c r="M52" i="25"/>
  <c r="K52" i="25"/>
  <c r="J52" i="25"/>
  <c r="I52" i="25"/>
  <c r="N51" i="25"/>
  <c r="M51" i="25"/>
  <c r="K51" i="25"/>
  <c r="J51" i="25"/>
  <c r="I51" i="25"/>
  <c r="N50" i="25"/>
  <c r="M50" i="25"/>
  <c r="K50" i="25"/>
  <c r="J50" i="25"/>
  <c r="I50" i="25"/>
  <c r="N49" i="25"/>
  <c r="M49" i="25"/>
  <c r="K49" i="25"/>
  <c r="J49" i="25"/>
  <c r="I49" i="25"/>
  <c r="N48" i="25"/>
  <c r="M48" i="25"/>
  <c r="K48" i="25"/>
  <c r="J48" i="25"/>
  <c r="I48" i="25"/>
  <c r="N47" i="25"/>
  <c r="M47" i="25"/>
  <c r="K47" i="25"/>
  <c r="J47" i="25"/>
  <c r="I47" i="25"/>
  <c r="N46" i="25"/>
  <c r="M46" i="25"/>
  <c r="K46" i="25"/>
  <c r="J46" i="25"/>
  <c r="I46" i="25"/>
  <c r="N45" i="25"/>
  <c r="M45" i="25"/>
  <c r="K45" i="25"/>
  <c r="J45" i="25"/>
  <c r="I45" i="25"/>
  <c r="N44" i="25"/>
  <c r="M44" i="25"/>
  <c r="K44" i="25"/>
  <c r="J44" i="25"/>
  <c r="I44" i="25"/>
  <c r="N43" i="25"/>
  <c r="M43" i="25"/>
  <c r="K43" i="25"/>
  <c r="J43" i="25"/>
  <c r="I43" i="25"/>
  <c r="N42" i="25"/>
  <c r="M42" i="25"/>
  <c r="K42" i="25"/>
  <c r="J42" i="25"/>
  <c r="I42" i="25"/>
  <c r="N41" i="25"/>
  <c r="M41" i="25"/>
  <c r="K41" i="25"/>
  <c r="J41" i="25"/>
  <c r="I41" i="25"/>
  <c r="N40" i="25"/>
  <c r="M40" i="25"/>
  <c r="K40" i="25"/>
  <c r="J40" i="25"/>
  <c r="I40" i="25"/>
  <c r="N39" i="25"/>
  <c r="M39" i="25"/>
  <c r="K39" i="25"/>
  <c r="J39" i="25"/>
  <c r="I39" i="25"/>
  <c r="N38" i="25"/>
  <c r="M38" i="25"/>
  <c r="K38" i="25"/>
  <c r="J38" i="25"/>
  <c r="I38" i="25"/>
  <c r="N37" i="25"/>
  <c r="M37" i="25"/>
  <c r="K37" i="25"/>
  <c r="J37" i="25"/>
  <c r="I37" i="25"/>
  <c r="N36" i="25"/>
  <c r="M36" i="25"/>
  <c r="K36" i="25"/>
  <c r="J36" i="25"/>
  <c r="I36" i="25"/>
  <c r="N35" i="25"/>
  <c r="M35" i="25"/>
  <c r="K35" i="25"/>
  <c r="J35" i="25"/>
  <c r="I35" i="25"/>
  <c r="N34" i="25"/>
  <c r="M34" i="25"/>
  <c r="K34" i="25"/>
  <c r="J34" i="25"/>
  <c r="I34" i="25"/>
  <c r="N33" i="25"/>
  <c r="M33" i="25"/>
  <c r="K33" i="25"/>
  <c r="J33" i="25"/>
  <c r="I33" i="25"/>
  <c r="N32" i="25"/>
  <c r="M32" i="25"/>
  <c r="K32" i="25"/>
  <c r="J32" i="25"/>
  <c r="I32" i="25"/>
  <c r="N31" i="25"/>
  <c r="M31" i="25"/>
  <c r="K31" i="25"/>
  <c r="J31" i="25"/>
  <c r="I31" i="25"/>
  <c r="N30" i="25"/>
  <c r="M30" i="25"/>
  <c r="K30" i="25"/>
  <c r="J30" i="25"/>
  <c r="I30" i="25"/>
  <c r="N29" i="25"/>
  <c r="M29" i="25"/>
  <c r="K29" i="25"/>
  <c r="J29" i="25"/>
  <c r="I29" i="25"/>
  <c r="N28" i="25"/>
  <c r="M28" i="25"/>
  <c r="K28" i="25"/>
  <c r="J28" i="25"/>
  <c r="I28" i="25"/>
  <c r="N27" i="25"/>
  <c r="M27" i="25"/>
  <c r="K27" i="25"/>
  <c r="J27" i="25"/>
  <c r="I27" i="25"/>
  <c r="N26" i="25"/>
  <c r="M26" i="25"/>
  <c r="K26" i="25"/>
  <c r="J26" i="25"/>
  <c r="I26" i="25"/>
  <c r="N25" i="25"/>
  <c r="M25" i="25"/>
  <c r="K25" i="25"/>
  <c r="J25" i="25"/>
  <c r="I25" i="25"/>
  <c r="N24" i="25"/>
  <c r="M24" i="25"/>
  <c r="K24" i="25"/>
  <c r="J24" i="25"/>
  <c r="I24" i="25"/>
  <c r="N23" i="25"/>
  <c r="M23" i="25"/>
  <c r="K23" i="25"/>
  <c r="J23" i="25"/>
  <c r="I23" i="25"/>
  <c r="N22" i="25"/>
  <c r="M22" i="25"/>
  <c r="K22" i="25"/>
  <c r="J22" i="25"/>
  <c r="I22" i="25"/>
  <c r="N21" i="25"/>
  <c r="M21" i="25"/>
  <c r="K21" i="25"/>
  <c r="J21" i="25"/>
  <c r="I21" i="25"/>
  <c r="N20" i="25"/>
  <c r="M20" i="25"/>
  <c r="K20" i="25"/>
  <c r="J20" i="25"/>
  <c r="I20" i="25"/>
  <c r="N19" i="25"/>
  <c r="M19" i="25"/>
  <c r="K19" i="25"/>
  <c r="J19" i="25"/>
  <c r="I19" i="25"/>
  <c r="N18" i="25"/>
  <c r="M18" i="25"/>
  <c r="K18" i="25"/>
  <c r="J18" i="25"/>
  <c r="I18" i="25"/>
  <c r="N17" i="25"/>
  <c r="M17" i="25"/>
  <c r="K17" i="25"/>
  <c r="J17" i="25"/>
  <c r="I17" i="25"/>
  <c r="N16" i="25"/>
  <c r="M16" i="25"/>
  <c r="K16" i="25"/>
  <c r="J16" i="25"/>
  <c r="I16" i="25"/>
  <c r="N15" i="25"/>
  <c r="M15" i="25"/>
  <c r="K15" i="25"/>
  <c r="J15" i="25"/>
  <c r="I15" i="25"/>
  <c r="N14" i="25"/>
  <c r="M14" i="25"/>
  <c r="K14" i="25"/>
  <c r="J14" i="25"/>
  <c r="I14" i="25"/>
  <c r="N13" i="25"/>
  <c r="M13" i="25"/>
  <c r="K13" i="25"/>
  <c r="J13" i="25"/>
  <c r="I13" i="25"/>
  <c r="N12" i="25"/>
  <c r="M12" i="25"/>
  <c r="K12" i="25"/>
  <c r="J12" i="25"/>
  <c r="I12" i="25"/>
  <c r="N11" i="25"/>
  <c r="M11" i="25"/>
  <c r="K11" i="25"/>
  <c r="J11" i="25"/>
  <c r="I11" i="25"/>
  <c r="N10" i="25"/>
  <c r="M10" i="25"/>
  <c r="K10" i="25"/>
  <c r="J10" i="25"/>
  <c r="I10" i="25"/>
  <c r="N9" i="25"/>
  <c r="M9" i="25"/>
  <c r="K9" i="25"/>
  <c r="J9" i="25"/>
  <c r="I9" i="25"/>
  <c r="N8" i="25"/>
  <c r="M8" i="25"/>
  <c r="K8" i="25"/>
  <c r="J8" i="25"/>
  <c r="I8" i="25"/>
  <c r="N7" i="25"/>
  <c r="M7" i="25"/>
  <c r="K7" i="25"/>
  <c r="J7" i="25"/>
  <c r="I7" i="25"/>
  <c r="N6" i="25"/>
  <c r="M6" i="25"/>
  <c r="K6" i="25"/>
  <c r="J6" i="25"/>
  <c r="I6" i="25"/>
  <c r="N5" i="25"/>
  <c r="M5" i="25"/>
  <c r="K5" i="25"/>
  <c r="J5" i="25"/>
  <c r="I5" i="25"/>
  <c r="N4" i="25"/>
  <c r="M4" i="25"/>
  <c r="K4" i="25"/>
  <c r="J4" i="25"/>
  <c r="I4" i="25"/>
  <c r="N3" i="25"/>
  <c r="M3" i="25"/>
  <c r="K3" i="25"/>
  <c r="J3" i="25"/>
  <c r="I3" i="25"/>
  <c r="N84" i="24"/>
  <c r="M84" i="24"/>
  <c r="K84" i="24"/>
  <c r="L84" i="24" s="1"/>
  <c r="J84" i="24"/>
  <c r="I84" i="24"/>
  <c r="N83" i="24"/>
  <c r="M83" i="24"/>
  <c r="K83" i="24"/>
  <c r="J83" i="24"/>
  <c r="I83" i="24"/>
  <c r="N82" i="24"/>
  <c r="M82" i="24"/>
  <c r="K82" i="24"/>
  <c r="J82" i="24"/>
  <c r="I82" i="24"/>
  <c r="N81" i="24"/>
  <c r="M81" i="24"/>
  <c r="K81" i="24"/>
  <c r="J81" i="24"/>
  <c r="I81" i="24"/>
  <c r="N80" i="24"/>
  <c r="M80" i="24"/>
  <c r="K80" i="24"/>
  <c r="L80" i="24" s="1"/>
  <c r="J80" i="24"/>
  <c r="I80" i="24"/>
  <c r="N79" i="24"/>
  <c r="M79" i="24"/>
  <c r="K79" i="24"/>
  <c r="J79" i="24"/>
  <c r="I79" i="24"/>
  <c r="N78" i="24"/>
  <c r="M78" i="24"/>
  <c r="K78" i="24"/>
  <c r="J78" i="24"/>
  <c r="I78" i="24"/>
  <c r="N77" i="24"/>
  <c r="M77" i="24"/>
  <c r="K77" i="24"/>
  <c r="J77" i="24"/>
  <c r="I77" i="24"/>
  <c r="N76" i="24"/>
  <c r="M76" i="24"/>
  <c r="K76" i="24"/>
  <c r="L76" i="24" s="1"/>
  <c r="J76" i="24"/>
  <c r="I76" i="24"/>
  <c r="N75" i="24"/>
  <c r="M75" i="24"/>
  <c r="K75" i="24"/>
  <c r="J75" i="24"/>
  <c r="I75" i="24"/>
  <c r="N74" i="24"/>
  <c r="M74" i="24"/>
  <c r="K74" i="24"/>
  <c r="J74" i="24"/>
  <c r="I74" i="24"/>
  <c r="N73" i="24"/>
  <c r="M73" i="24"/>
  <c r="K73" i="24"/>
  <c r="J73" i="24"/>
  <c r="I73" i="24"/>
  <c r="N72" i="24"/>
  <c r="M72" i="24"/>
  <c r="K72" i="24"/>
  <c r="L72" i="24" s="1"/>
  <c r="J72" i="24"/>
  <c r="I72" i="24"/>
  <c r="N71" i="24"/>
  <c r="M71" i="24"/>
  <c r="K71" i="24"/>
  <c r="J71" i="24"/>
  <c r="I71" i="24"/>
  <c r="N70" i="24"/>
  <c r="M70" i="24"/>
  <c r="K70" i="24"/>
  <c r="J70" i="24"/>
  <c r="I70" i="24"/>
  <c r="N69" i="24"/>
  <c r="M69" i="24"/>
  <c r="K69" i="24"/>
  <c r="J69" i="24"/>
  <c r="I69" i="24"/>
  <c r="N68" i="24"/>
  <c r="M68" i="24"/>
  <c r="K68" i="24"/>
  <c r="L68" i="24" s="1"/>
  <c r="J68" i="24"/>
  <c r="I68" i="24"/>
  <c r="N67" i="24"/>
  <c r="M67" i="24"/>
  <c r="K67" i="24"/>
  <c r="J67" i="24"/>
  <c r="I67" i="24"/>
  <c r="N66" i="24"/>
  <c r="M66" i="24"/>
  <c r="K66" i="24"/>
  <c r="J66" i="24"/>
  <c r="I66" i="24"/>
  <c r="N65" i="24"/>
  <c r="M65" i="24"/>
  <c r="K65" i="24"/>
  <c r="J65" i="24"/>
  <c r="I65" i="24"/>
  <c r="N64" i="24"/>
  <c r="M64" i="24"/>
  <c r="K64" i="24"/>
  <c r="L64" i="24" s="1"/>
  <c r="J64" i="24"/>
  <c r="I64" i="24"/>
  <c r="N63" i="24"/>
  <c r="M63" i="24"/>
  <c r="K63" i="24"/>
  <c r="J63" i="24"/>
  <c r="I63" i="24"/>
  <c r="N62" i="24"/>
  <c r="M62" i="24"/>
  <c r="K62" i="24"/>
  <c r="J62" i="24"/>
  <c r="I62" i="24"/>
  <c r="N61" i="24"/>
  <c r="M61" i="24"/>
  <c r="K61" i="24"/>
  <c r="J61" i="24"/>
  <c r="I61" i="24"/>
  <c r="N60" i="24"/>
  <c r="M60" i="24"/>
  <c r="K60" i="24"/>
  <c r="L60" i="24" s="1"/>
  <c r="J60" i="24"/>
  <c r="I60" i="24"/>
  <c r="N59" i="24"/>
  <c r="M59" i="24"/>
  <c r="K59" i="24"/>
  <c r="J59" i="24"/>
  <c r="I59" i="24"/>
  <c r="N58" i="24"/>
  <c r="M58" i="24"/>
  <c r="K58" i="24"/>
  <c r="J58" i="24"/>
  <c r="I58" i="24"/>
  <c r="N57" i="24"/>
  <c r="M57" i="24"/>
  <c r="K57" i="24"/>
  <c r="J57" i="24"/>
  <c r="I57" i="24"/>
  <c r="N56" i="24"/>
  <c r="M56" i="24"/>
  <c r="K56" i="24"/>
  <c r="L56" i="24" s="1"/>
  <c r="J56" i="24"/>
  <c r="I56" i="24"/>
  <c r="N55" i="24"/>
  <c r="M55" i="24"/>
  <c r="K55" i="24"/>
  <c r="J55" i="24"/>
  <c r="I55" i="24"/>
  <c r="N54" i="24"/>
  <c r="M54" i="24"/>
  <c r="K54" i="24"/>
  <c r="J54" i="24"/>
  <c r="I54" i="24"/>
  <c r="N53" i="24"/>
  <c r="M53" i="24"/>
  <c r="K53" i="24"/>
  <c r="J53" i="24"/>
  <c r="I53" i="24"/>
  <c r="N52" i="24"/>
  <c r="M52" i="24"/>
  <c r="K52" i="24"/>
  <c r="L52" i="24" s="1"/>
  <c r="J52" i="24"/>
  <c r="I52" i="24"/>
  <c r="N51" i="24"/>
  <c r="M51" i="24"/>
  <c r="K51" i="24"/>
  <c r="J51" i="24"/>
  <c r="I51" i="24"/>
  <c r="N50" i="24"/>
  <c r="M50" i="24"/>
  <c r="K50" i="24"/>
  <c r="J50" i="24"/>
  <c r="I50" i="24"/>
  <c r="N49" i="24"/>
  <c r="M49" i="24"/>
  <c r="K49" i="24"/>
  <c r="J49" i="24"/>
  <c r="I49" i="24"/>
  <c r="N48" i="24"/>
  <c r="M48" i="24"/>
  <c r="K48" i="24"/>
  <c r="L48" i="24" s="1"/>
  <c r="J48" i="24"/>
  <c r="I48" i="24"/>
  <c r="N47" i="24"/>
  <c r="M47" i="24"/>
  <c r="K47" i="24"/>
  <c r="J47" i="24"/>
  <c r="I47" i="24"/>
  <c r="N46" i="24"/>
  <c r="M46" i="24"/>
  <c r="K46" i="24"/>
  <c r="J46" i="24"/>
  <c r="I46" i="24"/>
  <c r="N45" i="24"/>
  <c r="M45" i="24"/>
  <c r="K45" i="24"/>
  <c r="J45" i="24"/>
  <c r="I45" i="24"/>
  <c r="N44" i="24"/>
  <c r="M44" i="24"/>
  <c r="K44" i="24"/>
  <c r="L44" i="24" s="1"/>
  <c r="J44" i="24"/>
  <c r="I44" i="24"/>
  <c r="N43" i="24"/>
  <c r="M43" i="24"/>
  <c r="K43" i="24"/>
  <c r="J43" i="24"/>
  <c r="I43" i="24"/>
  <c r="N42" i="24"/>
  <c r="M42" i="24"/>
  <c r="K42" i="24"/>
  <c r="J42" i="24"/>
  <c r="I42" i="24"/>
  <c r="N41" i="24"/>
  <c r="M41" i="24"/>
  <c r="K41" i="24"/>
  <c r="J41" i="24"/>
  <c r="I41" i="24"/>
  <c r="N40" i="24"/>
  <c r="M40" i="24"/>
  <c r="K40" i="24"/>
  <c r="L40" i="24" s="1"/>
  <c r="J40" i="24"/>
  <c r="I40" i="24"/>
  <c r="N39" i="24"/>
  <c r="M39" i="24"/>
  <c r="K39" i="24"/>
  <c r="J39" i="24"/>
  <c r="I39" i="24"/>
  <c r="N38" i="24"/>
  <c r="M38" i="24"/>
  <c r="K38" i="24"/>
  <c r="J38" i="24"/>
  <c r="I38" i="24"/>
  <c r="N37" i="24"/>
  <c r="M37" i="24"/>
  <c r="K37" i="24"/>
  <c r="J37" i="24"/>
  <c r="I37" i="24"/>
  <c r="N36" i="24"/>
  <c r="M36" i="24"/>
  <c r="K36" i="24"/>
  <c r="L36" i="24" s="1"/>
  <c r="J36" i="24"/>
  <c r="I36" i="24"/>
  <c r="N35" i="24"/>
  <c r="M35" i="24"/>
  <c r="K35" i="24"/>
  <c r="J35" i="24"/>
  <c r="I35" i="24"/>
  <c r="N34" i="24"/>
  <c r="M34" i="24"/>
  <c r="K34" i="24"/>
  <c r="J34" i="24"/>
  <c r="I34" i="24"/>
  <c r="N33" i="24"/>
  <c r="M33" i="24"/>
  <c r="K33" i="24"/>
  <c r="J33" i="24"/>
  <c r="I33" i="24"/>
  <c r="N32" i="24"/>
  <c r="M32" i="24"/>
  <c r="K32" i="24"/>
  <c r="L32" i="24" s="1"/>
  <c r="J32" i="24"/>
  <c r="I32" i="24"/>
  <c r="N31" i="24"/>
  <c r="M31" i="24"/>
  <c r="K31" i="24"/>
  <c r="J31" i="24"/>
  <c r="I31" i="24"/>
  <c r="N30" i="24"/>
  <c r="M30" i="24"/>
  <c r="K30" i="24"/>
  <c r="J30" i="24"/>
  <c r="I30" i="24"/>
  <c r="N29" i="24"/>
  <c r="M29" i="24"/>
  <c r="K29" i="24"/>
  <c r="J29" i="24"/>
  <c r="I29" i="24"/>
  <c r="N28" i="24"/>
  <c r="M28" i="24"/>
  <c r="K28" i="24"/>
  <c r="L28" i="24" s="1"/>
  <c r="J28" i="24"/>
  <c r="I28" i="24"/>
  <c r="N27" i="24"/>
  <c r="M27" i="24"/>
  <c r="K27" i="24"/>
  <c r="J27" i="24"/>
  <c r="I27" i="24"/>
  <c r="N26" i="24"/>
  <c r="M26" i="24"/>
  <c r="K26" i="24"/>
  <c r="J26" i="24"/>
  <c r="I26" i="24"/>
  <c r="N25" i="24"/>
  <c r="M25" i="24"/>
  <c r="K25" i="24"/>
  <c r="J25" i="24"/>
  <c r="I25" i="24"/>
  <c r="N24" i="24"/>
  <c r="M24" i="24"/>
  <c r="K24" i="24"/>
  <c r="L24" i="24" s="1"/>
  <c r="J24" i="24"/>
  <c r="I24" i="24"/>
  <c r="N23" i="24"/>
  <c r="M23" i="24"/>
  <c r="K23" i="24"/>
  <c r="J23" i="24"/>
  <c r="I23" i="24"/>
  <c r="N22" i="24"/>
  <c r="M22" i="24"/>
  <c r="K22" i="24"/>
  <c r="J22" i="24"/>
  <c r="I22" i="24"/>
  <c r="N21" i="24"/>
  <c r="M21" i="24"/>
  <c r="K21" i="24"/>
  <c r="J21" i="24"/>
  <c r="I21" i="24"/>
  <c r="N20" i="24"/>
  <c r="M20" i="24"/>
  <c r="K20" i="24"/>
  <c r="L20" i="24" s="1"/>
  <c r="J20" i="24"/>
  <c r="I20" i="24"/>
  <c r="N19" i="24"/>
  <c r="M19" i="24"/>
  <c r="K19" i="24"/>
  <c r="J19" i="24"/>
  <c r="I19" i="24"/>
  <c r="N18" i="24"/>
  <c r="M18" i="24"/>
  <c r="K18" i="24"/>
  <c r="J18" i="24"/>
  <c r="I18" i="24"/>
  <c r="N17" i="24"/>
  <c r="M17" i="24"/>
  <c r="K17" i="24"/>
  <c r="J17" i="24"/>
  <c r="I17" i="24"/>
  <c r="N16" i="24"/>
  <c r="M16" i="24"/>
  <c r="K16" i="24"/>
  <c r="L16" i="24" s="1"/>
  <c r="J16" i="24"/>
  <c r="I16" i="24"/>
  <c r="N15" i="24"/>
  <c r="M15" i="24"/>
  <c r="K15" i="24"/>
  <c r="J15" i="24"/>
  <c r="I15" i="24"/>
  <c r="N14" i="24"/>
  <c r="M14" i="24"/>
  <c r="K14" i="24"/>
  <c r="J14" i="24"/>
  <c r="I14" i="24"/>
  <c r="N13" i="24"/>
  <c r="M13" i="24"/>
  <c r="K13" i="24"/>
  <c r="J13" i="24"/>
  <c r="I13" i="24"/>
  <c r="N12" i="24"/>
  <c r="M12" i="24"/>
  <c r="K12" i="24"/>
  <c r="L12" i="24" s="1"/>
  <c r="J12" i="24"/>
  <c r="I12" i="24"/>
  <c r="N11" i="24"/>
  <c r="M11" i="24"/>
  <c r="K11" i="24"/>
  <c r="J11" i="24"/>
  <c r="I11" i="24"/>
  <c r="N10" i="24"/>
  <c r="M10" i="24"/>
  <c r="K10" i="24"/>
  <c r="J10" i="24"/>
  <c r="I10" i="24"/>
  <c r="N9" i="24"/>
  <c r="M9" i="24"/>
  <c r="K9" i="24"/>
  <c r="J9" i="24"/>
  <c r="I9" i="24"/>
  <c r="N8" i="24"/>
  <c r="M8" i="24"/>
  <c r="K8" i="24"/>
  <c r="L8" i="24" s="1"/>
  <c r="J8" i="24"/>
  <c r="I8" i="24"/>
  <c r="N7" i="24"/>
  <c r="M7" i="24"/>
  <c r="K7" i="24"/>
  <c r="J7" i="24"/>
  <c r="I7" i="24"/>
  <c r="N6" i="24"/>
  <c r="M6" i="24"/>
  <c r="K6" i="24"/>
  <c r="J6" i="24"/>
  <c r="I6" i="24"/>
  <c r="N5" i="24"/>
  <c r="M5" i="24"/>
  <c r="K5" i="24"/>
  <c r="J5" i="24"/>
  <c r="I5" i="24"/>
  <c r="N4" i="24"/>
  <c r="M4" i="24"/>
  <c r="K4" i="24"/>
  <c r="L4" i="24" s="1"/>
  <c r="J4" i="24"/>
  <c r="I4" i="24"/>
  <c r="N3" i="24"/>
  <c r="M3" i="24"/>
  <c r="K3" i="24"/>
  <c r="J3" i="24"/>
  <c r="I3" i="24"/>
  <c r="N84" i="3"/>
  <c r="M84" i="3"/>
  <c r="K84" i="3"/>
  <c r="L84" i="3" s="1"/>
  <c r="J84" i="3"/>
  <c r="I84" i="3"/>
  <c r="N83" i="3"/>
  <c r="M83" i="3"/>
  <c r="K83" i="3"/>
  <c r="L83" i="3" s="1"/>
  <c r="J83" i="3"/>
  <c r="I83" i="3"/>
  <c r="N82" i="3"/>
  <c r="M82" i="3"/>
  <c r="K82" i="3"/>
  <c r="L82" i="3" s="1"/>
  <c r="J82" i="3"/>
  <c r="I82" i="3"/>
  <c r="N81" i="3"/>
  <c r="M81" i="3"/>
  <c r="K81" i="3"/>
  <c r="L81" i="3" s="1"/>
  <c r="J81" i="3"/>
  <c r="I81" i="3"/>
  <c r="N80" i="3"/>
  <c r="M80" i="3"/>
  <c r="K80" i="3"/>
  <c r="L80" i="3" s="1"/>
  <c r="J80" i="3"/>
  <c r="I80" i="3"/>
  <c r="N79" i="3"/>
  <c r="M79" i="3"/>
  <c r="K79" i="3"/>
  <c r="L79" i="3" s="1"/>
  <c r="J79" i="3"/>
  <c r="I79" i="3"/>
  <c r="N78" i="3"/>
  <c r="M78" i="3"/>
  <c r="K78" i="3"/>
  <c r="L78" i="3" s="1"/>
  <c r="J78" i="3"/>
  <c r="I78" i="3"/>
  <c r="N77" i="3"/>
  <c r="M77" i="3"/>
  <c r="K77" i="3"/>
  <c r="L77" i="3" s="1"/>
  <c r="J77" i="3"/>
  <c r="I77" i="3"/>
  <c r="N76" i="3"/>
  <c r="M76" i="3"/>
  <c r="K76" i="3"/>
  <c r="L76" i="3" s="1"/>
  <c r="J76" i="3"/>
  <c r="I76" i="3"/>
  <c r="N75" i="3"/>
  <c r="M75" i="3"/>
  <c r="K75" i="3"/>
  <c r="L75" i="3" s="1"/>
  <c r="J75" i="3"/>
  <c r="I75" i="3"/>
  <c r="N74" i="3"/>
  <c r="M74" i="3"/>
  <c r="K74" i="3"/>
  <c r="L74" i="3" s="1"/>
  <c r="J74" i="3"/>
  <c r="I74" i="3"/>
  <c r="N73" i="3"/>
  <c r="M73" i="3"/>
  <c r="L73" i="3"/>
  <c r="K73" i="3"/>
  <c r="J73" i="3"/>
  <c r="I73" i="3"/>
  <c r="N72" i="3"/>
  <c r="M72" i="3"/>
  <c r="K72" i="3"/>
  <c r="L72" i="3" s="1"/>
  <c r="J72" i="3"/>
  <c r="I72" i="3"/>
  <c r="N71" i="3"/>
  <c r="M71" i="3"/>
  <c r="K71" i="3"/>
  <c r="L71" i="3" s="1"/>
  <c r="J71" i="3"/>
  <c r="I71" i="3"/>
  <c r="N70" i="3"/>
  <c r="M70" i="3"/>
  <c r="K70" i="3"/>
  <c r="L70" i="3" s="1"/>
  <c r="J70" i="3"/>
  <c r="I70" i="3"/>
  <c r="N69" i="3"/>
  <c r="M69" i="3"/>
  <c r="K69" i="3"/>
  <c r="L69" i="3" s="1"/>
  <c r="J69" i="3"/>
  <c r="I69" i="3"/>
  <c r="N68" i="3"/>
  <c r="M68" i="3"/>
  <c r="K68" i="3"/>
  <c r="L68" i="3" s="1"/>
  <c r="J68" i="3"/>
  <c r="I68" i="3"/>
  <c r="N67" i="3"/>
  <c r="M67" i="3"/>
  <c r="L67" i="3"/>
  <c r="K67" i="3"/>
  <c r="J67" i="3"/>
  <c r="I67" i="3"/>
  <c r="N66" i="3"/>
  <c r="M66" i="3"/>
  <c r="K66" i="3"/>
  <c r="L66" i="3" s="1"/>
  <c r="J66" i="3"/>
  <c r="I66" i="3"/>
  <c r="N65" i="3"/>
  <c r="M65" i="3"/>
  <c r="L65" i="3"/>
  <c r="K65" i="3"/>
  <c r="J65" i="3"/>
  <c r="I65" i="3"/>
  <c r="N64" i="3"/>
  <c r="M64" i="3"/>
  <c r="K64" i="3"/>
  <c r="L64" i="3" s="1"/>
  <c r="J64" i="3"/>
  <c r="I64" i="3"/>
  <c r="N63" i="3"/>
  <c r="M63" i="3"/>
  <c r="K63" i="3"/>
  <c r="L63" i="3" s="1"/>
  <c r="J63" i="3"/>
  <c r="I63" i="3"/>
  <c r="N62" i="3"/>
  <c r="M62" i="3"/>
  <c r="K62" i="3"/>
  <c r="L62" i="3" s="1"/>
  <c r="J62" i="3"/>
  <c r="I62" i="3"/>
  <c r="N61" i="3"/>
  <c r="M61" i="3"/>
  <c r="K61" i="3"/>
  <c r="L61" i="3" s="1"/>
  <c r="J61" i="3"/>
  <c r="I61" i="3"/>
  <c r="N60" i="3"/>
  <c r="M60" i="3"/>
  <c r="K60" i="3"/>
  <c r="L60" i="3" s="1"/>
  <c r="J60" i="3"/>
  <c r="I60" i="3"/>
  <c r="N59" i="3"/>
  <c r="M59" i="3"/>
  <c r="L59" i="3"/>
  <c r="K59" i="3"/>
  <c r="J59" i="3"/>
  <c r="I59" i="3"/>
  <c r="N58" i="3"/>
  <c r="M58" i="3"/>
  <c r="K58" i="3"/>
  <c r="L58" i="3" s="1"/>
  <c r="J58" i="3"/>
  <c r="I58" i="3"/>
  <c r="N57" i="3"/>
  <c r="M57" i="3"/>
  <c r="L57" i="3"/>
  <c r="K57" i="3"/>
  <c r="J57" i="3"/>
  <c r="I57" i="3"/>
  <c r="N56" i="3"/>
  <c r="M56" i="3"/>
  <c r="K56" i="3"/>
  <c r="L56" i="3" s="1"/>
  <c r="J56" i="3"/>
  <c r="I56" i="3"/>
  <c r="N55" i="3"/>
  <c r="M55" i="3"/>
  <c r="K55" i="3"/>
  <c r="L55" i="3" s="1"/>
  <c r="J55" i="3"/>
  <c r="I55" i="3"/>
  <c r="N54" i="3"/>
  <c r="M54" i="3"/>
  <c r="K54" i="3"/>
  <c r="L54" i="3" s="1"/>
  <c r="J54" i="3"/>
  <c r="I54" i="3"/>
  <c r="N53" i="3"/>
  <c r="M53" i="3"/>
  <c r="K53" i="3"/>
  <c r="L53" i="3" s="1"/>
  <c r="J53" i="3"/>
  <c r="I53" i="3"/>
  <c r="N52" i="3"/>
  <c r="M52" i="3"/>
  <c r="K52" i="3"/>
  <c r="L52" i="3" s="1"/>
  <c r="J52" i="3"/>
  <c r="I52" i="3"/>
  <c r="N51" i="3"/>
  <c r="M51" i="3"/>
  <c r="L51" i="3"/>
  <c r="K51" i="3"/>
  <c r="J51" i="3"/>
  <c r="I51" i="3"/>
  <c r="N50" i="3"/>
  <c r="M50" i="3"/>
  <c r="K50" i="3"/>
  <c r="L50" i="3" s="1"/>
  <c r="J50" i="3"/>
  <c r="I50" i="3"/>
  <c r="N49" i="3"/>
  <c r="M49" i="3"/>
  <c r="L49" i="3"/>
  <c r="K49" i="3"/>
  <c r="J49" i="3"/>
  <c r="I49" i="3"/>
  <c r="N48" i="3"/>
  <c r="M48" i="3"/>
  <c r="K48" i="3"/>
  <c r="L48" i="3" s="1"/>
  <c r="J48" i="3"/>
  <c r="I48" i="3"/>
  <c r="N47" i="3"/>
  <c r="M47" i="3"/>
  <c r="K47" i="3"/>
  <c r="L47" i="3" s="1"/>
  <c r="J47" i="3"/>
  <c r="I47" i="3"/>
  <c r="N46" i="3"/>
  <c r="M46" i="3"/>
  <c r="K46" i="3"/>
  <c r="L46" i="3" s="1"/>
  <c r="J46" i="3"/>
  <c r="I46" i="3"/>
  <c r="N45" i="3"/>
  <c r="M45" i="3"/>
  <c r="K45" i="3"/>
  <c r="L45" i="3" s="1"/>
  <c r="J45" i="3"/>
  <c r="I45" i="3"/>
  <c r="N44" i="3"/>
  <c r="M44" i="3"/>
  <c r="K44" i="3"/>
  <c r="L44" i="3" s="1"/>
  <c r="J44" i="3"/>
  <c r="I44" i="3"/>
  <c r="N43" i="3"/>
  <c r="M43" i="3"/>
  <c r="L43" i="3"/>
  <c r="K43" i="3"/>
  <c r="J43" i="3"/>
  <c r="I43" i="3"/>
  <c r="N42" i="3"/>
  <c r="M42" i="3"/>
  <c r="K42" i="3"/>
  <c r="L42" i="3" s="1"/>
  <c r="J42" i="3"/>
  <c r="I42" i="3"/>
  <c r="N41" i="3"/>
  <c r="M41" i="3"/>
  <c r="L41" i="3"/>
  <c r="K41" i="3"/>
  <c r="J41" i="3"/>
  <c r="I41" i="3"/>
  <c r="N40" i="3"/>
  <c r="M40" i="3"/>
  <c r="K40" i="3"/>
  <c r="L40" i="3" s="1"/>
  <c r="J40" i="3"/>
  <c r="I40" i="3"/>
  <c r="N39" i="3"/>
  <c r="M39" i="3"/>
  <c r="K39" i="3"/>
  <c r="L39" i="3" s="1"/>
  <c r="J39" i="3"/>
  <c r="I39" i="3"/>
  <c r="N38" i="3"/>
  <c r="M38" i="3"/>
  <c r="K38" i="3"/>
  <c r="L38" i="3" s="1"/>
  <c r="J38" i="3"/>
  <c r="I38" i="3"/>
  <c r="N37" i="3"/>
  <c r="M37" i="3"/>
  <c r="K37" i="3"/>
  <c r="L37" i="3" s="1"/>
  <c r="J37" i="3"/>
  <c r="I37" i="3"/>
  <c r="N36" i="3"/>
  <c r="M36" i="3"/>
  <c r="K36" i="3"/>
  <c r="L36" i="3" s="1"/>
  <c r="J36" i="3"/>
  <c r="I36" i="3"/>
  <c r="N35" i="3"/>
  <c r="M35" i="3"/>
  <c r="L35" i="3"/>
  <c r="K35" i="3"/>
  <c r="J35" i="3"/>
  <c r="I35" i="3"/>
  <c r="N34" i="3"/>
  <c r="M34" i="3"/>
  <c r="K34" i="3"/>
  <c r="L34" i="3" s="1"/>
  <c r="J34" i="3"/>
  <c r="I34" i="3"/>
  <c r="N33" i="3"/>
  <c r="M33" i="3"/>
  <c r="L33" i="3"/>
  <c r="K33" i="3"/>
  <c r="J33" i="3"/>
  <c r="I33" i="3"/>
  <c r="N32" i="3"/>
  <c r="M32" i="3"/>
  <c r="K32" i="3"/>
  <c r="L32" i="3" s="1"/>
  <c r="J32" i="3"/>
  <c r="I32" i="3"/>
  <c r="N31" i="3"/>
  <c r="M31" i="3"/>
  <c r="K31" i="3"/>
  <c r="L31" i="3" s="1"/>
  <c r="J31" i="3"/>
  <c r="I31" i="3"/>
  <c r="N30" i="3"/>
  <c r="M30" i="3"/>
  <c r="K30" i="3"/>
  <c r="L30" i="3" s="1"/>
  <c r="J30" i="3"/>
  <c r="I30" i="3"/>
  <c r="N29" i="3"/>
  <c r="M29" i="3"/>
  <c r="K29" i="3"/>
  <c r="L29" i="3" s="1"/>
  <c r="J29" i="3"/>
  <c r="I29" i="3"/>
  <c r="N28" i="3"/>
  <c r="M28" i="3"/>
  <c r="K28" i="3"/>
  <c r="L28" i="3" s="1"/>
  <c r="J28" i="3"/>
  <c r="I28" i="3"/>
  <c r="N27" i="3"/>
  <c r="M27" i="3"/>
  <c r="L27" i="3"/>
  <c r="K27" i="3"/>
  <c r="J27" i="3"/>
  <c r="I27" i="3"/>
  <c r="N26" i="3"/>
  <c r="M26" i="3"/>
  <c r="K26" i="3"/>
  <c r="L26" i="3" s="1"/>
  <c r="J26" i="3"/>
  <c r="I26" i="3"/>
  <c r="N25" i="3"/>
  <c r="M25" i="3"/>
  <c r="L25" i="3"/>
  <c r="K25" i="3"/>
  <c r="J25" i="3"/>
  <c r="I25" i="3"/>
  <c r="N24" i="3"/>
  <c r="M24" i="3"/>
  <c r="K24" i="3"/>
  <c r="L24" i="3" s="1"/>
  <c r="J24" i="3"/>
  <c r="I24" i="3"/>
  <c r="N23" i="3"/>
  <c r="M23" i="3"/>
  <c r="K23" i="3"/>
  <c r="L23" i="3" s="1"/>
  <c r="J23" i="3"/>
  <c r="I23" i="3"/>
  <c r="N22" i="3"/>
  <c r="M22" i="3"/>
  <c r="K22" i="3"/>
  <c r="L22" i="3" s="1"/>
  <c r="J22" i="3"/>
  <c r="I22" i="3"/>
  <c r="N21" i="3"/>
  <c r="M21" i="3"/>
  <c r="K21" i="3"/>
  <c r="L21" i="3" s="1"/>
  <c r="J21" i="3"/>
  <c r="I21" i="3"/>
  <c r="N20" i="3"/>
  <c r="M20" i="3"/>
  <c r="K20" i="3"/>
  <c r="L20" i="3" s="1"/>
  <c r="J20" i="3"/>
  <c r="I20" i="3"/>
  <c r="N19" i="3"/>
  <c r="M19" i="3"/>
  <c r="L19" i="3"/>
  <c r="K19" i="3"/>
  <c r="J19" i="3"/>
  <c r="I19" i="3"/>
  <c r="N18" i="3"/>
  <c r="M18" i="3"/>
  <c r="K18" i="3"/>
  <c r="L18" i="3" s="1"/>
  <c r="J18" i="3"/>
  <c r="I18" i="3"/>
  <c r="N17" i="3"/>
  <c r="M17" i="3"/>
  <c r="L17" i="3"/>
  <c r="K17" i="3"/>
  <c r="J17" i="3"/>
  <c r="I17" i="3"/>
  <c r="N16" i="3"/>
  <c r="M16" i="3"/>
  <c r="K16" i="3"/>
  <c r="L16" i="3" s="1"/>
  <c r="J16" i="3"/>
  <c r="I16" i="3"/>
  <c r="N15" i="3"/>
  <c r="M15" i="3"/>
  <c r="K15" i="3"/>
  <c r="L15" i="3" s="1"/>
  <c r="J15" i="3"/>
  <c r="I15" i="3"/>
  <c r="N14" i="3"/>
  <c r="M14" i="3"/>
  <c r="K14" i="3"/>
  <c r="L14" i="3" s="1"/>
  <c r="J14" i="3"/>
  <c r="I14" i="3"/>
  <c r="N13" i="3"/>
  <c r="M13" i="3"/>
  <c r="K13" i="3"/>
  <c r="L13" i="3" s="1"/>
  <c r="J13" i="3"/>
  <c r="I13" i="3"/>
  <c r="N12" i="3"/>
  <c r="M12" i="3"/>
  <c r="K12" i="3"/>
  <c r="L12" i="3" s="1"/>
  <c r="J12" i="3"/>
  <c r="I12" i="3"/>
  <c r="N11" i="3"/>
  <c r="M11" i="3"/>
  <c r="L11" i="3"/>
  <c r="K11" i="3"/>
  <c r="J11" i="3"/>
  <c r="I11" i="3"/>
  <c r="N10" i="3"/>
  <c r="M10" i="3"/>
  <c r="K10" i="3"/>
  <c r="L10" i="3" s="1"/>
  <c r="J10" i="3"/>
  <c r="I10" i="3"/>
  <c r="N9" i="3"/>
  <c r="M9" i="3"/>
  <c r="L9" i="3"/>
  <c r="K9" i="3"/>
  <c r="J9" i="3"/>
  <c r="I9" i="3"/>
  <c r="N8" i="3"/>
  <c r="M8" i="3"/>
  <c r="K8" i="3"/>
  <c r="L8" i="3" s="1"/>
  <c r="J8" i="3"/>
  <c r="I8" i="3"/>
  <c r="N7" i="3"/>
  <c r="M7" i="3"/>
  <c r="K7" i="3"/>
  <c r="L7" i="3" s="1"/>
  <c r="J7" i="3"/>
  <c r="I7" i="3"/>
  <c r="N6" i="3"/>
  <c r="M6" i="3"/>
  <c r="K6" i="3"/>
  <c r="L6" i="3" s="1"/>
  <c r="J6" i="3"/>
  <c r="I6" i="3"/>
  <c r="N5" i="3"/>
  <c r="M5" i="3"/>
  <c r="K5" i="3"/>
  <c r="L5" i="3" s="1"/>
  <c r="J5" i="3"/>
  <c r="I5" i="3"/>
  <c r="N4" i="3"/>
  <c r="M4" i="3"/>
  <c r="K4" i="3"/>
  <c r="L4" i="3" s="1"/>
  <c r="J4" i="3"/>
  <c r="I4" i="3"/>
  <c r="N3" i="3"/>
  <c r="M3" i="3"/>
  <c r="L3" i="3"/>
  <c r="K3" i="3"/>
  <c r="J3" i="3"/>
  <c r="I3" i="3"/>
  <c r="N27" i="21"/>
  <c r="M27" i="21"/>
  <c r="K27" i="21"/>
  <c r="L27" i="21" s="1"/>
  <c r="J27" i="21"/>
  <c r="I27" i="21"/>
  <c r="N26" i="21"/>
  <c r="M26" i="21"/>
  <c r="L26" i="21"/>
  <c r="K26" i="21"/>
  <c r="J26" i="21"/>
  <c r="I26" i="21"/>
  <c r="N25" i="21"/>
  <c r="M25" i="21"/>
  <c r="L25" i="21"/>
  <c r="K25" i="21"/>
  <c r="J25" i="21"/>
  <c r="I25" i="21"/>
  <c r="N24" i="21"/>
  <c r="M24" i="21"/>
  <c r="L24" i="21"/>
  <c r="K24" i="21"/>
  <c r="J24" i="21"/>
  <c r="I24" i="21"/>
  <c r="N23" i="21"/>
  <c r="M23" i="21"/>
  <c r="L23" i="21"/>
  <c r="K23" i="21"/>
  <c r="J23" i="21"/>
  <c r="I23" i="21"/>
  <c r="N22" i="21"/>
  <c r="M22" i="21"/>
  <c r="L22" i="21"/>
  <c r="K22" i="21"/>
  <c r="J22" i="21"/>
  <c r="I22" i="21"/>
  <c r="N21" i="21"/>
  <c r="M21" i="21"/>
  <c r="L21" i="21"/>
  <c r="K21" i="21"/>
  <c r="J21" i="21"/>
  <c r="I21" i="21"/>
  <c r="N20" i="21"/>
  <c r="M20" i="21"/>
  <c r="L20" i="21"/>
  <c r="K20" i="21"/>
  <c r="J20" i="21"/>
  <c r="I20" i="21"/>
  <c r="N19" i="21"/>
  <c r="M19" i="21"/>
  <c r="L19" i="21"/>
  <c r="K19" i="21"/>
  <c r="J19" i="21"/>
  <c r="I19" i="21"/>
  <c r="N18" i="21"/>
  <c r="M18" i="21"/>
  <c r="L18" i="21"/>
  <c r="K18" i="21"/>
  <c r="J18" i="21"/>
  <c r="I18" i="21"/>
  <c r="N17" i="21"/>
  <c r="M17" i="21"/>
  <c r="L17" i="21"/>
  <c r="K17" i="21"/>
  <c r="J17" i="21"/>
  <c r="I17" i="21"/>
  <c r="N16" i="21"/>
  <c r="M16" i="21"/>
  <c r="L16" i="21"/>
  <c r="K16" i="21"/>
  <c r="J16" i="21"/>
  <c r="I16" i="21"/>
  <c r="N15" i="21"/>
  <c r="M15" i="21"/>
  <c r="L15" i="21"/>
  <c r="K15" i="21"/>
  <c r="J15" i="21"/>
  <c r="I15" i="21"/>
  <c r="N14" i="21"/>
  <c r="M14" i="21"/>
  <c r="L14" i="21"/>
  <c r="K14" i="21"/>
  <c r="J14" i="21"/>
  <c r="I14" i="21"/>
  <c r="N13" i="21"/>
  <c r="M13" i="21"/>
  <c r="L13" i="21"/>
  <c r="K13" i="21"/>
  <c r="J13" i="21"/>
  <c r="I13" i="21"/>
  <c r="N12" i="21"/>
  <c r="M12" i="21"/>
  <c r="L12" i="21"/>
  <c r="K12" i="21"/>
  <c r="J12" i="21"/>
  <c r="I12" i="21"/>
  <c r="N11" i="21"/>
  <c r="M11" i="21"/>
  <c r="L11" i="21"/>
  <c r="K11" i="21"/>
  <c r="J11" i="21"/>
  <c r="I11" i="21"/>
  <c r="N10" i="21"/>
  <c r="M10" i="21"/>
  <c r="L10" i="21"/>
  <c r="K10" i="21"/>
  <c r="J10" i="21"/>
  <c r="I10" i="21"/>
  <c r="N9" i="21"/>
  <c r="M9" i="21"/>
  <c r="K9" i="21"/>
  <c r="L9" i="21" s="1"/>
  <c r="J9" i="21"/>
  <c r="I9" i="21"/>
  <c r="N8" i="21"/>
  <c r="M8" i="21"/>
  <c r="K8" i="21"/>
  <c r="L8" i="21" s="1"/>
  <c r="J8" i="21"/>
  <c r="I8" i="21"/>
  <c r="N7" i="21"/>
  <c r="M7" i="21"/>
  <c r="K7" i="21"/>
  <c r="L7" i="21" s="1"/>
  <c r="J7" i="21"/>
  <c r="I7" i="21"/>
  <c r="N6" i="21"/>
  <c r="M6" i="21"/>
  <c r="L6" i="21"/>
  <c r="K6" i="21"/>
  <c r="J6" i="21"/>
  <c r="I6" i="21"/>
  <c r="N5" i="21"/>
  <c r="M5" i="21"/>
  <c r="K5" i="21"/>
  <c r="L5" i="21" s="1"/>
  <c r="J5" i="21"/>
  <c r="I5" i="21"/>
  <c r="N4" i="21"/>
  <c r="M4" i="21"/>
  <c r="K4" i="21"/>
  <c r="L4" i="21" s="1"/>
  <c r="J4" i="21"/>
  <c r="I4" i="21"/>
  <c r="N3" i="21"/>
  <c r="M3" i="21"/>
  <c r="K3" i="21"/>
  <c r="L3" i="21" s="1"/>
  <c r="J3" i="21"/>
  <c r="I3" i="21"/>
  <c r="N92" i="2"/>
  <c r="M92" i="2"/>
  <c r="L92" i="2"/>
  <c r="K92" i="2"/>
  <c r="J92" i="2"/>
  <c r="I92" i="2"/>
  <c r="N90" i="2"/>
  <c r="M90" i="2"/>
  <c r="K90" i="2"/>
  <c r="L90" i="2" s="1"/>
  <c r="J90" i="2"/>
  <c r="I90" i="2"/>
  <c r="N89" i="2"/>
  <c r="M89" i="2"/>
  <c r="K89" i="2"/>
  <c r="L89" i="2" s="1"/>
  <c r="J89" i="2"/>
  <c r="I89" i="2"/>
  <c r="N88" i="2"/>
  <c r="M88" i="2"/>
  <c r="K88" i="2"/>
  <c r="L88" i="2" s="1"/>
  <c r="J88" i="2"/>
  <c r="I88" i="2"/>
  <c r="N87" i="2"/>
  <c r="M87" i="2"/>
  <c r="K87" i="2"/>
  <c r="L87" i="2" s="1"/>
  <c r="J87" i="2"/>
  <c r="I87" i="2"/>
  <c r="N86" i="2"/>
  <c r="M86" i="2"/>
  <c r="K86" i="2"/>
  <c r="L86" i="2" s="1"/>
  <c r="J86" i="2"/>
  <c r="I86" i="2"/>
  <c r="N85" i="2"/>
  <c r="M85" i="2"/>
  <c r="K85" i="2"/>
  <c r="L85" i="2" s="1"/>
  <c r="J85" i="2"/>
  <c r="I85" i="2"/>
  <c r="N84" i="2"/>
  <c r="M84" i="2"/>
  <c r="K84" i="2"/>
  <c r="L84" i="2" s="1"/>
  <c r="J84" i="2"/>
  <c r="I84" i="2"/>
  <c r="N83" i="2"/>
  <c r="M83" i="2"/>
  <c r="K83" i="2"/>
  <c r="L83" i="2" s="1"/>
  <c r="J83" i="2"/>
  <c r="I83" i="2"/>
  <c r="N82" i="2"/>
  <c r="M82" i="2"/>
  <c r="K82" i="2"/>
  <c r="L82" i="2" s="1"/>
  <c r="J82" i="2"/>
  <c r="I82" i="2"/>
  <c r="N81" i="2"/>
  <c r="M81" i="2"/>
  <c r="K81" i="2"/>
  <c r="L81" i="2" s="1"/>
  <c r="J81" i="2"/>
  <c r="I81" i="2"/>
  <c r="N80" i="2"/>
  <c r="M80" i="2"/>
  <c r="K80" i="2"/>
  <c r="L80" i="2" s="1"/>
  <c r="J80" i="2"/>
  <c r="I80" i="2"/>
  <c r="N79" i="2"/>
  <c r="M79" i="2"/>
  <c r="K79" i="2"/>
  <c r="L79" i="2" s="1"/>
  <c r="J79" i="2"/>
  <c r="I79" i="2"/>
  <c r="N78" i="2"/>
  <c r="M78" i="2"/>
  <c r="K78" i="2"/>
  <c r="L78" i="2" s="1"/>
  <c r="J78" i="2"/>
  <c r="I78" i="2"/>
  <c r="N77" i="2"/>
  <c r="M77" i="2"/>
  <c r="K77" i="2"/>
  <c r="L77" i="2" s="1"/>
  <c r="J77" i="2"/>
  <c r="I77" i="2"/>
  <c r="N76" i="2"/>
  <c r="M76" i="2"/>
  <c r="K76" i="2"/>
  <c r="L76" i="2" s="1"/>
  <c r="J76" i="2"/>
  <c r="I76" i="2"/>
  <c r="N75" i="2"/>
  <c r="M75" i="2"/>
  <c r="K75" i="2"/>
  <c r="L75" i="2" s="1"/>
  <c r="J75" i="2"/>
  <c r="I75" i="2"/>
  <c r="N74" i="2"/>
  <c r="M74" i="2"/>
  <c r="K74" i="2"/>
  <c r="L74" i="2" s="1"/>
  <c r="J74" i="2"/>
  <c r="I74" i="2"/>
  <c r="N73" i="2"/>
  <c r="M73" i="2"/>
  <c r="K73" i="2"/>
  <c r="L73" i="2" s="1"/>
  <c r="J73" i="2"/>
  <c r="I73" i="2"/>
  <c r="N72" i="2"/>
  <c r="M72" i="2"/>
  <c r="K72" i="2"/>
  <c r="L72" i="2" s="1"/>
  <c r="J72" i="2"/>
  <c r="I72" i="2"/>
  <c r="N71" i="2"/>
  <c r="M71" i="2"/>
  <c r="K71" i="2"/>
  <c r="L71" i="2" s="1"/>
  <c r="J71" i="2"/>
  <c r="I71" i="2"/>
  <c r="N70" i="2"/>
  <c r="M70" i="2"/>
  <c r="K70" i="2"/>
  <c r="L70" i="2" s="1"/>
  <c r="J70" i="2"/>
  <c r="I70" i="2"/>
  <c r="N69" i="2"/>
  <c r="M69" i="2"/>
  <c r="K69" i="2"/>
  <c r="L69" i="2" s="1"/>
  <c r="J69" i="2"/>
  <c r="I69" i="2"/>
  <c r="N68" i="2"/>
  <c r="M68" i="2"/>
  <c r="K68" i="2"/>
  <c r="L68" i="2" s="1"/>
  <c r="J68" i="2"/>
  <c r="I68" i="2"/>
  <c r="N67" i="2"/>
  <c r="M67" i="2"/>
  <c r="K67" i="2"/>
  <c r="L67" i="2" s="1"/>
  <c r="J67" i="2"/>
  <c r="I67" i="2"/>
  <c r="N66" i="2"/>
  <c r="M66" i="2"/>
  <c r="K66" i="2"/>
  <c r="L66" i="2" s="1"/>
  <c r="J66" i="2"/>
  <c r="I66" i="2"/>
  <c r="N65" i="2"/>
  <c r="M65" i="2"/>
  <c r="K65" i="2"/>
  <c r="L65" i="2" s="1"/>
  <c r="J65" i="2"/>
  <c r="I65" i="2"/>
  <c r="N64" i="2"/>
  <c r="M64" i="2"/>
  <c r="K64" i="2"/>
  <c r="L64" i="2" s="1"/>
  <c r="J64" i="2"/>
  <c r="I64" i="2"/>
  <c r="N63" i="2"/>
  <c r="M63" i="2"/>
  <c r="K63" i="2"/>
  <c r="L63" i="2" s="1"/>
  <c r="J63" i="2"/>
  <c r="I63" i="2"/>
  <c r="N62" i="2"/>
  <c r="M62" i="2"/>
  <c r="K62" i="2"/>
  <c r="L62" i="2" s="1"/>
  <c r="J62" i="2"/>
  <c r="I62" i="2"/>
  <c r="N61" i="2"/>
  <c r="M61" i="2"/>
  <c r="K61" i="2"/>
  <c r="L61" i="2" s="1"/>
  <c r="J61" i="2"/>
  <c r="I61" i="2"/>
  <c r="N60" i="2"/>
  <c r="M60" i="2"/>
  <c r="K60" i="2"/>
  <c r="L60" i="2" s="1"/>
  <c r="J60" i="2"/>
  <c r="I60" i="2"/>
  <c r="N59" i="2"/>
  <c r="M59" i="2"/>
  <c r="K59" i="2"/>
  <c r="L59" i="2" s="1"/>
  <c r="J59" i="2"/>
  <c r="I59" i="2"/>
  <c r="N58" i="2"/>
  <c r="M58" i="2"/>
  <c r="K58" i="2"/>
  <c r="L58" i="2" s="1"/>
  <c r="J58" i="2"/>
  <c r="I58" i="2"/>
  <c r="N57" i="2"/>
  <c r="M57" i="2"/>
  <c r="K57" i="2"/>
  <c r="L57" i="2" s="1"/>
  <c r="J57" i="2"/>
  <c r="I57" i="2"/>
  <c r="N56" i="2"/>
  <c r="M56" i="2"/>
  <c r="K56" i="2"/>
  <c r="L56" i="2" s="1"/>
  <c r="J56" i="2"/>
  <c r="I56" i="2"/>
  <c r="N55" i="2"/>
  <c r="M55" i="2"/>
  <c r="K55" i="2"/>
  <c r="L55" i="2" s="1"/>
  <c r="J55" i="2"/>
  <c r="I55" i="2"/>
  <c r="N54" i="2"/>
  <c r="M54" i="2"/>
  <c r="K54" i="2"/>
  <c r="L54" i="2" s="1"/>
  <c r="J54" i="2"/>
  <c r="I54" i="2"/>
  <c r="N53" i="2"/>
  <c r="M53" i="2"/>
  <c r="K53" i="2"/>
  <c r="L53" i="2" s="1"/>
  <c r="J53" i="2"/>
  <c r="I53" i="2"/>
  <c r="N52" i="2"/>
  <c r="M52" i="2"/>
  <c r="K52" i="2"/>
  <c r="L52" i="2" s="1"/>
  <c r="J52" i="2"/>
  <c r="I52" i="2"/>
  <c r="N51" i="2"/>
  <c r="M51" i="2"/>
  <c r="K51" i="2"/>
  <c r="L51" i="2" s="1"/>
  <c r="J51" i="2"/>
  <c r="I51" i="2"/>
  <c r="N50" i="2"/>
  <c r="M50" i="2"/>
  <c r="K50" i="2"/>
  <c r="L50" i="2" s="1"/>
  <c r="J50" i="2"/>
  <c r="I50" i="2"/>
  <c r="N49" i="2"/>
  <c r="M49" i="2"/>
  <c r="K49" i="2"/>
  <c r="L49" i="2" s="1"/>
  <c r="J49" i="2"/>
  <c r="I49" i="2"/>
  <c r="N48" i="2"/>
  <c r="M48" i="2"/>
  <c r="K48" i="2"/>
  <c r="L48" i="2" s="1"/>
  <c r="J48" i="2"/>
  <c r="I48" i="2"/>
  <c r="N47" i="2"/>
  <c r="M47" i="2"/>
  <c r="K47" i="2"/>
  <c r="L47" i="2" s="1"/>
  <c r="J47" i="2"/>
  <c r="I47" i="2"/>
  <c r="N46" i="2"/>
  <c r="M46" i="2"/>
  <c r="K46" i="2"/>
  <c r="L46" i="2" s="1"/>
  <c r="J46" i="2"/>
  <c r="I46" i="2"/>
  <c r="N45" i="2"/>
  <c r="M45" i="2"/>
  <c r="K45" i="2"/>
  <c r="L45" i="2" s="1"/>
  <c r="J45" i="2"/>
  <c r="I45" i="2"/>
  <c r="N44" i="2"/>
  <c r="M44" i="2"/>
  <c r="K44" i="2"/>
  <c r="L44" i="2" s="1"/>
  <c r="J44" i="2"/>
  <c r="I44" i="2"/>
  <c r="N43" i="2"/>
  <c r="M43" i="2"/>
  <c r="K43" i="2"/>
  <c r="L43" i="2" s="1"/>
  <c r="J43" i="2"/>
  <c r="I43" i="2"/>
  <c r="N42" i="2"/>
  <c r="M42" i="2"/>
  <c r="K42" i="2"/>
  <c r="L42" i="2" s="1"/>
  <c r="J42" i="2"/>
  <c r="I42" i="2"/>
  <c r="N41" i="2"/>
  <c r="M41" i="2"/>
  <c r="K41" i="2"/>
  <c r="L41" i="2" s="1"/>
  <c r="J41" i="2"/>
  <c r="I41" i="2"/>
  <c r="N40" i="2"/>
  <c r="M40" i="2"/>
  <c r="K40" i="2"/>
  <c r="L40" i="2" s="1"/>
  <c r="J40" i="2"/>
  <c r="I40" i="2"/>
  <c r="N39" i="2"/>
  <c r="M39" i="2"/>
  <c r="K39" i="2"/>
  <c r="L39" i="2" s="1"/>
  <c r="J39" i="2"/>
  <c r="I39" i="2"/>
  <c r="N38" i="2"/>
  <c r="M38" i="2"/>
  <c r="L38" i="2"/>
  <c r="K38" i="2"/>
  <c r="J38" i="2"/>
  <c r="I38" i="2"/>
  <c r="N37" i="2"/>
  <c r="M37" i="2"/>
  <c r="K37" i="2"/>
  <c r="L37" i="2" s="1"/>
  <c r="J37" i="2"/>
  <c r="I37" i="2"/>
  <c r="N36" i="2"/>
  <c r="M36" i="2"/>
  <c r="L36" i="2"/>
  <c r="K36" i="2"/>
  <c r="J36" i="2"/>
  <c r="I36" i="2"/>
  <c r="N35" i="2"/>
  <c r="M35" i="2"/>
  <c r="K35" i="2"/>
  <c r="L35" i="2" s="1"/>
  <c r="J35" i="2"/>
  <c r="I35" i="2"/>
  <c r="N34" i="2"/>
  <c r="M34" i="2"/>
  <c r="L34" i="2"/>
  <c r="K34" i="2"/>
  <c r="J34" i="2"/>
  <c r="I34" i="2"/>
  <c r="N33" i="2"/>
  <c r="M33" i="2"/>
  <c r="K33" i="2"/>
  <c r="L33" i="2" s="1"/>
  <c r="J33" i="2"/>
  <c r="I33" i="2"/>
  <c r="N32" i="2"/>
  <c r="M32" i="2"/>
  <c r="L32" i="2"/>
  <c r="K32" i="2"/>
  <c r="J32" i="2"/>
  <c r="I32" i="2"/>
  <c r="N31" i="2"/>
  <c r="M31" i="2"/>
  <c r="K31" i="2"/>
  <c r="L31" i="2" s="1"/>
  <c r="J31" i="2"/>
  <c r="I31" i="2"/>
  <c r="N30" i="2"/>
  <c r="M30" i="2"/>
  <c r="L30" i="2"/>
  <c r="K30" i="2"/>
  <c r="J30" i="2"/>
  <c r="I30" i="2"/>
  <c r="N29" i="2"/>
  <c r="M29" i="2"/>
  <c r="K29" i="2"/>
  <c r="L29" i="2" s="1"/>
  <c r="J29" i="2"/>
  <c r="I29" i="2"/>
  <c r="N28" i="2"/>
  <c r="M28" i="2"/>
  <c r="L28" i="2"/>
  <c r="K28" i="2"/>
  <c r="J28" i="2"/>
  <c r="I28" i="2"/>
  <c r="N27" i="2"/>
  <c r="M27" i="2"/>
  <c r="K27" i="2"/>
  <c r="L27" i="2" s="1"/>
  <c r="J27" i="2"/>
  <c r="I27" i="2"/>
  <c r="N26" i="2"/>
  <c r="M26" i="2"/>
  <c r="L26" i="2"/>
  <c r="K26" i="2"/>
  <c r="J26" i="2"/>
  <c r="I26" i="2"/>
  <c r="N25" i="2"/>
  <c r="M25" i="2"/>
  <c r="K25" i="2"/>
  <c r="L25" i="2" s="1"/>
  <c r="J25" i="2"/>
  <c r="I25" i="2"/>
  <c r="N24" i="2"/>
  <c r="M24" i="2"/>
  <c r="L24" i="2"/>
  <c r="K24" i="2"/>
  <c r="J24" i="2"/>
  <c r="I24" i="2"/>
  <c r="N23" i="2"/>
  <c r="M23" i="2"/>
  <c r="K23" i="2"/>
  <c r="L23" i="2" s="1"/>
  <c r="J23" i="2"/>
  <c r="I23" i="2"/>
  <c r="N22" i="2"/>
  <c r="M22" i="2"/>
  <c r="L22" i="2"/>
  <c r="K22" i="2"/>
  <c r="J22" i="2"/>
  <c r="I22" i="2"/>
  <c r="N21" i="2"/>
  <c r="M21" i="2"/>
  <c r="K21" i="2"/>
  <c r="L21" i="2" s="1"/>
  <c r="J21" i="2"/>
  <c r="I21" i="2"/>
  <c r="N20" i="2"/>
  <c r="M20" i="2"/>
  <c r="L20" i="2"/>
  <c r="K20" i="2"/>
  <c r="J20" i="2"/>
  <c r="I20" i="2"/>
  <c r="N19" i="2"/>
  <c r="M19" i="2"/>
  <c r="K19" i="2"/>
  <c r="L19" i="2" s="1"/>
  <c r="J19" i="2"/>
  <c r="I19" i="2"/>
  <c r="N18" i="2"/>
  <c r="M18" i="2"/>
  <c r="L18" i="2"/>
  <c r="K18" i="2"/>
  <c r="J18" i="2"/>
  <c r="I18" i="2"/>
  <c r="N17" i="2"/>
  <c r="M17" i="2"/>
  <c r="K17" i="2"/>
  <c r="L17" i="2" s="1"/>
  <c r="J17" i="2"/>
  <c r="I17" i="2"/>
  <c r="N16" i="2"/>
  <c r="M16" i="2"/>
  <c r="L16" i="2"/>
  <c r="K16" i="2"/>
  <c r="J16" i="2"/>
  <c r="I16" i="2"/>
  <c r="N15" i="2"/>
  <c r="M15" i="2"/>
  <c r="K15" i="2"/>
  <c r="L15" i="2" s="1"/>
  <c r="J15" i="2"/>
  <c r="I15" i="2"/>
  <c r="N14" i="2"/>
  <c r="M14" i="2"/>
  <c r="L14" i="2"/>
  <c r="K14" i="2"/>
  <c r="J14" i="2"/>
  <c r="I14" i="2"/>
  <c r="N13" i="2"/>
  <c r="M13" i="2"/>
  <c r="K13" i="2"/>
  <c r="L13" i="2" s="1"/>
  <c r="J13" i="2"/>
  <c r="I13" i="2"/>
  <c r="N12" i="2"/>
  <c r="M12" i="2"/>
  <c r="L12" i="2"/>
  <c r="K12" i="2"/>
  <c r="J12" i="2"/>
  <c r="I12" i="2"/>
  <c r="N11" i="2"/>
  <c r="M11" i="2"/>
  <c r="K11" i="2"/>
  <c r="L11" i="2" s="1"/>
  <c r="J11" i="2"/>
  <c r="I11" i="2"/>
  <c r="N10" i="2"/>
  <c r="M10" i="2"/>
  <c r="L10" i="2"/>
  <c r="K10" i="2"/>
  <c r="J10" i="2"/>
  <c r="I10" i="2"/>
  <c r="N9" i="2"/>
  <c r="M9" i="2"/>
  <c r="K9" i="2"/>
  <c r="L9" i="2" s="1"/>
  <c r="J9" i="2"/>
  <c r="I9" i="2"/>
  <c r="N8" i="2"/>
  <c r="M8" i="2"/>
  <c r="L8" i="2"/>
  <c r="K8" i="2"/>
  <c r="J8" i="2"/>
  <c r="I8" i="2"/>
  <c r="N7" i="2"/>
  <c r="M7" i="2"/>
  <c r="L7" i="2"/>
  <c r="K7" i="2"/>
  <c r="J7" i="2"/>
  <c r="I7" i="2"/>
  <c r="N6" i="2"/>
  <c r="M6" i="2"/>
  <c r="L6" i="2"/>
  <c r="K6" i="2"/>
  <c r="J6" i="2"/>
  <c r="I6" i="2"/>
  <c r="N5" i="2"/>
  <c r="M5" i="2"/>
  <c r="K5" i="2"/>
  <c r="L5" i="2" s="1"/>
  <c r="J5" i="2"/>
  <c r="I5" i="2"/>
  <c r="N4" i="2"/>
  <c r="M4" i="2"/>
  <c r="L4" i="2"/>
  <c r="K4" i="2"/>
  <c r="J4" i="2"/>
  <c r="I4" i="2"/>
  <c r="N3" i="2"/>
  <c r="M3" i="2"/>
  <c r="K3" i="2"/>
  <c r="L3" i="2" s="1"/>
  <c r="J3" i="2"/>
  <c r="I3" i="2"/>
  <c r="H62" i="38"/>
  <c r="G62" i="38"/>
  <c r="E62" i="38"/>
  <c r="C62" i="38"/>
  <c r="H61" i="38"/>
  <c r="G61" i="38"/>
  <c r="E61" i="38"/>
  <c r="C61" i="38"/>
  <c r="H60" i="38"/>
  <c r="G60" i="38"/>
  <c r="E60" i="38"/>
  <c r="C60" i="38"/>
  <c r="H59" i="38"/>
  <c r="G59" i="38"/>
  <c r="E59" i="38"/>
  <c r="C59" i="38"/>
  <c r="H58" i="38"/>
  <c r="G58" i="38"/>
  <c r="E58" i="38"/>
  <c r="C58" i="38"/>
  <c r="H57" i="38"/>
  <c r="G57" i="38"/>
  <c r="E57" i="38"/>
  <c r="C57" i="38"/>
  <c r="H56" i="38"/>
  <c r="G56" i="38"/>
  <c r="E56" i="38"/>
  <c r="C56" i="38"/>
  <c r="H55" i="38"/>
  <c r="G55" i="38"/>
  <c r="E55" i="38"/>
  <c r="C55" i="38"/>
  <c r="H54" i="38"/>
  <c r="G54" i="38"/>
  <c r="E54" i="38"/>
  <c r="C54" i="38"/>
  <c r="H53" i="38"/>
  <c r="G53" i="38"/>
  <c r="E53" i="38"/>
  <c r="C53" i="38"/>
  <c r="H52" i="38"/>
  <c r="G52" i="38"/>
  <c r="E52" i="38"/>
  <c r="C52" i="38"/>
  <c r="H51" i="38"/>
  <c r="G51" i="38"/>
  <c r="E51" i="38"/>
  <c r="C51" i="38"/>
  <c r="H50" i="38"/>
  <c r="G50" i="38"/>
  <c r="E50" i="38"/>
  <c r="C50" i="38"/>
  <c r="H49" i="38"/>
  <c r="G49" i="38"/>
  <c r="E49" i="38"/>
  <c r="C49" i="38"/>
  <c r="H48" i="38"/>
  <c r="G48" i="38"/>
  <c r="E48" i="38"/>
  <c r="C48" i="38"/>
  <c r="H47" i="38"/>
  <c r="G47" i="38"/>
  <c r="E47" i="38"/>
  <c r="C47" i="38"/>
  <c r="H46" i="38"/>
  <c r="G46" i="38"/>
  <c r="E46" i="38"/>
  <c r="C46" i="38"/>
  <c r="H45" i="38"/>
  <c r="G45" i="38"/>
  <c r="E45" i="38"/>
  <c r="C45" i="38"/>
  <c r="H44" i="38"/>
  <c r="G44" i="38"/>
  <c r="E44" i="38"/>
  <c r="C44" i="38"/>
  <c r="H43" i="38"/>
  <c r="G43" i="38"/>
  <c r="E43" i="38"/>
  <c r="C43" i="38"/>
  <c r="H42" i="38"/>
  <c r="G42" i="38"/>
  <c r="E42" i="38"/>
  <c r="C42" i="38"/>
  <c r="H41" i="38"/>
  <c r="G41" i="38"/>
  <c r="E41" i="38"/>
  <c r="C41" i="38"/>
  <c r="H40" i="38"/>
  <c r="G40" i="38"/>
  <c r="E40" i="38"/>
  <c r="C40" i="38"/>
  <c r="H39" i="38"/>
  <c r="G39" i="38"/>
  <c r="E39" i="38"/>
  <c r="C39" i="38"/>
  <c r="H38" i="38"/>
  <c r="G38" i="38"/>
  <c r="E38" i="38"/>
  <c r="C38" i="38"/>
  <c r="H37" i="38"/>
  <c r="G37" i="38"/>
  <c r="E37" i="38"/>
  <c r="C37" i="38"/>
  <c r="H36" i="38"/>
  <c r="G36" i="38"/>
  <c r="E36" i="38"/>
  <c r="C36" i="38"/>
  <c r="H35" i="38"/>
  <c r="G35" i="38"/>
  <c r="E35" i="38"/>
  <c r="C35" i="38"/>
  <c r="H34" i="38"/>
  <c r="G34" i="38"/>
  <c r="E34" i="38"/>
  <c r="C34" i="38"/>
  <c r="H33" i="38"/>
  <c r="G33" i="38"/>
  <c r="E33" i="38"/>
  <c r="C33" i="38"/>
  <c r="H32" i="38"/>
  <c r="G32" i="38"/>
  <c r="E32" i="38"/>
  <c r="C32" i="38"/>
  <c r="H31" i="38"/>
  <c r="G31" i="38"/>
  <c r="E31" i="38"/>
  <c r="C31" i="38"/>
  <c r="H30" i="38"/>
  <c r="G30" i="38"/>
  <c r="E30" i="38"/>
  <c r="C30" i="38"/>
  <c r="H29" i="38"/>
  <c r="G29" i="38"/>
  <c r="E29" i="38"/>
  <c r="C29" i="38"/>
  <c r="H28" i="38"/>
  <c r="G28" i="38"/>
  <c r="E28" i="38"/>
  <c r="C28" i="38"/>
  <c r="H27" i="38"/>
  <c r="G27" i="38"/>
  <c r="E27" i="38"/>
  <c r="C27" i="38"/>
  <c r="H26" i="38"/>
  <c r="G26" i="38"/>
  <c r="E26" i="38"/>
  <c r="C26" i="38"/>
  <c r="H25" i="38"/>
  <c r="G25" i="38"/>
  <c r="E25" i="38"/>
  <c r="C25" i="38"/>
  <c r="H24" i="38"/>
  <c r="G24" i="38"/>
  <c r="E24" i="38"/>
  <c r="C24" i="38"/>
  <c r="H23" i="38"/>
  <c r="G23" i="38"/>
  <c r="E23" i="38"/>
  <c r="C23" i="38"/>
  <c r="H22" i="38"/>
  <c r="G22" i="38"/>
  <c r="E22" i="38"/>
  <c r="C22" i="38"/>
  <c r="H21" i="38"/>
  <c r="G21" i="38"/>
  <c r="E21" i="38"/>
  <c r="C21" i="38"/>
  <c r="H20" i="38"/>
  <c r="G20" i="38"/>
  <c r="E20" i="38"/>
  <c r="C20" i="38"/>
  <c r="H19" i="38"/>
  <c r="G19" i="38"/>
  <c r="E19" i="38"/>
  <c r="C19" i="38"/>
  <c r="H18" i="38"/>
  <c r="G18" i="38"/>
  <c r="E18" i="38"/>
  <c r="C18" i="38"/>
  <c r="H17" i="38"/>
  <c r="G17" i="38"/>
  <c r="E17" i="38"/>
  <c r="C17" i="38"/>
  <c r="H16" i="38"/>
  <c r="G16" i="38"/>
  <c r="E16" i="38"/>
  <c r="C16" i="38"/>
  <c r="H15" i="38"/>
  <c r="G15" i="38"/>
  <c r="E15" i="38"/>
  <c r="C15" i="38"/>
  <c r="H14" i="38"/>
  <c r="G14" i="38"/>
  <c r="E14" i="38"/>
  <c r="C14" i="38"/>
  <c r="H13" i="38"/>
  <c r="G13" i="38"/>
  <c r="E13" i="38"/>
  <c r="C13" i="38"/>
  <c r="H12" i="38"/>
  <c r="G12" i="38"/>
  <c r="E12" i="38"/>
  <c r="C12" i="38"/>
  <c r="H11" i="38"/>
  <c r="G11" i="38"/>
  <c r="E11" i="38"/>
  <c r="C11" i="38"/>
  <c r="H10" i="38"/>
  <c r="G10" i="38"/>
  <c r="E10" i="38"/>
  <c r="C10" i="38"/>
  <c r="H9" i="38"/>
  <c r="G9" i="38"/>
  <c r="E9" i="38"/>
  <c r="C9" i="38"/>
  <c r="H8" i="38"/>
  <c r="G8" i="38"/>
  <c r="E8" i="38"/>
  <c r="C8" i="38"/>
  <c r="H7" i="38"/>
  <c r="G7" i="38"/>
  <c r="E7" i="38"/>
  <c r="C7" i="38"/>
  <c r="H6" i="38"/>
  <c r="G6" i="38"/>
  <c r="E6" i="38"/>
  <c r="C6" i="38"/>
  <c r="H5" i="38"/>
  <c r="G5" i="38"/>
  <c r="E5" i="38"/>
  <c r="C5" i="38"/>
  <c r="H4" i="38"/>
  <c r="G4" i="38"/>
  <c r="E4" i="38"/>
  <c r="C4" i="38"/>
  <c r="H3" i="38"/>
  <c r="G3" i="38"/>
  <c r="E3" i="38"/>
  <c r="C3" i="38"/>
  <c r="H2" i="38"/>
  <c r="G2" i="38"/>
  <c r="E2" i="38"/>
  <c r="C2" i="38"/>
  <c r="M79" i="30" l="1"/>
  <c r="M68" i="30"/>
  <c r="M70" i="30"/>
  <c r="M72" i="30"/>
  <c r="M80" i="30"/>
  <c r="L26" i="23"/>
  <c r="M6" i="30"/>
  <c r="M13" i="30"/>
  <c r="M15" i="30"/>
  <c r="M22" i="30"/>
  <c r="M29" i="30"/>
  <c r="M31" i="30"/>
  <c r="M39" i="30"/>
  <c r="M49" i="30"/>
  <c r="M57" i="30"/>
  <c r="M65" i="30"/>
  <c r="M73" i="30"/>
  <c r="M81" i="30"/>
  <c r="M84" i="30"/>
  <c r="M3" i="30"/>
  <c r="M10" i="30"/>
  <c r="M17" i="30"/>
  <c r="M19" i="30"/>
  <c r="M26" i="30"/>
  <c r="M33" i="30"/>
  <c r="M41" i="30"/>
  <c r="M46" i="30"/>
  <c r="M51" i="30"/>
  <c r="M54" i="30"/>
  <c r="M59" i="30"/>
  <c r="M62" i="30"/>
  <c r="M67" i="30"/>
  <c r="M75" i="30"/>
  <c r="M83" i="30"/>
  <c r="M7" i="30"/>
  <c r="M14" i="30"/>
  <c r="M21" i="30"/>
  <c r="M23" i="30"/>
  <c r="M30" i="30"/>
  <c r="M35" i="30"/>
  <c r="M43" i="30"/>
  <c r="M53" i="30"/>
  <c r="M61" i="30"/>
  <c r="M69" i="30"/>
  <c r="M77" i="30"/>
  <c r="M84" i="25"/>
  <c r="I84" i="25"/>
  <c r="L5" i="24"/>
  <c r="L9" i="24"/>
  <c r="L13" i="24"/>
  <c r="L17" i="24"/>
  <c r="L21" i="24"/>
  <c r="L25" i="24"/>
  <c r="L29" i="24"/>
  <c r="L33" i="24"/>
  <c r="L37" i="24"/>
  <c r="L41" i="24"/>
  <c r="L45" i="24"/>
  <c r="L49" i="24"/>
  <c r="L53" i="24"/>
  <c r="L57" i="24"/>
  <c r="L61" i="24"/>
  <c r="L65" i="24"/>
  <c r="L69" i="24"/>
  <c r="L73" i="24"/>
  <c r="L77" i="24"/>
  <c r="L81" i="24"/>
  <c r="L6" i="24"/>
  <c r="L10" i="24"/>
  <c r="L14" i="24"/>
  <c r="L18" i="24"/>
  <c r="L22" i="24"/>
  <c r="L26" i="24"/>
  <c r="L30" i="24"/>
  <c r="L34" i="24"/>
  <c r="L38" i="24"/>
  <c r="L42" i="24"/>
  <c r="L46" i="24"/>
  <c r="L50" i="24"/>
  <c r="L54" i="24"/>
  <c r="L58" i="24"/>
  <c r="L62" i="24"/>
  <c r="L66" i="24"/>
  <c r="L70" i="24"/>
  <c r="L74" i="24"/>
  <c r="L78" i="24"/>
  <c r="L82" i="24"/>
  <c r="L3" i="24"/>
  <c r="L7" i="24"/>
  <c r="L11" i="24"/>
  <c r="L15" i="24"/>
  <c r="L19" i="24"/>
  <c r="L23" i="24"/>
  <c r="L27" i="24"/>
  <c r="L31" i="24"/>
  <c r="L35" i="24"/>
  <c r="L39" i="24"/>
  <c r="L43" i="24"/>
  <c r="L47" i="24"/>
  <c r="L51" i="24"/>
  <c r="L55" i="24"/>
  <c r="L59" i="24"/>
  <c r="L63" i="24"/>
  <c r="L67" i="24"/>
  <c r="L71" i="24"/>
  <c r="L75" i="24"/>
  <c r="L79" i="24"/>
  <c r="L83" i="24"/>
  <c r="K84" i="25"/>
  <c r="L12" i="25" s="1"/>
  <c r="L59" i="25" l="1"/>
  <c r="L75" i="25"/>
  <c r="L54" i="25"/>
  <c r="L67" i="25"/>
  <c r="L70" i="25"/>
  <c r="L83" i="25"/>
  <c r="L78" i="25"/>
  <c r="L62" i="25"/>
  <c r="L30" i="25"/>
  <c r="L14" i="25"/>
  <c r="L61" i="25"/>
  <c r="L52" i="25"/>
  <c r="L79" i="25"/>
  <c r="L63" i="25"/>
  <c r="L74" i="25"/>
  <c r="L58" i="25"/>
  <c r="L42" i="25"/>
  <c r="L26" i="25"/>
  <c r="L10" i="25"/>
  <c r="L73" i="25"/>
  <c r="L80" i="25"/>
  <c r="L64" i="25"/>
  <c r="L48" i="25"/>
  <c r="L32" i="25"/>
  <c r="L16" i="25"/>
  <c r="L38" i="25"/>
  <c r="L22" i="25"/>
  <c r="L6" i="25"/>
  <c r="L69" i="25"/>
  <c r="L76" i="25"/>
  <c r="L60" i="25"/>
  <c r="L44" i="25"/>
  <c r="L28" i="25"/>
  <c r="L57" i="25"/>
  <c r="L55" i="25"/>
  <c r="L53" i="25"/>
  <c r="L51" i="25"/>
  <c r="L49" i="25"/>
  <c r="L47" i="25"/>
  <c r="L45" i="25"/>
  <c r="L43" i="25"/>
  <c r="L41" i="25"/>
  <c r="L39" i="25"/>
  <c r="L37" i="25"/>
  <c r="L35" i="25"/>
  <c r="L33" i="25"/>
  <c r="L31" i="25"/>
  <c r="L29" i="25"/>
  <c r="L27" i="25"/>
  <c r="L25" i="25"/>
  <c r="L23" i="25"/>
  <c r="L21" i="25"/>
  <c r="L19" i="25"/>
  <c r="L17" i="25"/>
  <c r="L15" i="25"/>
  <c r="L13" i="25"/>
  <c r="L11" i="25"/>
  <c r="L9" i="25"/>
  <c r="L7" i="25"/>
  <c r="L5" i="25"/>
  <c r="L3" i="25"/>
  <c r="L84" i="25"/>
  <c r="L71" i="25"/>
  <c r="L82" i="25"/>
  <c r="L66" i="25"/>
  <c r="L50" i="25"/>
  <c r="L34" i="25"/>
  <c r="L18" i="25"/>
  <c r="L81" i="25"/>
  <c r="L65" i="25"/>
  <c r="L72" i="25"/>
  <c r="L56" i="25"/>
  <c r="L40" i="25"/>
  <c r="L24" i="25"/>
  <c r="L8" i="25"/>
  <c r="L46" i="25"/>
  <c r="L77" i="25"/>
  <c r="L68" i="25"/>
  <c r="L36" i="25"/>
  <c r="L20" i="25"/>
  <c r="L4" i="25"/>
  <c r="F87" i="33" l="1"/>
  <c r="E87" i="33"/>
  <c r="F86" i="33"/>
  <c r="E86" i="33"/>
  <c r="F94" i="32"/>
  <c r="E94" i="32"/>
  <c r="F93" i="32"/>
  <c r="E93" i="32"/>
  <c r="E87" i="29"/>
  <c r="D87" i="29"/>
  <c r="E86" i="29"/>
  <c r="D86" i="29"/>
  <c r="G87" i="30"/>
  <c r="F87" i="30"/>
  <c r="G86" i="30"/>
  <c r="F86" i="30"/>
  <c r="F30" i="23"/>
  <c r="E30" i="23"/>
  <c r="F29" i="23"/>
  <c r="E29" i="23"/>
  <c r="E96" i="5"/>
  <c r="F94" i="5"/>
  <c r="E94" i="5"/>
  <c r="F93" i="5"/>
  <c r="E93" i="5"/>
  <c r="F94" i="17"/>
  <c r="E94" i="17"/>
  <c r="F93" i="17"/>
  <c r="E93" i="17"/>
  <c r="F87" i="26"/>
  <c r="E87" i="26"/>
  <c r="F86" i="26"/>
  <c r="E86" i="26"/>
  <c r="F87" i="25"/>
  <c r="E87" i="25"/>
  <c r="F86" i="25"/>
  <c r="E86" i="25"/>
  <c r="F87" i="24"/>
  <c r="E87" i="24"/>
  <c r="F86" i="24"/>
  <c r="E86" i="24"/>
</calcChain>
</file>

<file path=xl/sharedStrings.xml><?xml version="1.0" encoding="utf-8"?>
<sst xmlns="http://schemas.openxmlformats.org/spreadsheetml/2006/main" count="1689" uniqueCount="343">
  <si>
    <t>Aylar</t>
  </si>
  <si>
    <t xml:space="preserve">ADANA     </t>
  </si>
  <si>
    <t xml:space="preserve">ADIYAMAN  </t>
  </si>
  <si>
    <t xml:space="preserve">AFYONKARAHİSAR   </t>
  </si>
  <si>
    <t xml:space="preserve">AĞRI      </t>
  </si>
  <si>
    <t xml:space="preserve">AMASYA    </t>
  </si>
  <si>
    <t xml:space="preserve">ANKARA    </t>
  </si>
  <si>
    <t xml:space="preserve">ANTALYA   </t>
  </si>
  <si>
    <t xml:space="preserve">ARTVİN    </t>
  </si>
  <si>
    <t xml:space="preserve">AYDIN     </t>
  </si>
  <si>
    <t xml:space="preserve">BALIKESİR </t>
  </si>
  <si>
    <t xml:space="preserve">BİLECİK   </t>
  </si>
  <si>
    <t xml:space="preserve">BİNGÖL    </t>
  </si>
  <si>
    <t xml:space="preserve">BİTLİS    </t>
  </si>
  <si>
    <t xml:space="preserve">BOLU      </t>
  </si>
  <si>
    <t xml:space="preserve">BURDUR    </t>
  </si>
  <si>
    <t xml:space="preserve">BURSA     </t>
  </si>
  <si>
    <t xml:space="preserve">ÇANAKKALE </t>
  </si>
  <si>
    <t xml:space="preserve">ÇANKIRI   </t>
  </si>
  <si>
    <t xml:space="preserve">ÇORUM     </t>
  </si>
  <si>
    <t xml:space="preserve">DENİZLİ   </t>
  </si>
  <si>
    <t>DİYARBAKIR</t>
  </si>
  <si>
    <t xml:space="preserve">EDİRNE    </t>
  </si>
  <si>
    <t xml:space="preserve">ELAZIĞ    </t>
  </si>
  <si>
    <t xml:space="preserve">ERZİNCAN  </t>
  </si>
  <si>
    <t xml:space="preserve">ERZURUM   </t>
  </si>
  <si>
    <t xml:space="preserve">ESKİŞEHİR </t>
  </si>
  <si>
    <t xml:space="preserve">GAZİANTEP </t>
  </si>
  <si>
    <t xml:space="preserve">GİRESUN   </t>
  </si>
  <si>
    <t xml:space="preserve">GÜMÜŞHANE </t>
  </si>
  <si>
    <t xml:space="preserve">HAKKARİ   </t>
  </si>
  <si>
    <t xml:space="preserve">HATAY     </t>
  </si>
  <si>
    <t xml:space="preserve">ISPARTA   </t>
  </si>
  <si>
    <t xml:space="preserve">MERSİN    </t>
  </si>
  <si>
    <t xml:space="preserve">İSTANBUL  </t>
  </si>
  <si>
    <t xml:space="preserve">İZMİR     </t>
  </si>
  <si>
    <t xml:space="preserve">KARS      </t>
  </si>
  <si>
    <t xml:space="preserve">KASTAMONU </t>
  </si>
  <si>
    <t xml:space="preserve">KAYSERİ   </t>
  </si>
  <si>
    <t>KIRKLARELİ</t>
  </si>
  <si>
    <t xml:space="preserve">KIRŞEHİR  </t>
  </si>
  <si>
    <t xml:space="preserve">KOCAELİ   </t>
  </si>
  <si>
    <t xml:space="preserve">KONYA     </t>
  </si>
  <si>
    <t xml:space="preserve">KÜTAHYA   </t>
  </si>
  <si>
    <t xml:space="preserve">MALATYA   </t>
  </si>
  <si>
    <t xml:space="preserve">MANİSA    </t>
  </si>
  <si>
    <t xml:space="preserve">K.MARAŞ   </t>
  </si>
  <si>
    <t xml:space="preserve">MARDİN    </t>
  </si>
  <si>
    <t xml:space="preserve">MUĞLA     </t>
  </si>
  <si>
    <t xml:space="preserve">MUŞ       </t>
  </si>
  <si>
    <t xml:space="preserve">NEVŞEHİR  </t>
  </si>
  <si>
    <t xml:space="preserve">NİĞDE     </t>
  </si>
  <si>
    <t xml:space="preserve">ORDU      </t>
  </si>
  <si>
    <t xml:space="preserve">RİZE      </t>
  </si>
  <si>
    <t xml:space="preserve">SAKARYA   </t>
  </si>
  <si>
    <t xml:space="preserve">SAMSUN    </t>
  </si>
  <si>
    <t xml:space="preserve">SİİRT     </t>
  </si>
  <si>
    <t xml:space="preserve">SİNOP     </t>
  </si>
  <si>
    <t xml:space="preserve">SIVAS     </t>
  </si>
  <si>
    <t xml:space="preserve">TEKİRDAĞ  </t>
  </si>
  <si>
    <t xml:space="preserve">TOKAT     </t>
  </si>
  <si>
    <t xml:space="preserve">TRABZON   </t>
  </si>
  <si>
    <t xml:space="preserve">TUNCELİ   </t>
  </si>
  <si>
    <t xml:space="preserve">URFA      </t>
  </si>
  <si>
    <t xml:space="preserve">UŞAK      </t>
  </si>
  <si>
    <t xml:space="preserve">VAN       </t>
  </si>
  <si>
    <t xml:space="preserve">YOZGAT    </t>
  </si>
  <si>
    <t xml:space="preserve">ZONGULDAK </t>
  </si>
  <si>
    <t xml:space="preserve">AKSARAY   </t>
  </si>
  <si>
    <t xml:space="preserve">BAYBURT   </t>
  </si>
  <si>
    <t xml:space="preserve">KARAMAN   </t>
  </si>
  <si>
    <t xml:space="preserve">KIRIKKALE </t>
  </si>
  <si>
    <t xml:space="preserve">BATMAN    </t>
  </si>
  <si>
    <t xml:space="preserve">ŞIRNAK    </t>
  </si>
  <si>
    <t xml:space="preserve">BARTIN    </t>
  </si>
  <si>
    <t xml:space="preserve">ARDAHAN   </t>
  </si>
  <si>
    <t xml:space="preserve">IĞDIR     </t>
  </si>
  <si>
    <t xml:space="preserve">YALOVA    </t>
  </si>
  <si>
    <t xml:space="preserve">KARABÜK   </t>
  </si>
  <si>
    <t xml:space="preserve">KİLİS     </t>
  </si>
  <si>
    <t xml:space="preserve">OSMANİYE  </t>
  </si>
  <si>
    <t xml:space="preserve">DÜZCE     </t>
  </si>
  <si>
    <t>ADANA</t>
  </si>
  <si>
    <t>ADIYAMAN</t>
  </si>
  <si>
    <t>AFYONKARAHİSAR</t>
  </si>
  <si>
    <t>AĞRI</t>
  </si>
  <si>
    <t>AKSARAY</t>
  </si>
  <si>
    <t>AMASYA</t>
  </si>
  <si>
    <t>ANKARA</t>
  </si>
  <si>
    <t>ANTALYA</t>
  </si>
  <si>
    <t>ARDAHAN</t>
  </si>
  <si>
    <t>ARTVİN</t>
  </si>
  <si>
    <t>AYDIN</t>
  </si>
  <si>
    <t>BALIKESİR</t>
  </si>
  <si>
    <t>BARTIN</t>
  </si>
  <si>
    <t>BATMAN</t>
  </si>
  <si>
    <t>BAYBURT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</si>
  <si>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</si>
  <si>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</si>
  <si>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</si>
  <si>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</si>
  <si>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</si>
  <si>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</si>
  <si>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</si>
  <si>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</si>
  <si>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</si>
  <si>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</si>
  <si>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DÜZCE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</si>
  <si>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</si>
  <si>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</si>
  <si>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</si>
  <si>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</si>
  <si>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</si>
  <si>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</si>
  <si>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</si>
  <si>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</si>
  <si>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</si>
  <si>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</si>
  <si>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IĞDIR</t>
  </si>
  <si>
    <t>ISPARTA</t>
  </si>
  <si>
    <t>İSTANBUL</t>
  </si>
  <si>
    <t>İZMİR</t>
  </si>
  <si>
    <t>KARABÜK</t>
  </si>
  <si>
    <t>KARAMAN</t>
  </si>
  <si>
    <t>KARS</t>
  </si>
  <si>
    <t>KASTAMONU</t>
  </si>
  <si>
    <t>KAYSERİ</t>
  </si>
  <si>
    <t>KİLİS</t>
  </si>
  <si>
    <t>KIRIKKALE</t>
  </si>
  <si>
    <t>KIRŞEHİR</t>
  </si>
  <si>
    <t>KOCAELİ</t>
  </si>
  <si>
    <t>KONYA</t>
  </si>
  <si>
    <t>KÜTAHYA</t>
  </si>
  <si>
    <t>MALATYA</t>
  </si>
  <si>
    <t>MANİSA</t>
  </si>
  <si>
    <t>MARDİN</t>
  </si>
  <si>
    <t>MERSİN</t>
  </si>
  <si>
    <t>MUĞLA</t>
  </si>
  <si>
    <t>MUŞ</t>
  </si>
  <si>
    <t>NEVŞEHİR</t>
  </si>
  <si>
    <t>NİĞDE</t>
  </si>
  <si>
    <t>ORDU</t>
  </si>
  <si>
    <t>OSMANİYE</t>
  </si>
  <si>
    <t>RİZE</t>
  </si>
  <si>
    <t>SAKARYA</t>
  </si>
  <si>
    <t>SAMSUN</t>
  </si>
  <si>
    <t>SİİRT</t>
  </si>
  <si>
    <t>SİNOP</t>
  </si>
  <si>
    <t>SİVAS</t>
  </si>
  <si>
    <t>ŞANLIURFA</t>
  </si>
  <si>
    <t>ŞIRNAK</t>
  </si>
  <si>
    <t>TEKİRDAĞ</t>
  </si>
  <si>
    <t>TOKAT</t>
  </si>
  <si>
    <t>TRABZON</t>
  </si>
  <si>
    <t>TUNCELİ</t>
  </si>
  <si>
    <t>UŞAK</t>
  </si>
  <si>
    <t>VAN</t>
  </si>
  <si>
    <t>YALOVA</t>
  </si>
  <si>
    <t>YOZGAT</t>
  </si>
  <si>
    <t>ZONGULDAK</t>
  </si>
  <si>
    <t>4/a</t>
  </si>
  <si>
    <t>4/c</t>
  </si>
  <si>
    <t>K.MARAŞ</t>
  </si>
  <si>
    <t>Unadjusted Series</t>
  </si>
  <si>
    <t>Seasonal Adjusted Series</t>
  </si>
  <si>
    <t>ACTIVITY CLASSIFICATION</t>
  </si>
  <si>
    <t>PUBLIC ADMINISTRATION AND DEFENCE; COMPULSORY SOCIAL SECURITY</t>
  </si>
  <si>
    <t>CODES OF ACTIVITY</t>
  </si>
  <si>
    <t>CROP AND ANİMAL PRODUCTİON, HUNTİNG AND RELATED SERVİCE ACTİVİTİES </t>
  </si>
  <si>
    <t>FORESTRY AND LOGGİNG </t>
  </si>
  <si>
    <t>FİSHİNG AND AQUACULTURE </t>
  </si>
  <si>
    <t>MİNİNG OF COAL AND LİGNİTE </t>
  </si>
  <si>
    <t>EXTRACTİON OF CRUDE PETROLEUM AND NATURAL GAS</t>
  </si>
  <si>
    <t>MİNİNG OF METAL ORES</t>
  </si>
  <si>
    <t>OTHER MİNİNG AND QUARRYİNG </t>
  </si>
  <si>
    <t>MİNİNG SUPPORT SERVİCE ACTİVİTİES </t>
  </si>
  <si>
    <t>MANUFACTURE OF FOOD PRODUCTS</t>
  </si>
  <si>
    <t>MANUFACTURE OF BEVERAGES </t>
  </si>
  <si>
    <t>MANUFACTURE OF TOBACCO PRODUCTS</t>
  </si>
  <si>
    <t>MANUFACTURE OF TEXTİLES</t>
  </si>
  <si>
    <t>MANUFACTURE OF WEARİNG APPAREL</t>
  </si>
  <si>
    <t>MANUFACTURE OF LEATHER AND RELATED PRODUCTS </t>
  </si>
  <si>
    <t>MANUFACTURE OF WOOD AND OF PRODUCTS OF WOOD AND CORK, EXCEPT FURNİTURE; MANUFACTURE OF ARTİCLES OF STRAW AND PLAİTİNG MATERİALS </t>
  </si>
  <si>
    <t>MANUFACTURE OF PAPER AND PAPER PRODUCTS </t>
  </si>
  <si>
    <t>PRİNTİNG AND REPRODUCTİON OF RECORDED MEDİA</t>
  </si>
  <si>
    <t>MANUFACTURE OF COKE AND REFİNED PETROLEUM PRODUCTS</t>
  </si>
  <si>
    <t>MANUFACTURE OF CHEMİCALS AND CHEMİCAL PRODUCTS</t>
  </si>
  <si>
    <t>MANUFACTURE OF BASİC PHARMACEUTİCAL PRODUCTS AND PHARMACEUTİCAL PREPARATİONS </t>
  </si>
  <si>
    <t>MANUFACTURE OF RUBBER AND PLASTİC PRODUCTS </t>
  </si>
  <si>
    <t>MANUFACTURE OF OTHER NON-METALLİC MİNERAL PRODUCTS</t>
  </si>
  <si>
    <t>MANUFACTURE OF BASİC METALS</t>
  </si>
  <si>
    <t>MANUFACTURE OF FABRİCATED METAL PRODUCTS, EXCEPT MACHİNERY AND EQUİPMENT </t>
  </si>
  <si>
    <t>MANUFACTURE OF COMPUTER, ELECTRONİC AND OPTİCAL PRODUCTS </t>
  </si>
  <si>
    <t>MANUFACTURE OF ELECTRİCAL EQUİPMENT </t>
  </si>
  <si>
    <t>MANUFACTURE OF MACHİNERY AND EQUİPMENT N.E.C. </t>
  </si>
  <si>
    <t>MANUFACTURE OF MOTOR VEHİCLES, TRAİLERS AND SEMİ-TRAİLERS </t>
  </si>
  <si>
    <t>MANUFACTURE OF OTHER TRANSPORT EQUİPMENT </t>
  </si>
  <si>
    <t>MANUFACTURE OF FURNİTURE </t>
  </si>
  <si>
    <t>OTHER MANUFACTURİNG </t>
  </si>
  <si>
    <t>REPAİR AND İNSTALLATİON OF MACHİNERY AND EQUİPMENT </t>
  </si>
  <si>
    <t>ELECTRİCİTY, GAS, STEAM AND AİR CONDİTİONİNG SUPPLY </t>
  </si>
  <si>
    <t>WATER COLLECTİON, TREATMENT AND SUPPLY </t>
  </si>
  <si>
    <t>SEWERAGE </t>
  </si>
  <si>
    <t>WASTE COLLECTİON, TREATMENT AND DİSPOSAL ACTİVİTİES; MATERİALS RECOVERY </t>
  </si>
  <si>
    <t>REMEDİATİON ACTİVİTİES AND OTHER WASTE MANAGEMENT SERVİCES </t>
  </si>
  <si>
    <t>CONSTRUCTİON OF BUİLDİNGS </t>
  </si>
  <si>
    <t>CİVİL ENGİNEERİNG</t>
  </si>
  <si>
    <t>SPECİALİSED CONSTRUCTİON ACTİVİTİES </t>
  </si>
  <si>
    <t>WHOLESALE AND RETAİL TRADE AND REPAİR OF MOTOR VEHİCLES AND MOTORCYCLES </t>
  </si>
  <si>
    <t>WHOLESALE TRADE, EXCEPT OF MOTOR VEHİCLES AND MOTORCYCLES </t>
  </si>
  <si>
    <t>RETAİL TRADE, EXCEPT OF MOTOR VEHİCLES AND MOTORCYCLES</t>
  </si>
  <si>
    <t>LAND TRANSPORT AND TRANSPORT VİA PİPELİNES</t>
  </si>
  <si>
    <t>WATER TRANSPORT</t>
  </si>
  <si>
    <t>AİR TRANSPORT</t>
  </si>
  <si>
    <t>WAREHOUSİNG AND SUPPORT ACTİVİTİES FOR TRANSPORTATİON</t>
  </si>
  <si>
    <t>POSTAL AND COURİER ACTİVİTİES</t>
  </si>
  <si>
    <t>ACCOMMODATİON</t>
  </si>
  <si>
    <t>FOOD AND BEVERAGE SERVİCE ACTİVİTİES</t>
  </si>
  <si>
    <t>PUBLİSHİNG ACTİVİTİES</t>
  </si>
  <si>
    <t>MOTİON PİCTURE, VİDEO AND TELEVİSİON PROGRAMME PRODUCTİON, SOUND RECORDİNG AND MUSİC PUBLİSHİNG ACTİVİTİES</t>
  </si>
  <si>
    <t>PROGRAMMİNG AND BROADCASTİNG ACTİVİTİES</t>
  </si>
  <si>
    <t>TELECOMMUNİCATİONS</t>
  </si>
  <si>
    <t>COMPUTER PROGRAMMİNG, CONSULTANCY AND RELATED ACTİVİTİES</t>
  </si>
  <si>
    <t>INFORMATİON SERVİCE ACTİVİTİES</t>
  </si>
  <si>
    <t>FİNANCİAL SERVİCE ACTİVİTİES, EXCEPT İNSURANCE AND PENSİON FUNDİNG</t>
  </si>
  <si>
    <t>INSURANCE, REİNSURANCE AND PENSİON FUNDİNG, EXCEPT COMPULSORY SOCİAL SECURİTY</t>
  </si>
  <si>
    <t>ACTİVİTİES AUXİLİARY TO FİNANCİAL SERVİCES AND İNSURANCE ACTİVİTİES</t>
  </si>
  <si>
    <t>REAL ESTATE ACTİVİTİES</t>
  </si>
  <si>
    <t>LEGAL AND ACCOUNTİNG ACTİVİTİES</t>
  </si>
  <si>
    <t>ACTİVİTİES OF HEAD OFFİCES; MANAGEMENT CONSULTANCY ACTİVİTİES</t>
  </si>
  <si>
    <t>ARCHİTECTURAL AND ENGİNEERİNG ACTİVİTİES; TECHNİCAL TESTİNG AND ANALYSİS</t>
  </si>
  <si>
    <t>SCİENTİFİC RESEARCH AND DEVELOPMENT</t>
  </si>
  <si>
    <t>ADVERTİSİNG AND MARKET RESEARCH</t>
  </si>
  <si>
    <t>OTHER PROFESSİONAL, SCİENTİFİC AND TECHNİCAL ACTİVİTİES</t>
  </si>
  <si>
    <t>VETERİNARY ACTİVİTİES </t>
  </si>
  <si>
    <t>RENTAL AND LEASİNG ACTİVİTİES</t>
  </si>
  <si>
    <t>EMPLOYMENT ACTİVİTİES</t>
  </si>
  <si>
    <t>TRAVEL AGENCY, TOUR OPERATOR AND OTHER RESERVATİON SERVİCE AND RELATED ACTİVİTİES</t>
  </si>
  <si>
    <t>SECURİTY AND İNVESTİGATİON ACTİVİTİES</t>
  </si>
  <si>
    <t>SERVİCES TO BUİLDİNGS AND LANDSCAPE ACTİVİTİES</t>
  </si>
  <si>
    <t>OFFİCE ADMİNİSTRATİVE, OFFİCE SUPPORT AND OTHER BUSİNESS SUPPORT ACTİVİTİES</t>
  </si>
  <si>
    <t>EDUCATİON</t>
  </si>
  <si>
    <t>HUMAN HEALTH ACTİVİTİES</t>
  </si>
  <si>
    <t>RESİDENTİAL CARE ACTİVİTİES</t>
  </si>
  <si>
    <t>SOCİAL WORK ACTİVİTİES WİTHOUT ACCOMMODATİON</t>
  </si>
  <si>
    <t>CREATİVE, ARTS AND ENTERTAİNMENT ACTİVİTİES</t>
  </si>
  <si>
    <t>LİBRARİES, ARCHİVES, MUSEUMS AND OTHER CULTURAL ACTİVİTİES</t>
  </si>
  <si>
    <t>GAMBLİNG AND BETTİNG ACTİVİTİES</t>
  </si>
  <si>
    <t>SPORTS ACTİVİTİES AND AMUSEMENT AND RECREATİON ACTİVİTİES</t>
  </si>
  <si>
    <t>ACTİVİTİES OF MEMBERSHİP ORGANİSATİONS</t>
  </si>
  <si>
    <t>REPAİR OF COMPUTERS AND PERSONAL AND HOUSEHOLD GOODS</t>
  </si>
  <si>
    <t>OTHER PERSONAL SERVİCE ACTİVİTİES</t>
  </si>
  <si>
    <t>ACTİVİTİES OF HOUSEHOLDS AS EMPLOYERS OF DOMESTİC PERSONNEL</t>
  </si>
  <si>
    <t>UNDİFFERENTİATED GOODS- AND SERVİCES-PRODUCİNG ACTİVİTİES OF PRİVATE HOUSEHOLDS FOR OWN USE</t>
  </si>
  <si>
    <t>ACTİVİTİES OF EXTRATERRİTORİAL ORGANİSATİONS AND BODİES</t>
  </si>
  <si>
    <t>TOTAL</t>
  </si>
  <si>
    <t>TOTAL OF MANUFACTURE</t>
  </si>
  <si>
    <t>PROVINCES CODE</t>
  </si>
  <si>
    <t>PROVINCES</t>
  </si>
  <si>
    <t>4/a_index</t>
  </si>
  <si>
    <t>4/c_index</t>
  </si>
  <si>
    <t>4/b Tradesmen</t>
  </si>
  <si>
    <t>4/b_tradesman_ index</t>
  </si>
  <si>
    <t>4/b Farmers</t>
  </si>
  <si>
    <t>4/b_farmers_index</t>
  </si>
  <si>
    <t>KAHRAMANMARAŞ</t>
  </si>
  <si>
    <t>TOPLAM</t>
  </si>
  <si>
    <t>Months</t>
  </si>
  <si>
    <t>The Number of Compulsorily Insured(4a)</t>
  </si>
  <si>
    <t>4a_index</t>
  </si>
  <si>
    <t>The Number of Compulsorily Insured (4b)</t>
  </si>
  <si>
    <t>4b_index</t>
  </si>
  <si>
    <t>The number of Compulsorily Insured (4c)</t>
  </si>
  <si>
    <t>4c_index</t>
  </si>
  <si>
    <t xml:space="preserve">Total Registered Employment </t>
  </si>
  <si>
    <t>The Number of Compulsorily Insured and Waged Labor (4a)</t>
  </si>
  <si>
    <t>The Number of Compulsorily Insured and Waged Labor(4a)_SA</t>
  </si>
  <si>
    <t>The Number of Compulsorily Insured Tradesman and Farmer (4b)</t>
  </si>
  <si>
    <t>The Number of Compulsorily Insured Tradesman and Farmer (4b)_SA</t>
  </si>
  <si>
    <t>The Number of Compulsorily Insured Public Employee (4c)</t>
  </si>
  <si>
    <t>The Number of Compulsorily Insured Public Employee(4c)_SA</t>
  </si>
  <si>
    <t>Share of Provinces (February 2018)</t>
  </si>
  <si>
    <t>EMPLOYEES WHO HAVE WORKED MORE THAN 10 DAYS İN APPENDİX-9 HOME HEALTH SERVİCES</t>
  </si>
  <si>
    <t>Share of Sectors (February 2018)</t>
  </si>
  <si>
    <t>Change of The Number of Employees (February 2018 - February 2017)</t>
  </si>
  <si>
    <t>Difference of The Number of Employees (February 2018 - February 2017)</t>
  </si>
  <si>
    <t>Share of Sectors in The Increase (%) (February 2018)</t>
  </si>
  <si>
    <t>Change of The Number of Employees (February 2018 - January 2018)</t>
  </si>
  <si>
    <t>Change of The Number of Employees-SA (February 2018 - January 2018)</t>
  </si>
  <si>
    <t>Share of Provinces in The Increase (%) (February 2018)</t>
  </si>
  <si>
    <t>Change of The Number of Tradesmen (February 2018 - February 2017)</t>
  </si>
  <si>
    <t>Difference of The Number of Tradesmen (February 2018 - February 2017)</t>
  </si>
  <si>
    <t>Share of Provincesin in The Increase (%) (February 2018)</t>
  </si>
  <si>
    <t>Difference of The Number of Tradesmen-SA (February 2018 - January 2018)</t>
  </si>
  <si>
    <t>Difference of The Number of Tradesmen (February 2018 - January 2018)</t>
  </si>
  <si>
    <t>Change of The Number of Farmers (February 2018 - February 2017)</t>
  </si>
  <si>
    <t>Difference of The Number of Farmers (February 2018 - February 2017)</t>
  </si>
  <si>
    <t>Difference of The Number of Farmers (February 2018 - January 2018)</t>
  </si>
  <si>
    <t>Difference of The Number of Farmers-SA (February 2018 - January 2018)</t>
  </si>
  <si>
    <t>Change of The Number of Employee (February 2018 - February 2017)</t>
  </si>
  <si>
    <t>Difference of The Number of Employee (February 2018 - February 2017)</t>
  </si>
  <si>
    <t>Difference of The Number of Artisan (February 2018 - January 2018)</t>
  </si>
  <si>
    <t>Difference of The Number of Employee-SA (February 2018 - January 2018)</t>
  </si>
  <si>
    <t>Change of The Number of Companies (February 2018 - February 2017)</t>
  </si>
  <si>
    <t>Difference of The Number of Companies (February 2018 - February 2017)</t>
  </si>
  <si>
    <t>Share of Sector In The Increase (%) (February 2018)</t>
  </si>
  <si>
    <t>Difference of The Number of Companies-SA (February 2018 - January 2018)</t>
  </si>
  <si>
    <t>Difference of The Number of Companies (February 2018 - January 2018)</t>
  </si>
  <si>
    <t>Share of Provinces In The Increase (%) (February 2018)</t>
  </si>
  <si>
    <t>Change of Number of Employee (February 2018 - February 2017)</t>
  </si>
  <si>
    <t>Difference of Number of Employee (February 2018 - February 2017)</t>
  </si>
  <si>
    <t>Change of Number of Employee (February 2018 - January 2017)</t>
  </si>
  <si>
    <t>Change of Number of Employee-SA (February 2018 - January 2017)</t>
  </si>
  <si>
    <t>Change of Number of Employee-SA (February 2018 - January 2018)</t>
  </si>
  <si>
    <t>Change of Number of Employee (February 2018 - January 2018)</t>
  </si>
  <si>
    <t>Women Employment/Total Employment (February 2018)</t>
  </si>
  <si>
    <t>Share of Provinces (March 2018)</t>
  </si>
  <si>
    <t>Change of Number of Applicants (March 2018 - March 2017)</t>
  </si>
  <si>
    <t>Difference of Number of Applicants (March 2018 - March 2017)</t>
  </si>
  <si>
    <t>Change of Number of Applicants-SA (March 2018 - February 2018)</t>
  </si>
  <si>
    <t>Change of Number of Applicants (March 2018 - February 2018)</t>
  </si>
  <si>
    <t>Change of Number of Unemployment Compensation (March 2018 - March 2017)</t>
  </si>
  <si>
    <t>Difference of Number of Unemployment Compensation (March 2018 - March 2017)</t>
  </si>
  <si>
    <t>Change of Number of Unemployment Compensation (March 2018 - February 2017)</t>
  </si>
  <si>
    <t>Change of Number of Unemployment Compensation-SA (March 2018 - February 2017)</t>
  </si>
  <si>
    <t>Change of Average Daily Earning (February 2018 - February 2017)</t>
  </si>
  <si>
    <t>Difference of Average Daily Earning (TL) (February 2018 - February 2017)</t>
  </si>
  <si>
    <t>Difference of Average Daily Earning (TL) (February 2018 - January 2018)</t>
  </si>
  <si>
    <t>Difference of Average Daily Earning-SA (TL) (February 2018 - January 2018)</t>
  </si>
  <si>
    <t>Difference of Average Daily Earning (TL) (February 2018 - January 2017)</t>
  </si>
  <si>
    <t>Difference of Average Daily Earning-SA (TL) (February 2018 - January 2017)</t>
  </si>
  <si>
    <t>Change of The Number of Companies (SME) (February 2018 - February 2017)</t>
  </si>
  <si>
    <t>Difference of The Number of Companies (SME) (February 2018 - February 2017)</t>
  </si>
  <si>
    <t>Difference of The Number of Companies (SME)- SA (February 2018 - January 2018)</t>
  </si>
  <si>
    <t>Difference of The Number of Companies (SME) (February 2018 - January 2018)</t>
  </si>
  <si>
    <t>Change of The Number of Employees (SME) (February 2018 - February 2017)</t>
  </si>
  <si>
    <t>Difference of The Number of Employees (SME) (February 2018 - February 2017)</t>
  </si>
  <si>
    <t>Difference of The Number of Employees (SME) (February 2018 - January 2018)</t>
  </si>
  <si>
    <t>Difference of The Number of Employees (SME)- SA (February 2018 - January 2018)</t>
  </si>
  <si>
    <t>Change of Number of Employee (SME) (February 2018 - February 2017)</t>
  </si>
  <si>
    <t>Difference of Number of Employee (SME) (February 2018 - February 2017)</t>
  </si>
  <si>
    <t>Difference of Number of Employee (SME)- SA (February 2018 - January 2018)</t>
  </si>
  <si>
    <t>Difference of Number of Employee (SME) (February 2018 - January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</si>
</sst>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₺_-;\-* #,##0.00\ _₺_-;_-* &quot;-&quot;??\ _₺_-;_-@_-"/>
    <numFmt numFmtId="164" formatCode="_-* #,##0.00\ _T_L_-;\-* #,##0.00\ _T_L_-;_-* &quot;-&quot;??\ _T_L_-;_-@_-"/>
    <numFmt numFmtId="165" formatCode="#,##0;[Red]#,##0"/>
    <numFmt numFmtId="166" formatCode="0.0%"/>
    <numFmt numFmtId="167" formatCode="0.0"/>
    <numFmt numFmtId="168" formatCode="#,##0.0"/>
    <numFmt numFmtId="169" formatCode="#,##0_ ;\-#,##0\ "/>
    <numFmt numFmtId="170" formatCode="_-* #,##0\ _T_L_-;\-* #,##0\ _T_L_-;_-* &quot;-&quot;??\ _T_L_-;_-@_-"/>
    <numFmt numFmtId="171" formatCode="General_)"/>
    <numFmt numFmtId="172" formatCode="[$-409]mmm\-yy;@"/>
  </numFmts>
  <fonts count="75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u/>
      <sz val="10"/>
      <color indexed="12"/>
      <name val="Arial Tur"/>
      <charset val="162"/>
    </font>
    <font>
      <sz val="11"/>
      <color indexed="8"/>
      <name val="Calibri"/>
      <family val="2"/>
      <charset val="162"/>
    </font>
    <font>
      <sz val="10"/>
      <name val="Arial Tur"/>
      <charset val="162"/>
    </font>
    <font>
      <sz val="9"/>
      <name val="Arial"/>
      <family val="2"/>
      <charset val="162"/>
    </font>
    <font>
      <sz val="8"/>
      <name val="Arial"/>
      <family val="2"/>
      <charset val="162"/>
    </font>
    <font>
      <sz val="8.5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MS Sans Serif"/>
      <family val="2"/>
      <charset val="162"/>
    </font>
    <font>
      <sz val="10"/>
      <color indexed="8"/>
      <name val="Arial"/>
      <family val="2"/>
    </font>
    <font>
      <sz val="10"/>
      <name val="Geneva"/>
      <charset val="162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indexed="62"/>
      <name val="Cambria"/>
      <family val="2"/>
      <charset val="162"/>
      <scheme val="major"/>
    </font>
    <font>
      <b/>
      <sz val="18"/>
      <color indexed="62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charset val="16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charset val="162"/>
      <scheme val="minor"/>
    </font>
    <font>
      <b/>
      <sz val="11"/>
      <color indexed="62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8"/>
      <color rgb="FF800080"/>
      <name val="Calibri"/>
      <family val="2"/>
      <charset val="162"/>
      <scheme val="minor"/>
    </font>
    <font>
      <u/>
      <sz val="8"/>
      <color indexed="39"/>
      <name val="Calibri"/>
      <family val="2"/>
      <charset val="16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  <charset val="162"/>
    </font>
    <font>
      <b/>
      <sz val="8.5"/>
      <name val="Arial"/>
      <family val="2"/>
      <charset val="162"/>
    </font>
    <font>
      <sz val="10"/>
      <name val="Arial"/>
      <family val="2"/>
      <charset val="162"/>
    </font>
    <font>
      <b/>
      <sz val="10"/>
      <name val="Arial Tur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indexed="21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1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10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1" fillId="0" borderId="0"/>
    <xf numFmtId="0" fontId="6" fillId="0" borderId="0"/>
    <xf numFmtId="0" fontId="1" fillId="0" borderId="0"/>
    <xf numFmtId="0" fontId="2" fillId="0" borderId="0"/>
    <xf numFmtId="0" fontId="7" fillId="0" borderId="0"/>
    <xf numFmtId="43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21" fillId="0" borderId="8" applyNumberFormat="0" applyFill="0" applyAlignment="0" applyProtection="0"/>
    <xf numFmtId="0" fontId="22" fillId="10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1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11" fillId="21" borderId="0" applyNumberFormat="0" applyBorder="0" applyAlignment="0" applyProtection="0"/>
    <xf numFmtId="0" fontId="1" fillId="20" borderId="0" applyNumberFormat="0" applyBorder="0" applyAlignment="0" applyProtection="0"/>
    <xf numFmtId="0" fontId="1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8" fillId="19" borderId="0" applyNumberFormat="0" applyBorder="0" applyAlignment="0" applyProtection="0"/>
    <xf numFmtId="0" fontId="48" fillId="21" borderId="0" applyNumberFormat="0" applyBorder="0" applyAlignment="0" applyProtection="0"/>
    <xf numFmtId="0" fontId="1" fillId="20" borderId="0" applyNumberFormat="0" applyBorder="0" applyAlignment="0" applyProtection="0"/>
    <xf numFmtId="0" fontId="1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0" borderId="0" applyNumberFormat="0" applyBorder="0" applyAlignment="0" applyProtection="0"/>
    <xf numFmtId="0" fontId="2" fillId="0" borderId="0"/>
    <xf numFmtId="0" fontId="1" fillId="22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1" fillId="23" borderId="0" applyNumberFormat="0" applyBorder="0" applyAlignment="0" applyProtection="0"/>
    <xf numFmtId="0" fontId="4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1" fillId="19" borderId="0" applyNumberFormat="0" applyBorder="0" applyAlignment="0" applyProtection="0"/>
    <xf numFmtId="0" fontId="48" fillId="1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1" fillId="19" borderId="0" applyNumberFormat="0" applyBorder="0" applyAlignment="0" applyProtection="0"/>
    <xf numFmtId="0" fontId="48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1" fillId="23" borderId="0" applyNumberFormat="0" applyBorder="0" applyAlignment="0" applyProtection="0"/>
    <xf numFmtId="0" fontId="48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1" fillId="19" borderId="0" applyNumberFormat="0" applyBorder="0" applyAlignment="0" applyProtection="0"/>
    <xf numFmtId="0" fontId="48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8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1" fillId="29" borderId="0" applyNumberFormat="0" applyBorder="0" applyAlignment="0" applyProtection="0"/>
    <xf numFmtId="0" fontId="4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1" fillId="31" borderId="0" applyNumberFormat="0" applyBorder="0" applyAlignment="0" applyProtection="0"/>
    <xf numFmtId="0" fontId="48" fillId="3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1" fillId="19" borderId="0" applyNumberFormat="0" applyBorder="0" applyAlignment="0" applyProtection="0"/>
    <xf numFmtId="0" fontId="48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1" fillId="29" borderId="0" applyNumberFormat="0" applyBorder="0" applyAlignment="0" applyProtection="0"/>
    <xf numFmtId="0" fontId="48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5" fillId="19" borderId="0" applyNumberFormat="0" applyBorder="0" applyAlignment="0" applyProtection="0"/>
    <xf numFmtId="0" fontId="49" fillId="19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1" fillId="21" borderId="0" applyNumberFormat="0" applyBorder="0" applyAlignment="0" applyProtection="0"/>
    <xf numFmtId="0" fontId="49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5" fillId="29" borderId="0" applyNumberFormat="0" applyBorder="0" applyAlignment="0" applyProtection="0"/>
    <xf numFmtId="0" fontId="49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5" fillId="34" borderId="0" applyNumberFormat="0" applyBorder="0" applyAlignment="0" applyProtection="0"/>
    <xf numFmtId="0" fontId="49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49" fillId="17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5" fillId="21" borderId="0" applyNumberFormat="0" applyBorder="0" applyAlignment="0" applyProtection="0"/>
    <xf numFmtId="0" fontId="49" fillId="21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5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8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54" fillId="0" borderId="12" applyNumberFormat="0" applyFill="0" applyAlignment="0" applyProtection="0"/>
    <xf numFmtId="0" fontId="55" fillId="0" borderId="12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56" fillId="0" borderId="14" applyNumberFormat="0" applyFill="0" applyAlignment="0" applyProtection="0"/>
    <xf numFmtId="0" fontId="57" fillId="0" borderId="14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58" fillId="0" borderId="16" applyNumberFormat="0" applyFill="0" applyAlignment="0" applyProtection="0"/>
    <xf numFmtId="0" fontId="59" fillId="0" borderId="16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1" fontId="2" fillId="0" borderId="0"/>
    <xf numFmtId="0" fontId="2" fillId="0" borderId="0"/>
    <xf numFmtId="0" fontId="19" fillId="19" borderId="7" applyNumberFormat="0" applyAlignment="0" applyProtection="0"/>
    <xf numFmtId="0" fontId="60" fillId="19" borderId="7" applyNumberFormat="0" applyAlignment="0" applyProtection="0"/>
    <xf numFmtId="0" fontId="31" fillId="34" borderId="18" applyNumberFormat="0" applyAlignment="0" applyProtection="0"/>
    <xf numFmtId="0" fontId="31" fillId="34" borderId="18" applyNumberFormat="0" applyAlignment="0" applyProtection="0"/>
    <xf numFmtId="0" fontId="18" fillId="29" borderId="6" applyNumberFormat="0" applyAlignment="0" applyProtection="0"/>
    <xf numFmtId="0" fontId="61" fillId="29" borderId="6" applyNumberFormat="0" applyAlignment="0" applyProtection="0"/>
    <xf numFmtId="0" fontId="32" fillId="27" borderId="19" applyNumberFormat="0" applyAlignment="0" applyProtection="0"/>
    <xf numFmtId="0" fontId="32" fillId="27" borderId="19" applyNumberFormat="0" applyAlignment="0" applyProtection="0"/>
    <xf numFmtId="0" fontId="20" fillId="19" borderId="6" applyNumberFormat="0" applyAlignment="0" applyProtection="0"/>
    <xf numFmtId="0" fontId="62" fillId="19" borderId="6" applyNumberFormat="0" applyAlignment="0" applyProtection="0"/>
    <xf numFmtId="0" fontId="33" fillId="34" borderId="19" applyNumberFormat="0" applyAlignment="0" applyProtection="0"/>
    <xf numFmtId="0" fontId="33" fillId="34" borderId="19" applyNumberFormat="0" applyAlignment="0" applyProtection="0"/>
    <xf numFmtId="0" fontId="63" fillId="10" borderId="9" applyNumberFormat="0" applyAlignment="0" applyProtection="0"/>
    <xf numFmtId="0" fontId="34" fillId="38" borderId="20" applyNumberFormat="0" applyAlignment="0" applyProtection="0"/>
    <xf numFmtId="0" fontId="34" fillId="38" borderId="20" applyNumberFormat="0" applyAlignment="0" applyProtection="0"/>
    <xf numFmtId="0" fontId="64" fillId="7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6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/>
    <xf numFmtId="0" fontId="67" fillId="8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7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171" fontId="2" fillId="0" borderId="0"/>
    <xf numFmtId="0" fontId="7" fillId="0" borderId="0"/>
    <xf numFmtId="0" fontId="7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0" fontId="11" fillId="0" borderId="0"/>
    <xf numFmtId="0" fontId="45" fillId="0" borderId="0"/>
    <xf numFmtId="171" fontId="2" fillId="0" borderId="0"/>
    <xf numFmtId="171" fontId="2" fillId="0" borderId="0"/>
    <xf numFmtId="0" fontId="1" fillId="0" borderId="0"/>
    <xf numFmtId="0" fontId="2" fillId="0" borderId="0"/>
    <xf numFmtId="0" fontId="7" fillId="0" borderId="0"/>
    <xf numFmtId="0" fontId="48" fillId="0" borderId="0"/>
    <xf numFmtId="0" fontId="2" fillId="0" borderId="0"/>
    <xf numFmtId="0" fontId="2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1" fontId="2" fillId="0" borderId="0"/>
    <xf numFmtId="0" fontId="11" fillId="0" borderId="0"/>
    <xf numFmtId="0" fontId="7" fillId="0" borderId="0"/>
    <xf numFmtId="0" fontId="7" fillId="0" borderId="0"/>
    <xf numFmtId="171" fontId="2" fillId="0" borderId="0"/>
    <xf numFmtId="0" fontId="48" fillId="0" borderId="0"/>
    <xf numFmtId="0" fontId="7" fillId="0" borderId="0"/>
    <xf numFmtId="0" fontId="7" fillId="0" borderId="0"/>
    <xf numFmtId="171" fontId="2" fillId="0" borderId="0"/>
    <xf numFmtId="0" fontId="7" fillId="0" borderId="0"/>
    <xf numFmtId="0" fontId="7" fillId="0" borderId="0"/>
    <xf numFmtId="171" fontId="2" fillId="0" borderId="0"/>
    <xf numFmtId="0" fontId="7" fillId="0" borderId="0"/>
    <xf numFmtId="0" fontId="7" fillId="0" borderId="0"/>
    <xf numFmtId="171" fontId="2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7" fillId="0" borderId="0"/>
    <xf numFmtId="0" fontId="7" fillId="0" borderId="0"/>
    <xf numFmtId="0" fontId="48" fillId="0" borderId="0"/>
    <xf numFmtId="0" fontId="7" fillId="0" borderId="0"/>
    <xf numFmtId="0" fontId="7" fillId="0" borderId="0"/>
    <xf numFmtId="0" fontId="48" fillId="0" borderId="0"/>
    <xf numFmtId="0" fontId="7" fillId="0" borderId="0"/>
    <xf numFmtId="0" fontId="7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4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0"/>
    <xf numFmtId="0" fontId="11" fillId="19" borderId="0" applyNumberFormat="0" applyBorder="0" applyAlignment="0" applyProtection="0"/>
    <xf numFmtId="0" fontId="27" fillId="11" borderId="10" applyNumberFormat="0" applyFont="0" applyAlignment="0" applyProtection="0"/>
    <xf numFmtId="0" fontId="1" fillId="11" borderId="10" applyNumberFormat="0" applyFont="0" applyAlignment="0" applyProtection="0"/>
    <xf numFmtId="0" fontId="1" fillId="11" borderId="10" applyNumberFormat="0" applyFont="0" applyAlignment="0" applyProtection="0"/>
    <xf numFmtId="0" fontId="2" fillId="23" borderId="21" applyNumberFormat="0" applyFont="0" applyAlignment="0" applyProtection="0"/>
    <xf numFmtId="0" fontId="2" fillId="23" borderId="21" applyNumberFormat="0" applyFont="0" applyAlignment="0" applyProtection="0"/>
    <xf numFmtId="0" fontId="68" fillId="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47" fillId="0" borderId="0"/>
    <xf numFmtId="0" fontId="12" fillId="0" borderId="22" applyNumberFormat="0" applyFill="0" applyAlignment="0" applyProtection="0"/>
    <xf numFmtId="0" fontId="69" fillId="0" borderId="22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7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5" fillId="36" borderId="0" applyNumberFormat="0" applyBorder="0" applyAlignment="0" applyProtection="0"/>
    <xf numFmtId="0" fontId="49" fillId="36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49" fillId="12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49" fillId="1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5" fillId="42" borderId="0" applyNumberFormat="0" applyBorder="0" applyAlignment="0" applyProtection="0"/>
    <xf numFmtId="0" fontId="49" fillId="42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49" fillId="1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49" fillId="18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2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19" borderId="0" applyNumberFormat="0" applyBorder="0" applyAlignment="0" applyProtection="0"/>
    <xf numFmtId="0" fontId="11" fillId="29" borderId="0" applyNumberFormat="0" applyBorder="0" applyAlignment="0" applyProtection="0"/>
    <xf numFmtId="0" fontId="11" fillId="31" borderId="0" applyNumberFormat="0" applyBorder="0" applyAlignment="0" applyProtection="0"/>
    <xf numFmtId="0" fontId="11" fillId="1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19" borderId="0" applyNumberFormat="0" applyBorder="0" applyAlignment="0" applyProtection="0"/>
    <xf numFmtId="0" fontId="11" fillId="31" borderId="0" applyNumberFormat="0" applyBorder="0" applyAlignment="0" applyProtection="0"/>
    <xf numFmtId="0" fontId="11" fillId="2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1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31" borderId="0" applyNumberFormat="0" applyBorder="0" applyAlignment="0" applyProtection="0"/>
    <xf numFmtId="0" fontId="11" fillId="29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31" borderId="0" applyNumberFormat="0" applyBorder="0" applyAlignment="0" applyProtection="0"/>
    <xf numFmtId="0" fontId="11" fillId="23" borderId="0" applyNumberFormat="0" applyBorder="0" applyAlignment="0" applyProtection="0"/>
    <xf numFmtId="0" fontId="2" fillId="0" borderId="0"/>
    <xf numFmtId="0" fontId="11" fillId="29" borderId="0" applyNumberFormat="0" applyBorder="0" applyAlignment="0" applyProtection="0"/>
    <xf numFmtId="0" fontId="11" fillId="23" borderId="0" applyNumberFormat="0" applyBorder="0" applyAlignment="0" applyProtection="0"/>
    <xf numFmtId="0" fontId="11" fillId="21" borderId="0" applyNumberFormat="0" applyBorder="0" applyAlignment="0" applyProtection="0"/>
    <xf numFmtId="0" fontId="11" fillId="2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164" fontId="2" fillId="0" borderId="0" applyFont="0" applyFill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19" borderId="0" applyNumberFormat="0" applyBorder="0" applyAlignment="0" applyProtection="0"/>
    <xf numFmtId="0" fontId="11" fillId="29" borderId="0" applyNumberFormat="0" applyBorder="0" applyAlignment="0" applyProtection="0"/>
    <xf numFmtId="0" fontId="11" fillId="31" borderId="0" applyNumberFormat="0" applyBorder="0" applyAlignment="0" applyProtection="0"/>
    <xf numFmtId="0" fontId="11" fillId="19" borderId="0" applyNumberFormat="0" applyBorder="0" applyAlignment="0" applyProtection="0"/>
    <xf numFmtId="0" fontId="11" fillId="29" borderId="0" applyNumberFormat="0" applyBorder="0" applyAlignment="0" applyProtection="0"/>
    <xf numFmtId="0" fontId="11" fillId="19" borderId="0" applyNumberFormat="0" applyBorder="0" applyAlignment="0" applyProtection="0"/>
    <xf numFmtId="0" fontId="2" fillId="0" borderId="0"/>
    <xf numFmtId="0" fontId="11" fillId="23" borderId="0" applyNumberFormat="0" applyBorder="0" applyAlignment="0" applyProtection="0"/>
    <xf numFmtId="0" fontId="11" fillId="21" borderId="0" applyNumberFormat="0" applyBorder="0" applyAlignment="0" applyProtection="0"/>
    <xf numFmtId="0" fontId="11" fillId="19" borderId="0" applyNumberFormat="0" applyBorder="0" applyAlignment="0" applyProtection="0"/>
    <xf numFmtId="0" fontId="2" fillId="0" borderId="0"/>
    <xf numFmtId="0" fontId="2" fillId="0" borderId="0"/>
    <xf numFmtId="0" fontId="73" fillId="0" borderId="0"/>
    <xf numFmtId="164" fontId="73" fillId="0" borderId="0" applyFont="0" applyFill="0" applyBorder="0" applyAlignment="0" applyProtection="0"/>
  </cellStyleXfs>
  <cellXfs count="176">
    <xf numFmtId="0" fontId="0" fillId="0" borderId="0" xfId="0"/>
    <xf numFmtId="17" fontId="13" fillId="2" borderId="2" xfId="0" applyNumberFormat="1" applyFont="1" applyFill="1" applyBorder="1" applyAlignment="1">
      <alignment horizontal="center" vertical="center" wrapText="1"/>
    </xf>
    <xf numFmtId="0" fontId="4" fillId="0" borderId="0" xfId="7" applyFont="1" applyFill="1" applyBorder="1" applyAlignment="1">
      <alignment vertical="center"/>
    </xf>
    <xf numFmtId="0" fontId="14" fillId="0" borderId="0" xfId="0" applyFont="1"/>
    <xf numFmtId="0" fontId="14" fillId="0" borderId="0" xfId="0" applyFont="1" applyBorder="1"/>
    <xf numFmtId="166" fontId="14" fillId="0" borderId="0" xfId="0" applyNumberFormat="1" applyFont="1" applyBorder="1"/>
    <xf numFmtId="0" fontId="13" fillId="0" borderId="0" xfId="0" applyFont="1"/>
    <xf numFmtId="166" fontId="14" fillId="0" borderId="0" xfId="11" applyNumberFormat="1" applyFont="1"/>
    <xf numFmtId="9" fontId="14" fillId="0" borderId="0" xfId="11" applyFont="1" applyBorder="1"/>
    <xf numFmtId="17" fontId="13" fillId="2" borderId="3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/>
    <xf numFmtId="166" fontId="14" fillId="0" borderId="0" xfId="11" applyNumberFormat="1" applyFont="1" applyFill="1" applyBorder="1"/>
    <xf numFmtId="166" fontId="14" fillId="0" borderId="0" xfId="11" applyNumberFormat="1" applyFont="1" applyBorder="1"/>
    <xf numFmtId="0" fontId="14" fillId="0" borderId="0" xfId="0" applyFont="1" applyFill="1"/>
    <xf numFmtId="166" fontId="14" fillId="0" borderId="0" xfId="0" applyNumberFormat="1" applyFont="1"/>
    <xf numFmtId="166" fontId="13" fillId="0" borderId="0" xfId="0" applyNumberFormat="1" applyFont="1" applyBorder="1"/>
    <xf numFmtId="17" fontId="14" fillId="0" borderId="0" xfId="0" applyNumberFormat="1" applyFont="1"/>
    <xf numFmtId="167" fontId="14" fillId="0" borderId="0" xfId="0" applyNumberFormat="1" applyFont="1"/>
    <xf numFmtId="0" fontId="13" fillId="2" borderId="4" xfId="0" applyFont="1" applyFill="1" applyBorder="1" applyAlignment="1">
      <alignment horizontal="center" vertical="center" wrapText="1"/>
    </xf>
    <xf numFmtId="3" fontId="0" fillId="0" borderId="4" xfId="0" applyNumberFormat="1" applyBorder="1"/>
    <xf numFmtId="0" fontId="13" fillId="3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165" fontId="14" fillId="0" borderId="4" xfId="0" applyNumberFormat="1" applyFont="1" applyBorder="1"/>
    <xf numFmtId="168" fontId="14" fillId="0" borderId="4" xfId="0" applyNumberFormat="1" applyFont="1" applyBorder="1" applyAlignment="1">
      <alignment horizontal="right"/>
    </xf>
    <xf numFmtId="168" fontId="14" fillId="0" borderId="4" xfId="0" applyNumberFormat="1" applyFont="1" applyBorder="1" applyAlignment="1">
      <alignment vertical="center"/>
    </xf>
    <xf numFmtId="168" fontId="14" fillId="0" borderId="4" xfId="0" applyNumberFormat="1" applyFont="1" applyFill="1" applyBorder="1" applyAlignment="1">
      <alignment vertical="center"/>
    </xf>
    <xf numFmtId="3" fontId="14" fillId="0" borderId="4" xfId="0" applyNumberFormat="1" applyFont="1" applyBorder="1" applyAlignment="1">
      <alignment vertical="center"/>
    </xf>
    <xf numFmtId="165" fontId="14" fillId="0" borderId="4" xfId="0" applyNumberFormat="1" applyFont="1" applyBorder="1" applyAlignment="1">
      <alignment vertical="center"/>
    </xf>
    <xf numFmtId="0" fontId="8" fillId="0" borderId="4" xfId="7" quotePrefix="1" applyNumberFormat="1" applyFont="1" applyFill="1" applyBorder="1" applyAlignment="1">
      <alignment horizontal="center" vertical="top"/>
    </xf>
    <xf numFmtId="0" fontId="9" fillId="0" borderId="4" xfId="3" applyFont="1" applyFill="1" applyBorder="1" applyAlignment="1">
      <alignment horizontal="center"/>
    </xf>
    <xf numFmtId="3" fontId="0" fillId="0" borderId="4" xfId="0" applyNumberFormat="1" applyFont="1" applyBorder="1"/>
    <xf numFmtId="0" fontId="14" fillId="0" borderId="0" xfId="0" applyFont="1" applyAlignment="1">
      <alignment horizontal="right"/>
    </xf>
    <xf numFmtId="3" fontId="14" fillId="0" borderId="4" xfId="9" applyNumberFormat="1" applyFont="1" applyBorder="1" applyAlignment="1">
      <alignment horizontal="right"/>
    </xf>
    <xf numFmtId="3" fontId="0" fillId="0" borderId="5" xfId="0" applyNumberFormat="1" applyBorder="1"/>
    <xf numFmtId="169" fontId="0" fillId="0" borderId="5" xfId="0" applyNumberFormat="1" applyFont="1" applyBorder="1" applyAlignment="1">
      <alignment horizontal="right"/>
    </xf>
    <xf numFmtId="170" fontId="0" fillId="0" borderId="4" xfId="0" applyNumberFormat="1" applyBorder="1" applyAlignment="1">
      <alignment horizontal="left" vertical="top"/>
    </xf>
    <xf numFmtId="3" fontId="14" fillId="0" borderId="4" xfId="0" applyNumberFormat="1" applyFont="1" applyFill="1" applyBorder="1" applyAlignment="1">
      <alignment horizontal="right" wrapText="1"/>
    </xf>
    <xf numFmtId="3" fontId="14" fillId="0" borderId="0" xfId="0" applyNumberFormat="1" applyFont="1" applyFill="1" applyBorder="1"/>
    <xf numFmtId="166" fontId="14" fillId="0" borderId="0" xfId="0" applyNumberFormat="1" applyFont="1" applyFill="1" applyBorder="1"/>
    <xf numFmtId="0" fontId="0" fillId="0" borderId="0" xfId="0" applyBorder="1"/>
    <xf numFmtId="3" fontId="0" fillId="0" borderId="4" xfId="0" applyNumberFormat="1" applyFont="1" applyBorder="1" applyAlignment="1">
      <alignment horizontal="right"/>
    </xf>
    <xf numFmtId="17" fontId="13" fillId="2" borderId="24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Border="1"/>
    <xf numFmtId="3" fontId="13" fillId="0" borderId="4" xfId="0" applyNumberFormat="1" applyFont="1" applyFill="1" applyBorder="1"/>
    <xf numFmtId="3" fontId="13" fillId="0" borderId="4" xfId="8" applyNumberFormat="1" applyFont="1" applyFill="1" applyBorder="1" applyAlignment="1">
      <alignment horizontal="right"/>
    </xf>
    <xf numFmtId="165" fontId="13" fillId="0" borderId="4" xfId="0" applyNumberFormat="1" applyFont="1" applyFill="1" applyBorder="1"/>
    <xf numFmtId="166" fontId="13" fillId="0" borderId="4" xfId="0" applyNumberFormat="1" applyFont="1" applyFill="1" applyBorder="1"/>
    <xf numFmtId="166" fontId="13" fillId="0" borderId="4" xfId="11" applyNumberFormat="1" applyFont="1" applyFill="1" applyBorder="1"/>
    <xf numFmtId="0" fontId="4" fillId="0" borderId="4" xfId="14" applyFont="1" applyFill="1" applyBorder="1" applyAlignment="1">
      <alignment vertical="center" wrapText="1"/>
    </xf>
    <xf numFmtId="4" fontId="71" fillId="0" borderId="0" xfId="14" applyNumberFormat="1" applyFont="1" applyFill="1" applyBorder="1" applyAlignment="1">
      <alignment horizontal="right" vertical="center"/>
    </xf>
    <xf numFmtId="2" fontId="0" fillId="0" borderId="0" xfId="0" applyNumberFormat="1"/>
    <xf numFmtId="0" fontId="0" fillId="0" borderId="0" xfId="0" applyAlignment="1">
      <alignment wrapText="1"/>
    </xf>
    <xf numFmtId="0" fontId="4" fillId="0" borderId="4" xfId="3" applyFont="1" applyFill="1" applyBorder="1" applyAlignment="1">
      <alignment horizontal="center"/>
    </xf>
    <xf numFmtId="3" fontId="2" fillId="0" borderId="4" xfId="0" applyNumberFormat="1" applyFont="1" applyFill="1" applyBorder="1"/>
    <xf numFmtId="3" fontId="71" fillId="0" borderId="4" xfId="0" applyNumberFormat="1" applyFont="1" applyFill="1" applyBorder="1" applyAlignment="1">
      <alignment vertical="center"/>
    </xf>
    <xf numFmtId="0" fontId="3" fillId="0" borderId="4" xfId="7" applyFont="1" applyFill="1" applyBorder="1" applyAlignment="1">
      <alignment vertical="center"/>
    </xf>
    <xf numFmtId="4" fontId="0" fillId="0" borderId="4" xfId="0" applyNumberFormat="1" applyBorder="1"/>
    <xf numFmtId="0" fontId="4" fillId="0" borderId="4" xfId="14" applyFont="1" applyFill="1" applyBorder="1" applyAlignment="1">
      <alignment vertical="center"/>
    </xf>
    <xf numFmtId="2" fontId="0" fillId="0" borderId="4" xfId="0" applyNumberFormat="1" applyBorder="1"/>
    <xf numFmtId="169" fontId="2" fillId="0" borderId="4" xfId="14" applyNumberFormat="1" applyBorder="1"/>
    <xf numFmtId="169" fontId="0" fillId="0" borderId="4" xfId="0" applyNumberFormat="1" applyBorder="1"/>
    <xf numFmtId="0" fontId="3" fillId="0" borderId="4" xfId="7" quotePrefix="1" applyNumberFormat="1" applyFont="1" applyFill="1" applyBorder="1" applyAlignment="1">
      <alignment horizontal="center" vertical="top"/>
    </xf>
    <xf numFmtId="0" fontId="4" fillId="0" borderId="4" xfId="7" applyFont="1" applyFill="1" applyBorder="1" applyAlignment="1">
      <alignment vertical="center"/>
    </xf>
    <xf numFmtId="0" fontId="3" fillId="0" borderId="4" xfId="7" quotePrefix="1" applyFont="1" applyFill="1" applyBorder="1" applyAlignment="1">
      <alignment horizontal="center" vertical="top"/>
    </xf>
    <xf numFmtId="0" fontId="4" fillId="0" borderId="4" xfId="3" applyFont="1" applyFill="1" applyBorder="1"/>
    <xf numFmtId="166" fontId="0" fillId="0" borderId="4" xfId="11" applyNumberFormat="1" applyFont="1" applyBorder="1"/>
    <xf numFmtId="17" fontId="13" fillId="2" borderId="1" xfId="0" applyNumberFormat="1" applyFont="1" applyFill="1" applyBorder="1" applyAlignment="1">
      <alignment horizontal="center" vertical="center" wrapText="1"/>
    </xf>
    <xf numFmtId="17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" fontId="13" fillId="2" borderId="0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Fill="1" applyBorder="1"/>
    <xf numFmtId="3" fontId="14" fillId="0" borderId="4" xfId="0" applyNumberFormat="1" applyFont="1" applyBorder="1"/>
    <xf numFmtId="166" fontId="14" fillId="0" borderId="4" xfId="0" applyNumberFormat="1" applyFont="1" applyFill="1" applyBorder="1"/>
    <xf numFmtId="166" fontId="14" fillId="0" borderId="4" xfId="11" applyNumberFormat="1" applyFont="1" applyFill="1" applyBorder="1"/>
    <xf numFmtId="0" fontId="8" fillId="0" borderId="4" xfId="7" quotePrefix="1" applyFont="1" applyFill="1" applyBorder="1" applyAlignment="1">
      <alignment horizontal="center" vertical="top"/>
    </xf>
    <xf numFmtId="166" fontId="0" fillId="0" borderId="0" xfId="11" applyNumberFormat="1" applyFont="1"/>
    <xf numFmtId="0" fontId="9" fillId="0" borderId="4" xfId="3" applyFont="1" applyFill="1" applyBorder="1"/>
    <xf numFmtId="2" fontId="14" fillId="0" borderId="4" xfId="14" applyNumberFormat="1" applyFont="1" applyFill="1" applyBorder="1" applyAlignment="1">
      <alignment vertical="center"/>
    </xf>
    <xf numFmtId="4" fontId="14" fillId="0" borderId="4" xfId="14" applyNumberFormat="1" applyFont="1" applyFill="1" applyBorder="1" applyAlignment="1">
      <alignment vertical="center"/>
    </xf>
    <xf numFmtId="4" fontId="13" fillId="0" borderId="4" xfId="14" applyNumberFormat="1" applyFont="1" applyFill="1" applyBorder="1" applyAlignment="1">
      <alignment horizontal="right" vertical="center"/>
    </xf>
    <xf numFmtId="4" fontId="14" fillId="0" borderId="4" xfId="14" applyNumberFormat="1" applyFont="1" applyFill="1" applyBorder="1"/>
    <xf numFmtId="3" fontId="13" fillId="0" borderId="0" xfId="0" applyNumberFormat="1" applyFont="1" applyBorder="1"/>
    <xf numFmtId="0" fontId="13" fillId="0" borderId="0" xfId="0" applyFont="1" applyFill="1"/>
    <xf numFmtId="0" fontId="13" fillId="0" borderId="0" xfId="0" applyFont="1" applyFill="1" applyBorder="1"/>
    <xf numFmtId="3" fontId="0" fillId="0" borderId="4" xfId="0" applyNumberFormat="1" applyFont="1" applyFill="1" applyBorder="1"/>
    <xf numFmtId="166" fontId="0" fillId="0" borderId="4" xfId="11" applyNumberFormat="1" applyFont="1" applyFill="1" applyBorder="1"/>
    <xf numFmtId="166" fontId="12" fillId="0" borderId="4" xfId="11" applyNumberFormat="1" applyFont="1" applyFill="1" applyBorder="1"/>
    <xf numFmtId="4" fontId="12" fillId="0" borderId="4" xfId="0" applyNumberFormat="1" applyFont="1" applyFill="1" applyBorder="1"/>
    <xf numFmtId="0" fontId="0" fillId="0" borderId="0" xfId="0" applyFill="1"/>
    <xf numFmtId="2" fontId="12" fillId="0" borderId="4" xfId="0" applyNumberFormat="1" applyFont="1" applyFill="1" applyBorder="1"/>
    <xf numFmtId="169" fontId="71" fillId="0" borderId="4" xfId="14" applyNumberFormat="1" applyFont="1" applyFill="1" applyBorder="1"/>
    <xf numFmtId="169" fontId="0" fillId="0" borderId="4" xfId="0" applyNumberFormat="1" applyFill="1" applyBorder="1"/>
    <xf numFmtId="3" fontId="12" fillId="0" borderId="4" xfId="0" applyNumberFormat="1" applyFont="1" applyFill="1" applyBorder="1"/>
    <xf numFmtId="3" fontId="0" fillId="0" borderId="4" xfId="0" applyNumberFormat="1" applyFill="1" applyBorder="1"/>
    <xf numFmtId="0" fontId="0" fillId="0" borderId="0" xfId="0"/>
    <xf numFmtId="3" fontId="13" fillId="0" borderId="0" xfId="0" applyNumberFormat="1" applyFont="1" applyBorder="1"/>
    <xf numFmtId="3" fontId="13" fillId="0" borderId="0" xfId="0" applyNumberFormat="1" applyFont="1" applyBorder="1"/>
    <xf numFmtId="3" fontId="14" fillId="0" borderId="0" xfId="0" applyNumberFormat="1" applyFont="1"/>
    <xf numFmtId="3" fontId="13" fillId="0" borderId="0" xfId="0" applyNumberFormat="1" applyFont="1" applyFill="1" applyBorder="1"/>
    <xf numFmtId="3" fontId="13" fillId="0" borderId="0" xfId="0" applyNumberFormat="1" applyFont="1" applyBorder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3" fontId="14" fillId="0" borderId="0" xfId="0" applyNumberFormat="1" applyFont="1"/>
    <xf numFmtId="0" fontId="0" fillId="0" borderId="0" xfId="0"/>
    <xf numFmtId="2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4" fillId="0" borderId="4" xfId="0" applyNumberFormat="1" applyFont="1" applyBorder="1" applyAlignment="1">
      <alignment horizontal="right"/>
    </xf>
    <xf numFmtId="168" fontId="14" fillId="0" borderId="4" xfId="0" applyNumberFormat="1" applyFont="1" applyBorder="1"/>
    <xf numFmtId="3" fontId="0" fillId="0" borderId="0" xfId="0" applyNumberFormat="1"/>
    <xf numFmtId="0" fontId="14" fillId="0" borderId="26" xfId="0" applyFont="1" applyBorder="1"/>
    <xf numFmtId="17" fontId="13" fillId="44" borderId="0" xfId="0" applyNumberFormat="1" applyFont="1" applyFill="1" applyBorder="1" applyAlignment="1">
      <alignment horizontal="center" vertical="center" wrapText="1"/>
    </xf>
    <xf numFmtId="17" fontId="13" fillId="44" borderId="2" xfId="0" applyNumberFormat="1" applyFont="1" applyFill="1" applyBorder="1" applyAlignment="1">
      <alignment horizontal="center" vertical="center" wrapText="1"/>
    </xf>
    <xf numFmtId="4" fontId="13" fillId="0" borderId="4" xfId="14" applyNumberFormat="1" applyFont="1" applyFill="1" applyBorder="1"/>
    <xf numFmtId="169" fontId="0" fillId="0" borderId="0" xfId="0" applyNumberFormat="1"/>
    <xf numFmtId="4" fontId="0" fillId="0" borderId="0" xfId="0" applyNumberFormat="1"/>
    <xf numFmtId="2" fontId="0" fillId="0" borderId="0" xfId="0" applyNumberFormat="1" applyFill="1"/>
    <xf numFmtId="169" fontId="71" fillId="0" borderId="0" xfId="14" applyNumberFormat="1" applyFont="1" applyFill="1" applyBorder="1"/>
    <xf numFmtId="3" fontId="12" fillId="0" borderId="0" xfId="0" applyNumberFormat="1" applyFont="1" applyFill="1" applyBorder="1"/>
    <xf numFmtId="172" fontId="13" fillId="2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/>
    <xf numFmtId="3" fontId="0" fillId="0" borderId="4" xfId="0" applyNumberFormat="1" applyFont="1" applyFill="1" applyBorder="1" applyAlignment="1">
      <alignment horizontal="right" vertical="center"/>
    </xf>
    <xf numFmtId="0" fontId="13" fillId="0" borderId="4" xfId="0" applyFont="1" applyFill="1" applyBorder="1"/>
    <xf numFmtId="3" fontId="74" fillId="0" borderId="4" xfId="0" applyNumberFormat="1" applyFont="1" applyFill="1" applyBorder="1" applyAlignment="1">
      <alignment horizontal="right" vertical="center"/>
    </xf>
    <xf numFmtId="3" fontId="12" fillId="0" borderId="4" xfId="0" applyNumberFormat="1" applyFont="1" applyBorder="1"/>
    <xf numFmtId="172" fontId="0" fillId="0" borderId="4" xfId="0" applyNumberFormat="1" applyBorder="1"/>
    <xf numFmtId="3" fontId="14" fillId="0" borderId="28" xfId="0" applyNumberFormat="1" applyFont="1" applyBorder="1" applyAlignment="1">
      <alignment vertical="center"/>
    </xf>
    <xf numFmtId="165" fontId="14" fillId="0" borderId="28" xfId="0" applyNumberFormat="1" applyFont="1" applyBorder="1" applyAlignment="1">
      <alignment vertical="center"/>
    </xf>
    <xf numFmtId="3" fontId="14" fillId="0" borderId="28" xfId="9" applyNumberFormat="1" applyFont="1" applyBorder="1" applyAlignment="1">
      <alignment horizontal="right"/>
    </xf>
    <xf numFmtId="3" fontId="14" fillId="0" borderId="28" xfId="0" applyNumberFormat="1" applyFont="1" applyBorder="1"/>
    <xf numFmtId="3" fontId="14" fillId="0" borderId="28" xfId="0" applyNumberFormat="1" applyFont="1" applyFill="1" applyBorder="1"/>
    <xf numFmtId="3" fontId="0" fillId="0" borderId="28" xfId="0" applyNumberFormat="1" applyFont="1" applyBorder="1"/>
    <xf numFmtId="3" fontId="0" fillId="0" borderId="28" xfId="0" applyNumberFormat="1" applyBorder="1"/>
    <xf numFmtId="172" fontId="0" fillId="0" borderId="4" xfId="0" applyNumberFormat="1" applyFill="1" applyBorder="1"/>
    <xf numFmtId="0" fontId="12" fillId="2" borderId="0" xfId="0" applyFont="1" applyFill="1" applyBorder="1" applyAlignment="1">
      <alignment horizontal="center" vertical="center" wrapText="1"/>
    </xf>
    <xf numFmtId="168" fontId="0" fillId="0" borderId="0" xfId="0" applyNumberFormat="1"/>
    <xf numFmtId="3" fontId="0" fillId="0" borderId="0" xfId="0" applyNumberFormat="1" applyFill="1" applyBorder="1"/>
    <xf numFmtId="167" fontId="0" fillId="0" borderId="0" xfId="0" applyNumberFormat="1"/>
    <xf numFmtId="172" fontId="0" fillId="0" borderId="0" xfId="0" applyNumberFormat="1" applyBorder="1"/>
    <xf numFmtId="172" fontId="0" fillId="0" borderId="0" xfId="0" applyNumberFormat="1" applyFill="1" applyBorder="1"/>
    <xf numFmtId="3" fontId="0" fillId="0" borderId="0" xfId="0" applyNumberFormat="1" applyBorder="1"/>
    <xf numFmtId="14" fontId="0" fillId="0" borderId="0" xfId="0" applyNumberFormat="1"/>
    <xf numFmtId="3" fontId="0" fillId="0" borderId="0" xfId="0" applyNumberFormat="1" applyFont="1" applyFill="1"/>
    <xf numFmtId="0" fontId="9" fillId="0" borderId="4" xfId="7" applyFont="1" applyFill="1" applyBorder="1" applyAlignment="1">
      <alignment vertical="center"/>
    </xf>
    <xf numFmtId="0" fontId="13" fillId="44" borderId="25" xfId="0" applyFont="1" applyFill="1" applyBorder="1" applyAlignment="1">
      <alignment horizontal="center"/>
    </xf>
    <xf numFmtId="0" fontId="13" fillId="44" borderId="26" xfId="0" applyFont="1" applyFill="1" applyBorder="1" applyAlignment="1">
      <alignment horizontal="center"/>
    </xf>
    <xf numFmtId="0" fontId="13" fillId="44" borderId="27" xfId="0" applyFont="1" applyFill="1" applyBorder="1" applyAlignment="1">
      <alignment horizontal="center"/>
    </xf>
    <xf numFmtId="0" fontId="10" fillId="0" borderId="4" xfId="7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/>
    </xf>
    <xf numFmtId="0" fontId="8" fillId="0" borderId="4" xfId="3" applyFont="1" applyFill="1" applyBorder="1" applyAlignment="1">
      <alignment horizontal="center"/>
    </xf>
    <xf numFmtId="0" fontId="72" fillId="0" borderId="4" xfId="7" applyFont="1" applyFill="1" applyBorder="1" applyAlignment="1">
      <alignment horizontal="center" vertical="top" wrapText="1"/>
    </xf>
  </cellXfs>
  <cellStyles count="910">
    <cellStyle name="%20 - Vurgu1 10" xfId="905"/>
    <cellStyle name="%20 - Vurgu1 2" xfId="36"/>
    <cellStyle name="%20 - Vurgu1 2 2" xfId="41"/>
    <cellStyle name="%20 - Vurgu1 2 3" xfId="43"/>
    <cellStyle name="%20 - Vurgu1 2_25.İL-EMOD-Öncelikli Yaşam" xfId="35"/>
    <cellStyle name="%20 - Vurgu1 3" xfId="34"/>
    <cellStyle name="%20 - Vurgu1 3 2" xfId="33"/>
    <cellStyle name="%20 - Vurgu1 3 3" xfId="32"/>
    <cellStyle name="%20 - Vurgu1 4" xfId="38"/>
    <cellStyle name="%20 - Vurgu1 4 2" xfId="30"/>
    <cellStyle name="%20 - Vurgu1 4 3" xfId="46"/>
    <cellStyle name="%20 - Vurgu1 5" xfId="39"/>
    <cellStyle name="%20 - Vurgu1 6" xfId="796"/>
    <cellStyle name="%20 - Vurgu1 7" xfId="866"/>
    <cellStyle name="%20 - Vurgu1 8" xfId="869"/>
    <cellStyle name="%20 - Vurgu1 9" xfId="890"/>
    <cellStyle name="%20 - Vurgu2 10" xfId="904"/>
    <cellStyle name="%20 - Vurgu2 2" xfId="37"/>
    <cellStyle name="%20 - Vurgu2 2 2" xfId="42"/>
    <cellStyle name="%20 - Vurgu2 2 3" xfId="45"/>
    <cellStyle name="%20 - Vurgu2 2_25.İL-EMOD-Öncelikli Yaşam" xfId="40"/>
    <cellStyle name="%20 - Vurgu2 3" xfId="47"/>
    <cellStyle name="%20 - Vurgu2 3 2" xfId="48"/>
    <cellStyle name="%20 - Vurgu2 3 3" xfId="49"/>
    <cellStyle name="%20 - Vurgu2 4" xfId="50"/>
    <cellStyle name="%20 - Vurgu2 4 2" xfId="51"/>
    <cellStyle name="%20 - Vurgu2 4 3" xfId="52"/>
    <cellStyle name="%20 - Vurgu2 5" xfId="31"/>
    <cellStyle name="%20 - Vurgu2 6" xfId="166"/>
    <cellStyle name="%20 - Vurgu2 7" xfId="865"/>
    <cellStyle name="%20 - Vurgu2 8" xfId="29"/>
    <cellStyle name="%20 - Vurgu2 9" xfId="884"/>
    <cellStyle name="%20 - Vurgu3 10" xfId="903"/>
    <cellStyle name="%20 - Vurgu3 2" xfId="54"/>
    <cellStyle name="%20 - Vurgu3 2 2" xfId="55"/>
    <cellStyle name="%20 - Vurgu3 2 3" xfId="56"/>
    <cellStyle name="%20 - Vurgu3 2_25.İL-EMOD-Öncelikli Yaşam" xfId="57"/>
    <cellStyle name="%20 - Vurgu3 3" xfId="58"/>
    <cellStyle name="%20 - Vurgu3 3 2" xfId="59"/>
    <cellStyle name="%20 - Vurgu3 3 3" xfId="60"/>
    <cellStyle name="%20 - Vurgu3 4" xfId="61"/>
    <cellStyle name="%20 - Vurgu3 4 2" xfId="62"/>
    <cellStyle name="%20 - Vurgu3 4 3" xfId="63"/>
    <cellStyle name="%20 - Vurgu3 5" xfId="53"/>
    <cellStyle name="%20 - Vurgu3 6" xfId="847"/>
    <cellStyle name="%20 - Vurgu3 7" xfId="864"/>
    <cellStyle name="%20 - Vurgu3 8" xfId="878"/>
    <cellStyle name="%20 - Vurgu3 9" xfId="880"/>
    <cellStyle name="%20 - Vurgu4 10" xfId="901"/>
    <cellStyle name="%20 - Vurgu4 2" xfId="65"/>
    <cellStyle name="%20 - Vurgu4 2 2" xfId="66"/>
    <cellStyle name="%20 - Vurgu4 2 3" xfId="67"/>
    <cellStyle name="%20 - Vurgu4 2_25.İL-EMOD-Öncelikli Yaşam" xfId="68"/>
    <cellStyle name="%20 - Vurgu4 3" xfId="69"/>
    <cellStyle name="%20 - Vurgu4 3 2" xfId="70"/>
    <cellStyle name="%20 - Vurgu4 3 3" xfId="71"/>
    <cellStyle name="%20 - Vurgu4 4" xfId="72"/>
    <cellStyle name="%20 - Vurgu4 4 2" xfId="73"/>
    <cellStyle name="%20 - Vurgu4 4 3" xfId="74"/>
    <cellStyle name="%20 - Vurgu4 5" xfId="64"/>
    <cellStyle name="%20 - Vurgu4 6" xfId="848"/>
    <cellStyle name="%20 - Vurgu4 7" xfId="863"/>
    <cellStyle name="%20 - Vurgu4 8" xfId="871"/>
    <cellStyle name="%20 - Vurgu4 9" xfId="889"/>
    <cellStyle name="%20 - Vurgu5 10" xfId="894"/>
    <cellStyle name="%20 - Vurgu5 2" xfId="76"/>
    <cellStyle name="%20 - Vurgu5 2 2" xfId="77"/>
    <cellStyle name="%20 - Vurgu5 2 3" xfId="78"/>
    <cellStyle name="%20 - Vurgu5 2_25.İL-EMOD-Öncelikli Yaşam" xfId="79"/>
    <cellStyle name="%20 - Vurgu5 3" xfId="80"/>
    <cellStyle name="%20 - Vurgu5 3 2" xfId="81"/>
    <cellStyle name="%20 - Vurgu5 3 3" xfId="82"/>
    <cellStyle name="%20 - Vurgu5 4" xfId="83"/>
    <cellStyle name="%20 - Vurgu5 4 2" xfId="84"/>
    <cellStyle name="%20 - Vurgu5 4 3" xfId="85"/>
    <cellStyle name="%20 - Vurgu5 5" xfId="75"/>
    <cellStyle name="%20 - Vurgu5 6" xfId="849"/>
    <cellStyle name="%20 - Vurgu5 7" xfId="862"/>
    <cellStyle name="%20 - Vurgu5 8" xfId="877"/>
    <cellStyle name="%20 - Vurgu5 9" xfId="887"/>
    <cellStyle name="%20 - Vurgu6 10" xfId="895"/>
    <cellStyle name="%20 - Vurgu6 2" xfId="87"/>
    <cellStyle name="%20 - Vurgu6 2 2" xfId="88"/>
    <cellStyle name="%20 - Vurgu6 2 3" xfId="89"/>
    <cellStyle name="%20 - Vurgu6 2_25.İL-EMOD-Öncelikli Yaşam" xfId="90"/>
    <cellStyle name="%20 - Vurgu6 3" xfId="91"/>
    <cellStyle name="%20 - Vurgu6 3 2" xfId="92"/>
    <cellStyle name="%20 - Vurgu6 3 3" xfId="93"/>
    <cellStyle name="%20 - Vurgu6 4" xfId="94"/>
    <cellStyle name="%20 - Vurgu6 4 2" xfId="95"/>
    <cellStyle name="%20 - Vurgu6 4 3" xfId="96"/>
    <cellStyle name="%20 - Vurgu6 5" xfId="86"/>
    <cellStyle name="%20 - Vurgu6 6" xfId="850"/>
    <cellStyle name="%20 - Vurgu6 7" xfId="861"/>
    <cellStyle name="%20 - Vurgu6 8" xfId="867"/>
    <cellStyle name="%20 - Vurgu6 9" xfId="883"/>
    <cellStyle name="%40 - Vurgu1 10" xfId="896"/>
    <cellStyle name="%40 - Vurgu1 2" xfId="98"/>
    <cellStyle name="%40 - Vurgu1 2 2" xfId="99"/>
    <cellStyle name="%40 - Vurgu1 2 3" xfId="100"/>
    <cellStyle name="%40 - Vurgu1 2_25.İL-EMOD-Öncelikli Yaşam" xfId="101"/>
    <cellStyle name="%40 - Vurgu1 3" xfId="102"/>
    <cellStyle name="%40 - Vurgu1 3 2" xfId="103"/>
    <cellStyle name="%40 - Vurgu1 3 3" xfId="104"/>
    <cellStyle name="%40 - Vurgu1 4" xfId="105"/>
    <cellStyle name="%40 - Vurgu1 4 2" xfId="106"/>
    <cellStyle name="%40 - Vurgu1 4 3" xfId="107"/>
    <cellStyle name="%40 - Vurgu1 5" xfId="97"/>
    <cellStyle name="%40 - Vurgu1 6" xfId="851"/>
    <cellStyle name="%40 - Vurgu1 7" xfId="860"/>
    <cellStyle name="%40 - Vurgu1 8" xfId="868"/>
    <cellStyle name="%40 - Vurgu1 9" xfId="891"/>
    <cellStyle name="%40 - Vurgu2" xfId="23" builtinId="35" customBuiltin="1"/>
    <cellStyle name="%40 - Vurgu2 2" xfId="108"/>
    <cellStyle name="%40 - Vurgu2 2 2" xfId="109"/>
    <cellStyle name="%40 - Vurgu2 2 3" xfId="110"/>
    <cellStyle name="%40 - Vurgu2 2_25.İL-EMOD-Öncelikli Yaşam" xfId="111"/>
    <cellStyle name="%40 - Vurgu2 3" xfId="112"/>
    <cellStyle name="%40 - Vurgu2 3 2" xfId="113"/>
    <cellStyle name="%40 - Vurgu2 3 3" xfId="114"/>
    <cellStyle name="%40 - Vurgu2 4" xfId="115"/>
    <cellStyle name="%40 - Vurgu2 4 2" xfId="116"/>
    <cellStyle name="%40 - Vurgu2 4 3" xfId="117"/>
    <cellStyle name="%40 - Vurgu3 10" xfId="897"/>
    <cellStyle name="%40 - Vurgu3 2" xfId="119"/>
    <cellStyle name="%40 - Vurgu3 2 2" xfId="120"/>
    <cellStyle name="%40 - Vurgu3 2 3" xfId="121"/>
    <cellStyle name="%40 - Vurgu3 2_25.İL-EMOD-Öncelikli Yaşam" xfId="122"/>
    <cellStyle name="%40 - Vurgu3 3" xfId="123"/>
    <cellStyle name="%40 - Vurgu3 3 2" xfId="124"/>
    <cellStyle name="%40 - Vurgu3 3 3" xfId="125"/>
    <cellStyle name="%40 - Vurgu3 4" xfId="126"/>
    <cellStyle name="%40 - Vurgu3 4 2" xfId="127"/>
    <cellStyle name="%40 - Vurgu3 4 3" xfId="128"/>
    <cellStyle name="%40 - Vurgu3 5" xfId="118"/>
    <cellStyle name="%40 - Vurgu3 6" xfId="852"/>
    <cellStyle name="%40 - Vurgu3 7" xfId="859"/>
    <cellStyle name="%40 - Vurgu3 8" xfId="874"/>
    <cellStyle name="%40 - Vurgu3 9" xfId="882"/>
    <cellStyle name="%40 - Vurgu4 10" xfId="898"/>
    <cellStyle name="%40 - Vurgu4 2" xfId="130"/>
    <cellStyle name="%40 - Vurgu4 2 2" xfId="131"/>
    <cellStyle name="%40 - Vurgu4 2 3" xfId="132"/>
    <cellStyle name="%40 - Vurgu4 2_25.İL-EMOD-Öncelikli Yaşam" xfId="133"/>
    <cellStyle name="%40 - Vurgu4 3" xfId="134"/>
    <cellStyle name="%40 - Vurgu4 3 2" xfId="135"/>
    <cellStyle name="%40 - Vurgu4 3 3" xfId="136"/>
    <cellStyle name="%40 - Vurgu4 4" xfId="137"/>
    <cellStyle name="%40 - Vurgu4 4 2" xfId="138"/>
    <cellStyle name="%40 - Vurgu4 4 3" xfId="139"/>
    <cellStyle name="%40 - Vurgu4 5" xfId="129"/>
    <cellStyle name="%40 - Vurgu4 6" xfId="853"/>
    <cellStyle name="%40 - Vurgu4 7" xfId="858"/>
    <cellStyle name="%40 - Vurgu4 8" xfId="873"/>
    <cellStyle name="%40 - Vurgu4 9" xfId="879"/>
    <cellStyle name="%40 - Vurgu5 10" xfId="899"/>
    <cellStyle name="%40 - Vurgu5 2" xfId="141"/>
    <cellStyle name="%40 - Vurgu5 2 2" xfId="142"/>
    <cellStyle name="%40 - Vurgu5 2 3" xfId="143"/>
    <cellStyle name="%40 - Vurgu5 2_25.İL-EMOD-Öncelikli Yaşam" xfId="144"/>
    <cellStyle name="%40 - Vurgu5 3" xfId="145"/>
    <cellStyle name="%40 - Vurgu5 3 2" xfId="146"/>
    <cellStyle name="%40 - Vurgu5 3 3" xfId="147"/>
    <cellStyle name="%40 - Vurgu5 4" xfId="148"/>
    <cellStyle name="%40 - Vurgu5 4 2" xfId="149"/>
    <cellStyle name="%40 - Vurgu5 4 3" xfId="150"/>
    <cellStyle name="%40 - Vurgu5 5" xfId="140"/>
    <cellStyle name="%40 - Vurgu5 6" xfId="854"/>
    <cellStyle name="%40 - Vurgu5 7" xfId="857"/>
    <cellStyle name="%40 - Vurgu5 8" xfId="872"/>
    <cellStyle name="%40 - Vurgu5 9" xfId="886"/>
    <cellStyle name="%40 - Vurgu6 10" xfId="900"/>
    <cellStyle name="%40 - Vurgu6 2" xfId="152"/>
    <cellStyle name="%40 - Vurgu6 2 2" xfId="153"/>
    <cellStyle name="%40 - Vurgu6 2 3" xfId="154"/>
    <cellStyle name="%40 - Vurgu6 2_25.İL-EMOD-Öncelikli Yaşam" xfId="155"/>
    <cellStyle name="%40 - Vurgu6 3" xfId="156"/>
    <cellStyle name="%40 - Vurgu6 3 2" xfId="157"/>
    <cellStyle name="%40 - Vurgu6 3 3" xfId="158"/>
    <cellStyle name="%40 - Vurgu6 4" xfId="159"/>
    <cellStyle name="%40 - Vurgu6 4 2" xfId="160"/>
    <cellStyle name="%40 - Vurgu6 4 3" xfId="161"/>
    <cellStyle name="%40 - Vurgu6 5" xfId="151"/>
    <cellStyle name="%40 - Vurgu6 6" xfId="855"/>
    <cellStyle name="%40 - Vurgu6 7" xfId="856"/>
    <cellStyle name="%40 - Vurgu6 8" xfId="870"/>
    <cellStyle name="%40 - Vurgu6 9" xfId="885"/>
    <cellStyle name="%60 - Vurgu1 2" xfId="163"/>
    <cellStyle name="%60 - Vurgu1 3" xfId="164"/>
    <cellStyle name="%60 - Vurgu1 4" xfId="165"/>
    <cellStyle name="%60 - Vurgu1 5" xfId="162"/>
    <cellStyle name="%60 - Vurgu2" xfId="24" builtinId="36" customBuiltin="1"/>
    <cellStyle name="%60 - Vurgu2 2" xfId="167"/>
    <cellStyle name="%60 - Vurgu2 3" xfId="168"/>
    <cellStyle name="%60 - Vurgu2 4" xfId="169"/>
    <cellStyle name="%60 - Vurgu3 2" xfId="171"/>
    <cellStyle name="%60 - Vurgu3 3" xfId="172"/>
    <cellStyle name="%60 - Vurgu3 4" xfId="173"/>
    <cellStyle name="%60 - Vurgu3 5" xfId="170"/>
    <cellStyle name="%60 - Vurgu4 2" xfId="175"/>
    <cellStyle name="%60 - Vurgu4 3" xfId="176"/>
    <cellStyle name="%60 - Vurgu4 4" xfId="177"/>
    <cellStyle name="%60 - Vurgu4 5" xfId="174"/>
    <cellStyle name="%60 - Vurgu5" xfId="27" builtinId="48" customBuiltin="1"/>
    <cellStyle name="%60 - Vurgu5 2" xfId="178"/>
    <cellStyle name="%60 - Vurgu5 3" xfId="179"/>
    <cellStyle name="%60 - Vurgu5 4" xfId="180"/>
    <cellStyle name="%60 - Vurgu6 2" xfId="182"/>
    <cellStyle name="%60 - Vurgu6 3" xfId="183"/>
    <cellStyle name="%60 - Vurgu6 4" xfId="184"/>
    <cellStyle name="%60 - Vurgu6 5" xfId="181"/>
    <cellStyle name="Açıklama Metni" xfId="21" builtinId="53" customBuiltin="1"/>
    <cellStyle name="Açıklama Metni 2" xfId="185"/>
    <cellStyle name="Açıklama Metni 3" xfId="186"/>
    <cellStyle name="Açıklama Metni 4" xfId="187"/>
    <cellStyle name="Ana Başlık 2" xfId="189"/>
    <cellStyle name="Ana Başlık 3" xfId="190"/>
    <cellStyle name="Ana Başlık 4" xfId="191"/>
    <cellStyle name="Ana Başlık 5" xfId="188"/>
    <cellStyle name="Bağlı Hücre" xfId="18" builtinId="24" customBuiltin="1"/>
    <cellStyle name="Bağlı Hücre 2" xfId="192"/>
    <cellStyle name="Bağlı Hücre 3" xfId="193"/>
    <cellStyle name="Bağlı Hücre 4" xfId="194"/>
    <cellStyle name="Başlık 1 2" xfId="196"/>
    <cellStyle name="Başlık 1 3" xfId="197"/>
    <cellStyle name="Başlık 1 4" xfId="198"/>
    <cellStyle name="Başlık 1 5" xfId="195"/>
    <cellStyle name="Başlık 2 2" xfId="200"/>
    <cellStyle name="Başlık 2 3" xfId="201"/>
    <cellStyle name="Başlık 2 4" xfId="202"/>
    <cellStyle name="Başlık 2 5" xfId="199"/>
    <cellStyle name="Başlık 3 2" xfId="204"/>
    <cellStyle name="Başlık 3 3" xfId="205"/>
    <cellStyle name="Başlık 3 4" xfId="206"/>
    <cellStyle name="Başlık 3 5" xfId="203"/>
    <cellStyle name="Başlık 4 2" xfId="208"/>
    <cellStyle name="Başlık 4 3" xfId="209"/>
    <cellStyle name="Başlık 4 4" xfId="210"/>
    <cellStyle name="Başlık 4 5" xfId="207"/>
    <cellStyle name="Binlik Ayracı 2" xfId="1"/>
    <cellStyle name="Binlik Ayracı 3" xfId="13"/>
    <cellStyle name="Binlik Ayracı 4" xfId="12"/>
    <cellStyle name="Comma 2" xfId="211"/>
    <cellStyle name="Comma 2 2" xfId="212"/>
    <cellStyle name="Çıkış 2" xfId="214"/>
    <cellStyle name="Çıkış 3" xfId="215"/>
    <cellStyle name="Çıkış 4" xfId="216"/>
    <cellStyle name="Çıkış 5" xfId="213"/>
    <cellStyle name="Giriş 2" xfId="218"/>
    <cellStyle name="Giriş 3" xfId="219"/>
    <cellStyle name="Giriş 4" xfId="220"/>
    <cellStyle name="Giriş 5" xfId="217"/>
    <cellStyle name="Hesaplama 2" xfId="222"/>
    <cellStyle name="Hesaplama 3" xfId="223"/>
    <cellStyle name="Hesaplama 4" xfId="224"/>
    <cellStyle name="Hesaplama 5" xfId="221"/>
    <cellStyle name="Hyperlink" xfId="2"/>
    <cellStyle name="İşaretli Hücre" xfId="19" builtinId="23" customBuiltin="1"/>
    <cellStyle name="İşaretli Hücre 2" xfId="225"/>
    <cellStyle name="İşaretli Hücre 3" xfId="226"/>
    <cellStyle name="İşaretli Hücre 4" xfId="227"/>
    <cellStyle name="İyi" xfId="15" builtinId="26" customBuiltin="1"/>
    <cellStyle name="İyi 2" xfId="228"/>
    <cellStyle name="İyi 3" xfId="229"/>
    <cellStyle name="İyi 4" xfId="230"/>
    <cellStyle name="İzlenen Köprü 2" xfId="231"/>
    <cellStyle name="Köprü 2" xfId="232"/>
    <cellStyle name="Köprü 3" xfId="233"/>
    <cellStyle name="Kötü" xfId="16" builtinId="27" customBuiltin="1"/>
    <cellStyle name="Kötü 2" xfId="234"/>
    <cellStyle name="Kötü 3" xfId="235"/>
    <cellStyle name="Kötü 4" xfId="236"/>
    <cellStyle name="Normal" xfId="0" builtinId="0"/>
    <cellStyle name="Normal 10" xfId="237"/>
    <cellStyle name="Normal 10 2" xfId="238"/>
    <cellStyle name="Normal 100" xfId="239"/>
    <cellStyle name="Normal 101" xfId="240"/>
    <cellStyle name="Normal 102" xfId="241"/>
    <cellStyle name="Normal 103" xfId="242"/>
    <cellStyle name="Normal 104" xfId="14"/>
    <cellStyle name="Normal 105" xfId="243"/>
    <cellStyle name="Normal 105 2" xfId="244"/>
    <cellStyle name="Normal 106" xfId="245"/>
    <cellStyle name="Normal 107" xfId="246"/>
    <cellStyle name="Normal 108" xfId="247"/>
    <cellStyle name="Normal 109" xfId="248"/>
    <cellStyle name="Normal 109 2" xfId="907"/>
    <cellStyle name="Normal 11" xfId="249"/>
    <cellStyle name="Normal 11 10" xfId="250"/>
    <cellStyle name="Normal 11 11" xfId="251"/>
    <cellStyle name="Normal 11 12" xfId="252"/>
    <cellStyle name="Normal 11 2" xfId="253"/>
    <cellStyle name="Normal 11 2 2" xfId="254"/>
    <cellStyle name="Normal 11 2 3" xfId="255"/>
    <cellStyle name="Normal 11 3" xfId="256"/>
    <cellStyle name="Normal 11 3 2" xfId="257"/>
    <cellStyle name="Normal 11 3 3" xfId="258"/>
    <cellStyle name="Normal 11 4" xfId="259"/>
    <cellStyle name="Normal 11 4 2" xfId="260"/>
    <cellStyle name="Normal 11 4 3" xfId="261"/>
    <cellStyle name="Normal 11 5" xfId="262"/>
    <cellStyle name="Normal 11 5 2" xfId="263"/>
    <cellStyle name="Normal 11 5 3" xfId="264"/>
    <cellStyle name="Normal 11 6" xfId="265"/>
    <cellStyle name="Normal 11 6 2" xfId="266"/>
    <cellStyle name="Normal 11 6 3" xfId="267"/>
    <cellStyle name="Normal 11 7" xfId="268"/>
    <cellStyle name="Normal 11 7 2" xfId="269"/>
    <cellStyle name="Normal 11 7 3" xfId="270"/>
    <cellStyle name="Normal 11 8" xfId="271"/>
    <cellStyle name="Normal 11 8 2" xfId="272"/>
    <cellStyle name="Normal 11 8 3" xfId="273"/>
    <cellStyle name="Normal 11 9" xfId="274"/>
    <cellStyle name="Normal 110" xfId="44"/>
    <cellStyle name="Normal 110 2" xfId="875"/>
    <cellStyle name="Normal 110 3" xfId="902"/>
    <cellStyle name="Normal 111" xfId="881"/>
    <cellStyle name="Normal 111 2" xfId="892"/>
    <cellStyle name="Normal 112" xfId="906"/>
    <cellStyle name="Normal 113" xfId="908"/>
    <cellStyle name="Normal 12" xfId="275"/>
    <cellStyle name="Normal 12 2" xfId="276"/>
    <cellStyle name="Normal 12 2 2" xfId="277"/>
    <cellStyle name="Normal 12 2 3" xfId="278"/>
    <cellStyle name="Normal 12 3" xfId="279"/>
    <cellStyle name="Normal 12 4" xfId="280"/>
    <cellStyle name="Normal 13" xfId="281"/>
    <cellStyle name="Normal 13 2" xfId="282"/>
    <cellStyle name="Normal 13 2 2" xfId="283"/>
    <cellStyle name="Normal 13 2 3" xfId="284"/>
    <cellStyle name="Normal 13 3" xfId="285"/>
    <cellStyle name="Normal 13 4" xfId="286"/>
    <cellStyle name="Normal 14" xfId="287"/>
    <cellStyle name="Normal 14 2" xfId="288"/>
    <cellStyle name="Normal 14 2 2" xfId="289"/>
    <cellStyle name="Normal 14 2 3" xfId="290"/>
    <cellStyle name="Normal 14 3" xfId="291"/>
    <cellStyle name="Normal 15" xfId="292"/>
    <cellStyle name="Normal 15 2" xfId="293"/>
    <cellStyle name="Normal 16" xfId="294"/>
    <cellStyle name="Normal 16 2" xfId="295"/>
    <cellStyle name="Normal 16 2 2" xfId="296"/>
    <cellStyle name="Normal 16 2 3" xfId="297"/>
    <cellStyle name="Normal 16 3" xfId="298"/>
    <cellStyle name="Normal 17" xfId="299"/>
    <cellStyle name="Normal 17 2" xfId="300"/>
    <cellStyle name="Normal 17 2 2" xfId="301"/>
    <cellStyle name="Normal 17 2 3" xfId="302"/>
    <cellStyle name="Normal 17 3" xfId="303"/>
    <cellStyle name="Normal 18" xfId="304"/>
    <cellStyle name="Normal 18 2" xfId="305"/>
    <cellStyle name="Normal 18 3" xfId="306"/>
    <cellStyle name="Normal 18 4" xfId="307"/>
    <cellStyle name="Normal 19" xfId="308"/>
    <cellStyle name="Normal 19 2" xfId="309"/>
    <cellStyle name="Normal 19 3" xfId="310"/>
    <cellStyle name="Normal 19 4" xfId="311"/>
    <cellStyle name="Normal 2" xfId="3"/>
    <cellStyle name="Normal 2 10" xfId="312"/>
    <cellStyle name="Normal 2 10 2" xfId="313"/>
    <cellStyle name="Normal 2 10 3" xfId="314"/>
    <cellStyle name="Normal 2 11" xfId="315"/>
    <cellStyle name="Normal 2 12" xfId="316"/>
    <cellStyle name="Normal 2 13" xfId="317"/>
    <cellStyle name="Normal 2 14" xfId="318"/>
    <cellStyle name="Normal 2 15" xfId="319"/>
    <cellStyle name="Normal 2 16" xfId="320"/>
    <cellStyle name="Normal 2 17" xfId="321"/>
    <cellStyle name="Normal 2 18" xfId="322"/>
    <cellStyle name="Normal 2 19" xfId="323"/>
    <cellStyle name="Normal 2 2" xfId="324"/>
    <cellStyle name="Normal 2 2 2" xfId="325"/>
    <cellStyle name="Normal 2 2 3" xfId="326"/>
    <cellStyle name="Normal 2 2 4" xfId="327"/>
    <cellStyle name="Normal 2 3" xfId="328"/>
    <cellStyle name="Normal 2 3 2" xfId="329"/>
    <cellStyle name="Normal 2 3 2 2" xfId="330"/>
    <cellStyle name="Normal 2 3 3" xfId="331"/>
    <cellStyle name="Normal 2 4" xfId="332"/>
    <cellStyle name="Normal 2 4 10" xfId="333"/>
    <cellStyle name="Normal 2 4 11" xfId="334"/>
    <cellStyle name="Normal 2 4 12" xfId="335"/>
    <cellStyle name="Normal 2 4 2" xfId="336"/>
    <cellStyle name="Normal 2 4 2 2" xfId="337"/>
    <cellStyle name="Normal 2 4 2 3" xfId="338"/>
    <cellStyle name="Normal 2 4 2 4" xfId="339"/>
    <cellStyle name="Normal 2 4 2 5" xfId="340"/>
    <cellStyle name="Normal 2 4 3" xfId="341"/>
    <cellStyle name="Normal 2 4 3 2" xfId="342"/>
    <cellStyle name="Normal 2 4 3 3" xfId="343"/>
    <cellStyle name="Normal 2 4 4" xfId="344"/>
    <cellStyle name="Normal 2 4 4 2" xfId="345"/>
    <cellStyle name="Normal 2 4 4 3" xfId="346"/>
    <cellStyle name="Normal 2 4 5" xfId="347"/>
    <cellStyle name="Normal 2 4 5 2" xfId="348"/>
    <cellStyle name="Normal 2 4 5 3" xfId="349"/>
    <cellStyle name="Normal 2 4 6" xfId="350"/>
    <cellStyle name="Normal 2 4 6 2" xfId="351"/>
    <cellStyle name="Normal 2 4 6 3" xfId="352"/>
    <cellStyle name="Normal 2 4 7" xfId="353"/>
    <cellStyle name="Normal 2 4 7 2" xfId="354"/>
    <cellStyle name="Normal 2 4 7 3" xfId="355"/>
    <cellStyle name="Normal 2 4 8" xfId="356"/>
    <cellStyle name="Normal 2 4 8 2" xfId="357"/>
    <cellStyle name="Normal 2 4 8 3" xfId="358"/>
    <cellStyle name="Normal 2 4 9" xfId="359"/>
    <cellStyle name="Normal 2 5" xfId="360"/>
    <cellStyle name="Normal 2 5 2" xfId="361"/>
    <cellStyle name="Normal 2 5 2 2" xfId="362"/>
    <cellStyle name="Normal 2 5 3" xfId="363"/>
    <cellStyle name="Normal 2 6" xfId="364"/>
    <cellStyle name="Normal 2 6 2" xfId="365"/>
    <cellStyle name="Normal 2 6 2 2" xfId="366"/>
    <cellStyle name="Normal 2 6 3" xfId="367"/>
    <cellStyle name="Normal 2 7" xfId="368"/>
    <cellStyle name="Normal 2 7 2" xfId="369"/>
    <cellStyle name="Normal 2 7 3" xfId="370"/>
    <cellStyle name="Normal 2 8" xfId="371"/>
    <cellStyle name="Normal 2 8 2" xfId="372"/>
    <cellStyle name="Normal 2 8 3" xfId="373"/>
    <cellStyle name="Normal 2 9" xfId="374"/>
    <cellStyle name="Normal 2 9 2" xfId="375"/>
    <cellStyle name="Normal 2 9 3" xfId="376"/>
    <cellStyle name="Normal 20" xfId="377"/>
    <cellStyle name="Normal 20 2" xfId="378"/>
    <cellStyle name="Normal 20 3" xfId="379"/>
    <cellStyle name="Normal 20 4" xfId="380"/>
    <cellStyle name="Normal 21" xfId="381"/>
    <cellStyle name="Normal 21 2" xfId="382"/>
    <cellStyle name="Normal 21 3" xfId="383"/>
    <cellStyle name="Normal 21 4" xfId="384"/>
    <cellStyle name="Normal 22" xfId="385"/>
    <cellStyle name="Normal 22 2" xfId="386"/>
    <cellStyle name="Normal 22 3" xfId="387"/>
    <cellStyle name="Normal 22 4" xfId="388"/>
    <cellStyle name="Normal 23" xfId="389"/>
    <cellStyle name="Normal 23 2" xfId="390"/>
    <cellStyle name="Normal 23 3" xfId="391"/>
    <cellStyle name="Normal 23 4" xfId="392"/>
    <cellStyle name="Normal 24" xfId="393"/>
    <cellStyle name="Normal 24 2" xfId="394"/>
    <cellStyle name="Normal 24 2 2" xfId="395"/>
    <cellStyle name="Normal 24 3" xfId="396"/>
    <cellStyle name="Normal 24 3 2" xfId="397"/>
    <cellStyle name="Normal 24 4" xfId="398"/>
    <cellStyle name="Normal 24 5" xfId="399"/>
    <cellStyle name="Normal 24 6" xfId="400"/>
    <cellStyle name="Normal 25" xfId="401"/>
    <cellStyle name="Normal 25 2" xfId="402"/>
    <cellStyle name="Normal 25 2 2" xfId="403"/>
    <cellStyle name="Normal 25 2 3" xfId="404"/>
    <cellStyle name="Normal 25 2 4" xfId="405"/>
    <cellStyle name="Normal 25 3" xfId="406"/>
    <cellStyle name="Normal 25 4" xfId="407"/>
    <cellStyle name="Normal 25 5" xfId="408"/>
    <cellStyle name="Normal 25 6" xfId="409"/>
    <cellStyle name="Normal 26" xfId="410"/>
    <cellStyle name="Normal 26 2" xfId="411"/>
    <cellStyle name="Normal 26 2 2" xfId="412"/>
    <cellStyle name="Normal 26 2 3" xfId="413"/>
    <cellStyle name="Normal 26 3" xfId="414"/>
    <cellStyle name="Normal 27" xfId="415"/>
    <cellStyle name="Normal 27 2" xfId="416"/>
    <cellStyle name="Normal 27 2 2" xfId="417"/>
    <cellStyle name="Normal 27 2 3" xfId="418"/>
    <cellStyle name="Normal 27 3" xfId="419"/>
    <cellStyle name="Normal 28" xfId="420"/>
    <cellStyle name="Normal 28 2" xfId="421"/>
    <cellStyle name="Normal 28 2 2" xfId="422"/>
    <cellStyle name="Normal 28 2 3" xfId="423"/>
    <cellStyle name="Normal 28 3" xfId="424"/>
    <cellStyle name="Normal 29" xfId="425"/>
    <cellStyle name="Normal 29 2" xfId="426"/>
    <cellStyle name="Normal 29 2 2" xfId="427"/>
    <cellStyle name="Normal 29 2 3" xfId="428"/>
    <cellStyle name="Normal 29 2 4" xfId="429"/>
    <cellStyle name="Normal 29 3" xfId="430"/>
    <cellStyle name="Normal 29 4" xfId="431"/>
    <cellStyle name="Normal 29 5" xfId="432"/>
    <cellStyle name="Normal 3" xfId="4"/>
    <cellStyle name="Normal 3 2" xfId="434"/>
    <cellStyle name="Normal 3 2 2" xfId="435"/>
    <cellStyle name="Normal 3 2 3" xfId="436"/>
    <cellStyle name="Normal 3 3" xfId="437"/>
    <cellStyle name="Normal 3 3 2" xfId="438"/>
    <cellStyle name="Normal 3 3 3" xfId="439"/>
    <cellStyle name="Normal 3 4" xfId="440"/>
    <cellStyle name="Normal 3 4 2" xfId="441"/>
    <cellStyle name="Normal 3 4 3" xfId="442"/>
    <cellStyle name="Normal 3 5" xfId="443"/>
    <cellStyle name="Normal 3 5 2" xfId="444"/>
    <cellStyle name="Normal 3 5 3" xfId="445"/>
    <cellStyle name="Normal 3 6" xfId="446"/>
    <cellStyle name="Normal 3 7" xfId="447"/>
    <cellStyle name="Normal 3 8" xfId="433"/>
    <cellStyle name="Normal 30" xfId="448"/>
    <cellStyle name="Normal 30 2" xfId="449"/>
    <cellStyle name="Normal 30 3" xfId="450"/>
    <cellStyle name="Normal 30 4" xfId="451"/>
    <cellStyle name="Normal 31" xfId="452"/>
    <cellStyle name="Normal 31 2" xfId="453"/>
    <cellStyle name="Normal 31 3" xfId="454"/>
    <cellStyle name="Normal 31 4" xfId="455"/>
    <cellStyle name="Normal 32" xfId="456"/>
    <cellStyle name="Normal 32 2" xfId="457"/>
    <cellStyle name="Normal 32 3" xfId="458"/>
    <cellStyle name="Normal 32 4" xfId="459"/>
    <cellStyle name="Normal 33" xfId="460"/>
    <cellStyle name="Normal 33 2" xfId="461"/>
    <cellStyle name="Normal 33 3" xfId="462"/>
    <cellStyle name="Normal 33 4" xfId="463"/>
    <cellStyle name="Normal 34" xfId="464"/>
    <cellStyle name="Normal 34 2" xfId="465"/>
    <cellStyle name="Normal 34 3" xfId="466"/>
    <cellStyle name="Normal 34 4" xfId="467"/>
    <cellStyle name="Normal 35" xfId="468"/>
    <cellStyle name="Normal 35 2" xfId="469"/>
    <cellStyle name="Normal 35 3" xfId="470"/>
    <cellStyle name="Normal 35 4" xfId="471"/>
    <cellStyle name="Normal 36" xfId="472"/>
    <cellStyle name="Normal 36 2" xfId="473"/>
    <cellStyle name="Normal 36 3" xfId="474"/>
    <cellStyle name="Normal 36 4" xfId="475"/>
    <cellStyle name="Normal 37" xfId="476"/>
    <cellStyle name="Normal 37 2" xfId="477"/>
    <cellStyle name="Normal 37 3" xfId="478"/>
    <cellStyle name="Normal 37 4" xfId="479"/>
    <cellStyle name="Normal 38" xfId="480"/>
    <cellStyle name="Normal 38 2" xfId="481"/>
    <cellStyle name="Normal 38 3" xfId="482"/>
    <cellStyle name="Normal 39" xfId="483"/>
    <cellStyle name="Normal 39 2" xfId="484"/>
    <cellStyle name="Normal 39 3" xfId="485"/>
    <cellStyle name="Normal 4" xfId="486"/>
    <cellStyle name="Normal 4 2" xfId="487"/>
    <cellStyle name="Normal 4 2 2" xfId="5"/>
    <cellStyle name="Normal 4 2 2 2" xfId="6"/>
    <cellStyle name="Normal 4 2_25.İL-EMOD-Öncelikli Yaşam" xfId="488"/>
    <cellStyle name="Normal 4 3" xfId="489"/>
    <cellStyle name="Normal 4 3 10" xfId="490"/>
    <cellStyle name="Normal 4 3 10 2" xfId="491"/>
    <cellStyle name="Normal 4 3 10 3" xfId="492"/>
    <cellStyle name="Normal 4 3 11" xfId="493"/>
    <cellStyle name="Normal 4 3 12" xfId="494"/>
    <cellStyle name="Normal 4 3 13" xfId="495"/>
    <cellStyle name="Normal 4 3 2" xfId="496"/>
    <cellStyle name="Normal 4 3 2 10" xfId="497"/>
    <cellStyle name="Normal 4 3 2 11" xfId="498"/>
    <cellStyle name="Normal 4 3 2 2" xfId="499"/>
    <cellStyle name="Normal 4 3 2 2 2" xfId="500"/>
    <cellStyle name="Normal 4 3 2 2 3" xfId="501"/>
    <cellStyle name="Normal 4 3 2 2 4" xfId="502"/>
    <cellStyle name="Normal 4 3 2 3" xfId="503"/>
    <cellStyle name="Normal 4 3 2 3 2" xfId="504"/>
    <cellStyle name="Normal 4 3 2 3 3" xfId="505"/>
    <cellStyle name="Normal 4 3 2 4" xfId="506"/>
    <cellStyle name="Normal 4 3 2 4 2" xfId="507"/>
    <cellStyle name="Normal 4 3 2 4 3" xfId="508"/>
    <cellStyle name="Normal 4 3 2 5" xfId="509"/>
    <cellStyle name="Normal 4 3 2 5 2" xfId="510"/>
    <cellStyle name="Normal 4 3 2 5 3" xfId="511"/>
    <cellStyle name="Normal 4 3 2 6" xfId="512"/>
    <cellStyle name="Normal 4 3 2 6 2" xfId="513"/>
    <cellStyle name="Normal 4 3 2 6 3" xfId="514"/>
    <cellStyle name="Normal 4 3 2 7" xfId="515"/>
    <cellStyle name="Normal 4 3 2 7 2" xfId="516"/>
    <cellStyle name="Normal 4 3 2 7 3" xfId="517"/>
    <cellStyle name="Normal 4 3 2 8" xfId="518"/>
    <cellStyle name="Normal 4 3 2 8 2" xfId="519"/>
    <cellStyle name="Normal 4 3 2 8 3" xfId="520"/>
    <cellStyle name="Normal 4 3 2 9" xfId="521"/>
    <cellStyle name="Normal 4 3 3" xfId="522"/>
    <cellStyle name="Normal 4 3 3 2" xfId="523"/>
    <cellStyle name="Normal 4 3 3 3" xfId="524"/>
    <cellStyle name="Normal 4 3 3 4" xfId="525"/>
    <cellStyle name="Normal 4 3 4" xfId="526"/>
    <cellStyle name="Normal 4 3 4 10" xfId="527"/>
    <cellStyle name="Normal 4 3 4 11" xfId="528"/>
    <cellStyle name="Normal 4 3 4 2" xfId="529"/>
    <cellStyle name="Normal 4 3 4 2 2" xfId="530"/>
    <cellStyle name="Normal 4 3 4 2 3" xfId="531"/>
    <cellStyle name="Normal 4 3 4 2 4" xfId="532"/>
    <cellStyle name="Normal 4 3 4 3" xfId="533"/>
    <cellStyle name="Normal 4 3 4 3 2" xfId="534"/>
    <cellStyle name="Normal 4 3 4 3 3" xfId="535"/>
    <cellStyle name="Normal 4 3 4 4" xfId="536"/>
    <cellStyle name="Normal 4 3 4 4 2" xfId="537"/>
    <cellStyle name="Normal 4 3 4 4 3" xfId="538"/>
    <cellStyle name="Normal 4 3 4 5" xfId="539"/>
    <cellStyle name="Normal 4 3 4 5 2" xfId="540"/>
    <cellStyle name="Normal 4 3 4 5 3" xfId="541"/>
    <cellStyle name="Normal 4 3 4 6" xfId="542"/>
    <cellStyle name="Normal 4 3 4 6 2" xfId="543"/>
    <cellStyle name="Normal 4 3 4 6 3" xfId="544"/>
    <cellStyle name="Normal 4 3 4 7" xfId="545"/>
    <cellStyle name="Normal 4 3 4 7 2" xfId="546"/>
    <cellStyle name="Normal 4 3 4 7 3" xfId="547"/>
    <cellStyle name="Normal 4 3 4 8" xfId="548"/>
    <cellStyle name="Normal 4 3 4 8 2" xfId="549"/>
    <cellStyle name="Normal 4 3 4 8 3" xfId="550"/>
    <cellStyle name="Normal 4 3 4 9" xfId="551"/>
    <cellStyle name="Normal 4 3 5" xfId="552"/>
    <cellStyle name="Normal 4 3 5 2" xfId="553"/>
    <cellStyle name="Normal 4 3 5 3" xfId="554"/>
    <cellStyle name="Normal 4 3 5 4" xfId="555"/>
    <cellStyle name="Normal 4 3 6" xfId="556"/>
    <cellStyle name="Normal 4 3 6 2" xfId="557"/>
    <cellStyle name="Normal 4 3 6 3" xfId="558"/>
    <cellStyle name="Normal 4 3 7" xfId="559"/>
    <cellStyle name="Normal 4 3 7 2" xfId="560"/>
    <cellStyle name="Normal 4 3 7 3" xfId="561"/>
    <cellStyle name="Normal 4 3 8" xfId="562"/>
    <cellStyle name="Normal 4 3 8 2" xfId="563"/>
    <cellStyle name="Normal 4 3 8 3" xfId="564"/>
    <cellStyle name="Normal 4 3 9" xfId="565"/>
    <cellStyle name="Normal 4 3 9 2" xfId="566"/>
    <cellStyle name="Normal 4 3 9 3" xfId="567"/>
    <cellStyle name="Normal 4 4" xfId="568"/>
    <cellStyle name="Normal 4 5" xfId="569"/>
    <cellStyle name="Normal 4_25.İL-EMOD-Öncelikli Yaşam" xfId="570"/>
    <cellStyle name="Normal 40" xfId="571"/>
    <cellStyle name="Normal 40 2" xfId="572"/>
    <cellStyle name="Normal 40 3" xfId="573"/>
    <cellStyle name="Normal 41" xfId="574"/>
    <cellStyle name="Normal 41 2" xfId="575"/>
    <cellStyle name="Normal 41 3" xfId="576"/>
    <cellStyle name="Normal 42" xfId="577"/>
    <cellStyle name="Normal 42 2" xfId="578"/>
    <cellStyle name="Normal 42 3" xfId="579"/>
    <cellStyle name="Normal 43" xfId="580"/>
    <cellStyle name="Normal 43 2" xfId="581"/>
    <cellStyle name="Normal 43 3" xfId="582"/>
    <cellStyle name="Normal 44" xfId="583"/>
    <cellStyle name="Normal 44 2" xfId="584"/>
    <cellStyle name="Normal 44 3" xfId="585"/>
    <cellStyle name="Normal 45" xfId="586"/>
    <cellStyle name="Normal 45 2" xfId="587"/>
    <cellStyle name="Normal 45 3" xfId="588"/>
    <cellStyle name="Normal 46" xfId="589"/>
    <cellStyle name="Normal 46 2" xfId="590"/>
    <cellStyle name="Normal 46 3" xfId="591"/>
    <cellStyle name="Normal 47" xfId="592"/>
    <cellStyle name="Normal 47 2" xfId="593"/>
    <cellStyle name="Normal 47 3" xfId="594"/>
    <cellStyle name="Normal 48" xfId="595"/>
    <cellStyle name="Normal 48 2" xfId="596"/>
    <cellStyle name="Normal 48 3" xfId="597"/>
    <cellStyle name="Normal 49" xfId="598"/>
    <cellStyle name="Normal 49 2" xfId="599"/>
    <cellStyle name="Normal 49 3" xfId="600"/>
    <cellStyle name="Normal 5" xfId="601"/>
    <cellStyle name="Normal 5 2" xfId="602"/>
    <cellStyle name="Normal 5 3" xfId="603"/>
    <cellStyle name="Normal 5 4" xfId="604"/>
    <cellStyle name="Normal 5 5" xfId="605"/>
    <cellStyle name="Normal 5 6" xfId="606"/>
    <cellStyle name="Normal 5 7" xfId="607"/>
    <cellStyle name="Normal 50" xfId="608"/>
    <cellStyle name="Normal 50 2" xfId="609"/>
    <cellStyle name="Normal 50 3" xfId="610"/>
    <cellStyle name="Normal 51" xfId="611"/>
    <cellStyle name="Normal 51 2" xfId="612"/>
    <cellStyle name="Normal 51 3" xfId="613"/>
    <cellStyle name="Normal 52" xfId="614"/>
    <cellStyle name="Normal 52 2" xfId="615"/>
    <cellStyle name="Normal 52 3" xfId="616"/>
    <cellStyle name="Normal 53" xfId="617"/>
    <cellStyle name="Normal 53 2" xfId="618"/>
    <cellStyle name="Normal 53 3" xfId="619"/>
    <cellStyle name="Normal 54" xfId="620"/>
    <cellStyle name="Normal 54 2" xfId="621"/>
    <cellStyle name="Normal 54 3" xfId="622"/>
    <cellStyle name="Normal 55" xfId="623"/>
    <cellStyle name="Normal 55 2" xfId="624"/>
    <cellStyle name="Normal 55 3" xfId="625"/>
    <cellStyle name="Normal 56" xfId="626"/>
    <cellStyle name="Normal 56 2" xfId="627"/>
    <cellStyle name="Normal 56 3" xfId="628"/>
    <cellStyle name="Normal 57" xfId="629"/>
    <cellStyle name="Normal 57 2" xfId="630"/>
    <cellStyle name="Normal 57 3" xfId="631"/>
    <cellStyle name="Normal 58" xfId="632"/>
    <cellStyle name="Normal 58 2" xfId="633"/>
    <cellStyle name="Normal 58 3" xfId="634"/>
    <cellStyle name="Normal 59" xfId="635"/>
    <cellStyle name="Normal 59 2" xfId="636"/>
    <cellStyle name="Normal 59 3" xfId="637"/>
    <cellStyle name="Normal 6" xfId="638"/>
    <cellStyle name="Normal 6 10" xfId="639"/>
    <cellStyle name="Normal 6 11" xfId="640"/>
    <cellStyle name="Normal 6 12" xfId="641"/>
    <cellStyle name="Normal 6 2" xfId="642"/>
    <cellStyle name="Normal 6 2 2" xfId="643"/>
    <cellStyle name="Normal 6 2 3" xfId="644"/>
    <cellStyle name="Normal 6 2 4" xfId="645"/>
    <cellStyle name="Normal 6 3" xfId="646"/>
    <cellStyle name="Normal 6 3 2" xfId="647"/>
    <cellStyle name="Normal 6 3 3" xfId="648"/>
    <cellStyle name="Normal 6 3 4" xfId="649"/>
    <cellStyle name="Normal 6 4" xfId="650"/>
    <cellStyle name="Normal 6 4 2" xfId="651"/>
    <cellStyle name="Normal 6 4 3" xfId="652"/>
    <cellStyle name="Normal 6 4 4" xfId="653"/>
    <cellStyle name="Normal 6 5" xfId="654"/>
    <cellStyle name="Normal 6 5 2" xfId="655"/>
    <cellStyle name="Normal 6 5 3" xfId="656"/>
    <cellStyle name="Normal 6 6" xfId="657"/>
    <cellStyle name="Normal 6 6 2" xfId="658"/>
    <cellStyle name="Normal 6 6 2 2" xfId="659"/>
    <cellStyle name="Normal 6 6 2 3" xfId="660"/>
    <cellStyle name="Normal 6 6 3" xfId="661"/>
    <cellStyle name="Normal 6 6 4" xfId="662"/>
    <cellStyle name="Normal 6 7" xfId="663"/>
    <cellStyle name="Normal 6 7 2" xfId="664"/>
    <cellStyle name="Normal 6 7 3" xfId="665"/>
    <cellStyle name="Normal 6 8" xfId="666"/>
    <cellStyle name="Normal 6 8 2" xfId="667"/>
    <cellStyle name="Normal 6 8 3" xfId="668"/>
    <cellStyle name="Normal 6 9" xfId="669"/>
    <cellStyle name="Normal 60" xfId="670"/>
    <cellStyle name="Normal 60 2" xfId="671"/>
    <cellStyle name="Normal 60 3" xfId="672"/>
    <cellStyle name="Normal 61" xfId="673"/>
    <cellStyle name="Normal 61 2" xfId="674"/>
    <cellStyle name="Normal 61 3" xfId="675"/>
    <cellStyle name="Normal 62" xfId="676"/>
    <cellStyle name="Normal 62 2" xfId="677"/>
    <cellStyle name="Normal 62 3" xfId="678"/>
    <cellStyle name="Normal 63" xfId="679"/>
    <cellStyle name="Normal 63 2" xfId="680"/>
    <cellStyle name="Normal 63 3" xfId="681"/>
    <cellStyle name="Normal 64" xfId="682"/>
    <cellStyle name="Normal 65" xfId="683"/>
    <cellStyle name="Normal 65 2" xfId="684"/>
    <cellStyle name="Normal 65 3" xfId="685"/>
    <cellStyle name="Normal 66" xfId="686"/>
    <cellStyle name="Normal 66 2" xfId="687"/>
    <cellStyle name="Normal 66 3" xfId="688"/>
    <cellStyle name="Normal 67" xfId="689"/>
    <cellStyle name="Normal 67 2" xfId="690"/>
    <cellStyle name="Normal 67 3" xfId="691"/>
    <cellStyle name="Normal 68" xfId="692"/>
    <cellStyle name="Normal 68 2" xfId="693"/>
    <cellStyle name="Normal 68 3" xfId="694"/>
    <cellStyle name="Normal 69" xfId="695"/>
    <cellStyle name="Normal 69 2" xfId="696"/>
    <cellStyle name="Normal 69 3" xfId="697"/>
    <cellStyle name="Normal 7" xfId="698"/>
    <cellStyle name="Normal 7 2" xfId="699"/>
    <cellStyle name="Normal 70" xfId="700"/>
    <cellStyle name="Normal 70 2" xfId="701"/>
    <cellStyle name="Normal 70 3" xfId="702"/>
    <cellStyle name="Normal 71" xfId="703"/>
    <cellStyle name="Normal 71 2" xfId="704"/>
    <cellStyle name="Normal 71 3" xfId="705"/>
    <cellStyle name="Normal 72" xfId="706"/>
    <cellStyle name="Normal 72 2" xfId="707"/>
    <cellStyle name="Normal 72 3" xfId="708"/>
    <cellStyle name="Normal 73" xfId="709"/>
    <cellStyle name="Normal 73 2" xfId="710"/>
    <cellStyle name="Normal 73 3" xfId="711"/>
    <cellStyle name="Normal 74" xfId="712"/>
    <cellStyle name="Normal 74 2" xfId="713"/>
    <cellStyle name="Normal 74 3" xfId="714"/>
    <cellStyle name="Normal 75" xfId="715"/>
    <cellStyle name="Normal 75 2" xfId="716"/>
    <cellStyle name="Normal 75 3" xfId="717"/>
    <cellStyle name="Normal 76" xfId="718"/>
    <cellStyle name="Normal 76 2" xfId="719"/>
    <cellStyle name="Normal 76 3" xfId="720"/>
    <cellStyle name="Normal 77" xfId="721"/>
    <cellStyle name="Normal 77 2" xfId="722"/>
    <cellStyle name="Normal 77 3" xfId="723"/>
    <cellStyle name="Normal 78" xfId="724"/>
    <cellStyle name="Normal 78 2" xfId="725"/>
    <cellStyle name="Normal 78 3" xfId="726"/>
    <cellStyle name="Normal 79" xfId="727"/>
    <cellStyle name="Normal 79 2" xfId="728"/>
    <cellStyle name="Normal 79 3" xfId="729"/>
    <cellStyle name="Normal 8" xfId="730"/>
    <cellStyle name="Normal 8 2" xfId="731"/>
    <cellStyle name="Normal 80" xfId="732"/>
    <cellStyle name="Normal 80 2" xfId="733"/>
    <cellStyle name="Normal 80 3" xfId="734"/>
    <cellStyle name="Normal 81" xfId="735"/>
    <cellStyle name="Normal 81 2" xfId="736"/>
    <cellStyle name="Normal 81 3" xfId="737"/>
    <cellStyle name="Normal 82" xfId="738"/>
    <cellStyle name="Normal 82 2" xfId="739"/>
    <cellStyle name="Normal 82 3" xfId="740"/>
    <cellStyle name="Normal 83" xfId="741"/>
    <cellStyle name="Normal 83 2" xfId="742"/>
    <cellStyle name="Normal 83 3" xfId="743"/>
    <cellStyle name="Normal 84" xfId="744"/>
    <cellStyle name="Normal 84 2" xfId="745"/>
    <cellStyle name="Normal 84 3" xfId="746"/>
    <cellStyle name="Normal 85" xfId="747"/>
    <cellStyle name="Normal 85 2" xfId="748"/>
    <cellStyle name="Normal 85 3" xfId="749"/>
    <cellStyle name="Normal 86" xfId="750"/>
    <cellStyle name="Normal 86 2" xfId="751"/>
    <cellStyle name="Normal 86 3" xfId="752"/>
    <cellStyle name="Normal 87" xfId="753"/>
    <cellStyle name="Normal 87 2" xfId="754"/>
    <cellStyle name="Normal 87 3" xfId="755"/>
    <cellStyle name="Normal 88" xfId="756"/>
    <cellStyle name="Normal 88 2" xfId="757"/>
    <cellStyle name="Normal 88 3" xfId="758"/>
    <cellStyle name="Normal 89" xfId="759"/>
    <cellStyle name="Normal 89 2" xfId="760"/>
    <cellStyle name="Normal 89 3" xfId="761"/>
    <cellStyle name="Normal 9" xfId="762"/>
    <cellStyle name="Normal 9 2" xfId="763"/>
    <cellStyle name="Normal 9 2 2" xfId="764"/>
    <cellStyle name="Normal 9 2 3" xfId="765"/>
    <cellStyle name="Normal 9 3" xfId="766"/>
    <cellStyle name="Normal 9 4" xfId="767"/>
    <cellStyle name="Normal 90" xfId="768"/>
    <cellStyle name="Normal 90 2" xfId="769"/>
    <cellStyle name="Normal 90 3" xfId="770"/>
    <cellStyle name="Normal 91" xfId="771"/>
    <cellStyle name="Normal 91 2" xfId="772"/>
    <cellStyle name="Normal 91 3" xfId="773"/>
    <cellStyle name="Normal 92" xfId="774"/>
    <cellStyle name="Normal 92 2" xfId="775"/>
    <cellStyle name="Normal 92 3" xfId="776"/>
    <cellStyle name="Normal 93" xfId="777"/>
    <cellStyle name="Normal 93 2" xfId="778"/>
    <cellStyle name="Normal 93 3" xfId="779"/>
    <cellStyle name="Normal 94" xfId="780"/>
    <cellStyle name="Normal 94 2" xfId="781"/>
    <cellStyle name="Normal 94 3" xfId="782"/>
    <cellStyle name="Normal 95" xfId="783"/>
    <cellStyle name="Normal 95 2" xfId="784"/>
    <cellStyle name="Normal 95 3" xfId="785"/>
    <cellStyle name="Normal 96" xfId="786"/>
    <cellStyle name="Normal 96 2" xfId="787"/>
    <cellStyle name="Normal 96 3" xfId="788"/>
    <cellStyle name="Normal 97" xfId="789"/>
    <cellStyle name="Normal 97 2" xfId="790"/>
    <cellStyle name="Normal 97 3" xfId="791"/>
    <cellStyle name="Normal 98" xfId="792"/>
    <cellStyle name="Normal 98 2" xfId="793"/>
    <cellStyle name="Normal 98 3" xfId="794"/>
    <cellStyle name="Normal 99" xfId="795"/>
    <cellStyle name="Normal_Sayfa2" xfId="7"/>
    <cellStyle name="Normal_TABLO-69" xfId="8"/>
    <cellStyle name="Not 2" xfId="797"/>
    <cellStyle name="Not 3" xfId="798"/>
    <cellStyle name="Not 3 2" xfId="799"/>
    <cellStyle name="Not 3_25.İL-EMOD-Öncelikli Yaşam" xfId="800"/>
    <cellStyle name="Not 4" xfId="801"/>
    <cellStyle name="Nötr" xfId="17" builtinId="28" customBuiltin="1"/>
    <cellStyle name="Nötr 2" xfId="802"/>
    <cellStyle name="Nötr 3" xfId="803"/>
    <cellStyle name="Nötr 4" xfId="804"/>
    <cellStyle name="Stil 1" xfId="805"/>
    <cellStyle name="Toplam 2" xfId="807"/>
    <cellStyle name="Toplam 3" xfId="808"/>
    <cellStyle name="Toplam 4" xfId="809"/>
    <cellStyle name="Toplam 5" xfId="806"/>
    <cellStyle name="Uyarı Metni" xfId="20" builtinId="11" customBuiltin="1"/>
    <cellStyle name="Uyarı Metni 2" xfId="810"/>
    <cellStyle name="Uyarı Metni 3" xfId="811"/>
    <cellStyle name="Uyarı Metni 4" xfId="812"/>
    <cellStyle name="Virgül" xfId="9" builtinId="3"/>
    <cellStyle name="Virgül 2" xfId="814"/>
    <cellStyle name="Virgül 2 2" xfId="10"/>
    <cellStyle name="Virgül 3" xfId="815"/>
    <cellStyle name="Virgül 3 2" xfId="816"/>
    <cellStyle name="Virgül 4" xfId="817"/>
    <cellStyle name="Virgül 4 2" xfId="818"/>
    <cellStyle name="Virgül 5" xfId="819"/>
    <cellStyle name="Virgül 6" xfId="820"/>
    <cellStyle name="Virgül 7" xfId="813"/>
    <cellStyle name="Virgül 7 2" xfId="876"/>
    <cellStyle name="Virgül 8" xfId="888"/>
    <cellStyle name="Virgül 8 2" xfId="893"/>
    <cellStyle name="Virgül 9" xfId="909"/>
    <cellStyle name="Vurgu1 2" xfId="822"/>
    <cellStyle name="Vurgu1 3" xfId="823"/>
    <cellStyle name="Vurgu1 4" xfId="824"/>
    <cellStyle name="Vurgu1 5" xfId="821"/>
    <cellStyle name="Vurgu2" xfId="22" builtinId="33" customBuiltin="1"/>
    <cellStyle name="Vurgu2 2" xfId="825"/>
    <cellStyle name="Vurgu2 3" xfId="826"/>
    <cellStyle name="Vurgu2 4" xfId="827"/>
    <cellStyle name="Vurgu3" xfId="25" builtinId="37" customBuiltin="1"/>
    <cellStyle name="Vurgu3 2" xfId="828"/>
    <cellStyle name="Vurgu3 3" xfId="829"/>
    <cellStyle name="Vurgu3 4" xfId="830"/>
    <cellStyle name="Vurgu4 2" xfId="832"/>
    <cellStyle name="Vurgu4 3" xfId="833"/>
    <cellStyle name="Vurgu4 4" xfId="834"/>
    <cellStyle name="Vurgu4 5" xfId="831"/>
    <cellStyle name="Vurgu5" xfId="26" builtinId="45" customBuiltin="1"/>
    <cellStyle name="Vurgu5 2" xfId="835"/>
    <cellStyle name="Vurgu5 3" xfId="836"/>
    <cellStyle name="Vurgu5 4" xfId="837"/>
    <cellStyle name="Vurgu6" xfId="28" builtinId="49" customBuiltin="1"/>
    <cellStyle name="Vurgu6 2" xfId="838"/>
    <cellStyle name="Vurgu6 3" xfId="839"/>
    <cellStyle name="Vurgu6 4" xfId="840"/>
    <cellStyle name="Yüzde" xfId="11" builtinId="5"/>
    <cellStyle name="Yüzde 2" xfId="841"/>
    <cellStyle name="Yüzde 2 2" xfId="842"/>
    <cellStyle name="Yüzde 2 3" xfId="843"/>
    <cellStyle name="Yüzde 3" xfId="844"/>
    <cellStyle name="Yüzde 4" xfId="845"/>
    <cellStyle name="Yüzde 4 2" xfId="846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INDEX!#REF!</c:f>
            </c:strRef>
          </c:cat>
          <c:val>
            <c:numRef>
              <c:f>INDEX!#REF!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294464"/>
        <c:axId val="255312640"/>
      </c:barChart>
      <c:catAx>
        <c:axId val="255294464"/>
        <c:scaling>
          <c:orientation val="minMax"/>
        </c:scaling>
        <c:delete val="0"/>
        <c:axPos val="b"/>
        <c:majorTickMark val="out"/>
        <c:minorTickMark val="none"/>
        <c:tickLblPos val="low"/>
        <c:crossAx val="255312640"/>
        <c:crosses val="autoZero"/>
        <c:auto val="1"/>
        <c:lblAlgn val="ctr"/>
        <c:lblOffset val="100"/>
        <c:noMultiLvlLbl val="0"/>
      </c:catAx>
      <c:valAx>
        <c:axId val="255312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5529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23</xdr:row>
      <xdr:rowOff>0</xdr:rowOff>
    </xdr:from>
    <xdr:to>
      <xdr:col>9</xdr:col>
      <xdr:colOff>98425</xdr:colOff>
      <xdr:row>33</xdr:row>
      <xdr:rowOff>88900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%2014/AppData/Local/Microsoft/Windows/INetCache/Content.Outlook/86FPQ1PJ/ENDEKS%20VE%20B&#220;LTENLER/TEPAV%20&#304;stihdam%20&#304;zleme%20B&#252;lteni/N&#304;SAN-2016/&#304;stihdam_&#304;zleme_B&#252;lteni_04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eksler"/>
      <sheetName val="4a_Sektör"/>
      <sheetName val="4a_İmalat_Sektör"/>
      <sheetName val="4a_İşyeri_Sektör"/>
      <sheetName val="4a_İl"/>
      <sheetName val="4b_Esnaf_İl"/>
      <sheetName val="4b_Tarım_İl"/>
      <sheetName val="4c_Kamu_İl "/>
      <sheetName val="4a_İşyeri_İl"/>
      <sheetName val="4a_Kadın_Sektör"/>
      <sheetName val="4a_Kadın_İmalat_Sektör"/>
      <sheetName val="4a_Kadın_İl"/>
      <sheetName val="İşsizlikSigortası_Başvuru"/>
      <sheetName val="İşsizlikSigortası_Ödeme"/>
      <sheetName val="Ortalama_Günlük_Kazanç_Sektör"/>
      <sheetName val="Ortalama_Günlük_Kazanç_İl"/>
      <sheetName val="KOBİ_İşyeri_İl"/>
      <sheetName val="KOBİ_İşyeri_Sektör"/>
      <sheetName val="KOBİ_Sigortalı_İl"/>
      <sheetName val="KOBİ_Sigortalı_Sektö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E2">
            <v>295538</v>
          </cell>
        </row>
        <row r="3">
          <cell r="E3">
            <v>48373</v>
          </cell>
        </row>
        <row r="4">
          <cell r="E4">
            <v>87323</v>
          </cell>
        </row>
        <row r="5">
          <cell r="E5">
            <v>22425</v>
          </cell>
        </row>
        <row r="6">
          <cell r="E6">
            <v>40992</v>
          </cell>
        </row>
        <row r="7">
          <cell r="E7">
            <v>1304091</v>
          </cell>
        </row>
        <row r="8">
          <cell r="E8">
            <v>502238</v>
          </cell>
        </row>
        <row r="9">
          <cell r="E9">
            <v>24397</v>
          </cell>
        </row>
        <row r="10">
          <cell r="E10">
            <v>155480</v>
          </cell>
        </row>
        <row r="11">
          <cell r="E11">
            <v>162965</v>
          </cell>
        </row>
        <row r="12">
          <cell r="E12">
            <v>42605</v>
          </cell>
        </row>
        <row r="13">
          <cell r="E13">
            <v>27806</v>
          </cell>
        </row>
        <row r="14">
          <cell r="E14">
            <v>21223</v>
          </cell>
        </row>
        <row r="15">
          <cell r="E15">
            <v>55396</v>
          </cell>
        </row>
        <row r="16">
          <cell r="E16">
            <v>37197</v>
          </cell>
        </row>
        <row r="17">
          <cell r="E17">
            <v>656372</v>
          </cell>
        </row>
        <row r="18">
          <cell r="E18">
            <v>78909</v>
          </cell>
        </row>
        <row r="19">
          <cell r="E19">
            <v>25989</v>
          </cell>
        </row>
        <row r="20">
          <cell r="E20">
            <v>59540</v>
          </cell>
        </row>
        <row r="21">
          <cell r="E21">
            <v>188034</v>
          </cell>
        </row>
        <row r="22">
          <cell r="E22">
            <v>126104</v>
          </cell>
        </row>
        <row r="23">
          <cell r="E23">
            <v>58688</v>
          </cell>
        </row>
        <row r="24">
          <cell r="E24">
            <v>61182</v>
          </cell>
        </row>
        <row r="25">
          <cell r="E25">
            <v>26943</v>
          </cell>
        </row>
        <row r="26">
          <cell r="E26">
            <v>80596</v>
          </cell>
        </row>
        <row r="27">
          <cell r="E27">
            <v>170518</v>
          </cell>
        </row>
        <row r="28">
          <cell r="E28">
            <v>269268</v>
          </cell>
        </row>
        <row r="29">
          <cell r="E29">
            <v>50548</v>
          </cell>
        </row>
        <row r="30">
          <cell r="E30">
            <v>15311</v>
          </cell>
        </row>
        <row r="31">
          <cell r="E31">
            <v>10850</v>
          </cell>
        </row>
        <row r="32">
          <cell r="E32">
            <v>158547</v>
          </cell>
        </row>
        <row r="33">
          <cell r="E33">
            <v>60579</v>
          </cell>
        </row>
        <row r="34">
          <cell r="E34">
            <v>236965</v>
          </cell>
        </row>
        <row r="35">
          <cell r="E35">
            <v>4099185</v>
          </cell>
        </row>
        <row r="36">
          <cell r="E36">
            <v>863383</v>
          </cell>
        </row>
        <row r="37">
          <cell r="E37">
            <v>22844</v>
          </cell>
        </row>
        <row r="38">
          <cell r="E38">
            <v>46244</v>
          </cell>
        </row>
        <row r="39">
          <cell r="E39">
            <v>219785</v>
          </cell>
        </row>
        <row r="40">
          <cell r="E40">
            <v>66084</v>
          </cell>
        </row>
        <row r="41">
          <cell r="E41">
            <v>26167</v>
          </cell>
        </row>
        <row r="42">
          <cell r="E42">
            <v>469313</v>
          </cell>
        </row>
        <row r="43">
          <cell r="E43">
            <v>301061</v>
          </cell>
        </row>
        <row r="44">
          <cell r="E44">
            <v>80654</v>
          </cell>
        </row>
        <row r="45">
          <cell r="E45">
            <v>90679</v>
          </cell>
        </row>
        <row r="46">
          <cell r="E46">
            <v>228534</v>
          </cell>
        </row>
        <row r="47">
          <cell r="E47">
            <v>137567</v>
          </cell>
        </row>
        <row r="48">
          <cell r="E48">
            <v>58607</v>
          </cell>
        </row>
        <row r="49">
          <cell r="E49">
            <v>190197</v>
          </cell>
        </row>
        <row r="50">
          <cell r="E50">
            <v>22437</v>
          </cell>
        </row>
        <row r="51">
          <cell r="E51">
            <v>40810</v>
          </cell>
        </row>
        <row r="52">
          <cell r="E52">
            <v>40444</v>
          </cell>
        </row>
        <row r="53">
          <cell r="E53">
            <v>76969</v>
          </cell>
        </row>
        <row r="54">
          <cell r="E54">
            <v>57262</v>
          </cell>
        </row>
        <row r="55">
          <cell r="E55">
            <v>175454</v>
          </cell>
        </row>
        <row r="56">
          <cell r="E56">
            <v>160406</v>
          </cell>
        </row>
        <row r="57">
          <cell r="E57">
            <v>22407</v>
          </cell>
        </row>
        <row r="58">
          <cell r="E58">
            <v>24015</v>
          </cell>
        </row>
        <row r="59">
          <cell r="E59">
            <v>81039</v>
          </cell>
        </row>
        <row r="60">
          <cell r="E60">
            <v>248301</v>
          </cell>
        </row>
        <row r="61">
          <cell r="E61">
            <v>55282</v>
          </cell>
        </row>
        <row r="62">
          <cell r="E62">
            <v>117795</v>
          </cell>
        </row>
        <row r="63">
          <cell r="E63">
            <v>7224</v>
          </cell>
        </row>
        <row r="64">
          <cell r="E64">
            <v>123454</v>
          </cell>
        </row>
        <row r="65">
          <cell r="E65">
            <v>61973</v>
          </cell>
        </row>
        <row r="66">
          <cell r="E66">
            <v>69921</v>
          </cell>
        </row>
        <row r="67">
          <cell r="E67">
            <v>40939</v>
          </cell>
        </row>
        <row r="68">
          <cell r="E68">
            <v>86733</v>
          </cell>
        </row>
        <row r="69">
          <cell r="E69">
            <v>47341</v>
          </cell>
        </row>
        <row r="70">
          <cell r="E70">
            <v>8954</v>
          </cell>
        </row>
        <row r="71">
          <cell r="E71">
            <v>41905</v>
          </cell>
        </row>
        <row r="72">
          <cell r="E72">
            <v>38416</v>
          </cell>
        </row>
        <row r="73">
          <cell r="E73">
            <v>49885</v>
          </cell>
        </row>
        <row r="74">
          <cell r="E74">
            <v>28639</v>
          </cell>
        </row>
        <row r="75">
          <cell r="E75">
            <v>27650</v>
          </cell>
        </row>
        <row r="76">
          <cell r="E76">
            <v>9171</v>
          </cell>
        </row>
        <row r="77">
          <cell r="E77">
            <v>14765</v>
          </cell>
        </row>
        <row r="78">
          <cell r="E78">
            <v>51915</v>
          </cell>
        </row>
        <row r="79">
          <cell r="E79">
            <v>39751</v>
          </cell>
        </row>
        <row r="80">
          <cell r="E80">
            <v>13696</v>
          </cell>
        </row>
        <row r="81">
          <cell r="E81">
            <v>52364</v>
          </cell>
        </row>
        <row r="82">
          <cell r="E82">
            <v>69260</v>
          </cell>
        </row>
        <row r="83">
          <cell r="E83">
            <v>14069873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114"/>
  <sheetViews>
    <sheetView zoomScaleNormal="100" workbookViewId="0">
      <pane ySplit="1" topLeftCell="A113" activePane="bottomLeft" state="frozen"/>
      <selection pane="bottomLeft" activeCell="O11" sqref="O11"/>
    </sheetView>
  </sheetViews>
  <sheetFormatPr defaultColWidth="8.85546875" defaultRowHeight="15"/>
  <cols>
    <col min="1" max="1" width="9.140625" style="3" customWidth="1"/>
    <col min="2" max="2" width="17.7109375" style="3" bestFit="1" customWidth="1"/>
    <col min="3" max="3" width="11.5703125" style="3" bestFit="1" customWidth="1"/>
    <col min="4" max="4" width="15.5703125" style="3" bestFit="1" customWidth="1"/>
    <col min="5" max="5" width="17.7109375" style="3" bestFit="1" customWidth="1"/>
    <col min="6" max="6" width="12.85546875" style="3" bestFit="1" customWidth="1"/>
    <col min="7" max="7" width="18" style="3" customWidth="1"/>
    <col min="8" max="8" width="14.5703125" style="3" bestFit="1" customWidth="1"/>
    <col min="9" max="9" width="11.42578125" style="3" bestFit="1" customWidth="1"/>
    <col min="10" max="16384" width="8.85546875" style="3"/>
  </cols>
  <sheetData>
    <row r="1" spans="1:36" ht="30">
      <c r="A1" s="18" t="s">
        <v>0</v>
      </c>
      <c r="B1" s="20" t="s">
        <v>160</v>
      </c>
      <c r="C1" s="20" t="s">
        <v>259</v>
      </c>
      <c r="D1" s="21" t="s">
        <v>261</v>
      </c>
      <c r="E1" s="21" t="s">
        <v>262</v>
      </c>
      <c r="F1" s="22" t="s">
        <v>263</v>
      </c>
      <c r="G1" s="22" t="s">
        <v>264</v>
      </c>
      <c r="H1" s="23" t="s">
        <v>161</v>
      </c>
      <c r="I1" s="23" t="s">
        <v>260</v>
      </c>
    </row>
    <row r="2" spans="1:36">
      <c r="A2" s="150">
        <v>39722</v>
      </c>
      <c r="B2" s="151">
        <v>9119936</v>
      </c>
      <c r="C2" s="26">
        <v>100</v>
      </c>
      <c r="D2" s="28">
        <v>1910373</v>
      </c>
      <c r="E2" s="26">
        <v>100</v>
      </c>
      <c r="F2" s="28">
        <v>1137405</v>
      </c>
      <c r="G2" s="26">
        <v>100</v>
      </c>
      <c r="H2" s="28">
        <v>2187772</v>
      </c>
      <c r="I2" s="27">
        <v>100</v>
      </c>
    </row>
    <row r="3" spans="1:36">
      <c r="A3" s="150">
        <v>39753</v>
      </c>
      <c r="B3" s="151">
        <v>9022823</v>
      </c>
      <c r="C3" s="26">
        <v>98.935157001101757</v>
      </c>
      <c r="D3" s="28">
        <v>1911654</v>
      </c>
      <c r="E3" s="26">
        <v>100.06705496779948</v>
      </c>
      <c r="F3" s="28">
        <v>1140518</v>
      </c>
      <c r="G3" s="26">
        <v>100.27369318756291</v>
      </c>
      <c r="H3" s="28">
        <v>2199425</v>
      </c>
      <c r="I3" s="27">
        <v>100.53264234115804</v>
      </c>
    </row>
    <row r="4" spans="1:36">
      <c r="A4" s="150">
        <v>39783</v>
      </c>
      <c r="B4" s="151">
        <v>8802989</v>
      </c>
      <c r="C4" s="26">
        <v>96.524679559154805</v>
      </c>
      <c r="D4" s="28">
        <v>1897864</v>
      </c>
      <c r="E4" s="26">
        <v>99.345206407335112</v>
      </c>
      <c r="F4" s="28">
        <v>1141467</v>
      </c>
      <c r="G4" s="26">
        <v>100.35712872723437</v>
      </c>
      <c r="H4" s="28">
        <v>2205676</v>
      </c>
      <c r="I4" s="27">
        <v>100.81836681336081</v>
      </c>
    </row>
    <row r="5" spans="1:36">
      <c r="A5" s="150">
        <v>39814</v>
      </c>
      <c r="B5" s="151">
        <v>8481011</v>
      </c>
      <c r="C5" s="26">
        <v>92.994194257503565</v>
      </c>
      <c r="D5" s="28">
        <v>1912296</v>
      </c>
      <c r="E5" s="26">
        <v>100.10066097039687</v>
      </c>
      <c r="F5" s="28">
        <v>1144082</v>
      </c>
      <c r="G5" s="26">
        <v>100.58703803834166</v>
      </c>
      <c r="H5" s="28">
        <v>2208984</v>
      </c>
      <c r="I5" s="27">
        <v>100.96957086935933</v>
      </c>
    </row>
    <row r="6" spans="1:36">
      <c r="A6" s="150">
        <v>39845</v>
      </c>
      <c r="B6" s="151">
        <v>8362290</v>
      </c>
      <c r="C6" s="26">
        <v>91.692419771366815</v>
      </c>
      <c r="D6" s="28">
        <v>1918636</v>
      </c>
      <c r="E6" s="26">
        <v>100.43253333249579</v>
      </c>
      <c r="F6" s="28">
        <v>1146634</v>
      </c>
      <c r="G6" s="26">
        <v>100.81140842531904</v>
      </c>
      <c r="H6" s="28">
        <v>2213460</v>
      </c>
      <c r="I6" s="27">
        <v>101.17416257269953</v>
      </c>
    </row>
    <row r="7" spans="1:36">
      <c r="A7" s="150">
        <v>39873</v>
      </c>
      <c r="B7" s="151">
        <v>8410234</v>
      </c>
      <c r="C7" s="26">
        <v>92.218125214913798</v>
      </c>
      <c r="D7" s="28">
        <v>1916016</v>
      </c>
      <c r="E7" s="26">
        <v>100.29538734058741</v>
      </c>
      <c r="F7" s="28">
        <v>1150295</v>
      </c>
      <c r="G7" s="26">
        <v>101.13328146086926</v>
      </c>
      <c r="H7" s="28">
        <v>2279020</v>
      </c>
      <c r="I7" s="27">
        <v>104.17081853136432</v>
      </c>
    </row>
    <row r="8" spans="1:36">
      <c r="A8" s="150">
        <v>39904</v>
      </c>
      <c r="B8" s="151">
        <v>8503053</v>
      </c>
      <c r="C8" s="26">
        <v>93.235884550067013</v>
      </c>
      <c r="D8" s="28">
        <v>1931510</v>
      </c>
      <c r="E8" s="26">
        <v>101.10643314159067</v>
      </c>
      <c r="F8" s="28">
        <v>1149546</v>
      </c>
      <c r="G8" s="26">
        <v>101.06742980732457</v>
      </c>
      <c r="H8" s="28">
        <v>2271908</v>
      </c>
      <c r="I8" s="27">
        <v>103.84573895268794</v>
      </c>
    </row>
    <row r="9" spans="1:36">
      <c r="A9" s="150">
        <v>39934</v>
      </c>
      <c r="B9" s="151">
        <v>8674726</v>
      </c>
      <c r="C9" s="26">
        <v>95.118277145804527</v>
      </c>
      <c r="D9" s="28">
        <v>1945342</v>
      </c>
      <c r="E9" s="26">
        <v>101.83048022558945</v>
      </c>
      <c r="F9" s="28">
        <v>1153672</v>
      </c>
      <c r="G9" s="26">
        <v>101.4301853781195</v>
      </c>
      <c r="H9" s="28">
        <v>2270276</v>
      </c>
      <c r="I9" s="27">
        <v>103.77114251393655</v>
      </c>
    </row>
    <row r="10" spans="1:36">
      <c r="A10" s="150">
        <v>39965</v>
      </c>
      <c r="B10" s="151">
        <v>8922743</v>
      </c>
      <c r="C10" s="26">
        <v>97.837780879164058</v>
      </c>
      <c r="D10" s="28">
        <v>1894680</v>
      </c>
      <c r="E10" s="26">
        <v>99.178537385107518</v>
      </c>
      <c r="F10" s="28">
        <v>1158562</v>
      </c>
      <c r="G10" s="26">
        <v>101.86011139391861</v>
      </c>
      <c r="H10" s="28">
        <v>2271485</v>
      </c>
      <c r="I10" s="27">
        <v>103.82640421396745</v>
      </c>
    </row>
    <row r="11" spans="1:36">
      <c r="A11" s="150">
        <v>39995</v>
      </c>
      <c r="B11" s="151">
        <v>9013349</v>
      </c>
      <c r="C11" s="26">
        <v>98.831274693155748</v>
      </c>
      <c r="D11" s="28">
        <v>1830370</v>
      </c>
      <c r="E11" s="26">
        <v>95.812179087539448</v>
      </c>
      <c r="F11" s="28">
        <v>1049015</v>
      </c>
      <c r="G11" s="26">
        <v>92.228801526281316</v>
      </c>
      <c r="H11" s="28">
        <v>2260614</v>
      </c>
      <c r="I11" s="27">
        <v>103.32950599971112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</row>
    <row r="12" spans="1:36">
      <c r="A12" s="150">
        <v>40026</v>
      </c>
      <c r="B12" s="151">
        <v>8977653</v>
      </c>
      <c r="C12" s="26">
        <v>98.439868437673255</v>
      </c>
      <c r="D12" s="28">
        <v>1786003</v>
      </c>
      <c r="E12" s="26">
        <v>93.489753048226703</v>
      </c>
      <c r="F12" s="28">
        <v>1053385</v>
      </c>
      <c r="G12" s="26">
        <v>92.613009438150883</v>
      </c>
      <c r="H12" s="28">
        <v>2248048</v>
      </c>
      <c r="I12" s="27">
        <v>102.75513170476631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>
      <c r="A13" s="150">
        <v>40057</v>
      </c>
      <c r="B13" s="151">
        <v>8950211</v>
      </c>
      <c r="C13" s="26">
        <v>98.138967203278611</v>
      </c>
      <c r="D13" s="28">
        <v>1820914</v>
      </c>
      <c r="E13" s="26">
        <v>95.317197217506731</v>
      </c>
      <c r="F13" s="28">
        <v>1059182</v>
      </c>
      <c r="G13" s="26">
        <v>93.122678377534825</v>
      </c>
      <c r="H13" s="28">
        <v>2262750</v>
      </c>
      <c r="I13" s="27">
        <v>103.42713957395927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>
      <c r="A14" s="150">
        <v>40087</v>
      </c>
      <c r="B14" s="151">
        <v>9046769</v>
      </c>
      <c r="C14" s="26">
        <v>99.197724633155318</v>
      </c>
      <c r="D14" s="28">
        <v>1831341</v>
      </c>
      <c r="E14" s="26">
        <v>95.863006857823052</v>
      </c>
      <c r="F14" s="28">
        <v>1061647</v>
      </c>
      <c r="G14" s="26">
        <v>93.339399774047067</v>
      </c>
      <c r="H14" s="28">
        <v>2279402</v>
      </c>
      <c r="I14" s="27">
        <v>104.1882792173956</v>
      </c>
    </row>
    <row r="15" spans="1:36">
      <c r="A15" s="150">
        <v>40118</v>
      </c>
      <c r="B15" s="151">
        <v>8975981</v>
      </c>
      <c r="C15" s="26">
        <v>98.42153497568404</v>
      </c>
      <c r="D15" s="28">
        <v>1833978</v>
      </c>
      <c r="E15" s="26">
        <v>96.001042728304881</v>
      </c>
      <c r="F15" s="28">
        <v>1066653</v>
      </c>
      <c r="G15" s="26">
        <v>93.779524443799701</v>
      </c>
      <c r="H15" s="28">
        <v>2266276</v>
      </c>
      <c r="I15" s="27">
        <v>103.58830810523216</v>
      </c>
    </row>
    <row r="16" spans="1:36">
      <c r="A16" s="150">
        <v>40148</v>
      </c>
      <c r="B16" s="151">
        <v>9030202</v>
      </c>
      <c r="C16" s="26">
        <v>99.016067656615135</v>
      </c>
      <c r="D16" s="28">
        <v>1832133</v>
      </c>
      <c r="E16" s="26">
        <v>95.904464730186206</v>
      </c>
      <c r="F16" s="28">
        <v>1016692</v>
      </c>
      <c r="G16" s="26">
        <v>89.386981769906058</v>
      </c>
      <c r="H16" s="28">
        <v>2241418</v>
      </c>
      <c r="I16" s="27">
        <v>102.4520836723388</v>
      </c>
    </row>
    <row r="17" spans="1:9">
      <c r="A17" s="150">
        <v>40179</v>
      </c>
      <c r="B17" s="151">
        <v>8874966</v>
      </c>
      <c r="C17" s="26">
        <v>97.31390658881817</v>
      </c>
      <c r="D17" s="28">
        <v>1829450</v>
      </c>
      <c r="E17" s="26">
        <v>95.76402095297621</v>
      </c>
      <c r="F17" s="28">
        <v>1023665</v>
      </c>
      <c r="G17" s="26">
        <v>90.000043959715313</v>
      </c>
      <c r="H17" s="28">
        <v>2224741</v>
      </c>
      <c r="I17" s="27">
        <v>101.68980131384806</v>
      </c>
    </row>
    <row r="18" spans="1:9">
      <c r="A18" s="150">
        <v>40210</v>
      </c>
      <c r="B18" s="151">
        <v>8900113</v>
      </c>
      <c r="C18" s="26">
        <v>97.589643172934544</v>
      </c>
      <c r="D18" s="28">
        <v>1836308</v>
      </c>
      <c r="E18" s="26">
        <v>96.123008438666176</v>
      </c>
      <c r="F18" s="28">
        <v>1036251</v>
      </c>
      <c r="G18" s="26">
        <v>91.106597913671919</v>
      </c>
      <c r="H18" s="28">
        <v>2232394</v>
      </c>
      <c r="I18" s="27">
        <v>102.03960924630171</v>
      </c>
    </row>
    <row r="19" spans="1:9">
      <c r="A19" s="150">
        <v>40238</v>
      </c>
      <c r="B19" s="151">
        <v>9136036</v>
      </c>
      <c r="C19" s="26">
        <v>100.17653632657071</v>
      </c>
      <c r="D19" s="28">
        <v>1836519</v>
      </c>
      <c r="E19" s="26">
        <v>96.134053402136658</v>
      </c>
      <c r="F19" s="28">
        <v>1044023</v>
      </c>
      <c r="G19" s="26">
        <v>91.789907728557552</v>
      </c>
      <c r="H19" s="28">
        <v>2233661</v>
      </c>
      <c r="I19" s="27">
        <v>102.09752204525884</v>
      </c>
    </row>
    <row r="20" spans="1:9">
      <c r="A20" s="150">
        <v>40269</v>
      </c>
      <c r="B20" s="151">
        <v>9361665</v>
      </c>
      <c r="C20" s="26">
        <v>102.65055588109391</v>
      </c>
      <c r="D20" s="28">
        <v>1840882</v>
      </c>
      <c r="E20" s="26">
        <v>96.362438120723027</v>
      </c>
      <c r="F20" s="28">
        <v>1049270</v>
      </c>
      <c r="G20" s="26">
        <v>92.251220981092928</v>
      </c>
      <c r="H20" s="28">
        <v>2228659</v>
      </c>
      <c r="I20" s="27">
        <v>101.86888761717401</v>
      </c>
    </row>
    <row r="21" spans="1:9">
      <c r="A21" s="150">
        <v>40299</v>
      </c>
      <c r="B21" s="151">
        <v>9604589</v>
      </c>
      <c r="C21" s="26">
        <v>105.31421492431525</v>
      </c>
      <c r="D21" s="28">
        <v>1850444</v>
      </c>
      <c r="E21" s="26">
        <v>96.862968645390197</v>
      </c>
      <c r="F21" s="28">
        <v>1047511</v>
      </c>
      <c r="G21" s="26">
        <v>92.096570702608133</v>
      </c>
      <c r="H21" s="28">
        <v>2220134</v>
      </c>
      <c r="I21" s="27">
        <v>101.47922178362279</v>
      </c>
    </row>
    <row r="22" spans="1:9">
      <c r="A22" s="150">
        <v>40330</v>
      </c>
      <c r="B22" s="151">
        <v>9743072</v>
      </c>
      <c r="C22" s="26">
        <v>106.83267952757562</v>
      </c>
      <c r="D22" s="28">
        <v>1849129</v>
      </c>
      <c r="E22" s="26">
        <v>96.794133920443798</v>
      </c>
      <c r="F22" s="28">
        <v>1054916</v>
      </c>
      <c r="G22" s="26">
        <v>92.747614086451179</v>
      </c>
      <c r="H22" s="28">
        <v>2250200</v>
      </c>
      <c r="I22" s="27">
        <v>102.85349661664927</v>
      </c>
    </row>
    <row r="23" spans="1:9">
      <c r="A23" s="150">
        <v>40360</v>
      </c>
      <c r="B23" s="151">
        <v>9976855</v>
      </c>
      <c r="C23" s="26">
        <v>109.39610760426388</v>
      </c>
      <c r="D23" s="28">
        <v>1859828.0926363636</v>
      </c>
      <c r="E23" s="26">
        <v>97.354186467059762</v>
      </c>
      <c r="F23" s="28">
        <v>1068099</v>
      </c>
      <c r="G23" s="26">
        <v>93.906655940496137</v>
      </c>
      <c r="H23" s="28">
        <v>2238882</v>
      </c>
      <c r="I23" s="27">
        <v>102.33616665722023</v>
      </c>
    </row>
    <row r="24" spans="1:9">
      <c r="A24" s="150">
        <v>40391</v>
      </c>
      <c r="B24" s="151">
        <v>9937919</v>
      </c>
      <c r="C24" s="26">
        <v>108.96917478368269</v>
      </c>
      <c r="D24" s="28">
        <v>1861234</v>
      </c>
      <c r="E24" s="26">
        <v>97.427779810539619</v>
      </c>
      <c r="F24" s="28">
        <v>1075781</v>
      </c>
      <c r="G24" s="26">
        <v>94.582053006624733</v>
      </c>
      <c r="H24" s="28">
        <v>2244534</v>
      </c>
      <c r="I24" s="27">
        <v>102.59451167671952</v>
      </c>
    </row>
    <row r="25" spans="1:9">
      <c r="A25" s="150">
        <v>40422</v>
      </c>
      <c r="B25" s="151">
        <v>9959685</v>
      </c>
      <c r="C25" s="26">
        <v>109.20783873921923</v>
      </c>
      <c r="D25" s="28">
        <v>1817693.7794000001</v>
      </c>
      <c r="E25" s="26">
        <v>95.14863219905223</v>
      </c>
      <c r="F25" s="28">
        <v>1083929</v>
      </c>
      <c r="G25" s="26">
        <v>95.298420527428661</v>
      </c>
      <c r="H25" s="28">
        <v>2246537</v>
      </c>
      <c r="I25" s="27">
        <v>102.68606600687824</v>
      </c>
    </row>
    <row r="26" spans="1:9">
      <c r="A26" s="150">
        <v>40452</v>
      </c>
      <c r="B26" s="151">
        <v>9992591</v>
      </c>
      <c r="C26" s="26">
        <v>109.56865267475561</v>
      </c>
      <c r="D26" s="28">
        <v>1824281.3330515001</v>
      </c>
      <c r="E26" s="26">
        <v>95.493462954695246</v>
      </c>
      <c r="F26" s="28">
        <v>1089543</v>
      </c>
      <c r="G26" s="26">
        <v>95.792000211006638</v>
      </c>
      <c r="H26" s="28">
        <v>2263441</v>
      </c>
      <c r="I26" s="27">
        <v>103.45872421806294</v>
      </c>
    </row>
    <row r="27" spans="1:9">
      <c r="A27" s="150">
        <v>40483</v>
      </c>
      <c r="B27" s="151">
        <v>9914876</v>
      </c>
      <c r="C27" s="26">
        <v>108.71650853690203</v>
      </c>
      <c r="D27" s="28">
        <v>1832451.5024645755</v>
      </c>
      <c r="E27" s="26">
        <v>95.921136995998964</v>
      </c>
      <c r="F27" s="28">
        <v>1095643</v>
      </c>
      <c r="G27" s="26">
        <v>96.328308737872618</v>
      </c>
      <c r="H27" s="28">
        <v>2260299</v>
      </c>
      <c r="I27" s="27">
        <v>103.31510779002566</v>
      </c>
    </row>
    <row r="28" spans="1:9">
      <c r="A28" s="150">
        <v>40513</v>
      </c>
      <c r="B28" s="151">
        <v>10030810</v>
      </c>
      <c r="C28" s="26">
        <v>109.98772359806033</v>
      </c>
      <c r="D28" s="28">
        <v>1862191.7550279992</v>
      </c>
      <c r="E28" s="26">
        <v>97.477914262188548</v>
      </c>
      <c r="F28" s="28">
        <v>1101131</v>
      </c>
      <c r="G28" s="26">
        <v>96.810810573190736</v>
      </c>
      <c r="H28" s="28">
        <v>2282511</v>
      </c>
      <c r="I28" s="27">
        <v>104.33038726156107</v>
      </c>
    </row>
    <row r="29" spans="1:9">
      <c r="A29" s="150">
        <v>40544</v>
      </c>
      <c r="B29" s="151">
        <v>9960858</v>
      </c>
      <c r="C29" s="26">
        <v>109.22070067158367</v>
      </c>
      <c r="D29" s="28">
        <v>1876534.0000000005</v>
      </c>
      <c r="E29" s="26">
        <v>98.228670526645871</v>
      </c>
      <c r="F29" s="28">
        <v>1115031</v>
      </c>
      <c r="G29" s="26">
        <v>98.032890659000088</v>
      </c>
      <c r="H29" s="28">
        <v>2287486</v>
      </c>
      <c r="I29" s="27">
        <v>104.55778755738716</v>
      </c>
    </row>
    <row r="30" spans="1:9">
      <c r="A30" s="150">
        <v>40575</v>
      </c>
      <c r="B30" s="151">
        <v>9970036</v>
      </c>
      <c r="C30" s="26">
        <v>109.32133734271821</v>
      </c>
      <c r="D30" s="28">
        <v>1883401.7738148256</v>
      </c>
      <c r="E30" s="26">
        <v>98.588169630476642</v>
      </c>
      <c r="F30" s="28">
        <v>1144364</v>
      </c>
      <c r="G30" s="26">
        <v>100.61183131778037</v>
      </c>
      <c r="H30" s="28">
        <v>2301439</v>
      </c>
      <c r="I30" s="27">
        <v>105.19555968355021</v>
      </c>
    </row>
    <row r="31" spans="1:9">
      <c r="A31" s="150">
        <v>40603</v>
      </c>
      <c r="B31" s="151">
        <v>10252034</v>
      </c>
      <c r="C31" s="26">
        <v>112.41344237503421</v>
      </c>
      <c r="D31" s="28">
        <v>1901118.7959576449</v>
      </c>
      <c r="E31" s="26">
        <v>99.515581300491846</v>
      </c>
      <c r="F31" s="28">
        <v>1157888</v>
      </c>
      <c r="G31" s="26">
        <v>101.80085369767144</v>
      </c>
      <c r="H31" s="28">
        <v>2306478</v>
      </c>
      <c r="I31" s="27">
        <v>105.42588532991554</v>
      </c>
    </row>
    <row r="32" spans="1:9">
      <c r="A32" s="150">
        <v>40634</v>
      </c>
      <c r="B32" s="151">
        <v>10511792</v>
      </c>
      <c r="C32" s="26">
        <v>115.26168604691962</v>
      </c>
      <c r="D32" s="28">
        <v>1906281.7196028521</v>
      </c>
      <c r="E32" s="26">
        <v>99.785838660976268</v>
      </c>
      <c r="F32" s="28">
        <v>1195761</v>
      </c>
      <c r="G32" s="26">
        <v>105.13062629406411</v>
      </c>
      <c r="H32" s="28">
        <v>2305863</v>
      </c>
      <c r="I32" s="27">
        <v>105.39777453957726</v>
      </c>
    </row>
    <row r="33" spans="1:9">
      <c r="A33" s="150">
        <v>40664</v>
      </c>
      <c r="B33" s="151">
        <v>10771209</v>
      </c>
      <c r="C33" s="26">
        <v>118.10619065747829</v>
      </c>
      <c r="D33" s="28">
        <v>1885039.9718485156</v>
      </c>
      <c r="E33" s="26">
        <v>98.673922414550219</v>
      </c>
      <c r="F33" s="28">
        <v>1218210</v>
      </c>
      <c r="G33" s="26">
        <v>107.10432959236155</v>
      </c>
      <c r="H33" s="28">
        <v>2312096</v>
      </c>
      <c r="I33" s="27">
        <v>105.68267625694085</v>
      </c>
    </row>
    <row r="34" spans="1:9">
      <c r="A34" s="150">
        <v>40695</v>
      </c>
      <c r="B34" s="151">
        <v>11045909</v>
      </c>
      <c r="C34" s="26">
        <v>121.1182731984084</v>
      </c>
      <c r="D34" s="28">
        <v>1889623.9999999995</v>
      </c>
      <c r="E34" s="26">
        <v>98.913877028203373</v>
      </c>
      <c r="F34" s="28">
        <v>1199684</v>
      </c>
      <c r="G34" s="26">
        <v>105.47553422044038</v>
      </c>
      <c r="H34" s="28">
        <v>2370551</v>
      </c>
      <c r="I34" s="27">
        <v>108.3545725971445</v>
      </c>
    </row>
    <row r="35" spans="1:9">
      <c r="A35" s="150">
        <v>40725</v>
      </c>
      <c r="B35" s="151">
        <v>11112453</v>
      </c>
      <c r="C35" s="26">
        <v>121.84792744159607</v>
      </c>
      <c r="D35" s="28">
        <v>1868398.0000000002</v>
      </c>
      <c r="E35" s="26">
        <v>97.802785110551724</v>
      </c>
      <c r="F35" s="28">
        <v>1184844</v>
      </c>
      <c r="G35" s="26">
        <v>104.1708098698353</v>
      </c>
      <c r="H35" s="28">
        <v>2376533</v>
      </c>
      <c r="I35" s="27">
        <v>108.62800145536188</v>
      </c>
    </row>
    <row r="36" spans="1:9">
      <c r="A36" s="150">
        <v>40756</v>
      </c>
      <c r="B36" s="151">
        <v>10886860</v>
      </c>
      <c r="C36" s="26">
        <v>119.37430262668509</v>
      </c>
      <c r="D36" s="28">
        <v>1876833</v>
      </c>
      <c r="E36" s="26">
        <v>98.244321920378894</v>
      </c>
      <c r="F36" s="28">
        <v>1166692</v>
      </c>
      <c r="G36" s="26">
        <v>102.57489636497115</v>
      </c>
      <c r="H36" s="28">
        <v>2509484</v>
      </c>
      <c r="I36" s="27">
        <v>114.70500582327591</v>
      </c>
    </row>
    <row r="37" spans="1:9">
      <c r="A37" s="150">
        <v>40787</v>
      </c>
      <c r="B37" s="151">
        <v>11061597</v>
      </c>
      <c r="C37" s="26">
        <v>121.29029194941718</v>
      </c>
      <c r="D37" s="28">
        <v>1864766</v>
      </c>
      <c r="E37" s="26">
        <v>97.612665170623742</v>
      </c>
      <c r="F37" s="28">
        <v>1155959</v>
      </c>
      <c r="G37" s="26">
        <v>101.63125711597891</v>
      </c>
      <c r="H37" s="28">
        <v>2537648</v>
      </c>
      <c r="I37" s="27">
        <v>115.99234289496346</v>
      </c>
    </row>
    <row r="38" spans="1:9">
      <c r="A38" s="150">
        <v>40817</v>
      </c>
      <c r="B38" s="151">
        <v>11078121</v>
      </c>
      <c r="C38" s="26">
        <v>121.47147743142057</v>
      </c>
      <c r="D38" s="28">
        <v>1869097</v>
      </c>
      <c r="E38" s="26">
        <v>97.839374823660094</v>
      </c>
      <c r="F38" s="28">
        <v>1154076</v>
      </c>
      <c r="G38" s="26">
        <v>101.46570482809554</v>
      </c>
      <c r="H38" s="28">
        <v>2579366</v>
      </c>
      <c r="I38" s="27">
        <v>117.8992143605458</v>
      </c>
    </row>
    <row r="39" spans="1:9">
      <c r="A39" s="150">
        <v>40848</v>
      </c>
      <c r="B39" s="151">
        <v>10984191</v>
      </c>
      <c r="C39" s="26">
        <v>120.44153599323504</v>
      </c>
      <c r="D39" s="28">
        <v>1878909</v>
      </c>
      <c r="E39" s="26">
        <v>98.352991797936838</v>
      </c>
      <c r="F39" s="28">
        <v>1142647</v>
      </c>
      <c r="G39" s="26">
        <v>100.46087365538222</v>
      </c>
      <c r="H39" s="28">
        <v>2543634</v>
      </c>
      <c r="I39" s="27">
        <v>116.26595458758958</v>
      </c>
    </row>
    <row r="40" spans="1:9">
      <c r="A40" s="150">
        <v>40878</v>
      </c>
      <c r="B40" s="151">
        <v>11030939</v>
      </c>
      <c r="C40" s="26">
        <v>120.95412730966532</v>
      </c>
      <c r="D40" s="28">
        <v>1880740</v>
      </c>
      <c r="E40" s="26">
        <v>98.448836954877393</v>
      </c>
      <c r="F40" s="28">
        <v>1121777</v>
      </c>
      <c r="G40" s="26">
        <v>98.625995138055487</v>
      </c>
      <c r="H40" s="28">
        <v>2554200</v>
      </c>
      <c r="I40" s="27">
        <v>116.74891167818218</v>
      </c>
    </row>
    <row r="41" spans="1:9">
      <c r="A41" s="150">
        <v>40909</v>
      </c>
      <c r="B41" s="151">
        <v>10957242</v>
      </c>
      <c r="C41" s="26">
        <v>120.14604049852981</v>
      </c>
      <c r="D41" s="28">
        <v>1900471</v>
      </c>
      <c r="E41" s="26">
        <v>99.481671903863798</v>
      </c>
      <c r="F41" s="28">
        <v>1139504</v>
      </c>
      <c r="G41" s="26">
        <v>100.18454288490028</v>
      </c>
      <c r="H41" s="28">
        <v>2563237</v>
      </c>
      <c r="I41" s="27">
        <v>117.16198031604756</v>
      </c>
    </row>
    <row r="42" spans="1:9">
      <c r="A42" s="150">
        <v>40940</v>
      </c>
      <c r="B42" s="151">
        <v>10845430</v>
      </c>
      <c r="C42" s="26">
        <v>118.92002312296927</v>
      </c>
      <c r="D42" s="28">
        <v>1921116</v>
      </c>
      <c r="E42" s="26">
        <v>100.56235091262282</v>
      </c>
      <c r="F42" s="28">
        <v>1138592</v>
      </c>
      <c r="G42" s="26">
        <v>100.10436036416228</v>
      </c>
      <c r="H42" s="28">
        <v>2576419</v>
      </c>
      <c r="I42" s="27">
        <v>117.76451110993284</v>
      </c>
    </row>
    <row r="43" spans="1:9">
      <c r="A43" s="150">
        <v>40969</v>
      </c>
      <c r="B43" s="151">
        <v>11257343</v>
      </c>
      <c r="C43" s="26">
        <v>123.43664473084021</v>
      </c>
      <c r="D43" s="28">
        <v>1932074</v>
      </c>
      <c r="E43" s="26">
        <v>101.1359561719099</v>
      </c>
      <c r="F43" s="28">
        <v>1136096</v>
      </c>
      <c r="G43" s="26">
        <v>99.8849134653004</v>
      </c>
      <c r="H43" s="28">
        <v>2574644</v>
      </c>
      <c r="I43" s="27">
        <v>117.68337834107028</v>
      </c>
    </row>
    <row r="44" spans="1:9">
      <c r="A44" s="150">
        <v>41000</v>
      </c>
      <c r="B44" s="151">
        <v>11521869</v>
      </c>
      <c r="C44" s="26">
        <v>126.3371694713647</v>
      </c>
      <c r="D44" s="28">
        <v>1937480</v>
      </c>
      <c r="E44" s="26">
        <v>101.4189375582674</v>
      </c>
      <c r="F44" s="28">
        <v>1121103</v>
      </c>
      <c r="G44" s="26">
        <v>98.566737441808328</v>
      </c>
      <c r="H44" s="28">
        <v>2569269</v>
      </c>
      <c r="I44" s="27">
        <v>117.43769460437376</v>
      </c>
    </row>
    <row r="45" spans="1:9">
      <c r="A45" s="150">
        <v>41030</v>
      </c>
      <c r="B45" s="151">
        <v>11820778</v>
      </c>
      <c r="C45" s="26">
        <v>129.61470343651536</v>
      </c>
      <c r="D45" s="28">
        <v>1931182</v>
      </c>
      <c r="E45" s="26">
        <v>101.0892637197029</v>
      </c>
      <c r="F45" s="28">
        <v>1113613</v>
      </c>
      <c r="G45" s="26">
        <v>97.908220906361407</v>
      </c>
      <c r="H45" s="28">
        <v>2574350</v>
      </c>
      <c r="I45" s="27">
        <v>117.66994001203051</v>
      </c>
    </row>
    <row r="46" spans="1:9">
      <c r="A46" s="150">
        <v>41061</v>
      </c>
      <c r="B46" s="151">
        <v>12087084</v>
      </c>
      <c r="C46" s="26">
        <v>132.53474585786566</v>
      </c>
      <c r="D46" s="28">
        <v>1935759</v>
      </c>
      <c r="E46" s="26">
        <v>101.32885043915508</v>
      </c>
      <c r="F46" s="28">
        <v>1104403</v>
      </c>
      <c r="G46" s="26">
        <v>97.098482950224422</v>
      </c>
      <c r="H46" s="28">
        <v>2610813</v>
      </c>
      <c r="I46" s="27">
        <v>119.33661277317746</v>
      </c>
    </row>
    <row r="47" spans="1:9">
      <c r="A47" s="150">
        <v>41091</v>
      </c>
      <c r="B47" s="151">
        <v>12107944</v>
      </c>
      <c r="C47" s="26">
        <v>132.76347553316162</v>
      </c>
      <c r="D47" s="28">
        <v>1938997</v>
      </c>
      <c r="E47" s="26">
        <v>101.49834613449835</v>
      </c>
      <c r="F47" s="28">
        <v>1103934</v>
      </c>
      <c r="G47" s="26">
        <v>97.057248737257169</v>
      </c>
      <c r="H47" s="28">
        <v>2613791</v>
      </c>
      <c r="I47" s="27">
        <v>119.47273299045787</v>
      </c>
    </row>
    <row r="48" spans="1:9">
      <c r="A48" s="150">
        <v>41122</v>
      </c>
      <c r="B48" s="151">
        <v>11716148</v>
      </c>
      <c r="C48" s="26">
        <v>128.46743661359028</v>
      </c>
      <c r="D48" s="28">
        <v>1937355</v>
      </c>
      <c r="E48" s="26">
        <v>101.41239433346263</v>
      </c>
      <c r="F48" s="28">
        <v>1101083</v>
      </c>
      <c r="G48" s="26">
        <v>96.80659044052031</v>
      </c>
      <c r="H48" s="28">
        <v>2600540</v>
      </c>
      <c r="I48" s="27">
        <v>118.86704830302244</v>
      </c>
    </row>
    <row r="49" spans="1:9">
      <c r="A49" s="150">
        <v>41153</v>
      </c>
      <c r="B49" s="151">
        <v>12069085</v>
      </c>
      <c r="C49" s="26">
        <v>132.33738701675099</v>
      </c>
      <c r="D49" s="28">
        <v>1937908</v>
      </c>
      <c r="E49" s="26">
        <v>101.44134155999902</v>
      </c>
      <c r="F49" s="28">
        <v>1097163</v>
      </c>
      <c r="G49" s="26">
        <v>96.461946272435938</v>
      </c>
      <c r="H49" s="28">
        <v>2613470</v>
      </c>
      <c r="I49" s="27">
        <v>119.45806052915935</v>
      </c>
    </row>
    <row r="50" spans="1:9">
      <c r="A50" s="150">
        <v>41183</v>
      </c>
      <c r="B50" s="151">
        <v>11743906</v>
      </c>
      <c r="C50" s="26">
        <v>128.77180278458093</v>
      </c>
      <c r="D50" s="28">
        <v>1987922</v>
      </c>
      <c r="E50" s="26">
        <v>104.05936432309292</v>
      </c>
      <c r="F50" s="28">
        <v>1079239</v>
      </c>
      <c r="G50" s="26">
        <v>94.886078397756307</v>
      </c>
      <c r="H50" s="28">
        <v>2688851</v>
      </c>
      <c r="I50" s="27">
        <v>122.90362066979557</v>
      </c>
    </row>
    <row r="51" spans="1:9">
      <c r="A51" s="150">
        <v>41214</v>
      </c>
      <c r="B51" s="151">
        <v>11996881</v>
      </c>
      <c r="C51" s="26">
        <v>131.54567093453286</v>
      </c>
      <c r="D51" s="28">
        <v>1933781</v>
      </c>
      <c r="E51" s="26">
        <v>101.22531044984409</v>
      </c>
      <c r="F51" s="28">
        <v>1071133</v>
      </c>
      <c r="G51" s="26">
        <v>94.173403493038975</v>
      </c>
      <c r="H51" s="28">
        <v>2622715</v>
      </c>
      <c r="I51" s="27">
        <v>119.88063655627734</v>
      </c>
    </row>
    <row r="52" spans="1:9">
      <c r="A52" s="150">
        <v>41244</v>
      </c>
      <c r="B52" s="151">
        <v>11939620</v>
      </c>
      <c r="C52" s="26">
        <v>130.91780468634869</v>
      </c>
      <c r="D52" s="28">
        <v>1910505</v>
      </c>
      <c r="E52" s="26">
        <v>100.00690964539385</v>
      </c>
      <c r="F52" s="28">
        <v>1056852</v>
      </c>
      <c r="G52" s="26">
        <v>92.917826104158152</v>
      </c>
      <c r="H52" s="28">
        <v>2662608</v>
      </c>
      <c r="I52" s="27">
        <v>121.70408982288832</v>
      </c>
    </row>
    <row r="53" spans="1:9">
      <c r="A53" s="150">
        <v>41275</v>
      </c>
      <c r="B53" s="151">
        <v>11698045</v>
      </c>
      <c r="C53" s="26">
        <v>128.26893741359589</v>
      </c>
      <c r="D53" s="28">
        <v>1913440</v>
      </c>
      <c r="E53" s="26">
        <v>100.16054456381032</v>
      </c>
      <c r="F53" s="28">
        <v>1050279</v>
      </c>
      <c r="G53" s="26">
        <v>92.339931686602398</v>
      </c>
      <c r="H53" s="28">
        <v>2667984</v>
      </c>
      <c r="I53" s="27">
        <v>121.949819268187</v>
      </c>
    </row>
    <row r="54" spans="1:9">
      <c r="A54" s="150">
        <v>41306</v>
      </c>
      <c r="B54" s="151">
        <v>11620928</v>
      </c>
      <c r="C54" s="26">
        <v>127.42335033930064</v>
      </c>
      <c r="D54" s="28">
        <v>1927111.9999999998</v>
      </c>
      <c r="E54" s="26">
        <v>100.87621632005894</v>
      </c>
      <c r="F54" s="28">
        <v>1042120</v>
      </c>
      <c r="G54" s="26">
        <v>91.622597052061494</v>
      </c>
      <c r="H54" s="28">
        <v>2670744</v>
      </c>
      <c r="I54" s="27">
        <v>122.07597501019303</v>
      </c>
    </row>
    <row r="55" spans="1:9">
      <c r="A55" s="150">
        <v>41334</v>
      </c>
      <c r="B55" s="151">
        <v>11896801</v>
      </c>
      <c r="C55" s="26">
        <v>130.44829481259518</v>
      </c>
      <c r="D55" s="28">
        <v>1938193</v>
      </c>
      <c r="E55" s="26">
        <v>101.45626011255393</v>
      </c>
      <c r="F55" s="28">
        <v>1034903</v>
      </c>
      <c r="G55" s="26">
        <v>90.988082521177589</v>
      </c>
      <c r="H55" s="28">
        <v>2651342</v>
      </c>
      <c r="I55" s="27">
        <v>121.18913671077243</v>
      </c>
    </row>
    <row r="56" spans="1:9">
      <c r="A56" s="150">
        <v>41365</v>
      </c>
      <c r="B56" s="151">
        <v>12132681</v>
      </c>
      <c r="C56" s="26">
        <v>133.03471647169454</v>
      </c>
      <c r="D56" s="28">
        <v>1948982</v>
      </c>
      <c r="E56" s="26">
        <v>102.02101893190492</v>
      </c>
      <c r="F56" s="28">
        <v>1027778</v>
      </c>
      <c r="G56" s="26">
        <v>90.361656577912001</v>
      </c>
      <c r="H56" s="28">
        <v>2649513</v>
      </c>
      <c r="I56" s="27">
        <v>121.10553567739235</v>
      </c>
    </row>
    <row r="57" spans="1:9">
      <c r="A57" s="150">
        <v>41395</v>
      </c>
      <c r="B57" s="151">
        <v>12216079</v>
      </c>
      <c r="C57" s="26">
        <v>133.94917464333082</v>
      </c>
      <c r="D57" s="28">
        <v>1958586</v>
      </c>
      <c r="E57" s="26">
        <v>102.52374798010651</v>
      </c>
      <c r="F57" s="28">
        <v>1022716</v>
      </c>
      <c r="G57" s="26">
        <v>89.916608420043872</v>
      </c>
      <c r="H57" s="28">
        <v>2650756</v>
      </c>
      <c r="I57" s="27">
        <v>121.16235146989722</v>
      </c>
    </row>
    <row r="58" spans="1:9">
      <c r="A58" s="150">
        <v>41426</v>
      </c>
      <c r="B58" s="151">
        <v>12274403</v>
      </c>
      <c r="C58" s="26">
        <v>134.5886966750644</v>
      </c>
      <c r="D58" s="28">
        <v>1961927</v>
      </c>
      <c r="E58" s="26">
        <v>102.69863529268892</v>
      </c>
      <c r="F58" s="28">
        <v>1012428</v>
      </c>
      <c r="G58" s="26">
        <v>89.012093317683679</v>
      </c>
      <c r="H58" s="28">
        <v>2663305</v>
      </c>
      <c r="I58" s="27">
        <v>121.73594871860504</v>
      </c>
    </row>
    <row r="59" spans="1:9">
      <c r="A59" s="150">
        <v>41456</v>
      </c>
      <c r="B59" s="151">
        <v>12200031</v>
      </c>
      <c r="C59" s="26">
        <v>133.77320849619997</v>
      </c>
      <c r="D59" s="28">
        <v>1966920</v>
      </c>
      <c r="E59" s="26">
        <v>102.95999786429142</v>
      </c>
      <c r="F59" s="28">
        <v>1003774</v>
      </c>
      <c r="G59" s="26">
        <v>88.251238564979047</v>
      </c>
      <c r="H59" s="28">
        <v>2668898</v>
      </c>
      <c r="I59" s="27">
        <v>121.99159693057595</v>
      </c>
    </row>
    <row r="60" spans="1:9">
      <c r="A60" s="150">
        <v>41487</v>
      </c>
      <c r="B60" s="151">
        <v>12236880</v>
      </c>
      <c r="C60" s="26">
        <v>134.17725738426233</v>
      </c>
      <c r="D60" s="28">
        <v>1945347</v>
      </c>
      <c r="E60" s="26">
        <v>101.83074195458164</v>
      </c>
      <c r="F60" s="28">
        <v>986334</v>
      </c>
      <c r="G60" s="26">
        <v>86.717923694726153</v>
      </c>
      <c r="H60" s="28">
        <v>2663081</v>
      </c>
      <c r="I60" s="27">
        <v>121.72570999171761</v>
      </c>
    </row>
    <row r="61" spans="1:9">
      <c r="A61" s="150">
        <v>41518</v>
      </c>
      <c r="B61" s="151">
        <v>12523723</v>
      </c>
      <c r="C61" s="26">
        <v>137.32248778938799</v>
      </c>
      <c r="D61" s="28">
        <v>1913073</v>
      </c>
      <c r="E61" s="26">
        <v>100.14133365578346</v>
      </c>
      <c r="F61" s="28">
        <v>970007</v>
      </c>
      <c r="G61" s="26">
        <v>85.282463150768635</v>
      </c>
      <c r="H61" s="28">
        <v>2707070</v>
      </c>
      <c r="I61" s="27">
        <v>123.73638569284185</v>
      </c>
    </row>
    <row r="62" spans="1:9">
      <c r="A62" s="150">
        <v>41548</v>
      </c>
      <c r="B62" s="151">
        <v>12297151</v>
      </c>
      <c r="C62" s="26">
        <v>134.83812825002281</v>
      </c>
      <c r="D62" s="28">
        <v>1896377</v>
      </c>
      <c r="E62" s="26">
        <v>99.267368205057338</v>
      </c>
      <c r="F62" s="28">
        <v>960369</v>
      </c>
      <c r="G62" s="26">
        <v>84.43509567832038</v>
      </c>
      <c r="H62" s="28">
        <v>2756891</v>
      </c>
      <c r="I62" s="27">
        <v>126.0136339618571</v>
      </c>
    </row>
    <row r="63" spans="1:9">
      <c r="A63" s="150">
        <v>41579</v>
      </c>
      <c r="B63" s="151">
        <v>12433976</v>
      </c>
      <c r="C63" s="26">
        <v>136.33841290114316</v>
      </c>
      <c r="D63" s="28">
        <v>1860055</v>
      </c>
      <c r="E63" s="26">
        <v>97.366064114180844</v>
      </c>
      <c r="F63" s="28">
        <v>940806</v>
      </c>
      <c r="G63" s="26">
        <v>82.715127856831998</v>
      </c>
      <c r="H63" s="28">
        <v>2766055</v>
      </c>
      <c r="I63" s="27">
        <v>126.43250759219882</v>
      </c>
    </row>
    <row r="64" spans="1:9">
      <c r="A64" s="150">
        <v>41609</v>
      </c>
      <c r="B64" s="151">
        <v>12363785</v>
      </c>
      <c r="C64" s="26">
        <v>135.56876934224101</v>
      </c>
      <c r="D64" s="28">
        <v>1832463</v>
      </c>
      <c r="E64" s="26">
        <v>95.921738843670852</v>
      </c>
      <c r="F64" s="28">
        <v>928454</v>
      </c>
      <c r="G64" s="26">
        <v>81.629147049643706</v>
      </c>
      <c r="H64" s="28">
        <v>2823400</v>
      </c>
      <c r="I64" s="27">
        <v>129.053667383987</v>
      </c>
    </row>
    <row r="65" spans="1:9">
      <c r="A65" s="150">
        <v>41640</v>
      </c>
      <c r="B65" s="151">
        <v>12329012</v>
      </c>
      <c r="C65" s="26">
        <v>135.18748377181595</v>
      </c>
      <c r="D65" s="28">
        <v>1812824</v>
      </c>
      <c r="E65" s="26">
        <v>94.893719708140765</v>
      </c>
      <c r="F65" s="28">
        <v>908141</v>
      </c>
      <c r="G65" s="26">
        <v>79.84323965518</v>
      </c>
      <c r="H65" s="29">
        <v>2838873</v>
      </c>
      <c r="I65" s="27">
        <v>129.76091658545772</v>
      </c>
    </row>
    <row r="66" spans="1:9">
      <c r="A66" s="150">
        <v>41671</v>
      </c>
      <c r="B66" s="151">
        <v>12355589</v>
      </c>
      <c r="C66" s="26">
        <v>135.47890029052837</v>
      </c>
      <c r="D66" s="28">
        <v>1925354</v>
      </c>
      <c r="E66" s="26">
        <v>100.7841924064044</v>
      </c>
      <c r="F66" s="28">
        <v>929946</v>
      </c>
      <c r="G66" s="26">
        <v>81.760322840149286</v>
      </c>
      <c r="H66" s="29">
        <v>2836699</v>
      </c>
      <c r="I66" s="27">
        <v>129.66154608432689</v>
      </c>
    </row>
    <row r="67" spans="1:9">
      <c r="A67" s="150">
        <v>41699</v>
      </c>
      <c r="B67" s="151">
        <v>12566310</v>
      </c>
      <c r="C67" s="26">
        <v>137.7894537856406</v>
      </c>
      <c r="D67" s="28">
        <v>1928800</v>
      </c>
      <c r="E67" s="26">
        <v>100.96457602782283</v>
      </c>
      <c r="F67" s="28">
        <v>942484</v>
      </c>
      <c r="G67" s="26">
        <v>82.862656661435466</v>
      </c>
      <c r="H67" s="29">
        <v>2849623</v>
      </c>
      <c r="I67" s="27">
        <v>130.25228405885073</v>
      </c>
    </row>
    <row r="68" spans="1:9">
      <c r="A68" s="150">
        <v>41730</v>
      </c>
      <c r="B68" s="151">
        <v>12730077</v>
      </c>
      <c r="C68" s="26">
        <v>139.5851571765416</v>
      </c>
      <c r="D68" s="28">
        <v>1902614</v>
      </c>
      <c r="E68" s="26">
        <v>99.593848949917103</v>
      </c>
      <c r="F68" s="28">
        <v>912476</v>
      </c>
      <c r="G68" s="26">
        <v>80.22437038697737</v>
      </c>
      <c r="H68" s="29">
        <v>2844868</v>
      </c>
      <c r="I68" s="27">
        <v>130.03493965550342</v>
      </c>
    </row>
    <row r="69" spans="1:9">
      <c r="A69" s="150">
        <v>41760</v>
      </c>
      <c r="B69" s="151">
        <v>12922571</v>
      </c>
      <c r="C69" s="26">
        <v>141.69585181299519</v>
      </c>
      <c r="D69" s="28">
        <v>1904808</v>
      </c>
      <c r="E69" s="26">
        <v>99.708695631690773</v>
      </c>
      <c r="F69" s="28">
        <v>910468</v>
      </c>
      <c r="G69" s="26">
        <v>80.047828170264765</v>
      </c>
      <c r="H69" s="29">
        <v>2849314</v>
      </c>
      <c r="I69" s="27">
        <v>130.23816010077834</v>
      </c>
    </row>
    <row r="70" spans="1:9">
      <c r="A70" s="150">
        <v>41791</v>
      </c>
      <c r="B70" s="151">
        <v>13034290</v>
      </c>
      <c r="C70" s="26">
        <v>142.92084944455749</v>
      </c>
      <c r="D70" s="28">
        <v>1906518</v>
      </c>
      <c r="E70" s="26">
        <v>99.79820694702029</v>
      </c>
      <c r="F70" s="28">
        <v>910428</v>
      </c>
      <c r="G70" s="26">
        <v>80.044311393039408</v>
      </c>
      <c r="H70" s="29">
        <v>2852087</v>
      </c>
      <c r="I70" s="27">
        <v>130.36491005461264</v>
      </c>
    </row>
    <row r="71" spans="1:9">
      <c r="A71" s="150">
        <v>41821</v>
      </c>
      <c r="B71" s="151">
        <v>12701507</v>
      </c>
      <c r="C71" s="26">
        <v>139.27188743429778</v>
      </c>
      <c r="D71" s="28">
        <v>1948562</v>
      </c>
      <c r="E71" s="26">
        <v>101.99903369656083</v>
      </c>
      <c r="F71" s="28">
        <v>927355</v>
      </c>
      <c r="G71" s="26">
        <v>81.532523595377199</v>
      </c>
      <c r="H71" s="29">
        <v>2864800</v>
      </c>
      <c r="I71" s="27">
        <v>130.94600351407732</v>
      </c>
    </row>
    <row r="72" spans="1:9">
      <c r="A72" s="150">
        <v>41852</v>
      </c>
      <c r="B72" s="151">
        <v>12884711</v>
      </c>
      <c r="C72" s="26">
        <v>141.2807173208233</v>
      </c>
      <c r="D72" s="28">
        <v>1983848</v>
      </c>
      <c r="E72" s="26">
        <v>103.84610754025523</v>
      </c>
      <c r="F72" s="28">
        <v>925809</v>
      </c>
      <c r="G72" s="26">
        <v>81.396600155617392</v>
      </c>
      <c r="H72" s="29">
        <v>2859563</v>
      </c>
      <c r="I72" s="27">
        <v>130.70662756448112</v>
      </c>
    </row>
    <row r="73" spans="1:9">
      <c r="A73" s="150">
        <v>41883</v>
      </c>
      <c r="B73" s="151">
        <v>13155308</v>
      </c>
      <c r="C73" s="26">
        <v>144.24781051095096</v>
      </c>
      <c r="D73" s="28">
        <v>1984653</v>
      </c>
      <c r="E73" s="26">
        <v>103.88824590799808</v>
      </c>
      <c r="F73" s="28">
        <v>922896</v>
      </c>
      <c r="G73" s="26">
        <v>81.140490854181223</v>
      </c>
      <c r="H73" s="29">
        <v>2879940</v>
      </c>
      <c r="I73" s="27">
        <v>131.63803175102342</v>
      </c>
    </row>
    <row r="74" spans="1:9">
      <c r="A74" s="150">
        <v>41913</v>
      </c>
      <c r="B74" s="152">
        <v>13072609</v>
      </c>
      <c r="C74" s="26">
        <v>143.34101686678503</v>
      </c>
      <c r="D74" s="28">
        <v>2001958</v>
      </c>
      <c r="E74" s="26">
        <v>104.79408994997313</v>
      </c>
      <c r="F74" s="28">
        <v>922888</v>
      </c>
      <c r="G74" s="26">
        <v>81.139787498736155</v>
      </c>
      <c r="H74" s="29">
        <v>2908367</v>
      </c>
      <c r="I74" s="27">
        <v>132.93739018508327</v>
      </c>
    </row>
    <row r="75" spans="1:9" s="33" customFormat="1">
      <c r="A75" s="150">
        <v>41944</v>
      </c>
      <c r="B75" s="153">
        <v>13100694</v>
      </c>
      <c r="C75" s="25">
        <v>143.64896858925326</v>
      </c>
      <c r="D75" s="34">
        <v>1990727</v>
      </c>
      <c r="E75" s="25">
        <v>104.20619428771241</v>
      </c>
      <c r="F75" s="34">
        <v>878159</v>
      </c>
      <c r="G75" s="25">
        <v>77.207239285918376</v>
      </c>
      <c r="H75" s="34">
        <v>2929226</v>
      </c>
      <c r="I75" s="27">
        <v>133.89082591787445</v>
      </c>
    </row>
    <row r="76" spans="1:9">
      <c r="A76" s="150">
        <v>41974</v>
      </c>
      <c r="B76" s="35">
        <v>13093230</v>
      </c>
      <c r="C76" s="25">
        <v>143.56712590965549</v>
      </c>
      <c r="D76" s="36">
        <v>1963165</v>
      </c>
      <c r="E76" s="25">
        <v>102.76343939115556</v>
      </c>
      <c r="F76" s="34">
        <v>864468</v>
      </c>
      <c r="G76" s="25">
        <v>76.003534361111477</v>
      </c>
      <c r="H76" s="74">
        <v>2910148</v>
      </c>
      <c r="I76" s="27">
        <v>133.01879720555888</v>
      </c>
    </row>
    <row r="77" spans="1:9">
      <c r="A77" s="150">
        <v>42005</v>
      </c>
      <c r="B77" s="154">
        <v>12913416</v>
      </c>
      <c r="C77" s="25">
        <v>141.59546733661287</v>
      </c>
      <c r="D77" s="42">
        <v>1971494</v>
      </c>
      <c r="E77" s="25">
        <v>103.19942754634828</v>
      </c>
      <c r="F77" s="74">
        <v>850325</v>
      </c>
      <c r="G77" s="25">
        <v>74.760089853658101</v>
      </c>
      <c r="H77" s="74">
        <v>2926680</v>
      </c>
      <c r="I77" s="27">
        <v>133.77445181673411</v>
      </c>
    </row>
    <row r="78" spans="1:9">
      <c r="A78" s="150">
        <v>42036</v>
      </c>
      <c r="B78" s="154">
        <v>12851205</v>
      </c>
      <c r="C78" s="25">
        <v>140.91332439175014</v>
      </c>
      <c r="D78" s="73">
        <v>2027866</v>
      </c>
      <c r="E78" s="25">
        <v>106.150264895913</v>
      </c>
      <c r="F78" s="74">
        <v>886675</v>
      </c>
      <c r="G78" s="25">
        <v>77.955961157195546</v>
      </c>
      <c r="H78" s="74">
        <v>2929385</v>
      </c>
      <c r="I78" s="27">
        <v>133.89809358562044</v>
      </c>
    </row>
    <row r="79" spans="1:9">
      <c r="A79" s="150">
        <v>42064</v>
      </c>
      <c r="B79" s="155">
        <v>13148326</v>
      </c>
      <c r="C79" s="25">
        <v>144.17125295616108</v>
      </c>
      <c r="D79" s="73">
        <v>2025815</v>
      </c>
      <c r="E79" s="25">
        <v>106.04290366331601</v>
      </c>
      <c r="F79" s="73">
        <v>872201</v>
      </c>
      <c r="G79" s="25">
        <v>76.683415318202393</v>
      </c>
      <c r="H79" s="73">
        <v>2926533</v>
      </c>
      <c r="I79" s="27">
        <v>133.76773265221422</v>
      </c>
    </row>
    <row r="80" spans="1:9">
      <c r="A80" s="150">
        <v>42095</v>
      </c>
      <c r="B80" s="154">
        <v>13451823</v>
      </c>
      <c r="C80" s="25">
        <v>147.49909429188978</v>
      </c>
      <c r="D80" s="74">
        <v>1949831</v>
      </c>
      <c r="E80" s="25">
        <v>102.06546051477905</v>
      </c>
      <c r="F80" s="74">
        <v>839337</v>
      </c>
      <c r="G80" s="25">
        <v>73.794031149854277</v>
      </c>
      <c r="H80" s="74">
        <v>2928695</v>
      </c>
      <c r="I80" s="27">
        <v>133.86655465011893</v>
      </c>
    </row>
    <row r="81" spans="1:9">
      <c r="A81" s="150">
        <v>42125</v>
      </c>
      <c r="B81" s="154">
        <v>13585611</v>
      </c>
      <c r="C81" s="25">
        <v>148.96607827072469</v>
      </c>
      <c r="D81" s="74">
        <v>2026587</v>
      </c>
      <c r="E81" s="25">
        <v>106.08331461971039</v>
      </c>
      <c r="F81" s="74">
        <v>848248</v>
      </c>
      <c r="G81" s="25">
        <v>74.577481196231773</v>
      </c>
      <c r="H81" s="74">
        <v>2928677</v>
      </c>
      <c r="I81" s="27">
        <v>133.86573189527977</v>
      </c>
    </row>
    <row r="82" spans="1:9">
      <c r="A82" s="150">
        <v>42156</v>
      </c>
      <c r="B82" s="156">
        <v>13596512</v>
      </c>
      <c r="C82" s="25">
        <v>149.08560761829906</v>
      </c>
      <c r="D82" s="74">
        <v>1996411</v>
      </c>
      <c r="E82" s="25">
        <v>104.50372780603578</v>
      </c>
      <c r="F82" s="74">
        <v>833523</v>
      </c>
      <c r="G82" s="25">
        <v>73.282867580149542</v>
      </c>
      <c r="H82" s="74">
        <v>2936848</v>
      </c>
      <c r="I82" s="27">
        <v>134.23921688366062</v>
      </c>
    </row>
    <row r="83" spans="1:9">
      <c r="A83" s="150">
        <v>42186</v>
      </c>
      <c r="B83" s="154">
        <v>13318215</v>
      </c>
      <c r="C83" s="25">
        <v>146.03408401111585</v>
      </c>
      <c r="D83" s="74">
        <v>2010252</v>
      </c>
      <c r="E83" s="25">
        <v>105.22824600222052</v>
      </c>
      <c r="F83" s="74">
        <v>828359</v>
      </c>
      <c r="G83" s="25">
        <v>72.828851640356774</v>
      </c>
      <c r="H83" s="74">
        <v>2948014</v>
      </c>
      <c r="I83" s="27">
        <v>134.7495991355589</v>
      </c>
    </row>
    <row r="84" spans="1:9">
      <c r="A84" s="150">
        <v>42217</v>
      </c>
      <c r="B84" s="157">
        <v>13566414</v>
      </c>
      <c r="C84" s="25">
        <v>148.75558337251488</v>
      </c>
      <c r="D84" s="19">
        <v>2018645</v>
      </c>
      <c r="E84" s="25">
        <v>105.66758428851328</v>
      </c>
      <c r="F84" s="19">
        <v>611147</v>
      </c>
      <c r="G84" s="25">
        <v>53.731696273534936</v>
      </c>
      <c r="H84" s="19">
        <v>2949836</v>
      </c>
      <c r="I84" s="27">
        <v>134.83288020872376</v>
      </c>
    </row>
    <row r="85" spans="1:9">
      <c r="A85" s="150">
        <v>42248</v>
      </c>
      <c r="B85" s="154">
        <v>13489364</v>
      </c>
      <c r="C85" s="25">
        <v>147.91073095249791</v>
      </c>
      <c r="D85" s="74">
        <v>2027249</v>
      </c>
      <c r="E85" s="25">
        <v>106.11796753827656</v>
      </c>
      <c r="F85" s="74">
        <v>814110</v>
      </c>
      <c r="G85" s="25">
        <v>71.576087673256225</v>
      </c>
      <c r="H85" s="74">
        <v>2967562</v>
      </c>
      <c r="I85" s="27">
        <v>135.64311089089722</v>
      </c>
    </row>
    <row r="86" spans="1:9">
      <c r="A86" s="150">
        <v>42278</v>
      </c>
      <c r="B86" s="154">
        <v>13741124</v>
      </c>
      <c r="C86" s="25">
        <v>150.67127664053783</v>
      </c>
      <c r="D86" s="74">
        <v>2026155</v>
      </c>
      <c r="E86" s="25">
        <v>106.06070123478504</v>
      </c>
      <c r="F86" s="74">
        <v>808113</v>
      </c>
      <c r="G86" s="25">
        <v>71.048834847745525</v>
      </c>
      <c r="H86" s="74">
        <v>3071020</v>
      </c>
      <c r="I86" s="27">
        <v>140.37203145483167</v>
      </c>
    </row>
    <row r="87" spans="1:9">
      <c r="A87" s="150">
        <v>42309</v>
      </c>
      <c r="B87" s="157">
        <v>13755572</v>
      </c>
      <c r="C87" s="25">
        <v>150.8296988049039</v>
      </c>
      <c r="D87" s="74">
        <v>2027916</v>
      </c>
      <c r="E87" s="25">
        <v>106.15288218583491</v>
      </c>
      <c r="F87" s="74">
        <v>802893</v>
      </c>
      <c r="G87" s="25">
        <v>70.589895419837262</v>
      </c>
      <c r="H87" s="19">
        <v>2996123</v>
      </c>
      <c r="I87" s="27">
        <v>136.94859427764868</v>
      </c>
    </row>
    <row r="88" spans="1:9">
      <c r="A88" s="150">
        <v>42339</v>
      </c>
      <c r="B88" s="154">
        <v>13713717</v>
      </c>
      <c r="C88" s="25">
        <v>150.37075918076619</v>
      </c>
      <c r="D88" s="74">
        <v>2035701</v>
      </c>
      <c r="E88" s="25">
        <v>106.5603942266772</v>
      </c>
      <c r="F88" s="74">
        <v>797334</v>
      </c>
      <c r="G88" s="25">
        <v>70.101151304944153</v>
      </c>
      <c r="H88" s="74">
        <v>3032971</v>
      </c>
      <c r="I88" s="27">
        <v>138.63286485063341</v>
      </c>
    </row>
    <row r="89" spans="1:9">
      <c r="A89" s="150">
        <v>42370</v>
      </c>
      <c r="B89" s="154">
        <v>13352629</v>
      </c>
      <c r="C89" s="25">
        <v>146.41143315040807</v>
      </c>
      <c r="D89" s="74">
        <v>2011113</v>
      </c>
      <c r="E89" s="25">
        <v>105.27331573467589</v>
      </c>
      <c r="F89" s="74">
        <v>792615</v>
      </c>
      <c r="G89" s="25">
        <v>69.686259511783405</v>
      </c>
      <c r="H89" s="74">
        <v>3034105</v>
      </c>
      <c r="I89" s="27">
        <v>138.68469840550114</v>
      </c>
    </row>
    <row r="90" spans="1:9">
      <c r="A90" s="150">
        <v>42401</v>
      </c>
      <c r="B90" s="157">
        <v>13258741</v>
      </c>
      <c r="C90" s="25">
        <v>145.38195224177011</v>
      </c>
      <c r="D90" s="74">
        <v>1949324</v>
      </c>
      <c r="E90" s="25">
        <v>102.03892119497083</v>
      </c>
      <c r="F90" s="74">
        <v>758850</v>
      </c>
      <c r="G90" s="25">
        <v>66.717659936434245</v>
      </c>
      <c r="H90" s="74">
        <v>3059263</v>
      </c>
      <c r="I90" s="27">
        <v>139.83463541904732</v>
      </c>
    </row>
    <row r="91" spans="1:9">
      <c r="A91" s="150">
        <v>42430</v>
      </c>
      <c r="B91" s="157">
        <v>13503330</v>
      </c>
      <c r="C91" s="25">
        <v>148.06386799205609</v>
      </c>
      <c r="D91" s="74">
        <v>1935899</v>
      </c>
      <c r="E91" s="25">
        <v>101.33617885093645</v>
      </c>
      <c r="F91" s="74">
        <v>748079</v>
      </c>
      <c r="G91" s="25">
        <v>65.770679749077942</v>
      </c>
      <c r="H91" s="74">
        <v>3068719</v>
      </c>
      <c r="I91" s="27">
        <v>140.26685596122448</v>
      </c>
    </row>
    <row r="92" spans="1:9">
      <c r="A92" s="150">
        <v>42461</v>
      </c>
      <c r="B92" s="157">
        <v>13665900</v>
      </c>
      <c r="C92" s="25">
        <v>149.84644629085116</v>
      </c>
      <c r="D92" s="74">
        <v>1931701</v>
      </c>
      <c r="E92" s="25">
        <v>101.1164311890924</v>
      </c>
      <c r="F92" s="74">
        <v>740165</v>
      </c>
      <c r="G92" s="25">
        <v>65.074885375042314</v>
      </c>
      <c r="H92" s="74">
        <v>3062031</v>
      </c>
      <c r="I92" s="27">
        <v>139.96115682987076</v>
      </c>
    </row>
    <row r="93" spans="1:9">
      <c r="A93" s="150">
        <v>42491</v>
      </c>
      <c r="B93" s="157">
        <v>13696518</v>
      </c>
      <c r="C93" s="25">
        <v>150.18217233103391</v>
      </c>
      <c r="D93" s="132">
        <v>1944407</v>
      </c>
      <c r="E93" s="25">
        <v>101.78153690404963</v>
      </c>
      <c r="F93" s="132">
        <v>738719</v>
      </c>
      <c r="G93" s="25">
        <v>64.947753878345878</v>
      </c>
      <c r="H93" s="132">
        <v>3063975</v>
      </c>
      <c r="I93" s="25">
        <v>140.05001435250108</v>
      </c>
    </row>
    <row r="94" spans="1:9">
      <c r="A94" s="158">
        <v>42522</v>
      </c>
      <c r="B94" s="154">
        <v>13686743</v>
      </c>
      <c r="C94" s="133">
        <v>150.07498956133026</v>
      </c>
      <c r="D94" s="74">
        <v>1946198</v>
      </c>
      <c r="E94" s="133">
        <v>101.87528822905266</v>
      </c>
      <c r="F94" s="74">
        <v>733669</v>
      </c>
      <c r="G94" s="133">
        <v>64.503760753645352</v>
      </c>
      <c r="H94" s="74">
        <v>3083240</v>
      </c>
      <c r="I94" s="133">
        <v>140.93059057342356</v>
      </c>
    </row>
    <row r="95" spans="1:9">
      <c r="A95" s="158">
        <v>42552</v>
      </c>
      <c r="B95" s="154">
        <v>13362031</v>
      </c>
      <c r="C95" s="133">
        <v>146.51452597912967</v>
      </c>
      <c r="D95" s="74">
        <v>1954146</v>
      </c>
      <c r="E95" s="133">
        <v>102.29133263504038</v>
      </c>
      <c r="F95" s="74">
        <v>729995</v>
      </c>
      <c r="G95" s="133">
        <v>64.180744765496897</v>
      </c>
      <c r="H95" s="74">
        <v>3071724</v>
      </c>
      <c r="I95" s="133">
        <v>140.40421031076363</v>
      </c>
    </row>
    <row r="96" spans="1:9">
      <c r="A96" s="158">
        <v>42583</v>
      </c>
      <c r="B96" s="154">
        <v>13471407</v>
      </c>
      <c r="C96" s="133">
        <v>147.7138326409308</v>
      </c>
      <c r="D96" s="74">
        <v>1962189</v>
      </c>
      <c r="E96" s="133">
        <v>102.71234989187977</v>
      </c>
      <c r="F96" s="74">
        <v>727885</v>
      </c>
      <c r="G96" s="133">
        <v>63.995234766859653</v>
      </c>
      <c r="H96" s="74">
        <v>3042243</v>
      </c>
      <c r="I96" s="133">
        <v>139.05667501001017</v>
      </c>
    </row>
    <row r="97" spans="1:9">
      <c r="A97" s="158">
        <v>42614</v>
      </c>
      <c r="B97" s="154">
        <v>13470684</v>
      </c>
      <c r="C97" s="133">
        <v>147.70590495371897</v>
      </c>
      <c r="D97" s="74">
        <v>1967273</v>
      </c>
      <c r="E97" s="133">
        <v>102.97847593114015</v>
      </c>
      <c r="F97" s="74">
        <v>725393</v>
      </c>
      <c r="G97" s="133">
        <v>63.776139545720298</v>
      </c>
      <c r="H97" s="74">
        <v>2992784</v>
      </c>
      <c r="I97" s="133">
        <v>136.7959732549827</v>
      </c>
    </row>
    <row r="98" spans="1:9">
      <c r="A98" s="158">
        <v>42644</v>
      </c>
      <c r="B98" s="154">
        <v>13660465</v>
      </c>
      <c r="C98" s="133">
        <v>149.78685157439702</v>
      </c>
      <c r="D98" s="74">
        <v>1970606</v>
      </c>
      <c r="E98" s="133">
        <v>103.15294447733505</v>
      </c>
      <c r="F98" s="74">
        <v>724432</v>
      </c>
      <c r="G98" s="133">
        <v>63.691648972881254</v>
      </c>
      <c r="H98" s="74">
        <v>2994165</v>
      </c>
      <c r="I98" s="133">
        <v>136.85909683458789</v>
      </c>
    </row>
    <row r="99" spans="1:9">
      <c r="A99" s="158">
        <v>42675</v>
      </c>
      <c r="B99" s="154">
        <v>13583875</v>
      </c>
      <c r="C99" s="133">
        <v>148.94704304942491</v>
      </c>
      <c r="D99" s="74">
        <v>1984374</v>
      </c>
      <c r="E99" s="133">
        <v>103.87364143023379</v>
      </c>
      <c r="F99" s="74">
        <v>722235</v>
      </c>
      <c r="G99" s="133">
        <v>63.49848998377886</v>
      </c>
      <c r="H99" s="74">
        <v>2986386</v>
      </c>
      <c r="I99" s="133">
        <v>136.50352961826005</v>
      </c>
    </row>
    <row r="100" spans="1:9">
      <c r="A100" s="158">
        <v>42705</v>
      </c>
      <c r="B100" s="154">
        <v>13415843</v>
      </c>
      <c r="C100" s="133">
        <v>147.10457397946652</v>
      </c>
      <c r="D100" s="74">
        <v>1983661</v>
      </c>
      <c r="E100" s="133">
        <v>103.83631887594727</v>
      </c>
      <c r="F100" s="74">
        <v>717876</v>
      </c>
      <c r="G100" s="133">
        <v>63.11524918564627</v>
      </c>
      <c r="H100" s="74">
        <v>2982548</v>
      </c>
      <c r="I100" s="133">
        <v>136.32810000310818</v>
      </c>
    </row>
    <row r="101" spans="1:9">
      <c r="A101" s="158">
        <v>42736</v>
      </c>
      <c r="B101" s="154">
        <v>13115945</v>
      </c>
      <c r="C101" s="133">
        <v>143.81619563996941</v>
      </c>
      <c r="D101" s="74">
        <v>1806614</v>
      </c>
      <c r="E101" s="133">
        <v>94.568652299838831</v>
      </c>
      <c r="F101" s="74">
        <v>713465</v>
      </c>
      <c r="G101" s="133">
        <v>62.727436577120734</v>
      </c>
      <c r="H101" s="74">
        <v>2970210</v>
      </c>
      <c r="I101" s="133">
        <v>135.76414726945953</v>
      </c>
    </row>
    <row r="102" spans="1:9">
      <c r="A102" s="158">
        <v>42767</v>
      </c>
      <c r="B102" s="154">
        <v>13126079</v>
      </c>
      <c r="C102" s="133">
        <v>143.92731484080591</v>
      </c>
      <c r="D102" s="74">
        <v>1983739</v>
      </c>
      <c r="E102" s="133">
        <v>103.84040184822545</v>
      </c>
      <c r="F102" s="74">
        <v>715201</v>
      </c>
      <c r="G102" s="133">
        <v>62.880064708700942</v>
      </c>
      <c r="H102" s="74">
        <v>2965218</v>
      </c>
      <c r="I102" s="133">
        <v>135.53596992739645</v>
      </c>
    </row>
    <row r="103" spans="1:9">
      <c r="A103" s="158">
        <v>42795</v>
      </c>
      <c r="B103" s="154">
        <v>13558803</v>
      </c>
      <c r="C103" s="133">
        <v>148.67212883950063</v>
      </c>
      <c r="D103" s="74">
        <v>2006893</v>
      </c>
      <c r="E103" s="133">
        <v>105.05241646526619</v>
      </c>
      <c r="F103" s="74">
        <v>727211</v>
      </c>
      <c r="G103" s="133">
        <v>63.935977070612495</v>
      </c>
      <c r="H103" s="74">
        <v>2970810</v>
      </c>
      <c r="I103" s="133">
        <v>135.79157243076517</v>
      </c>
    </row>
    <row r="104" spans="1:9">
      <c r="A104" s="158">
        <v>42826</v>
      </c>
      <c r="B104" s="154">
        <v>13849359</v>
      </c>
      <c r="C104" s="133">
        <v>151.85807224962983</v>
      </c>
      <c r="D104" s="74">
        <v>2031171</v>
      </c>
      <c r="E104" s="133">
        <v>106.32326775975163</v>
      </c>
      <c r="F104" s="74">
        <v>728918</v>
      </c>
      <c r="G104" s="133">
        <v>64.086055538704329</v>
      </c>
      <c r="H104" s="74">
        <v>2969930</v>
      </c>
      <c r="I104" s="133">
        <v>135.75134886085021</v>
      </c>
    </row>
    <row r="105" spans="1:9">
      <c r="A105" s="158">
        <v>42856</v>
      </c>
      <c r="B105" s="154">
        <v>14105505</v>
      </c>
      <c r="C105" s="133">
        <v>154.66671038042372</v>
      </c>
      <c r="D105" s="74">
        <v>2041743</v>
      </c>
      <c r="E105" s="133">
        <v>106.87666754084151</v>
      </c>
      <c r="F105" s="74">
        <v>729891</v>
      </c>
      <c r="G105" s="133">
        <v>64.171601144710991</v>
      </c>
      <c r="H105" s="74">
        <v>2970555</v>
      </c>
      <c r="I105" s="133">
        <v>135.77991673721027</v>
      </c>
    </row>
    <row r="106" spans="1:9">
      <c r="A106" s="158">
        <v>42887</v>
      </c>
      <c r="B106" s="154">
        <v>14009873</v>
      </c>
      <c r="C106" s="133">
        <v>153.61810653057216</v>
      </c>
      <c r="D106" s="74">
        <v>2061171</v>
      </c>
      <c r="E106" s="133">
        <v>107.8936417129011</v>
      </c>
      <c r="F106" s="74">
        <v>728002</v>
      </c>
      <c r="G106" s="133">
        <v>64.005521340243803</v>
      </c>
      <c r="H106" s="74">
        <v>2976758</v>
      </c>
      <c r="I106" s="133">
        <v>136.0634471965086</v>
      </c>
    </row>
    <row r="107" spans="1:9">
      <c r="A107" s="158">
        <v>42917</v>
      </c>
      <c r="B107" s="154">
        <v>14195607</v>
      </c>
      <c r="C107" s="133">
        <v>155.65467783984448</v>
      </c>
      <c r="D107" s="74">
        <v>2025404</v>
      </c>
      <c r="E107" s="133">
        <v>106.02138954015787</v>
      </c>
      <c r="F107" s="74">
        <v>725985</v>
      </c>
      <c r="G107" s="133">
        <v>63.828187848655496</v>
      </c>
      <c r="H107" s="74">
        <v>2975092</v>
      </c>
      <c r="I107" s="133">
        <v>135.98729666528322</v>
      </c>
    </row>
    <row r="108" spans="1:9">
      <c r="A108" s="158">
        <v>42949</v>
      </c>
      <c r="B108" s="154">
        <v>14265038</v>
      </c>
      <c r="C108" s="133">
        <v>156.41598800693339</v>
      </c>
      <c r="D108" s="74">
        <v>2034842</v>
      </c>
      <c r="E108" s="133">
        <v>106.51542918581869</v>
      </c>
      <c r="F108" s="74">
        <v>719077</v>
      </c>
      <c r="G108" s="133">
        <v>63.22084042183743</v>
      </c>
      <c r="H108" s="74">
        <v>2960311</v>
      </c>
      <c r="I108" s="133">
        <v>135.31167781651837</v>
      </c>
    </row>
    <row r="109" spans="1:9">
      <c r="A109" s="158">
        <v>42981</v>
      </c>
      <c r="B109" s="154">
        <v>14547574</v>
      </c>
      <c r="C109" s="133">
        <v>159.51399220345405</v>
      </c>
      <c r="D109" s="74">
        <v>2050491</v>
      </c>
      <c r="E109" s="133">
        <v>107.33458858557989</v>
      </c>
      <c r="F109" s="74">
        <v>721626</v>
      </c>
      <c r="G109" s="133">
        <v>63.444947050522906</v>
      </c>
      <c r="H109" s="74">
        <v>2964754</v>
      </c>
      <c r="I109" s="133">
        <v>135.51476113598676</v>
      </c>
    </row>
    <row r="110" spans="1:9">
      <c r="A110" s="158">
        <v>43011</v>
      </c>
      <c r="B110" s="154">
        <v>14644895</v>
      </c>
      <c r="C110" s="133">
        <v>160.58111592011173</v>
      </c>
      <c r="D110" s="74">
        <v>2051518</v>
      </c>
      <c r="E110" s="133">
        <v>107.38834772057604</v>
      </c>
      <c r="F110" s="74">
        <v>717318</v>
      </c>
      <c r="G110" s="133">
        <v>63.066190143352628</v>
      </c>
      <c r="H110" s="74">
        <v>2976497</v>
      </c>
      <c r="I110" s="133">
        <v>136.05151725134064</v>
      </c>
    </row>
    <row r="111" spans="1:9">
      <c r="A111" s="158">
        <v>43042</v>
      </c>
      <c r="B111" s="154">
        <v>14555878</v>
      </c>
      <c r="C111" s="133">
        <v>159.6050454740033</v>
      </c>
      <c r="D111" s="74">
        <v>2059343</v>
      </c>
      <c r="E111" s="133">
        <v>107.79795359335584</v>
      </c>
      <c r="F111" s="74">
        <v>708447</v>
      </c>
      <c r="G111" s="133">
        <v>62.286256874200483</v>
      </c>
      <c r="H111" s="74">
        <v>2979048</v>
      </c>
      <c r="I111" s="133">
        <v>136.16811989549186</v>
      </c>
    </row>
    <row r="112" spans="1:9">
      <c r="A112" s="158">
        <v>43072</v>
      </c>
      <c r="B112" s="154">
        <v>14477817</v>
      </c>
      <c r="C112" s="133">
        <v>158.74910744987685</v>
      </c>
      <c r="D112" s="74">
        <v>2071892</v>
      </c>
      <c r="E112" s="133">
        <v>108.45484101795829</v>
      </c>
      <c r="F112" s="74">
        <v>705592</v>
      </c>
      <c r="G112" s="133">
        <v>62.035246899741082</v>
      </c>
      <c r="H112" s="74">
        <v>2986088</v>
      </c>
      <c r="I112" s="133">
        <v>136.48990845481157</v>
      </c>
    </row>
    <row r="113" spans="1:9">
      <c r="A113" s="158">
        <v>43103</v>
      </c>
      <c r="B113" s="154">
        <v>14218231</v>
      </c>
      <c r="C113" s="133">
        <v>155.90274975613866</v>
      </c>
      <c r="D113" s="74">
        <v>2052155</v>
      </c>
      <c r="E113" s="133">
        <v>107.42169199418123</v>
      </c>
      <c r="F113" s="74">
        <v>710746</v>
      </c>
      <c r="G113" s="133">
        <v>62.488383645227522</v>
      </c>
      <c r="H113" s="74">
        <v>2989631</v>
      </c>
      <c r="I113" s="133">
        <v>136.65185403232147</v>
      </c>
    </row>
    <row r="114" spans="1:9">
      <c r="A114" s="158">
        <v>43134</v>
      </c>
      <c r="B114" s="154">
        <v>14127524</v>
      </c>
      <c r="C114" s="133">
        <f t="shared" ref="C114" si="0">(B114/$B$2)*100</f>
        <v>154.90814847823492</v>
      </c>
      <c r="D114" s="74">
        <v>2122417</v>
      </c>
      <c r="E114" s="133">
        <f t="shared" ref="E114" si="1">(D114/$D$2)*100</f>
        <v>111.09961248405415</v>
      </c>
      <c r="F114" s="74">
        <v>713378</v>
      </c>
      <c r="G114" s="133">
        <f t="shared" ref="G114" si="2">(F114/$F$2)*100</f>
        <v>62.719787586655585</v>
      </c>
      <c r="H114" s="74">
        <v>2996690</v>
      </c>
      <c r="I114" s="133">
        <f t="shared" ref="I114" si="3">(H114/$H$2)*100</f>
        <v>136.9745110550825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96"/>
  <sheetViews>
    <sheetView topLeftCell="M1" zoomScale="80" zoomScaleNormal="80" workbookViewId="0">
      <pane ySplit="2" topLeftCell="A3" activePane="bottomLeft" state="frozen"/>
      <selection pane="bottomLeft" activeCell="X17" sqref="X17"/>
    </sheetView>
  </sheetViews>
  <sheetFormatPr defaultColWidth="9.140625" defaultRowHeight="15"/>
  <cols>
    <col min="1" max="1" width="13.7109375" style="3" bestFit="1" customWidth="1"/>
    <col min="2" max="2" width="34.42578125" style="3" bestFit="1" customWidth="1"/>
    <col min="3" max="3" width="12" style="3" bestFit="1" customWidth="1"/>
    <col min="4" max="8" width="12" style="3" customWidth="1"/>
    <col min="9" max="9" width="17.85546875" style="3" customWidth="1"/>
    <col min="10" max="10" width="27.140625" style="3" customWidth="1"/>
    <col min="11" max="11" width="26.42578125" style="3" customWidth="1"/>
    <col min="12" max="12" width="20.42578125" style="3" customWidth="1"/>
    <col min="13" max="14" width="23.42578125" style="3" customWidth="1"/>
    <col min="15" max="16384" width="9.140625" style="3"/>
  </cols>
  <sheetData>
    <row r="1" spans="1:14" ht="15.75" thickBot="1">
      <c r="C1" s="169" t="s">
        <v>163</v>
      </c>
      <c r="D1" s="169"/>
      <c r="E1" s="170"/>
      <c r="F1" s="171" t="s">
        <v>164</v>
      </c>
      <c r="G1" s="169"/>
      <c r="H1" s="170"/>
    </row>
    <row r="2" spans="1:14" ht="39.950000000000003" customHeight="1">
      <c r="A2" s="71" t="s">
        <v>167</v>
      </c>
      <c r="B2" s="70" t="s">
        <v>165</v>
      </c>
      <c r="C2" s="144">
        <v>42767</v>
      </c>
      <c r="D2" s="144">
        <v>43101</v>
      </c>
      <c r="E2" s="144">
        <v>43132</v>
      </c>
      <c r="F2" s="144">
        <v>42767</v>
      </c>
      <c r="G2" s="144">
        <v>43101</v>
      </c>
      <c r="H2" s="144">
        <v>43132</v>
      </c>
      <c r="I2" s="68" t="s">
        <v>283</v>
      </c>
      <c r="J2" s="68" t="s">
        <v>303</v>
      </c>
      <c r="K2" s="68" t="s">
        <v>304</v>
      </c>
      <c r="L2" s="68" t="s">
        <v>305</v>
      </c>
      <c r="M2" s="72" t="s">
        <v>307</v>
      </c>
      <c r="N2" s="136" t="s">
        <v>306</v>
      </c>
    </row>
    <row r="3" spans="1:14">
      <c r="A3" s="30">
        <v>1</v>
      </c>
      <c r="B3" s="64" t="s">
        <v>168</v>
      </c>
      <c r="C3" s="74">
        <v>15773</v>
      </c>
      <c r="D3" s="74">
        <v>16527</v>
      </c>
      <c r="E3" s="74">
        <v>16531</v>
      </c>
      <c r="F3" s="74"/>
      <c r="G3" s="74"/>
      <c r="H3" s="74"/>
      <c r="I3" s="75">
        <f t="shared" ref="I3:I66" si="0">E3/$E$92</f>
        <v>8.9179217805849219E-3</v>
      </c>
      <c r="J3" s="75">
        <f t="shared" ref="J3:J66" si="1">(E3-C3)/C3</f>
        <v>4.8056805934191336E-2</v>
      </c>
      <c r="K3" s="73">
        <f t="shared" ref="K3:K66" si="2">E3-C3</f>
        <v>758</v>
      </c>
      <c r="L3" s="76">
        <f>K3/$K$92</f>
        <v>5.1514162996792257E-3</v>
      </c>
      <c r="M3" s="74">
        <f t="shared" ref="M3:M66" si="3">E3-D3</f>
        <v>4</v>
      </c>
      <c r="N3" s="74">
        <f>H3-G3</f>
        <v>0</v>
      </c>
    </row>
    <row r="4" spans="1:14">
      <c r="A4" s="30">
        <v>2</v>
      </c>
      <c r="B4" s="64" t="s">
        <v>169</v>
      </c>
      <c r="C4" s="74">
        <v>1915</v>
      </c>
      <c r="D4" s="74">
        <v>2711</v>
      </c>
      <c r="E4" s="74">
        <v>2477</v>
      </c>
      <c r="F4" s="74"/>
      <c r="G4" s="74"/>
      <c r="H4" s="74"/>
      <c r="I4" s="75">
        <f t="shared" si="0"/>
        <v>1.3362586806913589E-3</v>
      </c>
      <c r="J4" s="75">
        <f t="shared" si="1"/>
        <v>0.29347258485639688</v>
      </c>
      <c r="K4" s="73">
        <f t="shared" si="2"/>
        <v>562</v>
      </c>
      <c r="L4" s="76">
        <f t="shared" ref="L4:L67" si="4">K4/$K$92</f>
        <v>3.8193878105801122E-3</v>
      </c>
      <c r="M4" s="74">
        <f t="shared" si="3"/>
        <v>-234</v>
      </c>
      <c r="N4" s="74">
        <f t="shared" ref="N4:N67" si="5">H4-G4</f>
        <v>0</v>
      </c>
    </row>
    <row r="5" spans="1:14">
      <c r="A5" s="30">
        <v>3</v>
      </c>
      <c r="B5" s="64" t="s">
        <v>170</v>
      </c>
      <c r="C5" s="74">
        <v>1108</v>
      </c>
      <c r="D5" s="74">
        <v>1160</v>
      </c>
      <c r="E5" s="74">
        <v>1163</v>
      </c>
      <c r="F5" s="74"/>
      <c r="G5" s="74"/>
      <c r="H5" s="74"/>
      <c r="I5" s="75">
        <f t="shared" si="0"/>
        <v>6.2739961471297947E-4</v>
      </c>
      <c r="J5" s="75">
        <f t="shared" si="1"/>
        <v>4.9638989169675088E-2</v>
      </c>
      <c r="K5" s="73">
        <f t="shared" si="2"/>
        <v>55</v>
      </c>
      <c r="L5" s="76">
        <f t="shared" si="4"/>
        <v>3.7378350459413908E-4</v>
      </c>
      <c r="M5" s="74">
        <f t="shared" si="3"/>
        <v>3</v>
      </c>
      <c r="N5" s="74">
        <f t="shared" si="5"/>
        <v>0</v>
      </c>
    </row>
    <row r="6" spans="1:14">
      <c r="A6" s="30">
        <v>5</v>
      </c>
      <c r="B6" s="64" t="s">
        <v>171</v>
      </c>
      <c r="C6" s="74">
        <v>441</v>
      </c>
      <c r="D6" s="74">
        <v>428</v>
      </c>
      <c r="E6" s="74">
        <v>424</v>
      </c>
      <c r="F6" s="74"/>
      <c r="G6" s="74"/>
      <c r="H6" s="74"/>
      <c r="I6" s="75">
        <f t="shared" si="0"/>
        <v>2.2873382342072511E-4</v>
      </c>
      <c r="J6" s="75">
        <f t="shared" si="1"/>
        <v>-3.8548752834467119E-2</v>
      </c>
      <c r="K6" s="73">
        <f t="shared" si="2"/>
        <v>-17</v>
      </c>
      <c r="L6" s="76">
        <f t="shared" si="4"/>
        <v>-1.1553308323818844E-4</v>
      </c>
      <c r="M6" s="74">
        <f t="shared" si="3"/>
        <v>-4</v>
      </c>
      <c r="N6" s="74">
        <f t="shared" si="5"/>
        <v>0</v>
      </c>
    </row>
    <row r="7" spans="1:14" ht="15.75" customHeight="1">
      <c r="A7" s="30">
        <v>6</v>
      </c>
      <c r="B7" s="64" t="s">
        <v>172</v>
      </c>
      <c r="C7" s="74">
        <v>32</v>
      </c>
      <c r="D7" s="74">
        <v>30</v>
      </c>
      <c r="E7" s="74">
        <v>29</v>
      </c>
      <c r="F7" s="74"/>
      <c r="G7" s="74"/>
      <c r="H7" s="74"/>
      <c r="I7" s="75">
        <f t="shared" si="0"/>
        <v>1.5644530375474125E-5</v>
      </c>
      <c r="J7" s="75">
        <f t="shared" si="1"/>
        <v>-9.375E-2</v>
      </c>
      <c r="K7" s="73">
        <f t="shared" si="2"/>
        <v>-3</v>
      </c>
      <c r="L7" s="76">
        <f t="shared" si="4"/>
        <v>-2.0388191159680315E-5</v>
      </c>
      <c r="M7" s="74">
        <f t="shared" si="3"/>
        <v>-1</v>
      </c>
      <c r="N7" s="74">
        <f t="shared" si="5"/>
        <v>0</v>
      </c>
    </row>
    <row r="8" spans="1:14">
      <c r="A8" s="30">
        <v>7</v>
      </c>
      <c r="B8" s="64" t="s">
        <v>173</v>
      </c>
      <c r="C8" s="74">
        <v>702</v>
      </c>
      <c r="D8" s="74">
        <v>763</v>
      </c>
      <c r="E8" s="74">
        <v>748</v>
      </c>
      <c r="F8" s="74"/>
      <c r="G8" s="74"/>
      <c r="H8" s="74"/>
      <c r="I8" s="75">
        <f t="shared" si="0"/>
        <v>4.0352099037429807E-4</v>
      </c>
      <c r="J8" s="75">
        <f t="shared" si="1"/>
        <v>6.5527065527065526E-2</v>
      </c>
      <c r="K8" s="73">
        <f t="shared" si="2"/>
        <v>46</v>
      </c>
      <c r="L8" s="76">
        <f t="shared" si="4"/>
        <v>3.1261893111509813E-4</v>
      </c>
      <c r="M8" s="74">
        <f t="shared" si="3"/>
        <v>-15</v>
      </c>
      <c r="N8" s="74">
        <f t="shared" si="5"/>
        <v>0</v>
      </c>
    </row>
    <row r="9" spans="1:14">
      <c r="A9" s="30">
        <v>8</v>
      </c>
      <c r="B9" s="64" t="s">
        <v>174</v>
      </c>
      <c r="C9" s="74">
        <v>4515</v>
      </c>
      <c r="D9" s="74">
        <v>4908</v>
      </c>
      <c r="E9" s="74">
        <v>4863</v>
      </c>
      <c r="F9" s="74"/>
      <c r="G9" s="74"/>
      <c r="H9" s="74"/>
      <c r="I9" s="75">
        <f t="shared" si="0"/>
        <v>2.623425903997609E-3</v>
      </c>
      <c r="J9" s="75">
        <f t="shared" si="1"/>
        <v>7.7076411960132887E-2</v>
      </c>
      <c r="K9" s="73">
        <f t="shared" si="2"/>
        <v>348</v>
      </c>
      <c r="L9" s="76">
        <f t="shared" si="4"/>
        <v>2.3650301745229163E-3</v>
      </c>
      <c r="M9" s="74">
        <f t="shared" si="3"/>
        <v>-45</v>
      </c>
      <c r="N9" s="74">
        <f t="shared" si="5"/>
        <v>0</v>
      </c>
    </row>
    <row r="10" spans="1:14">
      <c r="A10" s="30">
        <v>9</v>
      </c>
      <c r="B10" s="64" t="s">
        <v>175</v>
      </c>
      <c r="C10" s="74">
        <v>480</v>
      </c>
      <c r="D10" s="74">
        <v>537</v>
      </c>
      <c r="E10" s="74">
        <v>536</v>
      </c>
      <c r="F10" s="74"/>
      <c r="G10" s="74"/>
      <c r="H10" s="74"/>
      <c r="I10" s="75">
        <f t="shared" si="0"/>
        <v>2.8915407866393552E-4</v>
      </c>
      <c r="J10" s="75">
        <f t="shared" si="1"/>
        <v>0.11666666666666667</v>
      </c>
      <c r="K10" s="73">
        <f t="shared" si="2"/>
        <v>56</v>
      </c>
      <c r="L10" s="76">
        <f t="shared" si="4"/>
        <v>3.8057956831403253E-4</v>
      </c>
      <c r="M10" s="74">
        <f t="shared" si="3"/>
        <v>-1</v>
      </c>
      <c r="N10" s="74">
        <f t="shared" si="5"/>
        <v>0</v>
      </c>
    </row>
    <row r="11" spans="1:14">
      <c r="A11" s="77">
        <v>10</v>
      </c>
      <c r="B11" s="64" t="s">
        <v>176</v>
      </c>
      <c r="C11" s="73">
        <v>41477</v>
      </c>
      <c r="D11" s="73">
        <v>42677</v>
      </c>
      <c r="E11" s="74">
        <v>42696</v>
      </c>
      <c r="F11" s="74"/>
      <c r="G11" s="74"/>
      <c r="H11" s="74"/>
      <c r="I11" s="75">
        <f t="shared" si="0"/>
        <v>2.3033064445215284E-2</v>
      </c>
      <c r="J11" s="75">
        <f t="shared" si="1"/>
        <v>2.9389782288979434E-2</v>
      </c>
      <c r="K11" s="73">
        <f t="shared" si="2"/>
        <v>1219</v>
      </c>
      <c r="L11" s="76">
        <f t="shared" si="4"/>
        <v>8.2844016745501001E-3</v>
      </c>
      <c r="M11" s="74">
        <f t="shared" si="3"/>
        <v>19</v>
      </c>
      <c r="N11" s="74">
        <f t="shared" si="5"/>
        <v>0</v>
      </c>
    </row>
    <row r="12" spans="1:14">
      <c r="A12" s="77">
        <v>11</v>
      </c>
      <c r="B12" s="64" t="s">
        <v>177</v>
      </c>
      <c r="C12" s="73">
        <v>643</v>
      </c>
      <c r="D12" s="73">
        <v>665</v>
      </c>
      <c r="E12" s="74">
        <v>665</v>
      </c>
      <c r="F12" s="74"/>
      <c r="G12" s="74"/>
      <c r="H12" s="74"/>
      <c r="I12" s="75">
        <f t="shared" si="0"/>
        <v>3.5874526550656183E-4</v>
      </c>
      <c r="J12" s="75">
        <f t="shared" si="1"/>
        <v>3.4214618973561428E-2</v>
      </c>
      <c r="K12" s="73">
        <f t="shared" si="2"/>
        <v>22</v>
      </c>
      <c r="L12" s="76">
        <f t="shared" si="4"/>
        <v>1.4951340183765564E-4</v>
      </c>
      <c r="M12" s="74">
        <f t="shared" si="3"/>
        <v>0</v>
      </c>
      <c r="N12" s="74">
        <f t="shared" si="5"/>
        <v>0</v>
      </c>
    </row>
    <row r="13" spans="1:14">
      <c r="A13" s="77">
        <v>12</v>
      </c>
      <c r="B13" s="64" t="s">
        <v>178</v>
      </c>
      <c r="C13" s="73">
        <v>51</v>
      </c>
      <c r="D13" s="73">
        <v>64</v>
      </c>
      <c r="E13" s="74">
        <v>70</v>
      </c>
      <c r="F13" s="74"/>
      <c r="G13" s="74"/>
      <c r="H13" s="74"/>
      <c r="I13" s="75">
        <f t="shared" si="0"/>
        <v>3.7762659527006503E-5</v>
      </c>
      <c r="J13" s="75">
        <f t="shared" si="1"/>
        <v>0.37254901960784315</v>
      </c>
      <c r="K13" s="73">
        <f t="shared" si="2"/>
        <v>19</v>
      </c>
      <c r="L13" s="76">
        <f t="shared" si="4"/>
        <v>1.2912521067797532E-4</v>
      </c>
      <c r="M13" s="74">
        <f t="shared" si="3"/>
        <v>6</v>
      </c>
      <c r="N13" s="74">
        <f t="shared" si="5"/>
        <v>0</v>
      </c>
    </row>
    <row r="14" spans="1:14">
      <c r="A14" s="77">
        <v>13</v>
      </c>
      <c r="B14" s="64" t="s">
        <v>179</v>
      </c>
      <c r="C14" s="73">
        <v>16196</v>
      </c>
      <c r="D14" s="73">
        <v>16706</v>
      </c>
      <c r="E14" s="74">
        <v>16732</v>
      </c>
      <c r="F14" s="74"/>
      <c r="G14" s="74"/>
      <c r="H14" s="74"/>
      <c r="I14" s="75">
        <f t="shared" si="0"/>
        <v>9.026354560083898E-3</v>
      </c>
      <c r="J14" s="75">
        <f t="shared" si="1"/>
        <v>3.3094591257100521E-2</v>
      </c>
      <c r="K14" s="73">
        <f t="shared" si="2"/>
        <v>536</v>
      </c>
      <c r="L14" s="76">
        <f t="shared" si="4"/>
        <v>3.6426901538628826E-3</v>
      </c>
      <c r="M14" s="74">
        <f t="shared" si="3"/>
        <v>26</v>
      </c>
      <c r="N14" s="74">
        <f t="shared" si="5"/>
        <v>0</v>
      </c>
    </row>
    <row r="15" spans="1:14">
      <c r="A15" s="77">
        <v>14</v>
      </c>
      <c r="B15" s="64" t="s">
        <v>180</v>
      </c>
      <c r="C15" s="73">
        <v>31603</v>
      </c>
      <c r="D15" s="73">
        <v>32737</v>
      </c>
      <c r="E15" s="74">
        <v>32843</v>
      </c>
      <c r="F15" s="74"/>
      <c r="G15" s="74"/>
      <c r="H15" s="74"/>
      <c r="I15" s="75">
        <f t="shared" si="0"/>
        <v>1.7717700383506781E-2</v>
      </c>
      <c r="J15" s="75">
        <f t="shared" si="1"/>
        <v>3.9236781318229282E-2</v>
      </c>
      <c r="K15" s="73">
        <f t="shared" si="2"/>
        <v>1240</v>
      </c>
      <c r="L15" s="76">
        <f t="shared" si="4"/>
        <v>8.4271190126678636E-3</v>
      </c>
      <c r="M15" s="74">
        <f t="shared" si="3"/>
        <v>106</v>
      </c>
      <c r="N15" s="74">
        <f t="shared" si="5"/>
        <v>0</v>
      </c>
    </row>
    <row r="16" spans="1:14">
      <c r="A16" s="77">
        <v>15</v>
      </c>
      <c r="B16" s="64" t="s">
        <v>181</v>
      </c>
      <c r="C16" s="73">
        <v>6221</v>
      </c>
      <c r="D16" s="73">
        <v>6410</v>
      </c>
      <c r="E16" s="74">
        <v>6455</v>
      </c>
      <c r="F16" s="74"/>
      <c r="G16" s="74"/>
      <c r="H16" s="74"/>
      <c r="I16" s="75">
        <f t="shared" si="0"/>
        <v>3.4822566749546711E-3</v>
      </c>
      <c r="J16" s="75">
        <f t="shared" si="1"/>
        <v>3.7614531425815785E-2</v>
      </c>
      <c r="K16" s="73">
        <f t="shared" si="2"/>
        <v>234</v>
      </c>
      <c r="L16" s="76">
        <f t="shared" si="4"/>
        <v>1.5902789104550645E-3</v>
      </c>
      <c r="M16" s="74">
        <f t="shared" si="3"/>
        <v>45</v>
      </c>
      <c r="N16" s="74">
        <f t="shared" si="5"/>
        <v>0</v>
      </c>
    </row>
    <row r="17" spans="1:14">
      <c r="A17" s="77">
        <v>16</v>
      </c>
      <c r="B17" s="64" t="s">
        <v>182</v>
      </c>
      <c r="C17" s="73">
        <v>10123</v>
      </c>
      <c r="D17" s="73">
        <v>10466</v>
      </c>
      <c r="E17" s="74">
        <v>10458</v>
      </c>
      <c r="F17" s="74"/>
      <c r="G17" s="74"/>
      <c r="H17" s="74"/>
      <c r="I17" s="75">
        <f t="shared" si="0"/>
        <v>5.6417413333347717E-3</v>
      </c>
      <c r="J17" s="75">
        <f t="shared" si="1"/>
        <v>3.3092956633409068E-2</v>
      </c>
      <c r="K17" s="73">
        <f t="shared" si="2"/>
        <v>335</v>
      </c>
      <c r="L17" s="76">
        <f t="shared" si="4"/>
        <v>2.2766813461643017E-3</v>
      </c>
      <c r="M17" s="74">
        <f t="shared" si="3"/>
        <v>-8</v>
      </c>
      <c r="N17" s="74">
        <f t="shared" si="5"/>
        <v>0</v>
      </c>
    </row>
    <row r="18" spans="1:14">
      <c r="A18" s="77">
        <v>17</v>
      </c>
      <c r="B18" s="64" t="s">
        <v>183</v>
      </c>
      <c r="C18" s="73">
        <v>2426</v>
      </c>
      <c r="D18" s="73">
        <v>2577</v>
      </c>
      <c r="E18" s="74">
        <v>2586</v>
      </c>
      <c r="F18" s="74"/>
      <c r="G18" s="74"/>
      <c r="H18" s="74"/>
      <c r="I18" s="75">
        <f t="shared" si="0"/>
        <v>1.3950605362405546E-3</v>
      </c>
      <c r="J18" s="75">
        <f t="shared" si="1"/>
        <v>6.5952184666117061E-2</v>
      </c>
      <c r="K18" s="73">
        <f t="shared" si="2"/>
        <v>160</v>
      </c>
      <c r="L18" s="76">
        <f t="shared" si="4"/>
        <v>1.0873701951829499E-3</v>
      </c>
      <c r="M18" s="74">
        <f t="shared" si="3"/>
        <v>9</v>
      </c>
      <c r="N18" s="74">
        <f t="shared" si="5"/>
        <v>0</v>
      </c>
    </row>
    <row r="19" spans="1:14">
      <c r="A19" s="77">
        <v>18</v>
      </c>
      <c r="B19" s="64" t="s">
        <v>184</v>
      </c>
      <c r="C19" s="73">
        <v>7726</v>
      </c>
      <c r="D19" s="73">
        <v>7777</v>
      </c>
      <c r="E19" s="74">
        <v>7760</v>
      </c>
      <c r="F19" s="74"/>
      <c r="G19" s="74"/>
      <c r="H19" s="74"/>
      <c r="I19" s="75">
        <f t="shared" si="0"/>
        <v>4.1862605418510066E-3</v>
      </c>
      <c r="J19" s="75">
        <f t="shared" si="1"/>
        <v>4.4007248252653378E-3</v>
      </c>
      <c r="K19" s="73">
        <f t="shared" si="2"/>
        <v>34</v>
      </c>
      <c r="L19" s="76">
        <f t="shared" si="4"/>
        <v>2.3106616647637689E-4</v>
      </c>
      <c r="M19" s="74">
        <f t="shared" si="3"/>
        <v>-17</v>
      </c>
      <c r="N19" s="74">
        <f t="shared" si="5"/>
        <v>0</v>
      </c>
    </row>
    <row r="20" spans="1:14">
      <c r="A20" s="77">
        <v>19</v>
      </c>
      <c r="B20" s="64" t="s">
        <v>185</v>
      </c>
      <c r="C20" s="73">
        <v>266</v>
      </c>
      <c r="D20" s="73">
        <v>267</v>
      </c>
      <c r="E20" s="74">
        <v>264</v>
      </c>
      <c r="F20" s="74"/>
      <c r="G20" s="74"/>
      <c r="H20" s="74"/>
      <c r="I20" s="75">
        <f t="shared" si="0"/>
        <v>1.4241917307328166E-4</v>
      </c>
      <c r="J20" s="75">
        <f t="shared" si="1"/>
        <v>-7.5187969924812026E-3</v>
      </c>
      <c r="K20" s="73">
        <f t="shared" si="2"/>
        <v>-2</v>
      </c>
      <c r="L20" s="76">
        <f t="shared" si="4"/>
        <v>-1.3592127439786876E-5</v>
      </c>
      <c r="M20" s="74">
        <f t="shared" si="3"/>
        <v>-3</v>
      </c>
      <c r="N20" s="74">
        <f t="shared" si="5"/>
        <v>0</v>
      </c>
    </row>
    <row r="21" spans="1:14">
      <c r="A21" s="77">
        <v>20</v>
      </c>
      <c r="B21" s="64" t="s">
        <v>186</v>
      </c>
      <c r="C21" s="73">
        <v>4323</v>
      </c>
      <c r="D21" s="73">
        <v>4601</v>
      </c>
      <c r="E21" s="74">
        <v>4608</v>
      </c>
      <c r="F21" s="74"/>
      <c r="G21" s="74"/>
      <c r="H21" s="74"/>
      <c r="I21" s="75">
        <f t="shared" si="0"/>
        <v>2.4858619300063712E-3</v>
      </c>
      <c r="J21" s="75">
        <f t="shared" si="1"/>
        <v>6.5926439972241499E-2</v>
      </c>
      <c r="K21" s="73">
        <f t="shared" si="2"/>
        <v>285</v>
      </c>
      <c r="L21" s="76">
        <f t="shared" si="4"/>
        <v>1.9368781601696297E-3</v>
      </c>
      <c r="M21" s="74">
        <f t="shared" si="3"/>
        <v>7</v>
      </c>
      <c r="N21" s="74">
        <f t="shared" si="5"/>
        <v>0</v>
      </c>
    </row>
    <row r="22" spans="1:14">
      <c r="A22" s="77">
        <v>21</v>
      </c>
      <c r="B22" s="64" t="s">
        <v>187</v>
      </c>
      <c r="C22" s="73">
        <v>361</v>
      </c>
      <c r="D22" s="73">
        <v>393</v>
      </c>
      <c r="E22" s="74">
        <v>399</v>
      </c>
      <c r="F22" s="74"/>
      <c r="G22" s="74"/>
      <c r="H22" s="74"/>
      <c r="I22" s="75">
        <f t="shared" si="0"/>
        <v>2.1524715930393707E-4</v>
      </c>
      <c r="J22" s="75">
        <f t="shared" si="1"/>
        <v>0.10526315789473684</v>
      </c>
      <c r="K22" s="73">
        <f t="shared" si="2"/>
        <v>38</v>
      </c>
      <c r="L22" s="76">
        <f t="shared" si="4"/>
        <v>2.5825042135595063E-4</v>
      </c>
      <c r="M22" s="74">
        <f t="shared" si="3"/>
        <v>6</v>
      </c>
      <c r="N22" s="74">
        <f t="shared" si="5"/>
        <v>0</v>
      </c>
    </row>
    <row r="23" spans="1:14">
      <c r="A23" s="77">
        <v>22</v>
      </c>
      <c r="B23" s="64" t="s">
        <v>188</v>
      </c>
      <c r="C23" s="73">
        <v>12690</v>
      </c>
      <c r="D23" s="73">
        <v>13230</v>
      </c>
      <c r="E23" s="74">
        <v>13228</v>
      </c>
      <c r="F23" s="74"/>
      <c r="G23" s="74"/>
      <c r="H23" s="74"/>
      <c r="I23" s="75">
        <f t="shared" si="0"/>
        <v>7.1360637174748866E-3</v>
      </c>
      <c r="J23" s="75">
        <f t="shared" si="1"/>
        <v>4.2395587076438139E-2</v>
      </c>
      <c r="K23" s="73">
        <f t="shared" si="2"/>
        <v>538</v>
      </c>
      <c r="L23" s="76">
        <f t="shared" si="4"/>
        <v>3.6562822813026694E-3</v>
      </c>
      <c r="M23" s="74">
        <f t="shared" si="3"/>
        <v>-2</v>
      </c>
      <c r="N23" s="74">
        <f t="shared" si="5"/>
        <v>0</v>
      </c>
    </row>
    <row r="24" spans="1:14">
      <c r="A24" s="77">
        <v>23</v>
      </c>
      <c r="B24" s="64" t="s">
        <v>189</v>
      </c>
      <c r="C24" s="73">
        <v>13427</v>
      </c>
      <c r="D24" s="73">
        <v>14015</v>
      </c>
      <c r="E24" s="74">
        <v>13926</v>
      </c>
      <c r="F24" s="74"/>
      <c r="G24" s="74"/>
      <c r="H24" s="74"/>
      <c r="I24" s="75">
        <f t="shared" si="0"/>
        <v>7.5126113796156087E-3</v>
      </c>
      <c r="J24" s="75">
        <f t="shared" si="1"/>
        <v>3.7163923437849113E-2</v>
      </c>
      <c r="K24" s="73">
        <f t="shared" si="2"/>
        <v>499</v>
      </c>
      <c r="L24" s="76">
        <f t="shared" si="4"/>
        <v>3.3912357962268256E-3</v>
      </c>
      <c r="M24" s="74">
        <f t="shared" si="3"/>
        <v>-89</v>
      </c>
      <c r="N24" s="74">
        <f t="shared" si="5"/>
        <v>0</v>
      </c>
    </row>
    <row r="25" spans="1:14">
      <c r="A25" s="77">
        <v>24</v>
      </c>
      <c r="B25" s="64" t="s">
        <v>190</v>
      </c>
      <c r="C25" s="73">
        <v>6711</v>
      </c>
      <c r="D25" s="73">
        <v>6775</v>
      </c>
      <c r="E25" s="74">
        <v>6743</v>
      </c>
      <c r="F25" s="74"/>
      <c r="G25" s="74"/>
      <c r="H25" s="74"/>
      <c r="I25" s="75">
        <f t="shared" si="0"/>
        <v>3.6376230455800697E-3</v>
      </c>
      <c r="J25" s="75">
        <f t="shared" si="1"/>
        <v>4.7682908657428105E-3</v>
      </c>
      <c r="K25" s="73">
        <f t="shared" si="2"/>
        <v>32</v>
      </c>
      <c r="L25" s="76">
        <f t="shared" si="4"/>
        <v>2.1747403903659001E-4</v>
      </c>
      <c r="M25" s="74">
        <f t="shared" si="3"/>
        <v>-32</v>
      </c>
      <c r="N25" s="74">
        <f t="shared" si="5"/>
        <v>0</v>
      </c>
    </row>
    <row r="26" spans="1:14">
      <c r="A26" s="77">
        <v>25</v>
      </c>
      <c r="B26" s="64" t="s">
        <v>191</v>
      </c>
      <c r="C26" s="73">
        <v>34245</v>
      </c>
      <c r="D26" s="73">
        <v>35449</v>
      </c>
      <c r="E26" s="74">
        <v>35453</v>
      </c>
      <c r="F26" s="74"/>
      <c r="G26" s="74"/>
      <c r="H26" s="74"/>
      <c r="I26" s="75">
        <f t="shared" si="0"/>
        <v>1.9125708117299453E-2</v>
      </c>
      <c r="J26" s="75">
        <f t="shared" si="1"/>
        <v>3.527522266024237E-2</v>
      </c>
      <c r="K26" s="73">
        <f t="shared" si="2"/>
        <v>1208</v>
      </c>
      <c r="L26" s="76">
        <f t="shared" si="4"/>
        <v>8.2096449736312731E-3</v>
      </c>
      <c r="M26" s="74">
        <f t="shared" si="3"/>
        <v>4</v>
      </c>
      <c r="N26" s="74">
        <f t="shared" si="5"/>
        <v>0</v>
      </c>
    </row>
    <row r="27" spans="1:14">
      <c r="A27" s="77">
        <v>26</v>
      </c>
      <c r="B27" s="64" t="s">
        <v>192</v>
      </c>
      <c r="C27" s="73">
        <v>1586</v>
      </c>
      <c r="D27" s="73">
        <v>1719</v>
      </c>
      <c r="E27" s="74">
        <v>1723</v>
      </c>
      <c r="F27" s="74"/>
      <c r="G27" s="74"/>
      <c r="H27" s="74"/>
      <c r="I27" s="75">
        <f t="shared" si="0"/>
        <v>9.295008909290316E-4</v>
      </c>
      <c r="J27" s="75">
        <f t="shared" si="1"/>
        <v>8.638083228247162E-2</v>
      </c>
      <c r="K27" s="73">
        <f t="shared" si="2"/>
        <v>137</v>
      </c>
      <c r="L27" s="76">
        <f t="shared" si="4"/>
        <v>9.3106072962540094E-4</v>
      </c>
      <c r="M27" s="74">
        <f t="shared" si="3"/>
        <v>4</v>
      </c>
      <c r="N27" s="74">
        <f t="shared" si="5"/>
        <v>0</v>
      </c>
    </row>
    <row r="28" spans="1:14">
      <c r="A28" s="77">
        <v>27</v>
      </c>
      <c r="B28" s="64" t="s">
        <v>193</v>
      </c>
      <c r="C28" s="73">
        <v>5707</v>
      </c>
      <c r="D28" s="73">
        <v>6115</v>
      </c>
      <c r="E28" s="74">
        <v>6143</v>
      </c>
      <c r="F28" s="74"/>
      <c r="G28" s="74"/>
      <c r="H28" s="74"/>
      <c r="I28" s="75">
        <f t="shared" si="0"/>
        <v>3.3139431067771567E-3</v>
      </c>
      <c r="J28" s="75">
        <f t="shared" si="1"/>
        <v>7.6397406693534259E-2</v>
      </c>
      <c r="K28" s="73">
        <f t="shared" si="2"/>
        <v>436</v>
      </c>
      <c r="L28" s="76">
        <f t="shared" si="4"/>
        <v>2.963083781873539E-3</v>
      </c>
      <c r="M28" s="74">
        <f t="shared" si="3"/>
        <v>28</v>
      </c>
      <c r="N28" s="74">
        <f t="shared" si="5"/>
        <v>0</v>
      </c>
    </row>
    <row r="29" spans="1:14">
      <c r="A29" s="77">
        <v>28</v>
      </c>
      <c r="B29" s="64" t="s">
        <v>194</v>
      </c>
      <c r="C29" s="73">
        <v>10423</v>
      </c>
      <c r="D29" s="73">
        <v>11332</v>
      </c>
      <c r="E29" s="74">
        <v>11387</v>
      </c>
      <c r="F29" s="74"/>
      <c r="G29" s="74"/>
      <c r="H29" s="74"/>
      <c r="I29" s="75">
        <f t="shared" si="0"/>
        <v>6.1429057719146153E-3</v>
      </c>
      <c r="J29" s="75">
        <f t="shared" si="1"/>
        <v>9.2487767437398061E-2</v>
      </c>
      <c r="K29" s="73">
        <f t="shared" si="2"/>
        <v>964</v>
      </c>
      <c r="L29" s="76">
        <f t="shared" si="4"/>
        <v>6.551405425977274E-3</v>
      </c>
      <c r="M29" s="74">
        <f t="shared" si="3"/>
        <v>55</v>
      </c>
      <c r="N29" s="74">
        <f t="shared" si="5"/>
        <v>0</v>
      </c>
    </row>
    <row r="30" spans="1:14">
      <c r="A30" s="77">
        <v>29</v>
      </c>
      <c r="B30" s="64" t="s">
        <v>195</v>
      </c>
      <c r="C30" s="73">
        <v>3553</v>
      </c>
      <c r="D30" s="73">
        <v>3749</v>
      </c>
      <c r="E30" s="74">
        <v>3742</v>
      </c>
      <c r="F30" s="74"/>
      <c r="G30" s="74"/>
      <c r="H30" s="74"/>
      <c r="I30" s="75">
        <f t="shared" si="0"/>
        <v>2.0186838850008333E-3</v>
      </c>
      <c r="J30" s="75">
        <f t="shared" si="1"/>
        <v>5.3194483535040811E-2</v>
      </c>
      <c r="K30" s="73">
        <f t="shared" si="2"/>
        <v>189</v>
      </c>
      <c r="L30" s="76">
        <f t="shared" si="4"/>
        <v>1.2844560430598597E-3</v>
      </c>
      <c r="M30" s="74">
        <f t="shared" si="3"/>
        <v>-7</v>
      </c>
      <c r="N30" s="74">
        <f t="shared" si="5"/>
        <v>0</v>
      </c>
    </row>
    <row r="31" spans="1:14">
      <c r="A31" s="77">
        <v>30</v>
      </c>
      <c r="B31" s="64" t="s">
        <v>196</v>
      </c>
      <c r="C31" s="73">
        <v>1050</v>
      </c>
      <c r="D31" s="73">
        <v>1079</v>
      </c>
      <c r="E31" s="74">
        <v>1081</v>
      </c>
      <c r="F31" s="74"/>
      <c r="G31" s="74"/>
      <c r="H31" s="74"/>
      <c r="I31" s="75">
        <f t="shared" si="0"/>
        <v>5.8316335640991475E-4</v>
      </c>
      <c r="J31" s="75">
        <f t="shared" si="1"/>
        <v>2.9523809523809525E-2</v>
      </c>
      <c r="K31" s="73">
        <f t="shared" si="2"/>
        <v>31</v>
      </c>
      <c r="L31" s="76">
        <f t="shared" si="4"/>
        <v>2.1067797531669656E-4</v>
      </c>
      <c r="M31" s="74">
        <f t="shared" si="3"/>
        <v>2</v>
      </c>
      <c r="N31" s="74">
        <f t="shared" si="5"/>
        <v>0</v>
      </c>
    </row>
    <row r="32" spans="1:14">
      <c r="A32" s="77">
        <v>31</v>
      </c>
      <c r="B32" s="64" t="s">
        <v>197</v>
      </c>
      <c r="C32" s="73">
        <v>21268</v>
      </c>
      <c r="D32" s="73">
        <v>21892</v>
      </c>
      <c r="E32" s="74">
        <v>21948</v>
      </c>
      <c r="F32" s="74"/>
      <c r="G32" s="74"/>
      <c r="H32" s="74"/>
      <c r="I32" s="75">
        <f t="shared" si="0"/>
        <v>1.1840212161410554E-2</v>
      </c>
      <c r="J32" s="75">
        <f t="shared" si="1"/>
        <v>3.1972917058491632E-2</v>
      </c>
      <c r="K32" s="73">
        <f t="shared" si="2"/>
        <v>680</v>
      </c>
      <c r="L32" s="76">
        <f t="shared" si="4"/>
        <v>4.6213233295275373E-3</v>
      </c>
      <c r="M32" s="74">
        <f t="shared" si="3"/>
        <v>56</v>
      </c>
      <c r="N32" s="74">
        <f t="shared" si="5"/>
        <v>0</v>
      </c>
    </row>
    <row r="33" spans="1:14">
      <c r="A33" s="77">
        <v>32</v>
      </c>
      <c r="B33" s="64" t="s">
        <v>198</v>
      </c>
      <c r="C33" s="73">
        <v>6294</v>
      </c>
      <c r="D33" s="73">
        <v>6592</v>
      </c>
      <c r="E33" s="74">
        <v>6606</v>
      </c>
      <c r="F33" s="74"/>
      <c r="G33" s="74"/>
      <c r="H33" s="74"/>
      <c r="I33" s="75">
        <f t="shared" si="0"/>
        <v>3.563716126220071E-3</v>
      </c>
      <c r="J33" s="75">
        <f t="shared" si="1"/>
        <v>4.9571020019065777E-2</v>
      </c>
      <c r="K33" s="73">
        <f t="shared" si="2"/>
        <v>312</v>
      </c>
      <c r="L33" s="76">
        <f t="shared" si="4"/>
        <v>2.1203718806067527E-3</v>
      </c>
      <c r="M33" s="74">
        <f t="shared" si="3"/>
        <v>14</v>
      </c>
      <c r="N33" s="74">
        <f t="shared" si="5"/>
        <v>0</v>
      </c>
    </row>
    <row r="34" spans="1:14">
      <c r="A34" s="77">
        <v>33</v>
      </c>
      <c r="B34" s="64" t="s">
        <v>199</v>
      </c>
      <c r="C34" s="73">
        <v>19002</v>
      </c>
      <c r="D34" s="73">
        <v>18979</v>
      </c>
      <c r="E34" s="74">
        <v>18937</v>
      </c>
      <c r="F34" s="74"/>
      <c r="G34" s="74"/>
      <c r="H34" s="74"/>
      <c r="I34" s="75">
        <f t="shared" si="0"/>
        <v>1.0215878335184603E-2</v>
      </c>
      <c r="J34" s="75">
        <f t="shared" si="1"/>
        <v>-3.4206925586780339E-3</v>
      </c>
      <c r="K34" s="73">
        <f t="shared" si="2"/>
        <v>-65</v>
      </c>
      <c r="L34" s="76">
        <f t="shared" si="4"/>
        <v>-4.4174414179307348E-4</v>
      </c>
      <c r="M34" s="74">
        <f t="shared" si="3"/>
        <v>-42</v>
      </c>
      <c r="N34" s="74">
        <f t="shared" si="5"/>
        <v>0</v>
      </c>
    </row>
    <row r="35" spans="1:14">
      <c r="A35" s="77">
        <v>35</v>
      </c>
      <c r="B35" s="64" t="s">
        <v>200</v>
      </c>
      <c r="C35" s="74">
        <v>15852</v>
      </c>
      <c r="D35" s="74">
        <v>14628</v>
      </c>
      <c r="E35" s="74">
        <v>14582</v>
      </c>
      <c r="F35" s="74"/>
      <c r="G35" s="74"/>
      <c r="H35" s="74"/>
      <c r="I35" s="75">
        <f t="shared" si="0"/>
        <v>7.8665014460401264E-3</v>
      </c>
      <c r="J35" s="75">
        <f t="shared" si="1"/>
        <v>-8.0116073681554378E-2</v>
      </c>
      <c r="K35" s="73">
        <f t="shared" si="2"/>
        <v>-1270</v>
      </c>
      <c r="L35" s="76">
        <f t="shared" si="4"/>
        <v>-8.6310009242646663E-3</v>
      </c>
      <c r="M35" s="74">
        <f t="shared" si="3"/>
        <v>-46</v>
      </c>
      <c r="N35" s="74">
        <f t="shared" si="5"/>
        <v>0</v>
      </c>
    </row>
    <row r="36" spans="1:14">
      <c r="A36" s="77">
        <v>36</v>
      </c>
      <c r="B36" s="64" t="s">
        <v>201</v>
      </c>
      <c r="C36" s="74">
        <v>780</v>
      </c>
      <c r="D36" s="74">
        <v>770</v>
      </c>
      <c r="E36" s="74">
        <v>762</v>
      </c>
      <c r="F36" s="74"/>
      <c r="G36" s="74"/>
      <c r="H36" s="74"/>
      <c r="I36" s="75">
        <f t="shared" si="0"/>
        <v>4.1107352227969939E-4</v>
      </c>
      <c r="J36" s="75">
        <f t="shared" si="1"/>
        <v>-2.3076923076923078E-2</v>
      </c>
      <c r="K36" s="73">
        <f t="shared" si="2"/>
        <v>-18</v>
      </c>
      <c r="L36" s="76">
        <f t="shared" si="4"/>
        <v>-1.2232914695808187E-4</v>
      </c>
      <c r="M36" s="74">
        <f t="shared" si="3"/>
        <v>-8</v>
      </c>
      <c r="N36" s="74">
        <f t="shared" si="5"/>
        <v>0</v>
      </c>
    </row>
    <row r="37" spans="1:14">
      <c r="A37" s="77">
        <v>37</v>
      </c>
      <c r="B37" s="64" t="s">
        <v>202</v>
      </c>
      <c r="C37" s="74">
        <v>438</v>
      </c>
      <c r="D37" s="74">
        <v>495</v>
      </c>
      <c r="E37" s="74">
        <v>504</v>
      </c>
      <c r="F37" s="74"/>
      <c r="G37" s="74"/>
      <c r="H37" s="74"/>
      <c r="I37" s="75">
        <f t="shared" si="0"/>
        <v>2.7189114859444682E-4</v>
      </c>
      <c r="J37" s="75">
        <f t="shared" si="1"/>
        <v>0.15068493150684931</v>
      </c>
      <c r="K37" s="73">
        <f t="shared" si="2"/>
        <v>66</v>
      </c>
      <c r="L37" s="76">
        <f t="shared" si="4"/>
        <v>4.4854020551296687E-4</v>
      </c>
      <c r="M37" s="74">
        <f t="shared" si="3"/>
        <v>9</v>
      </c>
      <c r="N37" s="74">
        <f t="shared" si="5"/>
        <v>0</v>
      </c>
    </row>
    <row r="38" spans="1:14">
      <c r="A38" s="77">
        <v>38</v>
      </c>
      <c r="B38" s="64" t="s">
        <v>203</v>
      </c>
      <c r="C38" s="74">
        <v>3182</v>
      </c>
      <c r="D38" s="74">
        <v>3499</v>
      </c>
      <c r="E38" s="74">
        <v>3484</v>
      </c>
      <c r="F38" s="74"/>
      <c r="G38" s="74"/>
      <c r="H38" s="74"/>
      <c r="I38" s="75">
        <f t="shared" si="0"/>
        <v>1.879501511315581E-3</v>
      </c>
      <c r="J38" s="75">
        <f t="shared" si="1"/>
        <v>9.4908862350722822E-2</v>
      </c>
      <c r="K38" s="73">
        <f t="shared" si="2"/>
        <v>302</v>
      </c>
      <c r="L38" s="76">
        <f t="shared" si="4"/>
        <v>2.0524112434078183E-3</v>
      </c>
      <c r="M38" s="74">
        <f t="shared" si="3"/>
        <v>-15</v>
      </c>
      <c r="N38" s="74">
        <f t="shared" si="5"/>
        <v>0</v>
      </c>
    </row>
    <row r="39" spans="1:14">
      <c r="A39" s="77">
        <v>39</v>
      </c>
      <c r="B39" s="64" t="s">
        <v>204</v>
      </c>
      <c r="C39" s="74">
        <v>120</v>
      </c>
      <c r="D39" s="74">
        <v>104</v>
      </c>
      <c r="E39" s="74">
        <v>104</v>
      </c>
      <c r="F39" s="74"/>
      <c r="G39" s="74"/>
      <c r="H39" s="74"/>
      <c r="I39" s="75">
        <f t="shared" si="0"/>
        <v>5.6104522725838238E-5</v>
      </c>
      <c r="J39" s="75">
        <f t="shared" si="1"/>
        <v>-0.13333333333333333</v>
      </c>
      <c r="K39" s="73">
        <f t="shared" si="2"/>
        <v>-16</v>
      </c>
      <c r="L39" s="76">
        <f t="shared" si="4"/>
        <v>-1.0873701951829501E-4</v>
      </c>
      <c r="M39" s="74">
        <f t="shared" si="3"/>
        <v>0</v>
      </c>
      <c r="N39" s="74">
        <f t="shared" si="5"/>
        <v>0</v>
      </c>
    </row>
    <row r="40" spans="1:14">
      <c r="A40" s="77">
        <v>41</v>
      </c>
      <c r="B40" s="64" t="s">
        <v>205</v>
      </c>
      <c r="C40" s="74">
        <v>118019</v>
      </c>
      <c r="D40" s="74">
        <v>133363</v>
      </c>
      <c r="E40" s="74">
        <v>131573</v>
      </c>
      <c r="F40" s="74"/>
      <c r="G40" s="74"/>
      <c r="H40" s="74"/>
      <c r="I40" s="75">
        <f t="shared" si="0"/>
        <v>7.0979234313526096E-2</v>
      </c>
      <c r="J40" s="75">
        <f t="shared" si="1"/>
        <v>0.11484591464086291</v>
      </c>
      <c r="K40" s="73">
        <f t="shared" si="2"/>
        <v>13554</v>
      </c>
      <c r="L40" s="76">
        <f t="shared" si="4"/>
        <v>9.2113847659435658E-2</v>
      </c>
      <c r="M40" s="74">
        <f t="shared" si="3"/>
        <v>-1790</v>
      </c>
      <c r="N40" s="74">
        <f t="shared" si="5"/>
        <v>0</v>
      </c>
    </row>
    <row r="41" spans="1:14">
      <c r="A41" s="77">
        <v>42</v>
      </c>
      <c r="B41" s="64" t="s">
        <v>206</v>
      </c>
      <c r="C41" s="74">
        <v>12113</v>
      </c>
      <c r="D41" s="74">
        <v>13076</v>
      </c>
      <c r="E41" s="74">
        <v>12744</v>
      </c>
      <c r="F41" s="74"/>
      <c r="G41" s="74"/>
      <c r="H41" s="74"/>
      <c r="I41" s="75">
        <f t="shared" si="0"/>
        <v>6.8749619001738701E-3</v>
      </c>
      <c r="J41" s="75">
        <f t="shared" si="1"/>
        <v>5.2092792867167503E-2</v>
      </c>
      <c r="K41" s="73">
        <f t="shared" si="2"/>
        <v>631</v>
      </c>
      <c r="L41" s="76">
        <f t="shared" si="4"/>
        <v>4.2883162072527596E-3</v>
      </c>
      <c r="M41" s="74">
        <f t="shared" si="3"/>
        <v>-332</v>
      </c>
      <c r="N41" s="74">
        <f t="shared" si="5"/>
        <v>0</v>
      </c>
    </row>
    <row r="42" spans="1:14">
      <c r="A42" s="77">
        <v>43</v>
      </c>
      <c r="B42" s="64" t="s">
        <v>207</v>
      </c>
      <c r="C42" s="74">
        <v>52165</v>
      </c>
      <c r="D42" s="74">
        <v>55567</v>
      </c>
      <c r="E42" s="74">
        <v>55202</v>
      </c>
      <c r="F42" s="74"/>
      <c r="G42" s="74"/>
      <c r="H42" s="74"/>
      <c r="I42" s="75">
        <f t="shared" si="0"/>
        <v>2.9779633302997332E-2</v>
      </c>
      <c r="J42" s="75">
        <f t="shared" si="1"/>
        <v>5.8219112431707083E-2</v>
      </c>
      <c r="K42" s="73">
        <f t="shared" si="2"/>
        <v>3037</v>
      </c>
      <c r="L42" s="76">
        <f t="shared" si="4"/>
        <v>2.0639645517316372E-2</v>
      </c>
      <c r="M42" s="74">
        <f t="shared" si="3"/>
        <v>-365</v>
      </c>
      <c r="N42" s="74">
        <f t="shared" si="5"/>
        <v>0</v>
      </c>
    </row>
    <row r="43" spans="1:14">
      <c r="A43" s="77">
        <v>45</v>
      </c>
      <c r="B43" s="64" t="s">
        <v>208</v>
      </c>
      <c r="C43" s="74">
        <v>48835</v>
      </c>
      <c r="D43" s="74">
        <v>53769</v>
      </c>
      <c r="E43" s="74">
        <v>53986</v>
      </c>
      <c r="F43" s="74"/>
      <c r="G43" s="74"/>
      <c r="H43" s="74"/>
      <c r="I43" s="75">
        <f t="shared" si="0"/>
        <v>2.9123641960356762E-2</v>
      </c>
      <c r="J43" s="75">
        <f t="shared" si="1"/>
        <v>0.10547762874987202</v>
      </c>
      <c r="K43" s="73">
        <f t="shared" si="2"/>
        <v>5151</v>
      </c>
      <c r="L43" s="76">
        <f t="shared" si="4"/>
        <v>3.5006524221171099E-2</v>
      </c>
      <c r="M43" s="74">
        <f t="shared" si="3"/>
        <v>217</v>
      </c>
      <c r="N43" s="74">
        <f t="shared" si="5"/>
        <v>0</v>
      </c>
    </row>
    <row r="44" spans="1:14">
      <c r="A44" s="77">
        <v>46</v>
      </c>
      <c r="B44" s="64" t="s">
        <v>209</v>
      </c>
      <c r="C44" s="74">
        <v>126713</v>
      </c>
      <c r="D44" s="74">
        <v>136135</v>
      </c>
      <c r="E44" s="74">
        <v>136423</v>
      </c>
      <c r="F44" s="74"/>
      <c r="G44" s="74"/>
      <c r="H44" s="74"/>
      <c r="I44" s="75">
        <f t="shared" si="0"/>
        <v>7.3595647152182975E-2</v>
      </c>
      <c r="J44" s="75">
        <f t="shared" si="1"/>
        <v>7.662986433909702E-2</v>
      </c>
      <c r="K44" s="73">
        <f t="shared" si="2"/>
        <v>9710</v>
      </c>
      <c r="L44" s="76">
        <f t="shared" si="4"/>
        <v>6.5989778720165274E-2</v>
      </c>
      <c r="M44" s="74">
        <f t="shared" si="3"/>
        <v>288</v>
      </c>
      <c r="N44" s="74">
        <f t="shared" si="5"/>
        <v>0</v>
      </c>
    </row>
    <row r="45" spans="1:14">
      <c r="A45" s="77">
        <v>47</v>
      </c>
      <c r="B45" s="64" t="s">
        <v>210</v>
      </c>
      <c r="C45" s="74">
        <v>300175</v>
      </c>
      <c r="D45" s="74">
        <v>316459</v>
      </c>
      <c r="E45" s="74">
        <v>316870</v>
      </c>
      <c r="F45" s="74"/>
      <c r="G45" s="74"/>
      <c r="H45" s="74"/>
      <c r="I45" s="75">
        <f t="shared" si="0"/>
        <v>0.17094077034746502</v>
      </c>
      <c r="J45" s="75">
        <f t="shared" si="1"/>
        <v>5.5617556425418505E-2</v>
      </c>
      <c r="K45" s="73">
        <f t="shared" si="2"/>
        <v>16695</v>
      </c>
      <c r="L45" s="76">
        <f t="shared" si="4"/>
        <v>0.11346028380362094</v>
      </c>
      <c r="M45" s="74">
        <f t="shared" si="3"/>
        <v>411</v>
      </c>
      <c r="N45" s="74">
        <f t="shared" si="5"/>
        <v>0</v>
      </c>
    </row>
    <row r="46" spans="1:14">
      <c r="A46" s="77">
        <v>49</v>
      </c>
      <c r="B46" s="64" t="s">
        <v>211</v>
      </c>
      <c r="C46" s="74">
        <v>115455</v>
      </c>
      <c r="D46" s="74">
        <v>123684</v>
      </c>
      <c r="E46" s="74">
        <v>123803</v>
      </c>
      <c r="F46" s="74"/>
      <c r="G46" s="74"/>
      <c r="H46" s="74"/>
      <c r="I46" s="75">
        <f t="shared" si="0"/>
        <v>6.678757910602838E-2</v>
      </c>
      <c r="J46" s="75">
        <f t="shared" si="1"/>
        <v>7.2305227144775025E-2</v>
      </c>
      <c r="K46" s="73">
        <f t="shared" si="2"/>
        <v>8348</v>
      </c>
      <c r="L46" s="76">
        <f t="shared" si="4"/>
        <v>5.6733539933670418E-2</v>
      </c>
      <c r="M46" s="74">
        <f t="shared" si="3"/>
        <v>119</v>
      </c>
      <c r="N46" s="74">
        <f t="shared" si="5"/>
        <v>0</v>
      </c>
    </row>
    <row r="47" spans="1:14">
      <c r="A47" s="77">
        <v>50</v>
      </c>
      <c r="B47" s="64" t="s">
        <v>212</v>
      </c>
      <c r="C47" s="74">
        <v>2092</v>
      </c>
      <c r="D47" s="74">
        <v>2330</v>
      </c>
      <c r="E47" s="74">
        <v>2322</v>
      </c>
      <c r="F47" s="74"/>
      <c r="G47" s="74"/>
      <c r="H47" s="74"/>
      <c r="I47" s="75">
        <f t="shared" si="0"/>
        <v>1.252641363167273E-3</v>
      </c>
      <c r="J47" s="75">
        <f t="shared" si="1"/>
        <v>0.10994263862332695</v>
      </c>
      <c r="K47" s="73">
        <f t="shared" si="2"/>
        <v>230</v>
      </c>
      <c r="L47" s="76">
        <f t="shared" si="4"/>
        <v>1.5630946555754907E-3</v>
      </c>
      <c r="M47" s="74">
        <f t="shared" si="3"/>
        <v>-8</v>
      </c>
      <c r="N47" s="74">
        <f t="shared" si="5"/>
        <v>0</v>
      </c>
    </row>
    <row r="48" spans="1:14">
      <c r="A48" s="77">
        <v>51</v>
      </c>
      <c r="B48" s="64" t="s">
        <v>213</v>
      </c>
      <c r="C48" s="74">
        <v>271</v>
      </c>
      <c r="D48" s="74">
        <v>286</v>
      </c>
      <c r="E48" s="74">
        <v>283</v>
      </c>
      <c r="F48" s="74"/>
      <c r="G48" s="74"/>
      <c r="H48" s="74"/>
      <c r="I48" s="75">
        <f t="shared" si="0"/>
        <v>1.5266903780204058E-4</v>
      </c>
      <c r="J48" s="75">
        <f t="shared" si="1"/>
        <v>4.4280442804428041E-2</v>
      </c>
      <c r="K48" s="73">
        <f t="shared" si="2"/>
        <v>12</v>
      </c>
      <c r="L48" s="76">
        <f t="shared" si="4"/>
        <v>8.1552764638721258E-5</v>
      </c>
      <c r="M48" s="74">
        <f t="shared" si="3"/>
        <v>-3</v>
      </c>
      <c r="N48" s="74">
        <f t="shared" si="5"/>
        <v>0</v>
      </c>
    </row>
    <row r="49" spans="1:14">
      <c r="A49" s="77">
        <v>52</v>
      </c>
      <c r="B49" s="64" t="s">
        <v>214</v>
      </c>
      <c r="C49" s="74">
        <v>18054</v>
      </c>
      <c r="D49" s="74">
        <v>18518</v>
      </c>
      <c r="E49" s="74">
        <v>18468</v>
      </c>
      <c r="F49" s="74"/>
      <c r="G49" s="74"/>
      <c r="H49" s="74"/>
      <c r="I49" s="75">
        <f t="shared" si="0"/>
        <v>9.9628685163536592E-3</v>
      </c>
      <c r="J49" s="75">
        <f t="shared" si="1"/>
        <v>2.2931206380857428E-2</v>
      </c>
      <c r="K49" s="73">
        <f t="shared" si="2"/>
        <v>414</v>
      </c>
      <c r="L49" s="76">
        <f t="shared" si="4"/>
        <v>2.813570380035883E-3</v>
      </c>
      <c r="M49" s="74">
        <f t="shared" si="3"/>
        <v>-50</v>
      </c>
      <c r="N49" s="74">
        <f t="shared" si="5"/>
        <v>0</v>
      </c>
    </row>
    <row r="50" spans="1:14">
      <c r="A50" s="77">
        <v>53</v>
      </c>
      <c r="B50" s="64" t="s">
        <v>215</v>
      </c>
      <c r="C50" s="74">
        <v>2535</v>
      </c>
      <c r="D50" s="74">
        <v>2786</v>
      </c>
      <c r="E50" s="74">
        <v>2798</v>
      </c>
      <c r="F50" s="74"/>
      <c r="G50" s="74"/>
      <c r="H50" s="74"/>
      <c r="I50" s="75">
        <f t="shared" si="0"/>
        <v>1.5094274479509173E-3</v>
      </c>
      <c r="J50" s="75">
        <f t="shared" si="1"/>
        <v>0.10374753451676529</v>
      </c>
      <c r="K50" s="73">
        <f t="shared" si="2"/>
        <v>263</v>
      </c>
      <c r="L50" s="76">
        <f t="shared" si="4"/>
        <v>1.7873647583319741E-3</v>
      </c>
      <c r="M50" s="74">
        <f t="shared" si="3"/>
        <v>12</v>
      </c>
      <c r="N50" s="74">
        <f t="shared" si="5"/>
        <v>0</v>
      </c>
    </row>
    <row r="51" spans="1:14">
      <c r="A51" s="77">
        <v>55</v>
      </c>
      <c r="B51" s="64" t="s">
        <v>216</v>
      </c>
      <c r="C51" s="74">
        <v>17041</v>
      </c>
      <c r="D51" s="74">
        <v>18159</v>
      </c>
      <c r="E51" s="74">
        <v>18143</v>
      </c>
      <c r="F51" s="74"/>
      <c r="G51" s="74"/>
      <c r="H51" s="74"/>
      <c r="I51" s="75">
        <f t="shared" si="0"/>
        <v>9.7875418828354144E-3</v>
      </c>
      <c r="J51" s="75">
        <f t="shared" si="1"/>
        <v>6.4667566457367529E-2</v>
      </c>
      <c r="K51" s="73">
        <f t="shared" si="2"/>
        <v>1102</v>
      </c>
      <c r="L51" s="76">
        <f t="shared" si="4"/>
        <v>7.4892622193225688E-3</v>
      </c>
      <c r="M51" s="74">
        <f t="shared" si="3"/>
        <v>-16</v>
      </c>
      <c r="N51" s="74">
        <f t="shared" si="5"/>
        <v>0</v>
      </c>
    </row>
    <row r="52" spans="1:14">
      <c r="A52" s="77">
        <v>56</v>
      </c>
      <c r="B52" s="64" t="s">
        <v>217</v>
      </c>
      <c r="C52" s="74">
        <v>109492</v>
      </c>
      <c r="D52" s="74">
        <v>117705</v>
      </c>
      <c r="E52" s="74">
        <v>117722</v>
      </c>
      <c r="F52" s="74"/>
      <c r="G52" s="74"/>
      <c r="H52" s="74"/>
      <c r="I52" s="75">
        <f t="shared" si="0"/>
        <v>6.3507082926260852E-2</v>
      </c>
      <c r="J52" s="75">
        <f t="shared" si="1"/>
        <v>7.5165308881014137E-2</v>
      </c>
      <c r="K52" s="73">
        <f t="shared" si="2"/>
        <v>8230</v>
      </c>
      <c r="L52" s="76">
        <f t="shared" si="4"/>
        <v>5.5931604414722995E-2</v>
      </c>
      <c r="M52" s="74">
        <f t="shared" si="3"/>
        <v>17</v>
      </c>
      <c r="N52" s="74">
        <f t="shared" si="5"/>
        <v>0</v>
      </c>
    </row>
    <row r="53" spans="1:14">
      <c r="A53" s="77">
        <v>58</v>
      </c>
      <c r="B53" s="64" t="s">
        <v>218</v>
      </c>
      <c r="C53" s="74">
        <v>2296</v>
      </c>
      <c r="D53" s="74">
        <v>2555</v>
      </c>
      <c r="E53" s="74">
        <v>2593</v>
      </c>
      <c r="F53" s="74"/>
      <c r="G53" s="74"/>
      <c r="H53" s="74"/>
      <c r="I53" s="75">
        <f t="shared" si="0"/>
        <v>1.3988368021932553E-3</v>
      </c>
      <c r="J53" s="75">
        <f t="shared" si="1"/>
        <v>0.1293554006968641</v>
      </c>
      <c r="K53" s="73">
        <f t="shared" si="2"/>
        <v>297</v>
      </c>
      <c r="L53" s="76">
        <f t="shared" si="4"/>
        <v>2.0184309248083509E-3</v>
      </c>
      <c r="M53" s="74">
        <f t="shared" si="3"/>
        <v>38</v>
      </c>
      <c r="N53" s="74">
        <f t="shared" si="5"/>
        <v>0</v>
      </c>
    </row>
    <row r="54" spans="1:14">
      <c r="A54" s="77">
        <v>59</v>
      </c>
      <c r="B54" s="64" t="s">
        <v>219</v>
      </c>
      <c r="C54" s="74">
        <v>1990</v>
      </c>
      <c r="D54" s="74">
        <v>2120</v>
      </c>
      <c r="E54" s="74">
        <v>2104</v>
      </c>
      <c r="F54" s="74"/>
      <c r="G54" s="74"/>
      <c r="H54" s="74"/>
      <c r="I54" s="75">
        <f t="shared" si="0"/>
        <v>1.1350376520688813E-3</v>
      </c>
      <c r="J54" s="75">
        <f t="shared" si="1"/>
        <v>5.7286432160804021E-2</v>
      </c>
      <c r="K54" s="73">
        <f t="shared" si="2"/>
        <v>114</v>
      </c>
      <c r="L54" s="76">
        <f t="shared" si="4"/>
        <v>7.7475126406785185E-4</v>
      </c>
      <c r="M54" s="74">
        <f t="shared" si="3"/>
        <v>-16</v>
      </c>
      <c r="N54" s="74">
        <f t="shared" si="5"/>
        <v>0</v>
      </c>
    </row>
    <row r="55" spans="1:14">
      <c r="A55" s="77">
        <v>60</v>
      </c>
      <c r="B55" s="64" t="s">
        <v>220</v>
      </c>
      <c r="C55" s="74">
        <v>718</v>
      </c>
      <c r="D55" s="74">
        <v>755</v>
      </c>
      <c r="E55" s="74">
        <v>752</v>
      </c>
      <c r="F55" s="74"/>
      <c r="G55" s="74"/>
      <c r="H55" s="74"/>
      <c r="I55" s="75">
        <f t="shared" si="0"/>
        <v>4.0567885663298419E-4</v>
      </c>
      <c r="J55" s="75">
        <f t="shared" si="1"/>
        <v>4.7353760445682451E-2</v>
      </c>
      <c r="K55" s="73">
        <f t="shared" si="2"/>
        <v>34</v>
      </c>
      <c r="L55" s="76">
        <f t="shared" si="4"/>
        <v>2.3106616647637689E-4</v>
      </c>
      <c r="M55" s="74">
        <f t="shared" si="3"/>
        <v>-3</v>
      </c>
      <c r="N55" s="74">
        <f t="shared" si="5"/>
        <v>0</v>
      </c>
    </row>
    <row r="56" spans="1:14">
      <c r="A56" s="77">
        <v>61</v>
      </c>
      <c r="B56" s="64" t="s">
        <v>221</v>
      </c>
      <c r="C56" s="74">
        <v>3138</v>
      </c>
      <c r="D56" s="74">
        <v>3118</v>
      </c>
      <c r="E56" s="74">
        <v>3118</v>
      </c>
      <c r="F56" s="74"/>
      <c r="G56" s="74"/>
      <c r="H56" s="74"/>
      <c r="I56" s="75">
        <f t="shared" si="0"/>
        <v>1.6820567486458041E-3</v>
      </c>
      <c r="J56" s="75">
        <f t="shared" si="1"/>
        <v>-6.3734862970044612E-3</v>
      </c>
      <c r="K56" s="73">
        <f t="shared" si="2"/>
        <v>-20</v>
      </c>
      <c r="L56" s="76">
        <f t="shared" si="4"/>
        <v>-1.3592127439786874E-4</v>
      </c>
      <c r="M56" s="74">
        <f t="shared" si="3"/>
        <v>0</v>
      </c>
      <c r="N56" s="74">
        <f t="shared" si="5"/>
        <v>0</v>
      </c>
    </row>
    <row r="57" spans="1:14">
      <c r="A57" s="77">
        <v>62</v>
      </c>
      <c r="B57" s="64" t="s">
        <v>222</v>
      </c>
      <c r="C57" s="74">
        <v>7710</v>
      </c>
      <c r="D57" s="74">
        <v>8436</v>
      </c>
      <c r="E57" s="74">
        <v>8542</v>
      </c>
      <c r="F57" s="74"/>
      <c r="G57" s="74"/>
      <c r="H57" s="74"/>
      <c r="I57" s="75">
        <f t="shared" si="0"/>
        <v>4.6081233954241366E-3</v>
      </c>
      <c r="J57" s="75">
        <f t="shared" si="1"/>
        <v>0.1079118028534371</v>
      </c>
      <c r="K57" s="73">
        <f t="shared" si="2"/>
        <v>832</v>
      </c>
      <c r="L57" s="76">
        <f t="shared" si="4"/>
        <v>5.6543250149513405E-3</v>
      </c>
      <c r="M57" s="74">
        <f t="shared" si="3"/>
        <v>106</v>
      </c>
      <c r="N57" s="74">
        <f t="shared" si="5"/>
        <v>0</v>
      </c>
    </row>
    <row r="58" spans="1:14">
      <c r="A58" s="77">
        <v>63</v>
      </c>
      <c r="B58" s="64" t="s">
        <v>223</v>
      </c>
      <c r="C58" s="74">
        <v>1628</v>
      </c>
      <c r="D58" s="74">
        <v>1656</v>
      </c>
      <c r="E58" s="74">
        <v>1673</v>
      </c>
      <c r="F58" s="74"/>
      <c r="G58" s="74"/>
      <c r="H58" s="74"/>
      <c r="I58" s="75">
        <f t="shared" si="0"/>
        <v>9.0252756269545552E-4</v>
      </c>
      <c r="J58" s="75">
        <f t="shared" si="1"/>
        <v>2.7641277641277641E-2</v>
      </c>
      <c r="K58" s="73">
        <f t="shared" si="2"/>
        <v>45</v>
      </c>
      <c r="L58" s="76">
        <f t="shared" si="4"/>
        <v>3.0582286739520468E-4</v>
      </c>
      <c r="M58" s="74">
        <f t="shared" si="3"/>
        <v>17</v>
      </c>
      <c r="N58" s="74">
        <f t="shared" si="5"/>
        <v>0</v>
      </c>
    </row>
    <row r="59" spans="1:14">
      <c r="A59" s="77">
        <v>64</v>
      </c>
      <c r="B59" s="64" t="s">
        <v>224</v>
      </c>
      <c r="C59" s="74">
        <v>7145</v>
      </c>
      <c r="D59" s="74">
        <v>7196</v>
      </c>
      <c r="E59" s="74">
        <v>7163</v>
      </c>
      <c r="F59" s="74"/>
      <c r="G59" s="74"/>
      <c r="H59" s="74"/>
      <c r="I59" s="75">
        <f t="shared" si="0"/>
        <v>3.8641990027421086E-3</v>
      </c>
      <c r="J59" s="75">
        <f t="shared" si="1"/>
        <v>2.5192442267319803E-3</v>
      </c>
      <c r="K59" s="73">
        <f t="shared" si="2"/>
        <v>18</v>
      </c>
      <c r="L59" s="76">
        <f t="shared" si="4"/>
        <v>1.2232914695808187E-4</v>
      </c>
      <c r="M59" s="74">
        <f t="shared" si="3"/>
        <v>-33</v>
      </c>
      <c r="N59" s="74">
        <f t="shared" si="5"/>
        <v>0</v>
      </c>
    </row>
    <row r="60" spans="1:14">
      <c r="A60" s="77">
        <v>65</v>
      </c>
      <c r="B60" s="64" t="s">
        <v>225</v>
      </c>
      <c r="C60" s="74">
        <v>3878</v>
      </c>
      <c r="D60" s="74">
        <v>3817</v>
      </c>
      <c r="E60" s="74">
        <v>3800</v>
      </c>
      <c r="F60" s="74"/>
      <c r="G60" s="74"/>
      <c r="H60" s="74"/>
      <c r="I60" s="75">
        <f t="shared" si="0"/>
        <v>2.0499729457517817E-3</v>
      </c>
      <c r="J60" s="75">
        <f t="shared" si="1"/>
        <v>-2.0113460546673543E-2</v>
      </c>
      <c r="K60" s="73">
        <f t="shared" si="2"/>
        <v>-78</v>
      </c>
      <c r="L60" s="76">
        <f t="shared" si="4"/>
        <v>-5.3009297015168817E-4</v>
      </c>
      <c r="M60" s="74">
        <f t="shared" si="3"/>
        <v>-17</v>
      </c>
      <c r="N60" s="74">
        <f t="shared" si="5"/>
        <v>0</v>
      </c>
    </row>
    <row r="61" spans="1:14">
      <c r="A61" s="77">
        <v>66</v>
      </c>
      <c r="B61" s="64" t="s">
        <v>226</v>
      </c>
      <c r="C61" s="74">
        <v>11429</v>
      </c>
      <c r="D61" s="74">
        <v>11843</v>
      </c>
      <c r="E61" s="74">
        <v>11872</v>
      </c>
      <c r="F61" s="74"/>
      <c r="G61" s="74"/>
      <c r="H61" s="74"/>
      <c r="I61" s="75">
        <f t="shared" si="0"/>
        <v>6.4045470557803031E-3</v>
      </c>
      <c r="J61" s="75">
        <f t="shared" si="1"/>
        <v>3.8761046460757724E-2</v>
      </c>
      <c r="K61" s="73">
        <f t="shared" si="2"/>
        <v>443</v>
      </c>
      <c r="L61" s="76">
        <f t="shared" si="4"/>
        <v>3.0106562279127928E-3</v>
      </c>
      <c r="M61" s="74">
        <f t="shared" si="3"/>
        <v>29</v>
      </c>
      <c r="N61" s="74">
        <f t="shared" si="5"/>
        <v>0</v>
      </c>
    </row>
    <row r="62" spans="1:14">
      <c r="A62" s="77">
        <v>68</v>
      </c>
      <c r="B62" s="64" t="s">
        <v>227</v>
      </c>
      <c r="C62" s="74">
        <v>54237</v>
      </c>
      <c r="D62" s="74">
        <v>60769</v>
      </c>
      <c r="E62" s="74">
        <v>60969</v>
      </c>
      <c r="F62" s="74"/>
      <c r="G62" s="74"/>
      <c r="H62" s="74"/>
      <c r="I62" s="75">
        <f t="shared" si="0"/>
        <v>3.2890736981457995E-2</v>
      </c>
      <c r="J62" s="75">
        <f t="shared" si="1"/>
        <v>0.12412190939764367</v>
      </c>
      <c r="K62" s="73">
        <f t="shared" si="2"/>
        <v>6732</v>
      </c>
      <c r="L62" s="76">
        <f t="shared" si="4"/>
        <v>4.575110096232262E-2</v>
      </c>
      <c r="M62" s="74">
        <f t="shared" si="3"/>
        <v>200</v>
      </c>
      <c r="N62" s="74">
        <f t="shared" si="5"/>
        <v>0</v>
      </c>
    </row>
    <row r="63" spans="1:14">
      <c r="A63" s="77">
        <v>69</v>
      </c>
      <c r="B63" s="64" t="s">
        <v>228</v>
      </c>
      <c r="C63" s="74">
        <v>46575</v>
      </c>
      <c r="D63" s="74">
        <v>49706</v>
      </c>
      <c r="E63" s="74">
        <v>49892</v>
      </c>
      <c r="F63" s="74"/>
      <c r="G63" s="74"/>
      <c r="H63" s="74"/>
      <c r="I63" s="75">
        <f t="shared" si="0"/>
        <v>2.6915065844591551E-2</v>
      </c>
      <c r="J63" s="75">
        <f t="shared" si="1"/>
        <v>7.1218464841653242E-2</v>
      </c>
      <c r="K63" s="73">
        <f t="shared" si="2"/>
        <v>3317</v>
      </c>
      <c r="L63" s="76">
        <f t="shared" si="4"/>
        <v>2.2542543358886533E-2</v>
      </c>
      <c r="M63" s="74">
        <f t="shared" si="3"/>
        <v>186</v>
      </c>
      <c r="N63" s="74">
        <f t="shared" si="5"/>
        <v>0</v>
      </c>
    </row>
    <row r="64" spans="1:14">
      <c r="A64" s="77">
        <v>70</v>
      </c>
      <c r="B64" s="64" t="s">
        <v>229</v>
      </c>
      <c r="C64" s="74">
        <v>19696</v>
      </c>
      <c r="D64" s="74">
        <v>20088</v>
      </c>
      <c r="E64" s="74">
        <v>20094</v>
      </c>
      <c r="F64" s="74"/>
      <c r="G64" s="74"/>
      <c r="H64" s="74"/>
      <c r="I64" s="75">
        <f t="shared" si="0"/>
        <v>1.0840041150509553E-2</v>
      </c>
      <c r="J64" s="75">
        <f t="shared" si="1"/>
        <v>2.020714865962632E-2</v>
      </c>
      <c r="K64" s="73">
        <f t="shared" si="2"/>
        <v>398</v>
      </c>
      <c r="L64" s="76">
        <f t="shared" si="4"/>
        <v>2.7048333605175882E-3</v>
      </c>
      <c r="M64" s="74">
        <f t="shared" si="3"/>
        <v>6</v>
      </c>
      <c r="N64" s="74">
        <f t="shared" si="5"/>
        <v>0</v>
      </c>
    </row>
    <row r="65" spans="1:14">
      <c r="A65" s="77">
        <v>71</v>
      </c>
      <c r="B65" s="64" t="s">
        <v>230</v>
      </c>
      <c r="C65" s="74">
        <v>22369</v>
      </c>
      <c r="D65" s="74">
        <v>24437</v>
      </c>
      <c r="E65" s="74">
        <v>24386</v>
      </c>
      <c r="F65" s="74"/>
      <c r="G65" s="74"/>
      <c r="H65" s="74"/>
      <c r="I65" s="75">
        <f t="shared" si="0"/>
        <v>1.3155431646079723E-2</v>
      </c>
      <c r="J65" s="75">
        <f t="shared" si="1"/>
        <v>9.0169430908847062E-2</v>
      </c>
      <c r="K65" s="73">
        <f t="shared" si="2"/>
        <v>2017</v>
      </c>
      <c r="L65" s="76">
        <f t="shared" si="4"/>
        <v>1.3707660523025064E-2</v>
      </c>
      <c r="M65" s="74">
        <f t="shared" si="3"/>
        <v>-51</v>
      </c>
      <c r="N65" s="74">
        <f t="shared" si="5"/>
        <v>0</v>
      </c>
    </row>
    <row r="66" spans="1:14">
      <c r="A66" s="77">
        <v>72</v>
      </c>
      <c r="B66" s="64" t="s">
        <v>231</v>
      </c>
      <c r="C66" s="74">
        <v>791</v>
      </c>
      <c r="D66" s="74">
        <v>860</v>
      </c>
      <c r="E66" s="74">
        <v>868</v>
      </c>
      <c r="F66" s="74"/>
      <c r="G66" s="74"/>
      <c r="H66" s="74"/>
      <c r="I66" s="75">
        <f t="shared" si="0"/>
        <v>4.6825697813488067E-4</v>
      </c>
      <c r="J66" s="75">
        <f t="shared" si="1"/>
        <v>9.7345132743362831E-2</v>
      </c>
      <c r="K66" s="73">
        <f t="shared" si="2"/>
        <v>77</v>
      </c>
      <c r="L66" s="76">
        <f t="shared" si="4"/>
        <v>5.2329690643179467E-4</v>
      </c>
      <c r="M66" s="74">
        <f t="shared" si="3"/>
        <v>8</v>
      </c>
      <c r="N66" s="74">
        <f t="shared" si="5"/>
        <v>0</v>
      </c>
    </row>
    <row r="67" spans="1:14">
      <c r="A67" s="77">
        <v>73</v>
      </c>
      <c r="B67" s="64" t="s">
        <v>232</v>
      </c>
      <c r="C67" s="74">
        <v>7074</v>
      </c>
      <c r="D67" s="74">
        <v>7305</v>
      </c>
      <c r="E67" s="74">
        <v>7334</v>
      </c>
      <c r="F67" s="74"/>
      <c r="G67" s="74"/>
      <c r="H67" s="74"/>
      <c r="I67" s="75">
        <f t="shared" ref="I67:I92" si="6">E67/$E$92</f>
        <v>3.9564477853009389E-3</v>
      </c>
      <c r="J67" s="75">
        <f t="shared" ref="J67:J90" si="7">(E67-C67)/C67</f>
        <v>3.6754311563471871E-2</v>
      </c>
      <c r="K67" s="73">
        <f t="shared" ref="K67:K90" si="8">E67-C67</f>
        <v>260</v>
      </c>
      <c r="L67" s="76">
        <f t="shared" si="4"/>
        <v>1.7669765671722939E-3</v>
      </c>
      <c r="M67" s="74">
        <f t="shared" ref="M67:M90" si="9">E67-D67</f>
        <v>29</v>
      </c>
      <c r="N67" s="74">
        <f t="shared" si="5"/>
        <v>0</v>
      </c>
    </row>
    <row r="68" spans="1:14">
      <c r="A68" s="77">
        <v>74</v>
      </c>
      <c r="B68" s="64" t="s">
        <v>233</v>
      </c>
      <c r="C68" s="74">
        <v>7559</v>
      </c>
      <c r="D68" s="74">
        <v>8608</v>
      </c>
      <c r="E68" s="74">
        <v>8623</v>
      </c>
      <c r="F68" s="74"/>
      <c r="G68" s="74"/>
      <c r="H68" s="74"/>
      <c r="I68" s="75">
        <f t="shared" si="6"/>
        <v>4.6518201871625304E-3</v>
      </c>
      <c r="J68" s="75">
        <f t="shared" si="7"/>
        <v>0.14075935970366452</v>
      </c>
      <c r="K68" s="73">
        <f t="shared" si="8"/>
        <v>1064</v>
      </c>
      <c r="L68" s="76">
        <f t="shared" ref="L68:L92" si="10">K68/$K$92</f>
        <v>7.231011797966618E-3</v>
      </c>
      <c r="M68" s="74">
        <f t="shared" si="9"/>
        <v>15</v>
      </c>
      <c r="N68" s="74">
        <f t="shared" ref="N68:N92" si="11">H68-G68</f>
        <v>0</v>
      </c>
    </row>
    <row r="69" spans="1:14">
      <c r="A69" s="77">
        <v>75</v>
      </c>
      <c r="B69" s="64" t="s">
        <v>234</v>
      </c>
      <c r="C69" s="74">
        <v>2152</v>
      </c>
      <c r="D69" s="74">
        <v>2511</v>
      </c>
      <c r="E69" s="74">
        <v>2548</v>
      </c>
      <c r="F69" s="74"/>
      <c r="G69" s="74"/>
      <c r="H69" s="74"/>
      <c r="I69" s="75">
        <f t="shared" si="6"/>
        <v>1.3745608067830368E-3</v>
      </c>
      <c r="J69" s="75">
        <f t="shared" si="7"/>
        <v>0.18401486988847585</v>
      </c>
      <c r="K69" s="73">
        <f t="shared" si="8"/>
        <v>396</v>
      </c>
      <c r="L69" s="76">
        <f t="shared" si="10"/>
        <v>2.6912412330778014E-3</v>
      </c>
      <c r="M69" s="74">
        <f t="shared" si="9"/>
        <v>37</v>
      </c>
      <c r="N69" s="74">
        <f t="shared" si="11"/>
        <v>0</v>
      </c>
    </row>
    <row r="70" spans="1:14">
      <c r="A70" s="77">
        <v>77</v>
      </c>
      <c r="B70" s="64" t="s">
        <v>235</v>
      </c>
      <c r="C70" s="74">
        <v>5351</v>
      </c>
      <c r="D70" s="74">
        <v>5718</v>
      </c>
      <c r="E70" s="74">
        <v>5697</v>
      </c>
      <c r="F70" s="74"/>
      <c r="G70" s="74"/>
      <c r="H70" s="74"/>
      <c r="I70" s="75">
        <f t="shared" si="6"/>
        <v>3.0733410189336579E-3</v>
      </c>
      <c r="J70" s="75">
        <f t="shared" si="7"/>
        <v>6.4660811063352641E-2</v>
      </c>
      <c r="K70" s="73">
        <f t="shared" si="8"/>
        <v>346</v>
      </c>
      <c r="L70" s="76">
        <f t="shared" si="10"/>
        <v>2.3514380470831295E-3</v>
      </c>
      <c r="M70" s="74">
        <f t="shared" si="9"/>
        <v>-21</v>
      </c>
      <c r="N70" s="74">
        <f t="shared" si="11"/>
        <v>0</v>
      </c>
    </row>
    <row r="71" spans="1:14">
      <c r="A71" s="77">
        <v>78</v>
      </c>
      <c r="B71" s="64" t="s">
        <v>236</v>
      </c>
      <c r="C71" s="74">
        <v>1759</v>
      </c>
      <c r="D71" s="74">
        <v>2123</v>
      </c>
      <c r="E71" s="74">
        <v>2145</v>
      </c>
      <c r="F71" s="74"/>
      <c r="G71" s="74"/>
      <c r="H71" s="74"/>
      <c r="I71" s="75">
        <f t="shared" si="6"/>
        <v>1.1571557812204137E-3</v>
      </c>
      <c r="J71" s="75">
        <f t="shared" si="7"/>
        <v>0.21944286526435475</v>
      </c>
      <c r="K71" s="73">
        <f t="shared" si="8"/>
        <v>386</v>
      </c>
      <c r="L71" s="76">
        <f t="shared" si="10"/>
        <v>2.6232805958788671E-3</v>
      </c>
      <c r="M71" s="74">
        <f t="shared" si="9"/>
        <v>22</v>
      </c>
      <c r="N71" s="74">
        <f t="shared" si="11"/>
        <v>0</v>
      </c>
    </row>
    <row r="72" spans="1:14">
      <c r="A72" s="77">
        <v>79</v>
      </c>
      <c r="B72" s="64" t="s">
        <v>237</v>
      </c>
      <c r="C72" s="74">
        <v>7697</v>
      </c>
      <c r="D72" s="74">
        <v>7903</v>
      </c>
      <c r="E72" s="74">
        <v>7919</v>
      </c>
      <c r="F72" s="74"/>
      <c r="G72" s="74"/>
      <c r="H72" s="74"/>
      <c r="I72" s="75">
        <f t="shared" si="6"/>
        <v>4.2720357256337792E-3</v>
      </c>
      <c r="J72" s="75">
        <f t="shared" si="7"/>
        <v>2.8842406132259323E-2</v>
      </c>
      <c r="K72" s="73">
        <f t="shared" si="8"/>
        <v>222</v>
      </c>
      <c r="L72" s="76">
        <f t="shared" si="10"/>
        <v>1.5087261458163431E-3</v>
      </c>
      <c r="M72" s="74">
        <f t="shared" si="9"/>
        <v>16</v>
      </c>
      <c r="N72" s="74">
        <f t="shared" si="11"/>
        <v>0</v>
      </c>
    </row>
    <row r="73" spans="1:14">
      <c r="A73" s="77">
        <v>80</v>
      </c>
      <c r="B73" s="64" t="s">
        <v>238</v>
      </c>
      <c r="C73" s="74">
        <v>20027</v>
      </c>
      <c r="D73" s="74">
        <v>21323</v>
      </c>
      <c r="E73" s="74">
        <v>22135</v>
      </c>
      <c r="F73" s="74"/>
      <c r="G73" s="74"/>
      <c r="H73" s="74"/>
      <c r="I73" s="75">
        <f t="shared" si="6"/>
        <v>1.1941092409004128E-2</v>
      </c>
      <c r="J73" s="75">
        <f t="shared" si="7"/>
        <v>0.10525790183252609</v>
      </c>
      <c r="K73" s="73">
        <f t="shared" si="8"/>
        <v>2108</v>
      </c>
      <c r="L73" s="76">
        <f t="shared" si="10"/>
        <v>1.4326102321535366E-2</v>
      </c>
      <c r="M73" s="74">
        <f t="shared" si="9"/>
        <v>812</v>
      </c>
      <c r="N73" s="74">
        <f t="shared" si="11"/>
        <v>0</v>
      </c>
    </row>
    <row r="74" spans="1:14">
      <c r="A74" s="77">
        <v>81</v>
      </c>
      <c r="B74" s="64" t="s">
        <v>239</v>
      </c>
      <c r="C74" s="74">
        <v>52336</v>
      </c>
      <c r="D74" s="74">
        <v>54775</v>
      </c>
      <c r="E74" s="74">
        <v>54926</v>
      </c>
      <c r="F74" s="74"/>
      <c r="G74" s="74"/>
      <c r="H74" s="74"/>
      <c r="I74" s="75">
        <f t="shared" si="6"/>
        <v>2.9630740531147989E-2</v>
      </c>
      <c r="J74" s="75">
        <f t="shared" si="7"/>
        <v>4.9487924182207273E-2</v>
      </c>
      <c r="K74" s="73">
        <f t="shared" si="8"/>
        <v>2590</v>
      </c>
      <c r="L74" s="76">
        <f t="shared" si="10"/>
        <v>1.7601805034524003E-2</v>
      </c>
      <c r="M74" s="74">
        <f t="shared" si="9"/>
        <v>151</v>
      </c>
      <c r="N74" s="74">
        <f t="shared" si="11"/>
        <v>0</v>
      </c>
    </row>
    <row r="75" spans="1:14">
      <c r="A75" s="77">
        <v>82</v>
      </c>
      <c r="B75" s="64" t="s">
        <v>240</v>
      </c>
      <c r="C75" s="74">
        <v>49296</v>
      </c>
      <c r="D75" s="74">
        <v>50220</v>
      </c>
      <c r="E75" s="74">
        <v>50016</v>
      </c>
      <c r="F75" s="74"/>
      <c r="G75" s="74"/>
      <c r="H75" s="74"/>
      <c r="I75" s="75">
        <f t="shared" si="6"/>
        <v>2.6981959698610818E-2</v>
      </c>
      <c r="J75" s="75">
        <f t="shared" si="7"/>
        <v>1.4605647517039922E-2</v>
      </c>
      <c r="K75" s="73">
        <f t="shared" si="8"/>
        <v>720</v>
      </c>
      <c r="L75" s="76">
        <f t="shared" si="10"/>
        <v>4.8931658783232749E-3</v>
      </c>
      <c r="M75" s="74">
        <f t="shared" si="9"/>
        <v>-204</v>
      </c>
      <c r="N75" s="74">
        <f t="shared" si="11"/>
        <v>0</v>
      </c>
    </row>
    <row r="76" spans="1:14">
      <c r="A76" s="77">
        <v>84</v>
      </c>
      <c r="B76" s="64" t="s">
        <v>166</v>
      </c>
      <c r="C76" s="74">
        <v>2405</v>
      </c>
      <c r="D76" s="74">
        <v>3452</v>
      </c>
      <c r="E76" s="74">
        <v>3412</v>
      </c>
      <c r="F76" s="74"/>
      <c r="G76" s="74"/>
      <c r="H76" s="74"/>
      <c r="I76" s="75">
        <f t="shared" si="6"/>
        <v>1.8406599186592313E-3</v>
      </c>
      <c r="J76" s="75">
        <f t="shared" si="7"/>
        <v>0.41871101871101873</v>
      </c>
      <c r="K76" s="73">
        <f t="shared" si="8"/>
        <v>1007</v>
      </c>
      <c r="L76" s="76">
        <f t="shared" si="10"/>
        <v>6.8436361659326914E-3</v>
      </c>
      <c r="M76" s="74">
        <f t="shared" si="9"/>
        <v>-40</v>
      </c>
      <c r="N76" s="74">
        <f t="shared" si="11"/>
        <v>0</v>
      </c>
    </row>
    <row r="77" spans="1:14">
      <c r="A77" s="77">
        <v>85</v>
      </c>
      <c r="B77" s="64" t="s">
        <v>241</v>
      </c>
      <c r="C77" s="74">
        <v>31727</v>
      </c>
      <c r="D77" s="74">
        <v>34136</v>
      </c>
      <c r="E77" s="74">
        <v>34466</v>
      </c>
      <c r="F77" s="74"/>
      <c r="G77" s="74"/>
      <c r="H77" s="74"/>
      <c r="I77" s="75">
        <f t="shared" si="6"/>
        <v>1.8593254617968659E-2</v>
      </c>
      <c r="J77" s="75">
        <f t="shared" si="7"/>
        <v>8.6330254987865229E-2</v>
      </c>
      <c r="K77" s="73">
        <f t="shared" si="8"/>
        <v>2739</v>
      </c>
      <c r="L77" s="76">
        <f t="shared" si="10"/>
        <v>1.8614418528788125E-2</v>
      </c>
      <c r="M77" s="74">
        <f t="shared" si="9"/>
        <v>330</v>
      </c>
      <c r="N77" s="74">
        <f t="shared" si="11"/>
        <v>0</v>
      </c>
    </row>
    <row r="78" spans="1:14">
      <c r="A78" s="77">
        <v>86</v>
      </c>
      <c r="B78" s="64" t="s">
        <v>242</v>
      </c>
      <c r="C78" s="74">
        <v>21596</v>
      </c>
      <c r="D78" s="74">
        <v>24183</v>
      </c>
      <c r="E78" s="74">
        <v>24382</v>
      </c>
      <c r="F78" s="74"/>
      <c r="G78" s="74"/>
      <c r="H78" s="74"/>
      <c r="I78" s="75">
        <f t="shared" si="6"/>
        <v>1.3153273779821038E-2</v>
      </c>
      <c r="J78" s="75">
        <f t="shared" si="7"/>
        <v>0.12900537136506759</v>
      </c>
      <c r="K78" s="73">
        <f t="shared" si="8"/>
        <v>2786</v>
      </c>
      <c r="L78" s="76">
        <f t="shared" si="10"/>
        <v>1.8933833523623118E-2</v>
      </c>
      <c r="M78" s="74">
        <f t="shared" si="9"/>
        <v>199</v>
      </c>
      <c r="N78" s="74">
        <f t="shared" si="11"/>
        <v>0</v>
      </c>
    </row>
    <row r="79" spans="1:14">
      <c r="A79" s="77">
        <v>87</v>
      </c>
      <c r="B79" s="64" t="s">
        <v>243</v>
      </c>
      <c r="C79" s="74">
        <v>1468</v>
      </c>
      <c r="D79" s="74">
        <v>1459</v>
      </c>
      <c r="E79" s="74">
        <v>1456</v>
      </c>
      <c r="F79" s="74"/>
      <c r="G79" s="74"/>
      <c r="H79" s="74"/>
      <c r="I79" s="75">
        <f t="shared" si="6"/>
        <v>7.8546331816173526E-4</v>
      </c>
      <c r="J79" s="75">
        <f t="shared" si="7"/>
        <v>-8.1743869209809257E-3</v>
      </c>
      <c r="K79" s="73">
        <f t="shared" si="8"/>
        <v>-12</v>
      </c>
      <c r="L79" s="76">
        <f t="shared" si="10"/>
        <v>-8.1552764638721258E-5</v>
      </c>
      <c r="M79" s="74">
        <f t="shared" si="9"/>
        <v>-3</v>
      </c>
      <c r="N79" s="74">
        <f t="shared" si="11"/>
        <v>0</v>
      </c>
    </row>
    <row r="80" spans="1:14">
      <c r="A80" s="77">
        <v>88</v>
      </c>
      <c r="B80" s="64" t="s">
        <v>244</v>
      </c>
      <c r="C80" s="74">
        <v>4602</v>
      </c>
      <c r="D80" s="74">
        <v>4928</v>
      </c>
      <c r="E80" s="74">
        <v>4966</v>
      </c>
      <c r="F80" s="74"/>
      <c r="G80" s="74"/>
      <c r="H80" s="74"/>
      <c r="I80" s="75">
        <f t="shared" si="6"/>
        <v>2.6789909601587759E-3</v>
      </c>
      <c r="J80" s="75">
        <f t="shared" si="7"/>
        <v>7.909604519774012E-2</v>
      </c>
      <c r="K80" s="73">
        <f t="shared" si="8"/>
        <v>364</v>
      </c>
      <c r="L80" s="76">
        <f t="shared" si="10"/>
        <v>2.4737671940412115E-3</v>
      </c>
      <c r="M80" s="74">
        <f t="shared" si="9"/>
        <v>38</v>
      </c>
      <c r="N80" s="74">
        <f t="shared" si="11"/>
        <v>0</v>
      </c>
    </row>
    <row r="81" spans="1:15">
      <c r="A81" s="77">
        <v>90</v>
      </c>
      <c r="B81" s="64" t="s">
        <v>245</v>
      </c>
      <c r="C81" s="74">
        <v>1393</v>
      </c>
      <c r="D81" s="74">
        <v>1411</v>
      </c>
      <c r="E81" s="74">
        <v>1419</v>
      </c>
      <c r="F81" s="74"/>
      <c r="G81" s="74"/>
      <c r="H81" s="74"/>
      <c r="I81" s="75">
        <f t="shared" si="6"/>
        <v>7.6550305526888903E-4</v>
      </c>
      <c r="J81" s="75">
        <f t="shared" si="7"/>
        <v>1.8664752333094042E-2</v>
      </c>
      <c r="K81" s="73">
        <f t="shared" si="8"/>
        <v>26</v>
      </c>
      <c r="L81" s="76">
        <f t="shared" si="10"/>
        <v>1.7669765671722939E-4</v>
      </c>
      <c r="M81" s="74">
        <f t="shared" si="9"/>
        <v>8</v>
      </c>
      <c r="N81" s="74">
        <f t="shared" si="11"/>
        <v>0</v>
      </c>
      <c r="O81" s="6"/>
    </row>
    <row r="82" spans="1:15">
      <c r="A82" s="77">
        <v>91</v>
      </c>
      <c r="B82" s="64" t="s">
        <v>246</v>
      </c>
      <c r="C82" s="74">
        <v>270</v>
      </c>
      <c r="D82" s="74">
        <v>414</v>
      </c>
      <c r="E82" s="74">
        <v>419</v>
      </c>
      <c r="F82" s="74"/>
      <c r="G82" s="74"/>
      <c r="H82" s="74"/>
      <c r="I82" s="75">
        <f t="shared" si="6"/>
        <v>2.2603649059736752E-4</v>
      </c>
      <c r="J82" s="75">
        <f t="shared" si="7"/>
        <v>0.55185185185185182</v>
      </c>
      <c r="K82" s="73">
        <f t="shared" si="8"/>
        <v>149</v>
      </c>
      <c r="L82" s="76">
        <f t="shared" si="10"/>
        <v>1.0126134942641221E-3</v>
      </c>
      <c r="M82" s="74">
        <f t="shared" si="9"/>
        <v>5</v>
      </c>
      <c r="N82" s="74">
        <f t="shared" si="11"/>
        <v>0</v>
      </c>
    </row>
    <row r="83" spans="1:15">
      <c r="A83" s="77">
        <v>92</v>
      </c>
      <c r="B83" s="64" t="s">
        <v>247</v>
      </c>
      <c r="C83" s="74">
        <v>3477</v>
      </c>
      <c r="D83" s="74">
        <v>3231</v>
      </c>
      <c r="E83" s="74">
        <v>3219</v>
      </c>
      <c r="F83" s="74"/>
      <c r="G83" s="74"/>
      <c r="H83" s="74"/>
      <c r="I83" s="75">
        <f t="shared" si="6"/>
        <v>1.7365428716776276E-3</v>
      </c>
      <c r="J83" s="75">
        <f t="shared" si="7"/>
        <v>-7.4201898188093182E-2</v>
      </c>
      <c r="K83" s="73">
        <f t="shared" si="8"/>
        <v>-258</v>
      </c>
      <c r="L83" s="76">
        <f t="shared" si="10"/>
        <v>-1.7533844397325069E-3</v>
      </c>
      <c r="M83" s="74">
        <f t="shared" si="9"/>
        <v>-12</v>
      </c>
      <c r="N83" s="74">
        <f t="shared" si="11"/>
        <v>0</v>
      </c>
    </row>
    <row r="84" spans="1:15">
      <c r="A84" s="77">
        <v>93</v>
      </c>
      <c r="B84" s="64" t="s">
        <v>248</v>
      </c>
      <c r="C84" s="74">
        <v>7288</v>
      </c>
      <c r="D84" s="74">
        <v>8114</v>
      </c>
      <c r="E84" s="74">
        <v>8124</v>
      </c>
      <c r="F84" s="74"/>
      <c r="G84" s="74"/>
      <c r="H84" s="74"/>
      <c r="I84" s="75">
        <f t="shared" si="6"/>
        <v>4.3826263713914407E-3</v>
      </c>
      <c r="J84" s="75">
        <f t="shared" si="7"/>
        <v>0.11470911086717893</v>
      </c>
      <c r="K84" s="73">
        <f t="shared" si="8"/>
        <v>836</v>
      </c>
      <c r="L84" s="76">
        <f t="shared" si="10"/>
        <v>5.6815092698309141E-3</v>
      </c>
      <c r="M84" s="74">
        <f t="shared" si="9"/>
        <v>10</v>
      </c>
      <c r="N84" s="74">
        <f t="shared" si="11"/>
        <v>0</v>
      </c>
    </row>
    <row r="85" spans="1:15">
      <c r="A85" s="77">
        <v>94</v>
      </c>
      <c r="B85" s="64" t="s">
        <v>249</v>
      </c>
      <c r="C85" s="74">
        <v>9658</v>
      </c>
      <c r="D85" s="74">
        <v>10656</v>
      </c>
      <c r="E85" s="74">
        <v>10741</v>
      </c>
      <c r="F85" s="74"/>
      <c r="G85" s="74"/>
      <c r="H85" s="74"/>
      <c r="I85" s="75">
        <f t="shared" si="6"/>
        <v>5.7944103711368121E-3</v>
      </c>
      <c r="J85" s="75">
        <f t="shared" si="7"/>
        <v>0.11213501760198799</v>
      </c>
      <c r="K85" s="73">
        <f t="shared" si="8"/>
        <v>1083</v>
      </c>
      <c r="L85" s="76">
        <f t="shared" si="10"/>
        <v>7.360137008644593E-3</v>
      </c>
      <c r="M85" s="74">
        <f t="shared" si="9"/>
        <v>85</v>
      </c>
      <c r="N85" s="74">
        <f t="shared" si="11"/>
        <v>0</v>
      </c>
    </row>
    <row r="86" spans="1:15">
      <c r="A86" s="77">
        <v>95</v>
      </c>
      <c r="B86" s="64" t="s">
        <v>250</v>
      </c>
      <c r="C86" s="74">
        <v>11558</v>
      </c>
      <c r="D86" s="74">
        <v>11895</v>
      </c>
      <c r="E86" s="74">
        <v>11869</v>
      </c>
      <c r="F86" s="74"/>
      <c r="G86" s="74"/>
      <c r="H86" s="74"/>
      <c r="I86" s="75">
        <f t="shared" si="6"/>
        <v>6.402928656086289E-3</v>
      </c>
      <c r="J86" s="75">
        <f t="shared" si="7"/>
        <v>2.6907769510295897E-2</v>
      </c>
      <c r="K86" s="73">
        <f t="shared" si="8"/>
        <v>311</v>
      </c>
      <c r="L86" s="76">
        <f t="shared" si="10"/>
        <v>2.1135758168868593E-3</v>
      </c>
      <c r="M86" s="74">
        <f t="shared" si="9"/>
        <v>-26</v>
      </c>
      <c r="N86" s="74">
        <f t="shared" si="11"/>
        <v>0</v>
      </c>
    </row>
    <row r="87" spans="1:15">
      <c r="A87" s="77">
        <v>96</v>
      </c>
      <c r="B87" s="64" t="s">
        <v>251</v>
      </c>
      <c r="C87" s="74">
        <v>28303</v>
      </c>
      <c r="D87" s="74">
        <v>30918</v>
      </c>
      <c r="E87" s="74">
        <v>30982</v>
      </c>
      <c r="F87" s="74"/>
      <c r="G87" s="74"/>
      <c r="H87" s="74"/>
      <c r="I87" s="75">
        <f t="shared" si="6"/>
        <v>1.671375310665308E-2</v>
      </c>
      <c r="J87" s="75">
        <f t="shared" si="7"/>
        <v>9.4654276931774015E-2</v>
      </c>
      <c r="K87" s="73">
        <f t="shared" si="8"/>
        <v>2679</v>
      </c>
      <c r="L87" s="76">
        <f t="shared" si="10"/>
        <v>1.820665470559452E-2</v>
      </c>
      <c r="M87" s="74">
        <f t="shared" si="9"/>
        <v>64</v>
      </c>
      <c r="N87" s="74">
        <f t="shared" si="11"/>
        <v>0</v>
      </c>
    </row>
    <row r="88" spans="1:15">
      <c r="A88" s="77">
        <v>97</v>
      </c>
      <c r="B88" s="64" t="s">
        <v>252</v>
      </c>
      <c r="C88" s="74">
        <v>19370</v>
      </c>
      <c r="D88" s="74">
        <v>14690</v>
      </c>
      <c r="E88" s="74">
        <v>14393</v>
      </c>
      <c r="F88" s="74"/>
      <c r="G88" s="74"/>
      <c r="H88" s="74"/>
      <c r="I88" s="75">
        <f t="shared" si="6"/>
        <v>7.7645422653172093E-3</v>
      </c>
      <c r="J88" s="75">
        <f t="shared" si="7"/>
        <v>-0.25694372741352606</v>
      </c>
      <c r="K88" s="73">
        <f t="shared" si="8"/>
        <v>-4977</v>
      </c>
      <c r="L88" s="76">
        <f t="shared" si="10"/>
        <v>-3.3824009133909642E-2</v>
      </c>
      <c r="M88" s="74">
        <f t="shared" si="9"/>
        <v>-297</v>
      </c>
      <c r="N88" s="74">
        <f t="shared" si="11"/>
        <v>0</v>
      </c>
    </row>
    <row r="89" spans="1:15">
      <c r="A89" s="77">
        <v>98</v>
      </c>
      <c r="B89" s="64" t="s">
        <v>253</v>
      </c>
      <c r="C89" s="74">
        <v>455</v>
      </c>
      <c r="D89" s="74">
        <v>399</v>
      </c>
      <c r="E89" s="74">
        <v>402</v>
      </c>
      <c r="F89" s="74"/>
      <c r="G89" s="74"/>
      <c r="H89" s="74"/>
      <c r="I89" s="75">
        <f t="shared" si="6"/>
        <v>2.1686555899795164E-4</v>
      </c>
      <c r="J89" s="75">
        <f t="shared" si="7"/>
        <v>-0.11648351648351649</v>
      </c>
      <c r="K89" s="73">
        <f t="shared" si="8"/>
        <v>-53</v>
      </c>
      <c r="L89" s="76">
        <f t="shared" si="10"/>
        <v>-3.6019137715435218E-4</v>
      </c>
      <c r="M89" s="74">
        <f t="shared" si="9"/>
        <v>3</v>
      </c>
      <c r="N89" s="74">
        <f t="shared" si="11"/>
        <v>0</v>
      </c>
    </row>
    <row r="90" spans="1:15">
      <c r="A90" s="77">
        <v>99</v>
      </c>
      <c r="B90" s="64" t="s">
        <v>254</v>
      </c>
      <c r="C90" s="74">
        <v>448</v>
      </c>
      <c r="D90" s="74">
        <v>438</v>
      </c>
      <c r="E90" s="74">
        <v>439</v>
      </c>
      <c r="F90" s="74"/>
      <c r="G90" s="74"/>
      <c r="H90" s="74"/>
      <c r="I90" s="75">
        <f t="shared" si="6"/>
        <v>2.3682582189079793E-4</v>
      </c>
      <c r="J90" s="75">
        <f t="shared" si="7"/>
        <v>-2.0089285714285716E-2</v>
      </c>
      <c r="K90" s="73">
        <f t="shared" si="8"/>
        <v>-9</v>
      </c>
      <c r="L90" s="76">
        <f t="shared" si="10"/>
        <v>-6.1164573479040933E-5</v>
      </c>
      <c r="M90" s="74">
        <f t="shared" si="9"/>
        <v>1</v>
      </c>
      <c r="N90" s="74">
        <f t="shared" si="11"/>
        <v>0</v>
      </c>
    </row>
    <row r="91" spans="1:15" s="85" customFormat="1">
      <c r="A91" s="77"/>
      <c r="B91" s="168" t="s">
        <v>282</v>
      </c>
      <c r="C91" s="74"/>
      <c r="D91" s="74">
        <v>40257</v>
      </c>
      <c r="E91" s="74">
        <v>40828</v>
      </c>
      <c r="F91" s="74"/>
      <c r="G91" s="74"/>
      <c r="H91" s="74"/>
      <c r="I91" s="75"/>
      <c r="J91" s="75"/>
      <c r="K91" s="73"/>
      <c r="L91" s="76"/>
      <c r="M91" s="74"/>
      <c r="N91" s="74"/>
      <c r="O91" s="13"/>
    </row>
    <row r="92" spans="1:15">
      <c r="A92" s="172" t="s">
        <v>255</v>
      </c>
      <c r="B92" s="172"/>
      <c r="C92" s="45">
        <v>1706539</v>
      </c>
      <c r="D92" s="45">
        <v>1853086</v>
      </c>
      <c r="E92" s="45">
        <v>1853683</v>
      </c>
      <c r="F92" s="45"/>
      <c r="G92" s="45"/>
      <c r="H92" s="45"/>
      <c r="I92" s="75">
        <f t="shared" si="6"/>
        <v>1</v>
      </c>
      <c r="J92" s="75">
        <f>(E92-C92)/C92</f>
        <v>8.6223637432253239E-2</v>
      </c>
      <c r="K92" s="73">
        <f>E92-C92</f>
        <v>147144</v>
      </c>
      <c r="L92" s="76">
        <f t="shared" si="10"/>
        <v>1</v>
      </c>
      <c r="M92" s="73">
        <f>E92-D92</f>
        <v>597</v>
      </c>
      <c r="N92" s="74">
        <f t="shared" si="11"/>
        <v>0</v>
      </c>
    </row>
    <row r="93" spans="1:15">
      <c r="C93" s="101"/>
      <c r="D93" s="99"/>
      <c r="E93" s="102">
        <f>E91-C91</f>
        <v>40828</v>
      </c>
      <c r="F93" s="102">
        <f>E91-D91</f>
        <v>571</v>
      </c>
      <c r="G93" s="102"/>
      <c r="H93" s="102"/>
    </row>
    <row r="94" spans="1:15">
      <c r="C94" s="100"/>
      <c r="D94" s="100"/>
      <c r="E94" s="103">
        <f>H91-F91</f>
        <v>0</v>
      </c>
      <c r="F94" s="115">
        <f>H91-G91</f>
        <v>0</v>
      </c>
      <c r="G94" s="115"/>
      <c r="H94" s="115"/>
    </row>
    <row r="95" spans="1:15">
      <c r="C95" s="100"/>
      <c r="D95" s="100"/>
      <c r="E95" s="103"/>
      <c r="F95" s="115"/>
      <c r="G95" s="115"/>
      <c r="H95" s="115"/>
    </row>
    <row r="96" spans="1:15">
      <c r="C96" s="100"/>
      <c r="D96" s="101"/>
      <c r="E96" s="101"/>
      <c r="F96" s="115"/>
      <c r="G96" s="115"/>
      <c r="H96" s="115"/>
    </row>
  </sheetData>
  <mergeCells count="3">
    <mergeCell ref="C1:E1"/>
    <mergeCell ref="F1:H1"/>
    <mergeCell ref="A92:B92"/>
  </mergeCells>
  <pageMargins left="0.7" right="0.7" top="0.75" bottom="0.75" header="0.3" footer="0.3"/>
  <pageSetup paperSize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144"/>
  <sheetViews>
    <sheetView topLeftCell="L1" zoomScale="80" zoomScaleNormal="80" workbookViewId="0">
      <pane ySplit="2" topLeftCell="A3" activePane="bottomLeft" state="frozen"/>
      <selection pane="bottomLeft" activeCell="Z19" sqref="Z19"/>
    </sheetView>
  </sheetViews>
  <sheetFormatPr defaultColWidth="9.140625" defaultRowHeight="15"/>
  <cols>
    <col min="1" max="1" width="12.7109375" style="3" bestFit="1" customWidth="1"/>
    <col min="2" max="2" width="16.42578125" style="3" bestFit="1" customWidth="1"/>
    <col min="3" max="8" width="12" style="3" customWidth="1"/>
    <col min="9" max="9" width="19.140625" style="3" customWidth="1"/>
    <col min="10" max="11" width="33.140625" style="3" customWidth="1"/>
    <col min="12" max="12" width="18.42578125" style="3" customWidth="1"/>
    <col min="13" max="14" width="33.140625" style="3" customWidth="1"/>
    <col min="15" max="16384" width="9.140625" style="3"/>
  </cols>
  <sheetData>
    <row r="1" spans="1:15" ht="15.75" thickBot="1">
      <c r="C1" s="169" t="s">
        <v>163</v>
      </c>
      <c r="D1" s="169"/>
      <c r="E1" s="170"/>
      <c r="F1" s="171" t="s">
        <v>164</v>
      </c>
      <c r="G1" s="169"/>
      <c r="H1" s="170"/>
    </row>
    <row r="2" spans="1:15" ht="45">
      <c r="A2" s="68" t="s">
        <v>257</v>
      </c>
      <c r="B2" s="69" t="s">
        <v>258</v>
      </c>
      <c r="C2" s="144">
        <v>42767</v>
      </c>
      <c r="D2" s="144">
        <v>43101</v>
      </c>
      <c r="E2" s="144">
        <v>43132</v>
      </c>
      <c r="F2" s="144">
        <v>42767</v>
      </c>
      <c r="G2" s="144">
        <v>43101</v>
      </c>
      <c r="H2" s="144">
        <v>43132</v>
      </c>
      <c r="I2" s="68" t="s">
        <v>281</v>
      </c>
      <c r="J2" s="68" t="s">
        <v>303</v>
      </c>
      <c r="K2" s="68" t="s">
        <v>304</v>
      </c>
      <c r="L2" s="68" t="s">
        <v>308</v>
      </c>
      <c r="M2" s="72" t="s">
        <v>307</v>
      </c>
      <c r="N2" s="136" t="s">
        <v>306</v>
      </c>
    </row>
    <row r="3" spans="1:15">
      <c r="A3" s="31">
        <v>1</v>
      </c>
      <c r="B3" s="79" t="s">
        <v>1</v>
      </c>
      <c r="C3" s="74">
        <v>38837</v>
      </c>
      <c r="D3" s="74">
        <v>41316</v>
      </c>
      <c r="E3" s="74">
        <v>41433</v>
      </c>
      <c r="F3" s="74"/>
      <c r="G3" s="74"/>
      <c r="H3" s="74"/>
      <c r="I3" s="75">
        <f t="shared" ref="I3:I66" si="0">E3/$E$84</f>
        <v>2.235171817403515E-2</v>
      </c>
      <c r="J3" s="75">
        <f t="shared" ref="J3:J66" si="1">(E3-C3)/C3</f>
        <v>6.6843474006746145E-2</v>
      </c>
      <c r="K3" s="73">
        <f t="shared" ref="K3:K66" si="2">E3-C3</f>
        <v>2596</v>
      </c>
      <c r="L3" s="76">
        <f>K3/$K$84</f>
        <v>1.7642581416843363E-2</v>
      </c>
      <c r="M3" s="74">
        <f t="shared" ref="M3:M66" si="3">E3-D3</f>
        <v>117</v>
      </c>
      <c r="N3" s="74">
        <f>H3-G3</f>
        <v>0</v>
      </c>
      <c r="O3" s="5"/>
    </row>
    <row r="4" spans="1:15">
      <c r="A4" s="31">
        <v>2</v>
      </c>
      <c r="B4" s="79" t="s">
        <v>2</v>
      </c>
      <c r="C4" s="74">
        <v>6421</v>
      </c>
      <c r="D4" s="74">
        <v>7014</v>
      </c>
      <c r="E4" s="74">
        <v>7071</v>
      </c>
      <c r="F4" s="74"/>
      <c r="G4" s="74"/>
      <c r="H4" s="74"/>
      <c r="I4" s="75">
        <f t="shared" si="0"/>
        <v>3.8145680787923285E-3</v>
      </c>
      <c r="J4" s="75">
        <f t="shared" si="1"/>
        <v>0.10123033795358978</v>
      </c>
      <c r="K4" s="73">
        <f t="shared" si="2"/>
        <v>650</v>
      </c>
      <c r="L4" s="76">
        <f t="shared" ref="L4:L67" si="4">K4/$K$84</f>
        <v>4.4174414179307345E-3</v>
      </c>
      <c r="M4" s="74">
        <f t="shared" si="3"/>
        <v>57</v>
      </c>
      <c r="N4" s="74">
        <f t="shared" ref="N4:N67" si="5">H4-G4</f>
        <v>0</v>
      </c>
      <c r="O4" s="5"/>
    </row>
    <row r="5" spans="1:15">
      <c r="A5" s="31">
        <v>3</v>
      </c>
      <c r="B5" s="79" t="s">
        <v>3</v>
      </c>
      <c r="C5" s="74">
        <v>11954</v>
      </c>
      <c r="D5" s="74">
        <v>13094</v>
      </c>
      <c r="E5" s="74">
        <v>13076</v>
      </c>
      <c r="F5" s="74"/>
      <c r="G5" s="74"/>
      <c r="H5" s="74"/>
      <c r="I5" s="75">
        <f t="shared" si="0"/>
        <v>7.0540647996448153E-3</v>
      </c>
      <c r="J5" s="75">
        <f t="shared" si="1"/>
        <v>9.3859795884222857E-2</v>
      </c>
      <c r="K5" s="73">
        <f t="shared" si="2"/>
        <v>1122</v>
      </c>
      <c r="L5" s="76">
        <f t="shared" si="4"/>
        <v>7.6251834937204367E-3</v>
      </c>
      <c r="M5" s="74">
        <f t="shared" si="3"/>
        <v>-18</v>
      </c>
      <c r="N5" s="74">
        <f t="shared" si="5"/>
        <v>0</v>
      </c>
      <c r="O5" s="5"/>
    </row>
    <row r="6" spans="1:15">
      <c r="A6" s="31">
        <v>4</v>
      </c>
      <c r="B6" s="79" t="s">
        <v>4</v>
      </c>
      <c r="C6" s="74">
        <v>2494</v>
      </c>
      <c r="D6" s="74">
        <v>2702</v>
      </c>
      <c r="E6" s="74">
        <v>2699</v>
      </c>
      <c r="F6" s="74"/>
      <c r="G6" s="74"/>
      <c r="H6" s="74"/>
      <c r="I6" s="75">
        <f t="shared" si="0"/>
        <v>1.4560202580484365E-3</v>
      </c>
      <c r="J6" s="75">
        <f t="shared" si="1"/>
        <v>8.2197273456295114E-2</v>
      </c>
      <c r="K6" s="73">
        <f t="shared" si="2"/>
        <v>205</v>
      </c>
      <c r="L6" s="76">
        <f t="shared" si="4"/>
        <v>1.3931930625781547E-3</v>
      </c>
      <c r="M6" s="74">
        <f t="shared" si="3"/>
        <v>-3</v>
      </c>
      <c r="N6" s="74">
        <f t="shared" si="5"/>
        <v>0</v>
      </c>
      <c r="O6" s="5"/>
    </row>
    <row r="7" spans="1:15">
      <c r="A7" s="31">
        <v>5</v>
      </c>
      <c r="B7" s="79" t="s">
        <v>5</v>
      </c>
      <c r="C7" s="74">
        <v>5441</v>
      </c>
      <c r="D7" s="74">
        <v>6057</v>
      </c>
      <c r="E7" s="74">
        <v>6070</v>
      </c>
      <c r="F7" s="74"/>
      <c r="G7" s="74"/>
      <c r="H7" s="74"/>
      <c r="I7" s="75">
        <f t="shared" si="0"/>
        <v>3.2745620475561356E-3</v>
      </c>
      <c r="J7" s="75">
        <f t="shared" si="1"/>
        <v>0.11560374931078846</v>
      </c>
      <c r="K7" s="73">
        <f t="shared" si="2"/>
        <v>629</v>
      </c>
      <c r="L7" s="76">
        <f t="shared" si="4"/>
        <v>4.2747240798129719E-3</v>
      </c>
      <c r="M7" s="74">
        <f t="shared" si="3"/>
        <v>13</v>
      </c>
      <c r="N7" s="74">
        <f t="shared" si="5"/>
        <v>0</v>
      </c>
      <c r="O7" s="5"/>
    </row>
    <row r="8" spans="1:15">
      <c r="A8" s="31">
        <v>6</v>
      </c>
      <c r="B8" s="79" t="s">
        <v>6</v>
      </c>
      <c r="C8" s="74">
        <v>132982</v>
      </c>
      <c r="D8" s="74">
        <v>144045</v>
      </c>
      <c r="E8" s="74">
        <v>144107</v>
      </c>
      <c r="F8" s="74"/>
      <c r="G8" s="74"/>
      <c r="H8" s="74"/>
      <c r="I8" s="75">
        <f t="shared" si="0"/>
        <v>7.774090823511895E-2</v>
      </c>
      <c r="J8" s="75">
        <f t="shared" si="1"/>
        <v>8.3657938668391205E-2</v>
      </c>
      <c r="K8" s="73">
        <f t="shared" si="2"/>
        <v>11125</v>
      </c>
      <c r="L8" s="76">
        <f t="shared" si="4"/>
        <v>7.5606208883814488E-2</v>
      </c>
      <c r="M8" s="74">
        <f t="shared" si="3"/>
        <v>62</v>
      </c>
      <c r="N8" s="74">
        <f t="shared" si="5"/>
        <v>0</v>
      </c>
      <c r="O8" s="5"/>
    </row>
    <row r="9" spans="1:15">
      <c r="A9" s="31">
        <v>7</v>
      </c>
      <c r="B9" s="79" t="s">
        <v>7</v>
      </c>
      <c r="C9" s="74">
        <v>64578</v>
      </c>
      <c r="D9" s="74">
        <v>70306</v>
      </c>
      <c r="E9" s="74">
        <v>70218</v>
      </c>
      <c r="F9" s="74"/>
      <c r="G9" s="74"/>
      <c r="H9" s="74"/>
      <c r="I9" s="75">
        <f t="shared" si="0"/>
        <v>3.7880263238104894E-2</v>
      </c>
      <c r="J9" s="75">
        <f t="shared" si="1"/>
        <v>8.7336244541484712E-2</v>
      </c>
      <c r="K9" s="73">
        <f t="shared" si="2"/>
        <v>5640</v>
      </c>
      <c r="L9" s="76">
        <f t="shared" si="4"/>
        <v>3.8329799380198988E-2</v>
      </c>
      <c r="M9" s="74">
        <f t="shared" si="3"/>
        <v>-88</v>
      </c>
      <c r="N9" s="74">
        <f t="shared" si="5"/>
        <v>0</v>
      </c>
      <c r="O9" s="5"/>
    </row>
    <row r="10" spans="1:15">
      <c r="A10" s="31">
        <v>8</v>
      </c>
      <c r="B10" s="79" t="s">
        <v>8</v>
      </c>
      <c r="C10" s="74">
        <v>3530</v>
      </c>
      <c r="D10" s="74">
        <v>3906</v>
      </c>
      <c r="E10" s="74">
        <v>3887</v>
      </c>
      <c r="F10" s="74"/>
      <c r="G10" s="74"/>
      <c r="H10" s="74"/>
      <c r="I10" s="75">
        <f t="shared" si="0"/>
        <v>2.0969065368782042E-3</v>
      </c>
      <c r="J10" s="75">
        <f t="shared" si="1"/>
        <v>0.10113314447592069</v>
      </c>
      <c r="K10" s="73">
        <f t="shared" si="2"/>
        <v>357</v>
      </c>
      <c r="L10" s="76">
        <f t="shared" si="4"/>
        <v>2.4261947480019573E-3</v>
      </c>
      <c r="M10" s="74">
        <f t="shared" si="3"/>
        <v>-19</v>
      </c>
      <c r="N10" s="74">
        <f t="shared" si="5"/>
        <v>0</v>
      </c>
      <c r="O10" s="5"/>
    </row>
    <row r="11" spans="1:15">
      <c r="A11" s="31">
        <v>9</v>
      </c>
      <c r="B11" s="79" t="s">
        <v>9</v>
      </c>
      <c r="C11" s="74">
        <v>25321</v>
      </c>
      <c r="D11" s="74">
        <v>27467</v>
      </c>
      <c r="E11" s="74">
        <v>27423</v>
      </c>
      <c r="F11" s="74"/>
      <c r="G11" s="74"/>
      <c r="H11" s="74"/>
      <c r="I11" s="75">
        <f t="shared" si="0"/>
        <v>1.4793791602987135E-2</v>
      </c>
      <c r="J11" s="75">
        <f t="shared" si="1"/>
        <v>8.301409896923502E-2</v>
      </c>
      <c r="K11" s="73">
        <f t="shared" si="2"/>
        <v>2102</v>
      </c>
      <c r="L11" s="76">
        <f t="shared" si="4"/>
        <v>1.4285325939216007E-2</v>
      </c>
      <c r="M11" s="74">
        <f t="shared" si="3"/>
        <v>-44</v>
      </c>
      <c r="N11" s="74">
        <f t="shared" si="5"/>
        <v>0</v>
      </c>
      <c r="O11" s="5"/>
    </row>
    <row r="12" spans="1:15">
      <c r="A12" s="31">
        <v>10</v>
      </c>
      <c r="B12" s="79" t="s">
        <v>10</v>
      </c>
      <c r="C12" s="74">
        <v>26909</v>
      </c>
      <c r="D12" s="74">
        <v>29668</v>
      </c>
      <c r="E12" s="74">
        <v>29584</v>
      </c>
      <c r="F12" s="74"/>
      <c r="G12" s="74"/>
      <c r="H12" s="74"/>
      <c r="I12" s="75">
        <f t="shared" si="0"/>
        <v>1.5959578849242293E-2</v>
      </c>
      <c r="J12" s="75">
        <f t="shared" si="1"/>
        <v>9.9409119625404135E-2</v>
      </c>
      <c r="K12" s="73">
        <f t="shared" si="2"/>
        <v>2675</v>
      </c>
      <c r="L12" s="76">
        <f t="shared" si="4"/>
        <v>1.8179470450714944E-2</v>
      </c>
      <c r="M12" s="74">
        <f t="shared" si="3"/>
        <v>-84</v>
      </c>
      <c r="N12" s="74">
        <f t="shared" si="5"/>
        <v>0</v>
      </c>
      <c r="O12" s="5"/>
    </row>
    <row r="13" spans="1:15">
      <c r="A13" s="31">
        <v>11</v>
      </c>
      <c r="B13" s="79" t="s">
        <v>11</v>
      </c>
      <c r="C13" s="74">
        <v>4336</v>
      </c>
      <c r="D13" s="74">
        <v>4701</v>
      </c>
      <c r="E13" s="74">
        <v>4697</v>
      </c>
      <c r="F13" s="74"/>
      <c r="G13" s="74"/>
      <c r="H13" s="74"/>
      <c r="I13" s="75">
        <f t="shared" si="0"/>
        <v>2.5338744542621363E-3</v>
      </c>
      <c r="J13" s="75">
        <f t="shared" si="1"/>
        <v>8.3256457564575642E-2</v>
      </c>
      <c r="K13" s="73">
        <f t="shared" si="2"/>
        <v>361</v>
      </c>
      <c r="L13" s="76">
        <f t="shared" si="4"/>
        <v>2.4533790028815308E-3</v>
      </c>
      <c r="M13" s="74">
        <f t="shared" si="3"/>
        <v>-4</v>
      </c>
      <c r="N13" s="74">
        <f t="shared" si="5"/>
        <v>0</v>
      </c>
      <c r="O13" s="5"/>
    </row>
    <row r="14" spans="1:15">
      <c r="A14" s="31">
        <v>12</v>
      </c>
      <c r="B14" s="79" t="s">
        <v>12</v>
      </c>
      <c r="C14" s="74">
        <v>2104</v>
      </c>
      <c r="D14" s="74">
        <v>2457</v>
      </c>
      <c r="E14" s="74">
        <v>2470</v>
      </c>
      <c r="F14" s="74"/>
      <c r="G14" s="74"/>
      <c r="H14" s="74"/>
      <c r="I14" s="75">
        <f t="shared" si="0"/>
        <v>1.3324824147386582E-3</v>
      </c>
      <c r="J14" s="75">
        <f t="shared" si="1"/>
        <v>0.17395437262357413</v>
      </c>
      <c r="K14" s="73">
        <f t="shared" si="2"/>
        <v>366</v>
      </c>
      <c r="L14" s="76">
        <f t="shared" si="4"/>
        <v>2.4873593214809983E-3</v>
      </c>
      <c r="M14" s="74">
        <f t="shared" si="3"/>
        <v>13</v>
      </c>
      <c r="N14" s="74">
        <f t="shared" si="5"/>
        <v>0</v>
      </c>
      <c r="O14" s="5"/>
    </row>
    <row r="15" spans="1:15">
      <c r="A15" s="31">
        <v>13</v>
      </c>
      <c r="B15" s="79" t="s">
        <v>13</v>
      </c>
      <c r="C15" s="74">
        <v>2507</v>
      </c>
      <c r="D15" s="74">
        <v>2810</v>
      </c>
      <c r="E15" s="74">
        <v>2776</v>
      </c>
      <c r="F15" s="74"/>
      <c r="G15" s="74"/>
      <c r="H15" s="74"/>
      <c r="I15" s="75">
        <f t="shared" si="0"/>
        <v>1.4975591835281437E-3</v>
      </c>
      <c r="J15" s="75">
        <f t="shared" si="1"/>
        <v>0.10729956122856003</v>
      </c>
      <c r="K15" s="73">
        <f t="shared" si="2"/>
        <v>269</v>
      </c>
      <c r="L15" s="76">
        <f t="shared" si="4"/>
        <v>1.8281411406513347E-3</v>
      </c>
      <c r="M15" s="74">
        <f t="shared" si="3"/>
        <v>-34</v>
      </c>
      <c r="N15" s="74">
        <f t="shared" si="5"/>
        <v>0</v>
      </c>
      <c r="O15" s="5"/>
    </row>
    <row r="16" spans="1:15">
      <c r="A16" s="31">
        <v>14</v>
      </c>
      <c r="B16" s="79" t="s">
        <v>14</v>
      </c>
      <c r="C16" s="74">
        <v>6694</v>
      </c>
      <c r="D16" s="74">
        <v>7263</v>
      </c>
      <c r="E16" s="74">
        <v>7259</v>
      </c>
      <c r="F16" s="74"/>
      <c r="G16" s="74"/>
      <c r="H16" s="74"/>
      <c r="I16" s="75">
        <f t="shared" si="0"/>
        <v>3.9159877929505742E-3</v>
      </c>
      <c r="J16" s="75">
        <f t="shared" si="1"/>
        <v>8.4403943830295786E-2</v>
      </c>
      <c r="K16" s="73">
        <f t="shared" si="2"/>
        <v>565</v>
      </c>
      <c r="L16" s="76">
        <f t="shared" si="4"/>
        <v>3.8397760017397924E-3</v>
      </c>
      <c r="M16" s="74">
        <f t="shared" si="3"/>
        <v>-4</v>
      </c>
      <c r="N16" s="74">
        <f t="shared" si="5"/>
        <v>0</v>
      </c>
      <c r="O16" s="5"/>
    </row>
    <row r="17" spans="1:15">
      <c r="A17" s="31">
        <v>15</v>
      </c>
      <c r="B17" s="79" t="s">
        <v>15</v>
      </c>
      <c r="C17" s="74">
        <v>5548</v>
      </c>
      <c r="D17" s="74">
        <v>6155</v>
      </c>
      <c r="E17" s="74">
        <v>6134</v>
      </c>
      <c r="F17" s="74"/>
      <c r="G17" s="74"/>
      <c r="H17" s="74"/>
      <c r="I17" s="75">
        <f t="shared" si="0"/>
        <v>3.3090879076951127E-3</v>
      </c>
      <c r="J17" s="75">
        <f t="shared" si="1"/>
        <v>0.10562364816149963</v>
      </c>
      <c r="K17" s="73">
        <f t="shared" si="2"/>
        <v>586</v>
      </c>
      <c r="L17" s="76">
        <f t="shared" si="4"/>
        <v>3.9824933398575546E-3</v>
      </c>
      <c r="M17" s="74">
        <f t="shared" si="3"/>
        <v>-21</v>
      </c>
      <c r="N17" s="74">
        <f t="shared" si="5"/>
        <v>0</v>
      </c>
      <c r="O17" s="5"/>
    </row>
    <row r="18" spans="1:15">
      <c r="A18" s="31">
        <v>16</v>
      </c>
      <c r="B18" s="79" t="s">
        <v>16</v>
      </c>
      <c r="C18" s="74">
        <v>71092</v>
      </c>
      <c r="D18" s="74">
        <v>77740</v>
      </c>
      <c r="E18" s="74">
        <v>77741</v>
      </c>
      <c r="F18" s="74"/>
      <c r="G18" s="74"/>
      <c r="H18" s="74"/>
      <c r="I18" s="75">
        <f t="shared" si="0"/>
        <v>4.1938670204128753E-2</v>
      </c>
      <c r="J18" s="75">
        <f t="shared" si="1"/>
        <v>9.3526697800033753E-2</v>
      </c>
      <c r="K18" s="73">
        <f t="shared" si="2"/>
        <v>6649</v>
      </c>
      <c r="L18" s="76">
        <f t="shared" si="4"/>
        <v>4.5187027673571467E-2</v>
      </c>
      <c r="M18" s="74">
        <f t="shared" si="3"/>
        <v>1</v>
      </c>
      <c r="N18" s="74">
        <f t="shared" si="5"/>
        <v>0</v>
      </c>
      <c r="O18" s="4"/>
    </row>
    <row r="19" spans="1:15">
      <c r="A19" s="31">
        <v>17</v>
      </c>
      <c r="B19" s="79" t="s">
        <v>17</v>
      </c>
      <c r="C19" s="74">
        <v>13357</v>
      </c>
      <c r="D19" s="74">
        <v>14655</v>
      </c>
      <c r="E19" s="74">
        <v>14628</v>
      </c>
      <c r="F19" s="74"/>
      <c r="G19" s="74"/>
      <c r="H19" s="74"/>
      <c r="I19" s="75">
        <f t="shared" si="0"/>
        <v>7.8913169080150163E-3</v>
      </c>
      <c r="J19" s="75">
        <f t="shared" si="1"/>
        <v>9.515609792618103E-2</v>
      </c>
      <c r="K19" s="73">
        <f t="shared" si="2"/>
        <v>1271</v>
      </c>
      <c r="L19" s="76">
        <f t="shared" si="4"/>
        <v>8.6377969879845602E-3</v>
      </c>
      <c r="M19" s="74">
        <f t="shared" si="3"/>
        <v>-27</v>
      </c>
      <c r="N19" s="74">
        <f t="shared" si="5"/>
        <v>0</v>
      </c>
    </row>
    <row r="20" spans="1:15">
      <c r="A20" s="31">
        <v>18</v>
      </c>
      <c r="B20" s="79" t="s">
        <v>18</v>
      </c>
      <c r="C20" s="74">
        <v>2835</v>
      </c>
      <c r="D20" s="74">
        <v>3074</v>
      </c>
      <c r="E20" s="74">
        <v>3058</v>
      </c>
      <c r="F20" s="74"/>
      <c r="G20" s="74"/>
      <c r="H20" s="74"/>
      <c r="I20" s="75">
        <f t="shared" si="0"/>
        <v>1.6496887547655127E-3</v>
      </c>
      <c r="J20" s="75">
        <f t="shared" si="1"/>
        <v>7.8659611992945327E-2</v>
      </c>
      <c r="K20" s="73">
        <f t="shared" si="2"/>
        <v>223</v>
      </c>
      <c r="L20" s="76">
        <f t="shared" si="4"/>
        <v>1.5155222095362367E-3</v>
      </c>
      <c r="M20" s="74">
        <f t="shared" si="3"/>
        <v>-16</v>
      </c>
      <c r="N20" s="74">
        <f t="shared" si="5"/>
        <v>0</v>
      </c>
    </row>
    <row r="21" spans="1:15">
      <c r="A21" s="31">
        <v>19</v>
      </c>
      <c r="B21" s="79" t="s">
        <v>19</v>
      </c>
      <c r="C21" s="74">
        <v>8030</v>
      </c>
      <c r="D21" s="74">
        <v>8692</v>
      </c>
      <c r="E21" s="74">
        <v>8657</v>
      </c>
      <c r="F21" s="74"/>
      <c r="G21" s="74"/>
      <c r="H21" s="74"/>
      <c r="I21" s="75">
        <f t="shared" si="0"/>
        <v>4.6701620503613621E-3</v>
      </c>
      <c r="J21" s="75">
        <f t="shared" si="1"/>
        <v>7.8082191780821916E-2</v>
      </c>
      <c r="K21" s="73">
        <f t="shared" si="2"/>
        <v>627</v>
      </c>
      <c r="L21" s="76">
        <f t="shared" si="4"/>
        <v>4.2611319523731851E-3</v>
      </c>
      <c r="M21" s="74">
        <f t="shared" si="3"/>
        <v>-35</v>
      </c>
      <c r="N21" s="74">
        <f t="shared" si="5"/>
        <v>0</v>
      </c>
    </row>
    <row r="22" spans="1:15">
      <c r="A22" s="31">
        <v>20</v>
      </c>
      <c r="B22" s="79" t="s">
        <v>20</v>
      </c>
      <c r="C22" s="74">
        <v>23636</v>
      </c>
      <c r="D22" s="74">
        <v>26178</v>
      </c>
      <c r="E22" s="74">
        <v>26163</v>
      </c>
      <c r="F22" s="74"/>
      <c r="G22" s="74"/>
      <c r="H22" s="74"/>
      <c r="I22" s="75">
        <f t="shared" si="0"/>
        <v>1.4114063731501017E-2</v>
      </c>
      <c r="J22" s="75">
        <f t="shared" si="1"/>
        <v>0.10691318327974277</v>
      </c>
      <c r="K22" s="73">
        <f t="shared" si="2"/>
        <v>2527</v>
      </c>
      <c r="L22" s="76">
        <f t="shared" si="4"/>
        <v>1.7173653020170716E-2</v>
      </c>
      <c r="M22" s="74">
        <f t="shared" si="3"/>
        <v>-15</v>
      </c>
      <c r="N22" s="74">
        <f t="shared" si="5"/>
        <v>0</v>
      </c>
    </row>
    <row r="23" spans="1:15">
      <c r="A23" s="31">
        <v>21</v>
      </c>
      <c r="B23" s="79" t="s">
        <v>21</v>
      </c>
      <c r="C23" s="74">
        <v>13873</v>
      </c>
      <c r="D23" s="74">
        <v>15457</v>
      </c>
      <c r="E23" s="74">
        <v>15578</v>
      </c>
      <c r="F23" s="74"/>
      <c r="G23" s="74"/>
      <c r="H23" s="74"/>
      <c r="I23" s="75">
        <f t="shared" si="0"/>
        <v>8.4038101444529629E-3</v>
      </c>
      <c r="J23" s="75">
        <f t="shared" si="1"/>
        <v>0.12290059828443739</v>
      </c>
      <c r="K23" s="73">
        <f t="shared" si="2"/>
        <v>1705</v>
      </c>
      <c r="L23" s="76">
        <f t="shared" si="4"/>
        <v>1.1587288642418311E-2</v>
      </c>
      <c r="M23" s="74">
        <f t="shared" si="3"/>
        <v>121</v>
      </c>
      <c r="N23" s="74">
        <f t="shared" si="5"/>
        <v>0</v>
      </c>
    </row>
    <row r="24" spans="1:15">
      <c r="A24" s="31">
        <v>22</v>
      </c>
      <c r="B24" s="79" t="s">
        <v>22</v>
      </c>
      <c r="C24" s="74">
        <v>8967</v>
      </c>
      <c r="D24" s="74">
        <v>9657</v>
      </c>
      <c r="E24" s="74">
        <v>9654</v>
      </c>
      <c r="F24" s="74"/>
      <c r="G24" s="74"/>
      <c r="H24" s="74"/>
      <c r="I24" s="75">
        <f t="shared" si="0"/>
        <v>5.208010215338869E-3</v>
      </c>
      <c r="J24" s="75">
        <f t="shared" si="1"/>
        <v>7.6614252258280363E-2</v>
      </c>
      <c r="K24" s="73">
        <f t="shared" si="2"/>
        <v>687</v>
      </c>
      <c r="L24" s="76">
        <f t="shared" si="4"/>
        <v>4.6688957755667915E-3</v>
      </c>
      <c r="M24" s="74">
        <f t="shared" si="3"/>
        <v>-3</v>
      </c>
      <c r="N24" s="74">
        <f t="shared" si="5"/>
        <v>0</v>
      </c>
    </row>
    <row r="25" spans="1:15">
      <c r="A25" s="31">
        <v>23</v>
      </c>
      <c r="B25" s="79" t="s">
        <v>23</v>
      </c>
      <c r="C25" s="74">
        <v>6971</v>
      </c>
      <c r="D25" s="74">
        <v>7816</v>
      </c>
      <c r="E25" s="74">
        <v>7824</v>
      </c>
      <c r="F25" s="74"/>
      <c r="G25" s="74"/>
      <c r="H25" s="74"/>
      <c r="I25" s="75">
        <f t="shared" si="0"/>
        <v>4.2207864019899845E-3</v>
      </c>
      <c r="J25" s="75">
        <f t="shared" si="1"/>
        <v>0.12236407975900158</v>
      </c>
      <c r="K25" s="73">
        <f t="shared" si="2"/>
        <v>853</v>
      </c>
      <c r="L25" s="76">
        <f t="shared" si="4"/>
        <v>5.7970423530691022E-3</v>
      </c>
      <c r="M25" s="74">
        <f t="shared" si="3"/>
        <v>8</v>
      </c>
      <c r="N25" s="74">
        <f t="shared" si="5"/>
        <v>0</v>
      </c>
    </row>
    <row r="26" spans="1:15">
      <c r="A26" s="31">
        <v>24</v>
      </c>
      <c r="B26" s="79" t="s">
        <v>24</v>
      </c>
      <c r="C26" s="74">
        <v>3309</v>
      </c>
      <c r="D26" s="74">
        <v>3681</v>
      </c>
      <c r="E26" s="74">
        <v>3668</v>
      </c>
      <c r="F26" s="74"/>
      <c r="G26" s="74"/>
      <c r="H26" s="74"/>
      <c r="I26" s="75">
        <f t="shared" si="0"/>
        <v>1.9787633592151408E-3</v>
      </c>
      <c r="J26" s="75">
        <f t="shared" si="1"/>
        <v>0.10849199153822907</v>
      </c>
      <c r="K26" s="73">
        <f t="shared" si="2"/>
        <v>359</v>
      </c>
      <c r="L26" s="76">
        <f t="shared" si="4"/>
        <v>2.439786875441744E-3</v>
      </c>
      <c r="M26" s="74">
        <f t="shared" si="3"/>
        <v>-13</v>
      </c>
      <c r="N26" s="74">
        <f t="shared" si="5"/>
        <v>0</v>
      </c>
    </row>
    <row r="27" spans="1:15">
      <c r="A27" s="31">
        <v>25</v>
      </c>
      <c r="B27" s="79" t="s">
        <v>25</v>
      </c>
      <c r="C27" s="74">
        <v>9477</v>
      </c>
      <c r="D27" s="74">
        <v>10302</v>
      </c>
      <c r="E27" s="74">
        <v>10260</v>
      </c>
      <c r="F27" s="74"/>
      <c r="G27" s="74"/>
      <c r="H27" s="74"/>
      <c r="I27" s="75">
        <f t="shared" si="0"/>
        <v>5.5349269535298106E-3</v>
      </c>
      <c r="J27" s="75">
        <f t="shared" si="1"/>
        <v>8.2621082621082614E-2</v>
      </c>
      <c r="K27" s="73">
        <f t="shared" si="2"/>
        <v>783</v>
      </c>
      <c r="L27" s="76">
        <f t="shared" si="4"/>
        <v>5.3213178926765619E-3</v>
      </c>
      <c r="M27" s="74">
        <f t="shared" si="3"/>
        <v>-42</v>
      </c>
      <c r="N27" s="74">
        <f t="shared" si="5"/>
        <v>0</v>
      </c>
    </row>
    <row r="28" spans="1:15">
      <c r="A28" s="31">
        <v>26</v>
      </c>
      <c r="B28" s="79" t="s">
        <v>26</v>
      </c>
      <c r="C28" s="74">
        <v>18930</v>
      </c>
      <c r="D28" s="74">
        <v>20506</v>
      </c>
      <c r="E28" s="74">
        <v>20437</v>
      </c>
      <c r="F28" s="74"/>
      <c r="G28" s="74"/>
      <c r="H28" s="74"/>
      <c r="I28" s="75">
        <f t="shared" si="0"/>
        <v>1.1025078182191885E-2</v>
      </c>
      <c r="J28" s="75">
        <f t="shared" si="1"/>
        <v>7.9609086106708929E-2</v>
      </c>
      <c r="K28" s="73">
        <f t="shared" si="2"/>
        <v>1507</v>
      </c>
      <c r="L28" s="76">
        <f t="shared" si="4"/>
        <v>1.024166802587941E-2</v>
      </c>
      <c r="M28" s="74">
        <f t="shared" si="3"/>
        <v>-69</v>
      </c>
      <c r="N28" s="74">
        <f t="shared" si="5"/>
        <v>0</v>
      </c>
    </row>
    <row r="29" spans="1:15">
      <c r="A29" s="31">
        <v>27</v>
      </c>
      <c r="B29" s="79" t="s">
        <v>27</v>
      </c>
      <c r="C29" s="74">
        <v>31693</v>
      </c>
      <c r="D29" s="74">
        <v>33732</v>
      </c>
      <c r="E29" s="74">
        <v>33856</v>
      </c>
      <c r="F29" s="74"/>
      <c r="G29" s="74"/>
      <c r="H29" s="74"/>
      <c r="I29" s="75">
        <f t="shared" si="0"/>
        <v>1.8264180013519031E-2</v>
      </c>
      <c r="J29" s="75">
        <f t="shared" si="1"/>
        <v>6.8248509134509194E-2</v>
      </c>
      <c r="K29" s="73">
        <f t="shared" si="2"/>
        <v>2163</v>
      </c>
      <c r="L29" s="76">
        <f t="shared" si="4"/>
        <v>1.4699885826129506E-2</v>
      </c>
      <c r="M29" s="74">
        <f t="shared" si="3"/>
        <v>124</v>
      </c>
      <c r="N29" s="74">
        <f t="shared" si="5"/>
        <v>0</v>
      </c>
    </row>
    <row r="30" spans="1:15">
      <c r="A30" s="31">
        <v>28</v>
      </c>
      <c r="B30" s="79" t="s">
        <v>28</v>
      </c>
      <c r="C30" s="74">
        <v>7905</v>
      </c>
      <c r="D30" s="74">
        <v>8975</v>
      </c>
      <c r="E30" s="74">
        <v>8968</v>
      </c>
      <c r="F30" s="74"/>
      <c r="G30" s="74"/>
      <c r="H30" s="74"/>
      <c r="I30" s="75">
        <f t="shared" si="0"/>
        <v>4.8379361519742051E-3</v>
      </c>
      <c r="J30" s="75">
        <f t="shared" si="1"/>
        <v>0.13447185325743199</v>
      </c>
      <c r="K30" s="73">
        <f t="shared" si="2"/>
        <v>1063</v>
      </c>
      <c r="L30" s="76">
        <f t="shared" si="4"/>
        <v>7.2242157342467242E-3</v>
      </c>
      <c r="M30" s="74">
        <f t="shared" si="3"/>
        <v>-7</v>
      </c>
      <c r="N30" s="74">
        <f t="shared" si="5"/>
        <v>0</v>
      </c>
    </row>
    <row r="31" spans="1:15">
      <c r="A31" s="31">
        <v>29</v>
      </c>
      <c r="B31" s="79" t="s">
        <v>29</v>
      </c>
      <c r="C31" s="74">
        <v>1980</v>
      </c>
      <c r="D31" s="74">
        <v>2232</v>
      </c>
      <c r="E31" s="74">
        <v>2213</v>
      </c>
      <c r="F31" s="74"/>
      <c r="G31" s="74"/>
      <c r="H31" s="74"/>
      <c r="I31" s="75">
        <f t="shared" si="0"/>
        <v>1.1938395076180771E-3</v>
      </c>
      <c r="J31" s="75">
        <f t="shared" si="1"/>
        <v>0.11767676767676767</v>
      </c>
      <c r="K31" s="73">
        <f t="shared" si="2"/>
        <v>233</v>
      </c>
      <c r="L31" s="76">
        <f t="shared" si="4"/>
        <v>1.5834828467351709E-3</v>
      </c>
      <c r="M31" s="74">
        <f t="shared" si="3"/>
        <v>-19</v>
      </c>
      <c r="N31" s="74">
        <f t="shared" si="5"/>
        <v>0</v>
      </c>
    </row>
    <row r="32" spans="1:15">
      <c r="A32" s="31">
        <v>30</v>
      </c>
      <c r="B32" s="79" t="s">
        <v>30</v>
      </c>
      <c r="C32" s="74">
        <v>1198</v>
      </c>
      <c r="D32" s="74">
        <v>1367</v>
      </c>
      <c r="E32" s="74">
        <v>1378</v>
      </c>
      <c r="F32" s="74"/>
      <c r="G32" s="74"/>
      <c r="H32" s="74"/>
      <c r="I32" s="75">
        <f t="shared" si="0"/>
        <v>7.4338492611735667E-4</v>
      </c>
      <c r="J32" s="75">
        <f t="shared" si="1"/>
        <v>0.15025041736227046</v>
      </c>
      <c r="K32" s="73">
        <f t="shared" si="2"/>
        <v>180</v>
      </c>
      <c r="L32" s="76">
        <f t="shared" si="4"/>
        <v>1.2232914695808187E-3</v>
      </c>
      <c r="M32" s="74">
        <f t="shared" si="3"/>
        <v>11</v>
      </c>
      <c r="N32" s="74">
        <f t="shared" si="5"/>
        <v>0</v>
      </c>
    </row>
    <row r="33" spans="1:14">
      <c r="A33" s="31">
        <v>31</v>
      </c>
      <c r="B33" s="79" t="s">
        <v>31</v>
      </c>
      <c r="C33" s="74">
        <v>21342</v>
      </c>
      <c r="D33" s="74">
        <v>23208</v>
      </c>
      <c r="E33" s="74">
        <v>23286</v>
      </c>
      <c r="F33" s="74"/>
      <c r="G33" s="74"/>
      <c r="H33" s="74"/>
      <c r="I33" s="75">
        <f t="shared" si="0"/>
        <v>1.2562018424941051E-2</v>
      </c>
      <c r="J33" s="75">
        <f t="shared" si="1"/>
        <v>9.1087995501827376E-2</v>
      </c>
      <c r="K33" s="73">
        <f t="shared" si="2"/>
        <v>1944</v>
      </c>
      <c r="L33" s="76">
        <f t="shared" si="4"/>
        <v>1.3211547871472842E-2</v>
      </c>
      <c r="M33" s="74">
        <f t="shared" si="3"/>
        <v>78</v>
      </c>
      <c r="N33" s="74">
        <f t="shared" si="5"/>
        <v>0</v>
      </c>
    </row>
    <row r="34" spans="1:14">
      <c r="A34" s="31">
        <v>32</v>
      </c>
      <c r="B34" s="79" t="s">
        <v>32</v>
      </c>
      <c r="C34" s="74">
        <v>8449</v>
      </c>
      <c r="D34" s="74">
        <v>9179</v>
      </c>
      <c r="E34" s="74">
        <v>9187</v>
      </c>
      <c r="F34" s="74"/>
      <c r="G34" s="74"/>
      <c r="H34" s="74"/>
      <c r="I34" s="75">
        <f t="shared" si="0"/>
        <v>4.9560793296372684E-3</v>
      </c>
      <c r="J34" s="75">
        <f t="shared" si="1"/>
        <v>8.7347615102378984E-2</v>
      </c>
      <c r="K34" s="73">
        <f t="shared" si="2"/>
        <v>738</v>
      </c>
      <c r="L34" s="76">
        <f t="shared" si="4"/>
        <v>5.0154950252813569E-3</v>
      </c>
      <c r="M34" s="74">
        <f t="shared" si="3"/>
        <v>8</v>
      </c>
      <c r="N34" s="74">
        <f t="shared" si="5"/>
        <v>0</v>
      </c>
    </row>
    <row r="35" spans="1:14">
      <c r="A35" s="31">
        <v>33</v>
      </c>
      <c r="B35" s="79" t="s">
        <v>33</v>
      </c>
      <c r="C35" s="74">
        <v>34773</v>
      </c>
      <c r="D35" s="74">
        <v>37971</v>
      </c>
      <c r="E35" s="74">
        <v>38000</v>
      </c>
      <c r="F35" s="74"/>
      <c r="G35" s="74"/>
      <c r="H35" s="74"/>
      <c r="I35" s="75">
        <f t="shared" si="0"/>
        <v>2.0499729457517817E-2</v>
      </c>
      <c r="J35" s="75">
        <f t="shared" si="1"/>
        <v>9.2801886521151469E-2</v>
      </c>
      <c r="K35" s="73">
        <f t="shared" si="2"/>
        <v>3227</v>
      </c>
      <c r="L35" s="76">
        <f t="shared" si="4"/>
        <v>2.1930897624096123E-2</v>
      </c>
      <c r="M35" s="74">
        <f t="shared" si="3"/>
        <v>29</v>
      </c>
      <c r="N35" s="74">
        <f t="shared" si="5"/>
        <v>0</v>
      </c>
    </row>
    <row r="36" spans="1:14">
      <c r="A36" s="31">
        <v>34</v>
      </c>
      <c r="B36" s="79" t="s">
        <v>34</v>
      </c>
      <c r="C36" s="74">
        <v>489956</v>
      </c>
      <c r="D36" s="74">
        <v>523045</v>
      </c>
      <c r="E36" s="74">
        <v>524486</v>
      </c>
      <c r="F36" s="74"/>
      <c r="G36" s="74"/>
      <c r="H36" s="74"/>
      <c r="I36" s="75">
        <f t="shared" si="0"/>
        <v>0.28294266063830764</v>
      </c>
      <c r="J36" s="75">
        <f t="shared" si="1"/>
        <v>7.0475716186759629E-2</v>
      </c>
      <c r="K36" s="73">
        <f t="shared" si="2"/>
        <v>34530</v>
      </c>
      <c r="L36" s="76">
        <f t="shared" si="4"/>
        <v>0.23466808024792041</v>
      </c>
      <c r="M36" s="74">
        <f t="shared" si="3"/>
        <v>1441</v>
      </c>
      <c r="N36" s="74">
        <f t="shared" si="5"/>
        <v>0</v>
      </c>
    </row>
    <row r="37" spans="1:14">
      <c r="A37" s="31">
        <v>35</v>
      </c>
      <c r="B37" s="79" t="s">
        <v>35</v>
      </c>
      <c r="C37" s="74">
        <v>118703</v>
      </c>
      <c r="D37" s="74">
        <v>130603</v>
      </c>
      <c r="E37" s="74">
        <v>130533</v>
      </c>
      <c r="F37" s="74"/>
      <c r="G37" s="74"/>
      <c r="H37" s="74"/>
      <c r="I37" s="75">
        <f t="shared" si="0"/>
        <v>7.0418189086267721E-2</v>
      </c>
      <c r="J37" s="75">
        <f t="shared" si="1"/>
        <v>9.9660497207315735E-2</v>
      </c>
      <c r="K37" s="73">
        <f t="shared" si="2"/>
        <v>11830</v>
      </c>
      <c r="L37" s="76">
        <f t="shared" si="4"/>
        <v>8.0397433806339375E-2</v>
      </c>
      <c r="M37" s="74">
        <f t="shared" si="3"/>
        <v>-70</v>
      </c>
      <c r="N37" s="74">
        <f t="shared" si="5"/>
        <v>0</v>
      </c>
    </row>
    <row r="38" spans="1:14">
      <c r="A38" s="31">
        <v>36</v>
      </c>
      <c r="B38" s="79" t="s">
        <v>36</v>
      </c>
      <c r="C38" s="74">
        <v>2726</v>
      </c>
      <c r="D38" s="74">
        <v>2986</v>
      </c>
      <c r="E38" s="74">
        <v>2962</v>
      </c>
      <c r="F38" s="74"/>
      <c r="G38" s="74"/>
      <c r="H38" s="74"/>
      <c r="I38" s="75">
        <f t="shared" si="0"/>
        <v>1.5978999645570467E-3</v>
      </c>
      <c r="J38" s="75">
        <f t="shared" si="1"/>
        <v>8.6573734409391048E-2</v>
      </c>
      <c r="K38" s="73">
        <f t="shared" si="2"/>
        <v>236</v>
      </c>
      <c r="L38" s="76">
        <f t="shared" si="4"/>
        <v>1.6038710378948513E-3</v>
      </c>
      <c r="M38" s="74">
        <f t="shared" si="3"/>
        <v>-24</v>
      </c>
      <c r="N38" s="74">
        <f t="shared" si="5"/>
        <v>0</v>
      </c>
    </row>
    <row r="39" spans="1:14">
      <c r="A39" s="31">
        <v>37</v>
      </c>
      <c r="B39" s="79" t="s">
        <v>37</v>
      </c>
      <c r="C39" s="74">
        <v>6847</v>
      </c>
      <c r="D39" s="74">
        <v>7480</v>
      </c>
      <c r="E39" s="74">
        <v>7496</v>
      </c>
      <c r="F39" s="74"/>
      <c r="G39" s="74"/>
      <c r="H39" s="74"/>
      <c r="I39" s="75">
        <f t="shared" si="0"/>
        <v>4.0438413687777248E-3</v>
      </c>
      <c r="J39" s="75">
        <f t="shared" si="1"/>
        <v>9.4786037680736082E-2</v>
      </c>
      <c r="K39" s="73">
        <f t="shared" si="2"/>
        <v>649</v>
      </c>
      <c r="L39" s="76">
        <f t="shared" si="4"/>
        <v>4.4106453542108407E-3</v>
      </c>
      <c r="M39" s="74">
        <f t="shared" si="3"/>
        <v>16</v>
      </c>
      <c r="N39" s="74">
        <f t="shared" si="5"/>
        <v>0</v>
      </c>
    </row>
    <row r="40" spans="1:14">
      <c r="A40" s="31">
        <v>38</v>
      </c>
      <c r="B40" s="79" t="s">
        <v>38</v>
      </c>
      <c r="C40" s="74">
        <v>28664</v>
      </c>
      <c r="D40" s="74">
        <v>30816</v>
      </c>
      <c r="E40" s="74">
        <v>30757</v>
      </c>
      <c r="F40" s="74"/>
      <c r="G40" s="74"/>
      <c r="H40" s="74"/>
      <c r="I40" s="75">
        <f t="shared" si="0"/>
        <v>1.6592373129601986E-2</v>
      </c>
      <c r="J40" s="75">
        <f t="shared" si="1"/>
        <v>7.301842031816913E-2</v>
      </c>
      <c r="K40" s="73">
        <f t="shared" si="2"/>
        <v>2093</v>
      </c>
      <c r="L40" s="76">
        <f t="shared" si="4"/>
        <v>1.4224161365736966E-2</v>
      </c>
      <c r="M40" s="74">
        <f t="shared" si="3"/>
        <v>-59</v>
      </c>
      <c r="N40" s="74">
        <f t="shared" si="5"/>
        <v>0</v>
      </c>
    </row>
    <row r="41" spans="1:14">
      <c r="A41" s="31">
        <v>39</v>
      </c>
      <c r="B41" s="79" t="s">
        <v>39</v>
      </c>
      <c r="C41" s="74">
        <v>7573</v>
      </c>
      <c r="D41" s="74">
        <v>8378</v>
      </c>
      <c r="E41" s="74">
        <v>8326</v>
      </c>
      <c r="F41" s="74"/>
      <c r="G41" s="74"/>
      <c r="H41" s="74"/>
      <c r="I41" s="75">
        <f t="shared" si="0"/>
        <v>4.4915986174550882E-3</v>
      </c>
      <c r="J41" s="75">
        <f t="shared" si="1"/>
        <v>9.943219331836789E-2</v>
      </c>
      <c r="K41" s="73">
        <f t="shared" si="2"/>
        <v>753</v>
      </c>
      <c r="L41" s="76">
        <f t="shared" si="4"/>
        <v>5.1174359810797583E-3</v>
      </c>
      <c r="M41" s="74">
        <f t="shared" si="3"/>
        <v>-52</v>
      </c>
      <c r="N41" s="74">
        <f t="shared" si="5"/>
        <v>0</v>
      </c>
    </row>
    <row r="42" spans="1:14">
      <c r="A42" s="31">
        <v>40</v>
      </c>
      <c r="B42" s="79" t="s">
        <v>40</v>
      </c>
      <c r="C42" s="74">
        <v>3583</v>
      </c>
      <c r="D42" s="74">
        <v>3896</v>
      </c>
      <c r="E42" s="74">
        <v>3875</v>
      </c>
      <c r="F42" s="74"/>
      <c r="G42" s="74"/>
      <c r="H42" s="74"/>
      <c r="I42" s="75">
        <f t="shared" si="0"/>
        <v>2.090432938102146E-3</v>
      </c>
      <c r="J42" s="75">
        <f t="shared" si="1"/>
        <v>8.1495953111917388E-2</v>
      </c>
      <c r="K42" s="73">
        <f t="shared" si="2"/>
        <v>292</v>
      </c>
      <c r="L42" s="76">
        <f t="shared" si="4"/>
        <v>1.9844506062088839E-3</v>
      </c>
      <c r="M42" s="74">
        <f t="shared" si="3"/>
        <v>-21</v>
      </c>
      <c r="N42" s="74">
        <f t="shared" si="5"/>
        <v>0</v>
      </c>
    </row>
    <row r="43" spans="1:14">
      <c r="A43" s="31">
        <v>41</v>
      </c>
      <c r="B43" s="79" t="s">
        <v>41</v>
      </c>
      <c r="C43" s="74">
        <v>42588</v>
      </c>
      <c r="D43" s="74">
        <v>46290</v>
      </c>
      <c r="E43" s="74">
        <v>46347</v>
      </c>
      <c r="F43" s="74"/>
      <c r="G43" s="74"/>
      <c r="H43" s="74"/>
      <c r="I43" s="75">
        <f t="shared" si="0"/>
        <v>2.5002656872831007E-2</v>
      </c>
      <c r="J43" s="75">
        <f t="shared" si="1"/>
        <v>8.8264299802761348E-2</v>
      </c>
      <c r="K43" s="73">
        <f t="shared" si="2"/>
        <v>3759</v>
      </c>
      <c r="L43" s="76">
        <f t="shared" si="4"/>
        <v>2.5546403523079433E-2</v>
      </c>
      <c r="M43" s="74">
        <f t="shared" si="3"/>
        <v>57</v>
      </c>
      <c r="N43" s="74">
        <f t="shared" si="5"/>
        <v>0</v>
      </c>
    </row>
    <row r="44" spans="1:14">
      <c r="A44" s="31">
        <v>42</v>
      </c>
      <c r="B44" s="79" t="s">
        <v>42</v>
      </c>
      <c r="C44" s="74">
        <v>42036</v>
      </c>
      <c r="D44" s="74">
        <v>45555</v>
      </c>
      <c r="E44" s="74">
        <v>45492</v>
      </c>
      <c r="F44" s="74"/>
      <c r="G44" s="74"/>
      <c r="H44" s="74"/>
      <c r="I44" s="75">
        <f t="shared" si="0"/>
        <v>2.4541412960036858E-2</v>
      </c>
      <c r="J44" s="75">
        <f t="shared" si="1"/>
        <v>8.221524407650585E-2</v>
      </c>
      <c r="K44" s="73">
        <f t="shared" si="2"/>
        <v>3456</v>
      </c>
      <c r="L44" s="76">
        <f t="shared" si="4"/>
        <v>2.348719621595172E-2</v>
      </c>
      <c r="M44" s="74">
        <f t="shared" si="3"/>
        <v>-63</v>
      </c>
      <c r="N44" s="74">
        <f t="shared" si="5"/>
        <v>0</v>
      </c>
    </row>
    <row r="45" spans="1:14">
      <c r="A45" s="31">
        <v>43</v>
      </c>
      <c r="B45" s="79" t="s">
        <v>43</v>
      </c>
      <c r="C45" s="74">
        <v>9639</v>
      </c>
      <c r="D45" s="74">
        <v>10670</v>
      </c>
      <c r="E45" s="74">
        <v>10669</v>
      </c>
      <c r="F45" s="74"/>
      <c r="G45" s="74"/>
      <c r="H45" s="74"/>
      <c r="I45" s="75">
        <f t="shared" si="0"/>
        <v>5.7555687784804632E-3</v>
      </c>
      <c r="J45" s="75">
        <f t="shared" si="1"/>
        <v>0.10685755783794999</v>
      </c>
      <c r="K45" s="73">
        <f t="shared" si="2"/>
        <v>1030</v>
      </c>
      <c r="L45" s="76">
        <f t="shared" si="4"/>
        <v>6.9999456314902408E-3</v>
      </c>
      <c r="M45" s="74">
        <f t="shared" si="3"/>
        <v>-1</v>
      </c>
      <c r="N45" s="74">
        <f t="shared" si="5"/>
        <v>0</v>
      </c>
    </row>
    <row r="46" spans="1:14">
      <c r="A46" s="31">
        <v>44</v>
      </c>
      <c r="B46" s="79" t="s">
        <v>44</v>
      </c>
      <c r="C46" s="74">
        <v>10964</v>
      </c>
      <c r="D46" s="74">
        <v>12062</v>
      </c>
      <c r="E46" s="74">
        <v>12066</v>
      </c>
      <c r="F46" s="74"/>
      <c r="G46" s="74"/>
      <c r="H46" s="74"/>
      <c r="I46" s="75">
        <f t="shared" si="0"/>
        <v>6.5092035693265788E-3</v>
      </c>
      <c r="J46" s="75">
        <f t="shared" si="1"/>
        <v>0.10051076249543962</v>
      </c>
      <c r="K46" s="73">
        <f t="shared" si="2"/>
        <v>1102</v>
      </c>
      <c r="L46" s="76">
        <f t="shared" si="4"/>
        <v>7.4892622193225688E-3</v>
      </c>
      <c r="M46" s="74">
        <f t="shared" si="3"/>
        <v>4</v>
      </c>
      <c r="N46" s="74">
        <f t="shared" si="5"/>
        <v>0</v>
      </c>
    </row>
    <row r="47" spans="1:14">
      <c r="A47" s="31">
        <v>45</v>
      </c>
      <c r="B47" s="79" t="s">
        <v>45</v>
      </c>
      <c r="C47" s="74">
        <v>25943</v>
      </c>
      <c r="D47" s="74">
        <v>28473</v>
      </c>
      <c r="E47" s="74">
        <v>28390</v>
      </c>
      <c r="F47" s="74"/>
      <c r="G47" s="74"/>
      <c r="H47" s="74"/>
      <c r="I47" s="75">
        <f t="shared" si="0"/>
        <v>1.5315455771024496E-2</v>
      </c>
      <c r="J47" s="75">
        <f t="shared" si="1"/>
        <v>9.4322167829472309E-2</v>
      </c>
      <c r="K47" s="73">
        <f t="shared" si="2"/>
        <v>2447</v>
      </c>
      <c r="L47" s="76">
        <f t="shared" si="4"/>
        <v>1.6629967922579241E-2</v>
      </c>
      <c r="M47" s="74">
        <f t="shared" si="3"/>
        <v>-83</v>
      </c>
      <c r="N47" s="74">
        <f t="shared" si="5"/>
        <v>0</v>
      </c>
    </row>
    <row r="48" spans="1:14">
      <c r="A48" s="31">
        <v>46</v>
      </c>
      <c r="B48" s="79" t="s">
        <v>46</v>
      </c>
      <c r="C48" s="74">
        <v>14431</v>
      </c>
      <c r="D48" s="74">
        <v>15947</v>
      </c>
      <c r="E48" s="74">
        <v>15917</v>
      </c>
      <c r="F48" s="74"/>
      <c r="G48" s="74"/>
      <c r="H48" s="74"/>
      <c r="I48" s="75">
        <f t="shared" si="0"/>
        <v>8.5866893098766085E-3</v>
      </c>
      <c r="J48" s="75">
        <f t="shared" si="1"/>
        <v>0.10297276696001663</v>
      </c>
      <c r="K48" s="73">
        <f t="shared" si="2"/>
        <v>1486</v>
      </c>
      <c r="L48" s="76">
        <f t="shared" si="4"/>
        <v>1.0098950687761649E-2</v>
      </c>
      <c r="M48" s="74">
        <f t="shared" si="3"/>
        <v>-30</v>
      </c>
      <c r="N48" s="74">
        <f t="shared" si="5"/>
        <v>0</v>
      </c>
    </row>
    <row r="49" spans="1:14">
      <c r="A49" s="31">
        <v>47</v>
      </c>
      <c r="B49" s="79" t="s">
        <v>47</v>
      </c>
      <c r="C49" s="74">
        <v>5262</v>
      </c>
      <c r="D49" s="74">
        <v>6053</v>
      </c>
      <c r="E49" s="74">
        <v>6104</v>
      </c>
      <c r="F49" s="74"/>
      <c r="G49" s="74"/>
      <c r="H49" s="74"/>
      <c r="I49" s="75">
        <f t="shared" si="0"/>
        <v>3.2929039107549673E-3</v>
      </c>
      <c r="J49" s="75">
        <f t="shared" si="1"/>
        <v>0.16001520334473585</v>
      </c>
      <c r="K49" s="73">
        <f t="shared" si="2"/>
        <v>842</v>
      </c>
      <c r="L49" s="76">
        <f t="shared" si="4"/>
        <v>5.7222856521502745E-3</v>
      </c>
      <c r="M49" s="74">
        <f t="shared" si="3"/>
        <v>51</v>
      </c>
      <c r="N49" s="74">
        <f t="shared" si="5"/>
        <v>0</v>
      </c>
    </row>
    <row r="50" spans="1:14">
      <c r="A50" s="31">
        <v>48</v>
      </c>
      <c r="B50" s="79" t="s">
        <v>48</v>
      </c>
      <c r="C50" s="74">
        <v>31472</v>
      </c>
      <c r="D50" s="74">
        <v>34400</v>
      </c>
      <c r="E50" s="74">
        <v>34388</v>
      </c>
      <c r="F50" s="74"/>
      <c r="G50" s="74"/>
      <c r="H50" s="74"/>
      <c r="I50" s="75">
        <f t="shared" si="0"/>
        <v>1.8551176225924282E-2</v>
      </c>
      <c r="J50" s="75">
        <f t="shared" si="1"/>
        <v>9.265378749364514E-2</v>
      </c>
      <c r="K50" s="73">
        <f t="shared" si="2"/>
        <v>2916</v>
      </c>
      <c r="L50" s="76">
        <f t="shared" si="4"/>
        <v>1.9817321807209264E-2</v>
      </c>
      <c r="M50" s="74">
        <f t="shared" si="3"/>
        <v>-12</v>
      </c>
      <c r="N50" s="74">
        <f t="shared" si="5"/>
        <v>0</v>
      </c>
    </row>
    <row r="51" spans="1:14">
      <c r="A51" s="31">
        <v>49</v>
      </c>
      <c r="B51" s="79" t="s">
        <v>49</v>
      </c>
      <c r="C51" s="74">
        <v>2132</v>
      </c>
      <c r="D51" s="74">
        <v>2298</v>
      </c>
      <c r="E51" s="74">
        <v>2304</v>
      </c>
      <c r="F51" s="74"/>
      <c r="G51" s="74"/>
      <c r="H51" s="74"/>
      <c r="I51" s="75">
        <f t="shared" si="0"/>
        <v>1.2429309650031856E-3</v>
      </c>
      <c r="J51" s="75">
        <f t="shared" si="1"/>
        <v>8.0675422138836772E-2</v>
      </c>
      <c r="K51" s="73">
        <f t="shared" si="2"/>
        <v>172</v>
      </c>
      <c r="L51" s="76">
        <f t="shared" si="4"/>
        <v>1.1689229598216713E-3</v>
      </c>
      <c r="M51" s="74">
        <f t="shared" si="3"/>
        <v>6</v>
      </c>
      <c r="N51" s="74">
        <f t="shared" si="5"/>
        <v>0</v>
      </c>
    </row>
    <row r="52" spans="1:14">
      <c r="A52" s="31">
        <v>50</v>
      </c>
      <c r="B52" s="79" t="s">
        <v>50</v>
      </c>
      <c r="C52" s="74">
        <v>5670</v>
      </c>
      <c r="D52" s="74">
        <v>6174</v>
      </c>
      <c r="E52" s="74">
        <v>6138</v>
      </c>
      <c r="F52" s="74"/>
      <c r="G52" s="74"/>
      <c r="H52" s="74"/>
      <c r="I52" s="75">
        <f t="shared" si="0"/>
        <v>3.311245773953799E-3</v>
      </c>
      <c r="J52" s="75">
        <f t="shared" si="1"/>
        <v>8.2539682539682538E-2</v>
      </c>
      <c r="K52" s="73">
        <f t="shared" si="2"/>
        <v>468</v>
      </c>
      <c r="L52" s="76">
        <f t="shared" si="4"/>
        <v>3.180557820910129E-3</v>
      </c>
      <c r="M52" s="74">
        <f t="shared" si="3"/>
        <v>-36</v>
      </c>
      <c r="N52" s="74">
        <f t="shared" si="5"/>
        <v>0</v>
      </c>
    </row>
    <row r="53" spans="1:14">
      <c r="A53" s="31">
        <v>51</v>
      </c>
      <c r="B53" s="79" t="s">
        <v>51</v>
      </c>
      <c r="C53" s="74">
        <v>5435</v>
      </c>
      <c r="D53" s="74">
        <v>6099</v>
      </c>
      <c r="E53" s="74">
        <v>5999</v>
      </c>
      <c r="F53" s="74"/>
      <c r="G53" s="74"/>
      <c r="H53" s="74"/>
      <c r="I53" s="75">
        <f t="shared" si="0"/>
        <v>3.2362599214644577E-3</v>
      </c>
      <c r="J53" s="75">
        <f t="shared" si="1"/>
        <v>0.10377184912603496</v>
      </c>
      <c r="K53" s="73">
        <f t="shared" si="2"/>
        <v>564</v>
      </c>
      <c r="L53" s="76">
        <f t="shared" si="4"/>
        <v>3.832979938019899E-3</v>
      </c>
      <c r="M53" s="74">
        <f t="shared" si="3"/>
        <v>-100</v>
      </c>
      <c r="N53" s="74">
        <f t="shared" si="5"/>
        <v>0</v>
      </c>
    </row>
    <row r="54" spans="1:14">
      <c r="A54" s="31">
        <v>52</v>
      </c>
      <c r="B54" s="79" t="s">
        <v>52</v>
      </c>
      <c r="C54" s="74">
        <v>11697</v>
      </c>
      <c r="D54" s="74">
        <v>13067</v>
      </c>
      <c r="E54" s="74">
        <v>13061</v>
      </c>
      <c r="F54" s="74"/>
      <c r="G54" s="74"/>
      <c r="H54" s="74"/>
      <c r="I54" s="75">
        <f t="shared" si="0"/>
        <v>7.0459728011747422E-3</v>
      </c>
      <c r="J54" s="75">
        <f t="shared" si="1"/>
        <v>0.11661109686244336</v>
      </c>
      <c r="K54" s="73">
        <f t="shared" si="2"/>
        <v>1364</v>
      </c>
      <c r="L54" s="76">
        <f t="shared" si="4"/>
        <v>9.2698309139346499E-3</v>
      </c>
      <c r="M54" s="74">
        <f t="shared" si="3"/>
        <v>-6</v>
      </c>
      <c r="N54" s="74">
        <f t="shared" si="5"/>
        <v>0</v>
      </c>
    </row>
    <row r="55" spans="1:14">
      <c r="A55" s="31">
        <v>53</v>
      </c>
      <c r="B55" s="79" t="s">
        <v>53</v>
      </c>
      <c r="C55" s="74">
        <v>6311</v>
      </c>
      <c r="D55" s="74">
        <v>7082</v>
      </c>
      <c r="E55" s="74">
        <v>7070</v>
      </c>
      <c r="F55" s="74"/>
      <c r="G55" s="74"/>
      <c r="H55" s="74"/>
      <c r="I55" s="75">
        <f t="shared" si="0"/>
        <v>3.8140286122276571E-3</v>
      </c>
      <c r="J55" s="75">
        <f t="shared" si="1"/>
        <v>0.12026620186975123</v>
      </c>
      <c r="K55" s="73">
        <f t="shared" si="2"/>
        <v>759</v>
      </c>
      <c r="L55" s="76">
        <f t="shared" si="4"/>
        <v>5.1582123633991195E-3</v>
      </c>
      <c r="M55" s="74">
        <f t="shared" si="3"/>
        <v>-12</v>
      </c>
      <c r="N55" s="74">
        <f t="shared" si="5"/>
        <v>0</v>
      </c>
    </row>
    <row r="56" spans="1:14">
      <c r="A56" s="31">
        <v>54</v>
      </c>
      <c r="B56" s="79" t="s">
        <v>54</v>
      </c>
      <c r="C56" s="74">
        <v>21511</v>
      </c>
      <c r="D56" s="74">
        <v>22939</v>
      </c>
      <c r="E56" s="74">
        <v>22914</v>
      </c>
      <c r="F56" s="74"/>
      <c r="G56" s="74"/>
      <c r="H56" s="74"/>
      <c r="I56" s="75">
        <f t="shared" si="0"/>
        <v>1.2361336862883245E-2</v>
      </c>
      <c r="J56" s="75">
        <f t="shared" si="1"/>
        <v>6.5222444330807497E-2</v>
      </c>
      <c r="K56" s="73">
        <f t="shared" si="2"/>
        <v>1403</v>
      </c>
      <c r="L56" s="76">
        <f t="shared" si="4"/>
        <v>9.5348773990104937E-3</v>
      </c>
      <c r="M56" s="74">
        <f t="shared" si="3"/>
        <v>-25</v>
      </c>
      <c r="N56" s="74">
        <f t="shared" si="5"/>
        <v>0</v>
      </c>
    </row>
    <row r="57" spans="1:14">
      <c r="A57" s="31">
        <v>55</v>
      </c>
      <c r="B57" s="79" t="s">
        <v>55</v>
      </c>
      <c r="C57" s="74">
        <v>23614</v>
      </c>
      <c r="D57" s="74">
        <v>26091</v>
      </c>
      <c r="E57" s="74">
        <v>26053</v>
      </c>
      <c r="F57" s="74"/>
      <c r="G57" s="74"/>
      <c r="H57" s="74"/>
      <c r="I57" s="75">
        <f t="shared" si="0"/>
        <v>1.405472240938715E-2</v>
      </c>
      <c r="J57" s="75">
        <f t="shared" si="1"/>
        <v>0.10328618616075209</v>
      </c>
      <c r="K57" s="73">
        <f t="shared" si="2"/>
        <v>2439</v>
      </c>
      <c r="L57" s="76">
        <f t="shared" si="4"/>
        <v>1.6575599412820094E-2</v>
      </c>
      <c r="M57" s="74">
        <f t="shared" si="3"/>
        <v>-38</v>
      </c>
      <c r="N57" s="74">
        <f t="shared" si="5"/>
        <v>0</v>
      </c>
    </row>
    <row r="58" spans="1:14">
      <c r="A58" s="31">
        <v>56</v>
      </c>
      <c r="B58" s="79" t="s">
        <v>56</v>
      </c>
      <c r="C58" s="74">
        <v>2106</v>
      </c>
      <c r="D58" s="74">
        <v>2391</v>
      </c>
      <c r="E58" s="74">
        <v>2380</v>
      </c>
      <c r="F58" s="74"/>
      <c r="G58" s="74"/>
      <c r="H58" s="74"/>
      <c r="I58" s="75">
        <f t="shared" si="0"/>
        <v>1.2839304239182212E-3</v>
      </c>
      <c r="J58" s="75">
        <f t="shared" si="1"/>
        <v>0.13010446343779677</v>
      </c>
      <c r="K58" s="73">
        <f t="shared" si="2"/>
        <v>274</v>
      </c>
      <c r="L58" s="76">
        <f t="shared" si="4"/>
        <v>1.8621214592508019E-3</v>
      </c>
      <c r="M58" s="74">
        <f t="shared" si="3"/>
        <v>-11</v>
      </c>
      <c r="N58" s="74">
        <f t="shared" si="5"/>
        <v>0</v>
      </c>
    </row>
    <row r="59" spans="1:14">
      <c r="A59" s="31">
        <v>57</v>
      </c>
      <c r="B59" s="79" t="s">
        <v>57</v>
      </c>
      <c r="C59" s="74">
        <v>3800</v>
      </c>
      <c r="D59" s="74">
        <v>4229</v>
      </c>
      <c r="E59" s="74">
        <v>4211</v>
      </c>
      <c r="F59" s="74"/>
      <c r="G59" s="74"/>
      <c r="H59" s="74"/>
      <c r="I59" s="75">
        <f t="shared" si="0"/>
        <v>2.2716937038317771E-3</v>
      </c>
      <c r="J59" s="75">
        <f t="shared" si="1"/>
        <v>0.10815789473684211</v>
      </c>
      <c r="K59" s="73">
        <f t="shared" si="2"/>
        <v>411</v>
      </c>
      <c r="L59" s="76">
        <f t="shared" si="4"/>
        <v>2.7931821888762028E-3</v>
      </c>
      <c r="M59" s="74">
        <f t="shared" si="3"/>
        <v>-18</v>
      </c>
      <c r="N59" s="74">
        <f t="shared" si="5"/>
        <v>0</v>
      </c>
    </row>
    <row r="60" spans="1:14">
      <c r="A60" s="31">
        <v>58</v>
      </c>
      <c r="B60" s="79" t="s">
        <v>58</v>
      </c>
      <c r="C60" s="74">
        <v>8928</v>
      </c>
      <c r="D60" s="74">
        <v>9851</v>
      </c>
      <c r="E60" s="74">
        <v>9737</v>
      </c>
      <c r="F60" s="74"/>
      <c r="G60" s="74"/>
      <c r="H60" s="74"/>
      <c r="I60" s="75">
        <f t="shared" si="0"/>
        <v>5.2527859402066047E-3</v>
      </c>
      <c r="J60" s="75">
        <f t="shared" si="1"/>
        <v>9.061379928315412E-2</v>
      </c>
      <c r="K60" s="73">
        <f t="shared" si="2"/>
        <v>809</v>
      </c>
      <c r="L60" s="76">
        <f t="shared" si="4"/>
        <v>5.4980155493937911E-3</v>
      </c>
      <c r="M60" s="74">
        <f t="shared" si="3"/>
        <v>-114</v>
      </c>
      <c r="N60" s="74">
        <f t="shared" si="5"/>
        <v>0</v>
      </c>
    </row>
    <row r="61" spans="1:14">
      <c r="A61" s="31">
        <v>59</v>
      </c>
      <c r="B61" s="79" t="s">
        <v>59</v>
      </c>
      <c r="C61" s="74">
        <v>22259</v>
      </c>
      <c r="D61" s="74">
        <v>24646</v>
      </c>
      <c r="E61" s="74">
        <v>24633</v>
      </c>
      <c r="F61" s="74"/>
      <c r="G61" s="74"/>
      <c r="H61" s="74"/>
      <c r="I61" s="75">
        <f t="shared" si="0"/>
        <v>1.3288679887553589E-2</v>
      </c>
      <c r="J61" s="75">
        <f t="shared" si="1"/>
        <v>0.10665348847657127</v>
      </c>
      <c r="K61" s="73">
        <f t="shared" si="2"/>
        <v>2374</v>
      </c>
      <c r="L61" s="76">
        <f t="shared" si="4"/>
        <v>1.6133855271027023E-2</v>
      </c>
      <c r="M61" s="74">
        <f t="shared" si="3"/>
        <v>-13</v>
      </c>
      <c r="N61" s="74">
        <f t="shared" si="5"/>
        <v>0</v>
      </c>
    </row>
    <row r="62" spans="1:14">
      <c r="A62" s="31">
        <v>60</v>
      </c>
      <c r="B62" s="79" t="s">
        <v>60</v>
      </c>
      <c r="C62" s="74">
        <v>7890</v>
      </c>
      <c r="D62" s="74">
        <v>8875</v>
      </c>
      <c r="E62" s="74">
        <v>8776</v>
      </c>
      <c r="F62" s="74"/>
      <c r="G62" s="74"/>
      <c r="H62" s="74"/>
      <c r="I62" s="75">
        <f t="shared" si="0"/>
        <v>4.734358571557273E-3</v>
      </c>
      <c r="J62" s="75">
        <f t="shared" si="1"/>
        <v>0.11229404309252218</v>
      </c>
      <c r="K62" s="73">
        <f t="shared" si="2"/>
        <v>886</v>
      </c>
      <c r="L62" s="76">
        <f t="shared" si="4"/>
        <v>6.0213124558255856E-3</v>
      </c>
      <c r="M62" s="74">
        <f t="shared" si="3"/>
        <v>-99</v>
      </c>
      <c r="N62" s="74">
        <f t="shared" si="5"/>
        <v>0</v>
      </c>
    </row>
    <row r="63" spans="1:14">
      <c r="A63" s="31">
        <v>61</v>
      </c>
      <c r="B63" s="79" t="s">
        <v>61</v>
      </c>
      <c r="C63" s="74">
        <v>16817</v>
      </c>
      <c r="D63" s="74">
        <v>18408</v>
      </c>
      <c r="E63" s="74">
        <v>18508</v>
      </c>
      <c r="F63" s="74"/>
      <c r="G63" s="74"/>
      <c r="H63" s="74"/>
      <c r="I63" s="75">
        <f t="shared" si="0"/>
        <v>9.9844471789405208E-3</v>
      </c>
      <c r="J63" s="75">
        <f t="shared" si="1"/>
        <v>0.10055301183326396</v>
      </c>
      <c r="K63" s="73">
        <f t="shared" si="2"/>
        <v>1691</v>
      </c>
      <c r="L63" s="76">
        <f t="shared" si="4"/>
        <v>1.1492143750339804E-2</v>
      </c>
      <c r="M63" s="74">
        <f t="shared" si="3"/>
        <v>100</v>
      </c>
      <c r="N63" s="74">
        <f t="shared" si="5"/>
        <v>0</v>
      </c>
    </row>
    <row r="64" spans="1:14">
      <c r="A64" s="31">
        <v>62</v>
      </c>
      <c r="B64" s="79" t="s">
        <v>62</v>
      </c>
      <c r="C64" s="74">
        <v>1098</v>
      </c>
      <c r="D64" s="74">
        <v>1221</v>
      </c>
      <c r="E64" s="74">
        <v>1198</v>
      </c>
      <c r="F64" s="74"/>
      <c r="G64" s="74"/>
      <c r="H64" s="74"/>
      <c r="I64" s="75">
        <f t="shared" si="0"/>
        <v>6.4628094447648275E-4</v>
      </c>
      <c r="J64" s="75">
        <f t="shared" si="1"/>
        <v>9.107468123861566E-2</v>
      </c>
      <c r="K64" s="73">
        <f t="shared" si="2"/>
        <v>100</v>
      </c>
      <c r="L64" s="76">
        <f t="shared" si="4"/>
        <v>6.7960637198934376E-4</v>
      </c>
      <c r="M64" s="74">
        <f t="shared" si="3"/>
        <v>-23</v>
      </c>
      <c r="N64" s="74">
        <f t="shared" si="5"/>
        <v>0</v>
      </c>
    </row>
    <row r="65" spans="1:14">
      <c r="A65" s="31">
        <v>63</v>
      </c>
      <c r="B65" s="79" t="s">
        <v>63</v>
      </c>
      <c r="C65" s="74">
        <v>12021</v>
      </c>
      <c r="D65" s="74">
        <v>13272</v>
      </c>
      <c r="E65" s="74">
        <v>13382</v>
      </c>
      <c r="F65" s="74"/>
      <c r="G65" s="74"/>
      <c r="H65" s="74"/>
      <c r="I65" s="75">
        <f t="shared" si="0"/>
        <v>7.2191415684343006E-3</v>
      </c>
      <c r="J65" s="75">
        <f t="shared" si="1"/>
        <v>0.11321853423176108</v>
      </c>
      <c r="K65" s="73">
        <f t="shared" si="2"/>
        <v>1361</v>
      </c>
      <c r="L65" s="76">
        <f t="shared" si="4"/>
        <v>9.2494427227749684E-3</v>
      </c>
      <c r="M65" s="74">
        <f t="shared" si="3"/>
        <v>110</v>
      </c>
      <c r="N65" s="74">
        <f t="shared" si="5"/>
        <v>0</v>
      </c>
    </row>
    <row r="66" spans="1:14">
      <c r="A66" s="31">
        <v>64</v>
      </c>
      <c r="B66" s="79" t="s">
        <v>64</v>
      </c>
      <c r="C66" s="74">
        <v>8089</v>
      </c>
      <c r="D66" s="74">
        <v>9245</v>
      </c>
      <c r="E66" s="74">
        <v>9236</v>
      </c>
      <c r="F66" s="74"/>
      <c r="G66" s="74"/>
      <c r="H66" s="74"/>
      <c r="I66" s="75">
        <f t="shared" si="0"/>
        <v>4.9825131913061723E-3</v>
      </c>
      <c r="J66" s="75">
        <f t="shared" si="1"/>
        <v>0.1417975027815552</v>
      </c>
      <c r="K66" s="73">
        <f t="shared" si="2"/>
        <v>1147</v>
      </c>
      <c r="L66" s="76">
        <f t="shared" si="4"/>
        <v>7.7950850867177729E-3</v>
      </c>
      <c r="M66" s="74">
        <f t="shared" si="3"/>
        <v>-9</v>
      </c>
      <c r="N66" s="74">
        <f t="shared" si="5"/>
        <v>0</v>
      </c>
    </row>
    <row r="67" spans="1:14">
      <c r="A67" s="31">
        <v>65</v>
      </c>
      <c r="B67" s="79" t="s">
        <v>65</v>
      </c>
      <c r="C67" s="74">
        <v>7897</v>
      </c>
      <c r="D67" s="74">
        <v>8761</v>
      </c>
      <c r="E67" s="74">
        <v>8789</v>
      </c>
      <c r="F67" s="74"/>
      <c r="G67" s="74"/>
      <c r="H67" s="74"/>
      <c r="I67" s="75">
        <f t="shared" ref="I67:I84" si="6">E67/$E$84</f>
        <v>4.7413716368980025E-3</v>
      </c>
      <c r="J67" s="75">
        <f t="shared" ref="J67:J84" si="7">(E67-C67)/C67</f>
        <v>0.11295428643788781</v>
      </c>
      <c r="K67" s="73">
        <f t="shared" ref="K67:K84" si="8">E67-C67</f>
        <v>892</v>
      </c>
      <c r="L67" s="76">
        <f t="shared" si="4"/>
        <v>6.0620888381449469E-3</v>
      </c>
      <c r="M67" s="74">
        <f t="shared" ref="M67:M84" si="9">E67-D67</f>
        <v>28</v>
      </c>
      <c r="N67" s="74">
        <f t="shared" si="5"/>
        <v>0</v>
      </c>
    </row>
    <row r="68" spans="1:14">
      <c r="A68" s="31">
        <v>66</v>
      </c>
      <c r="B68" s="79" t="s">
        <v>66</v>
      </c>
      <c r="C68" s="74">
        <v>5425</v>
      </c>
      <c r="D68" s="74">
        <v>5873</v>
      </c>
      <c r="E68" s="74">
        <v>5804</v>
      </c>
      <c r="F68" s="74"/>
      <c r="G68" s="74"/>
      <c r="H68" s="74"/>
      <c r="I68" s="75">
        <f t="shared" si="6"/>
        <v>3.1310639413535107E-3</v>
      </c>
      <c r="J68" s="75">
        <f t="shared" si="7"/>
        <v>6.9861751152073728E-2</v>
      </c>
      <c r="K68" s="73">
        <f t="shared" si="8"/>
        <v>379</v>
      </c>
      <c r="L68" s="76">
        <f t="shared" ref="L68:L84" si="10">K68/$K$84</f>
        <v>2.5757081498396128E-3</v>
      </c>
      <c r="M68" s="74">
        <f t="shared" si="9"/>
        <v>-69</v>
      </c>
      <c r="N68" s="74">
        <f t="shared" ref="N68:N84" si="11">H68-G68</f>
        <v>0</v>
      </c>
    </row>
    <row r="69" spans="1:14">
      <c r="A69" s="31">
        <v>67</v>
      </c>
      <c r="B69" s="79" t="s">
        <v>67</v>
      </c>
      <c r="C69" s="74">
        <v>10543</v>
      </c>
      <c r="D69" s="74">
        <v>11139</v>
      </c>
      <c r="E69" s="74">
        <v>11092</v>
      </c>
      <c r="F69" s="74"/>
      <c r="G69" s="74"/>
      <c r="H69" s="74"/>
      <c r="I69" s="75">
        <f t="shared" si="6"/>
        <v>5.9837631353365167E-3</v>
      </c>
      <c r="J69" s="75">
        <f t="shared" si="7"/>
        <v>5.2072465142748742E-2</v>
      </c>
      <c r="K69" s="73">
        <f t="shared" si="8"/>
        <v>549</v>
      </c>
      <c r="L69" s="76">
        <f t="shared" si="10"/>
        <v>3.7310389822214972E-3</v>
      </c>
      <c r="M69" s="74">
        <f t="shared" si="9"/>
        <v>-47</v>
      </c>
      <c r="N69" s="74">
        <f t="shared" si="11"/>
        <v>0</v>
      </c>
    </row>
    <row r="70" spans="1:14">
      <c r="A70" s="31">
        <v>68</v>
      </c>
      <c r="B70" s="79" t="s">
        <v>68</v>
      </c>
      <c r="C70" s="74">
        <v>6464</v>
      </c>
      <c r="D70" s="74">
        <v>7248</v>
      </c>
      <c r="E70" s="74">
        <v>7241</v>
      </c>
      <c r="F70" s="74"/>
      <c r="G70" s="74"/>
      <c r="H70" s="74"/>
      <c r="I70" s="75">
        <f t="shared" si="6"/>
        <v>3.906277394786487E-3</v>
      </c>
      <c r="J70" s="75">
        <f t="shared" si="7"/>
        <v>0.12020420792079207</v>
      </c>
      <c r="K70" s="73">
        <f t="shared" si="8"/>
        <v>777</v>
      </c>
      <c r="L70" s="76">
        <f t="shared" si="10"/>
        <v>5.2805415103572015E-3</v>
      </c>
      <c r="M70" s="74">
        <f t="shared" si="9"/>
        <v>-7</v>
      </c>
      <c r="N70" s="74">
        <f t="shared" si="11"/>
        <v>0</v>
      </c>
    </row>
    <row r="71" spans="1:14">
      <c r="A71" s="31">
        <v>69</v>
      </c>
      <c r="B71" s="79" t="s">
        <v>69</v>
      </c>
      <c r="C71" s="74">
        <v>1030</v>
      </c>
      <c r="D71" s="74">
        <v>1185</v>
      </c>
      <c r="E71" s="74">
        <v>1170</v>
      </c>
      <c r="F71" s="74"/>
      <c r="G71" s="74"/>
      <c r="H71" s="74"/>
      <c r="I71" s="75">
        <f t="shared" si="6"/>
        <v>6.3117588066568012E-4</v>
      </c>
      <c r="J71" s="75">
        <f t="shared" si="7"/>
        <v>0.13592233009708737</v>
      </c>
      <c r="K71" s="73">
        <f t="shared" si="8"/>
        <v>140</v>
      </c>
      <c r="L71" s="76">
        <f t="shared" si="10"/>
        <v>9.5144892078508124E-4</v>
      </c>
      <c r="M71" s="74">
        <f t="shared" si="9"/>
        <v>-15</v>
      </c>
      <c r="N71" s="74">
        <f t="shared" si="11"/>
        <v>0</v>
      </c>
    </row>
    <row r="72" spans="1:14">
      <c r="A72" s="31">
        <v>70</v>
      </c>
      <c r="B72" s="79" t="s">
        <v>70</v>
      </c>
      <c r="C72" s="74">
        <v>4120</v>
      </c>
      <c r="D72" s="74">
        <v>4591</v>
      </c>
      <c r="E72" s="74">
        <v>4548</v>
      </c>
      <c r="F72" s="74"/>
      <c r="G72" s="74"/>
      <c r="H72" s="74"/>
      <c r="I72" s="75">
        <f t="shared" si="6"/>
        <v>2.4534939361260796E-3</v>
      </c>
      <c r="J72" s="75">
        <f t="shared" si="7"/>
        <v>0.10388349514563107</v>
      </c>
      <c r="K72" s="73">
        <f t="shared" si="8"/>
        <v>428</v>
      </c>
      <c r="L72" s="76">
        <f t="shared" si="10"/>
        <v>2.9087152721143914E-3</v>
      </c>
      <c r="M72" s="74">
        <f t="shared" si="9"/>
        <v>-43</v>
      </c>
      <c r="N72" s="74">
        <f t="shared" si="11"/>
        <v>0</v>
      </c>
    </row>
    <row r="73" spans="1:14">
      <c r="A73" s="31">
        <v>71</v>
      </c>
      <c r="B73" s="79" t="s">
        <v>71</v>
      </c>
      <c r="C73" s="74">
        <v>4580</v>
      </c>
      <c r="D73" s="74">
        <v>4931</v>
      </c>
      <c r="E73" s="74">
        <v>4882</v>
      </c>
      <c r="F73" s="74"/>
      <c r="G73" s="74"/>
      <c r="H73" s="74"/>
      <c r="I73" s="75">
        <f t="shared" si="6"/>
        <v>2.633675768726368E-3</v>
      </c>
      <c r="J73" s="75">
        <f t="shared" si="7"/>
        <v>6.5938864628820967E-2</v>
      </c>
      <c r="K73" s="73">
        <f t="shared" si="8"/>
        <v>302</v>
      </c>
      <c r="L73" s="76">
        <f t="shared" si="10"/>
        <v>2.0524112434078183E-3</v>
      </c>
      <c r="M73" s="74">
        <f t="shared" si="9"/>
        <v>-49</v>
      </c>
      <c r="N73" s="74">
        <f t="shared" si="11"/>
        <v>0</v>
      </c>
    </row>
    <row r="74" spans="1:14">
      <c r="A74" s="31">
        <v>72</v>
      </c>
      <c r="B74" s="79" t="s">
        <v>72</v>
      </c>
      <c r="C74" s="74">
        <v>3714</v>
      </c>
      <c r="D74" s="74">
        <v>4322</v>
      </c>
      <c r="E74" s="74">
        <v>4354</v>
      </c>
      <c r="F74" s="74"/>
      <c r="G74" s="74"/>
      <c r="H74" s="74"/>
      <c r="I74" s="75">
        <f t="shared" si="6"/>
        <v>2.3488374225798048E-3</v>
      </c>
      <c r="J74" s="75">
        <f t="shared" si="7"/>
        <v>0.1723209477652127</v>
      </c>
      <c r="K74" s="73">
        <f t="shared" si="8"/>
        <v>640</v>
      </c>
      <c r="L74" s="76">
        <f t="shared" si="10"/>
        <v>4.3494807807317997E-3</v>
      </c>
      <c r="M74" s="74">
        <f t="shared" si="9"/>
        <v>32</v>
      </c>
      <c r="N74" s="74">
        <f t="shared" si="11"/>
        <v>0</v>
      </c>
    </row>
    <row r="75" spans="1:14">
      <c r="A75" s="31">
        <v>73</v>
      </c>
      <c r="B75" s="79" t="s">
        <v>73</v>
      </c>
      <c r="C75" s="74">
        <v>2172</v>
      </c>
      <c r="D75" s="74">
        <v>2592</v>
      </c>
      <c r="E75" s="74">
        <v>2599</v>
      </c>
      <c r="F75" s="74"/>
      <c r="G75" s="74"/>
      <c r="H75" s="74"/>
      <c r="I75" s="75">
        <f t="shared" si="6"/>
        <v>1.4020736015812843E-3</v>
      </c>
      <c r="J75" s="75">
        <f t="shared" si="7"/>
        <v>0.19659300184162062</v>
      </c>
      <c r="K75" s="73">
        <f t="shared" si="8"/>
        <v>427</v>
      </c>
      <c r="L75" s="76">
        <f t="shared" si="10"/>
        <v>2.901919208394498E-3</v>
      </c>
      <c r="M75" s="74">
        <f t="shared" si="9"/>
        <v>7</v>
      </c>
      <c r="N75" s="74">
        <f t="shared" si="11"/>
        <v>0</v>
      </c>
    </row>
    <row r="76" spans="1:14">
      <c r="A76" s="31">
        <v>74</v>
      </c>
      <c r="B76" s="79" t="s">
        <v>74</v>
      </c>
      <c r="C76" s="74">
        <v>3870</v>
      </c>
      <c r="D76" s="74">
        <v>4244</v>
      </c>
      <c r="E76" s="74">
        <v>4201</v>
      </c>
      <c r="F76" s="74"/>
      <c r="G76" s="74"/>
      <c r="H76" s="74"/>
      <c r="I76" s="75">
        <f t="shared" si="6"/>
        <v>2.2662990381850617E-3</v>
      </c>
      <c r="J76" s="75">
        <f t="shared" si="7"/>
        <v>8.5529715762273903E-2</v>
      </c>
      <c r="K76" s="73">
        <f t="shared" si="8"/>
        <v>331</v>
      </c>
      <c r="L76" s="76">
        <f t="shared" si="10"/>
        <v>2.2494970912847281E-3</v>
      </c>
      <c r="M76" s="74">
        <f t="shared" si="9"/>
        <v>-43</v>
      </c>
      <c r="N76" s="74">
        <f t="shared" si="11"/>
        <v>0</v>
      </c>
    </row>
    <row r="77" spans="1:14">
      <c r="A77" s="31">
        <v>75</v>
      </c>
      <c r="B77" s="79" t="s">
        <v>75</v>
      </c>
      <c r="C77" s="74">
        <v>1143</v>
      </c>
      <c r="D77" s="74">
        <v>1276</v>
      </c>
      <c r="E77" s="74">
        <v>1276</v>
      </c>
      <c r="F77" s="74"/>
      <c r="G77" s="74"/>
      <c r="H77" s="74"/>
      <c r="I77" s="75">
        <f t="shared" si="6"/>
        <v>6.8835933652086146E-4</v>
      </c>
      <c r="J77" s="75">
        <f t="shared" si="7"/>
        <v>0.1163604549431321</v>
      </c>
      <c r="K77" s="73">
        <f t="shared" si="8"/>
        <v>133</v>
      </c>
      <c r="L77" s="76">
        <f t="shared" si="10"/>
        <v>9.0387647474582725E-4</v>
      </c>
      <c r="M77" s="74">
        <f t="shared" si="9"/>
        <v>0</v>
      </c>
      <c r="N77" s="74">
        <f t="shared" si="11"/>
        <v>0</v>
      </c>
    </row>
    <row r="78" spans="1:14">
      <c r="A78" s="31">
        <v>76</v>
      </c>
      <c r="B78" s="79" t="s">
        <v>76</v>
      </c>
      <c r="C78" s="74">
        <v>1705</v>
      </c>
      <c r="D78" s="74">
        <v>1969</v>
      </c>
      <c r="E78" s="74">
        <v>1944</v>
      </c>
      <c r="F78" s="74"/>
      <c r="G78" s="74"/>
      <c r="H78" s="74"/>
      <c r="I78" s="75">
        <f t="shared" si="6"/>
        <v>1.0487230017214378E-3</v>
      </c>
      <c r="J78" s="75">
        <f t="shared" si="7"/>
        <v>0.14017595307917888</v>
      </c>
      <c r="K78" s="73">
        <f t="shared" si="8"/>
        <v>239</v>
      </c>
      <c r="L78" s="76">
        <f t="shared" si="10"/>
        <v>1.6242592290545317E-3</v>
      </c>
      <c r="M78" s="74">
        <f t="shared" si="9"/>
        <v>-25</v>
      </c>
      <c r="N78" s="74">
        <f t="shared" si="11"/>
        <v>0</v>
      </c>
    </row>
    <row r="79" spans="1:14">
      <c r="A79" s="31">
        <v>77</v>
      </c>
      <c r="B79" s="79" t="s">
        <v>77</v>
      </c>
      <c r="C79" s="74">
        <v>6531</v>
      </c>
      <c r="D79" s="74">
        <v>7063</v>
      </c>
      <c r="E79" s="74">
        <v>7020</v>
      </c>
      <c r="F79" s="74"/>
      <c r="G79" s="74"/>
      <c r="H79" s="74"/>
      <c r="I79" s="75">
        <f t="shared" si="6"/>
        <v>3.787055283994081E-3</v>
      </c>
      <c r="J79" s="75">
        <f t="shared" si="7"/>
        <v>7.4873679375287092E-2</v>
      </c>
      <c r="K79" s="73">
        <f t="shared" si="8"/>
        <v>489</v>
      </c>
      <c r="L79" s="76">
        <f t="shared" si="10"/>
        <v>3.3232751590278912E-3</v>
      </c>
      <c r="M79" s="74">
        <f t="shared" si="9"/>
        <v>-43</v>
      </c>
      <c r="N79" s="74">
        <f t="shared" si="11"/>
        <v>0</v>
      </c>
    </row>
    <row r="80" spans="1:14">
      <c r="A80" s="31">
        <v>78</v>
      </c>
      <c r="B80" s="79" t="s">
        <v>78</v>
      </c>
      <c r="C80" s="74">
        <v>4900</v>
      </c>
      <c r="D80" s="74">
        <v>5208</v>
      </c>
      <c r="E80" s="74">
        <v>5169</v>
      </c>
      <c r="F80" s="74"/>
      <c r="G80" s="74"/>
      <c r="H80" s="74"/>
      <c r="I80" s="75">
        <f t="shared" si="6"/>
        <v>2.7885026727870947E-3</v>
      </c>
      <c r="J80" s="75">
        <f t="shared" si="7"/>
        <v>5.4897959183673468E-2</v>
      </c>
      <c r="K80" s="73">
        <f t="shared" si="8"/>
        <v>269</v>
      </c>
      <c r="L80" s="76">
        <f t="shared" si="10"/>
        <v>1.8281411406513347E-3</v>
      </c>
      <c r="M80" s="74">
        <f t="shared" si="9"/>
        <v>-39</v>
      </c>
      <c r="N80" s="74">
        <f t="shared" si="11"/>
        <v>0</v>
      </c>
    </row>
    <row r="81" spans="1:14">
      <c r="A81" s="31">
        <v>79</v>
      </c>
      <c r="B81" s="79" t="s">
        <v>79</v>
      </c>
      <c r="C81" s="74">
        <v>1474</v>
      </c>
      <c r="D81" s="74">
        <v>1643</v>
      </c>
      <c r="E81" s="74">
        <v>1634</v>
      </c>
      <c r="F81" s="74"/>
      <c r="G81" s="74"/>
      <c r="H81" s="74"/>
      <c r="I81" s="75">
        <f t="shared" si="6"/>
        <v>8.8148836667326612E-4</v>
      </c>
      <c r="J81" s="75">
        <f t="shared" si="7"/>
        <v>0.10854816824966079</v>
      </c>
      <c r="K81" s="73">
        <f t="shared" si="8"/>
        <v>160</v>
      </c>
      <c r="L81" s="76">
        <f t="shared" si="10"/>
        <v>1.0873701951829499E-3</v>
      </c>
      <c r="M81" s="74">
        <f t="shared" si="9"/>
        <v>-9</v>
      </c>
      <c r="N81" s="74">
        <f t="shared" si="11"/>
        <v>0</v>
      </c>
    </row>
    <row r="82" spans="1:14">
      <c r="A82" s="31">
        <v>80</v>
      </c>
      <c r="B82" s="79" t="s">
        <v>80</v>
      </c>
      <c r="C82" s="74">
        <v>6360</v>
      </c>
      <c r="D82" s="74">
        <v>6986</v>
      </c>
      <c r="E82" s="74">
        <v>6953</v>
      </c>
      <c r="F82" s="74"/>
      <c r="G82" s="74"/>
      <c r="H82" s="74"/>
      <c r="I82" s="75">
        <f t="shared" si="6"/>
        <v>3.7509110241610889E-3</v>
      </c>
      <c r="J82" s="75">
        <f t="shared" si="7"/>
        <v>9.3238993710691817E-2</v>
      </c>
      <c r="K82" s="73">
        <f t="shared" si="8"/>
        <v>593</v>
      </c>
      <c r="L82" s="76">
        <f t="shared" si="10"/>
        <v>4.0300657858968088E-3</v>
      </c>
      <c r="M82" s="74">
        <f t="shared" si="9"/>
        <v>-33</v>
      </c>
      <c r="N82" s="74">
        <f t="shared" si="11"/>
        <v>0</v>
      </c>
    </row>
    <row r="83" spans="1:14">
      <c r="A83" s="31">
        <v>81</v>
      </c>
      <c r="B83" s="79" t="s">
        <v>81</v>
      </c>
      <c r="C83" s="74">
        <v>7373</v>
      </c>
      <c r="D83" s="74">
        <v>8130</v>
      </c>
      <c r="E83" s="74">
        <v>8139</v>
      </c>
      <c r="F83" s="74"/>
      <c r="G83" s="74"/>
      <c r="H83" s="74"/>
      <c r="I83" s="75">
        <f t="shared" si="6"/>
        <v>4.3907183698615139E-3</v>
      </c>
      <c r="J83" s="75">
        <f t="shared" si="7"/>
        <v>0.1038925810389258</v>
      </c>
      <c r="K83" s="73">
        <f t="shared" si="8"/>
        <v>766</v>
      </c>
      <c r="L83" s="76">
        <f t="shared" si="10"/>
        <v>5.2057848094383737E-3</v>
      </c>
      <c r="M83" s="74">
        <f t="shared" si="9"/>
        <v>9</v>
      </c>
      <c r="N83" s="74">
        <f t="shared" si="11"/>
        <v>0</v>
      </c>
    </row>
    <row r="84" spans="1:14" s="85" customFormat="1">
      <c r="A84" s="174" t="s">
        <v>255</v>
      </c>
      <c r="B84" s="174"/>
      <c r="C84" s="47">
        <v>1706539</v>
      </c>
      <c r="D84" s="47">
        <v>1853086</v>
      </c>
      <c r="E84" s="47">
        <v>1853683</v>
      </c>
      <c r="F84" s="47"/>
      <c r="G84" s="47"/>
      <c r="H84" s="47"/>
      <c r="I84" s="75">
        <f t="shared" si="6"/>
        <v>1</v>
      </c>
      <c r="J84" s="75">
        <f t="shared" si="7"/>
        <v>8.6223637432253239E-2</v>
      </c>
      <c r="K84" s="73">
        <f t="shared" si="8"/>
        <v>147144</v>
      </c>
      <c r="L84" s="76">
        <f t="shared" si="10"/>
        <v>1</v>
      </c>
      <c r="M84" s="73">
        <f t="shared" si="9"/>
        <v>597</v>
      </c>
      <c r="N84" s="74">
        <f t="shared" si="11"/>
        <v>0</v>
      </c>
    </row>
    <row r="85" spans="1:14">
      <c r="C85" s="112"/>
      <c r="D85" s="112"/>
      <c r="E85" s="113"/>
      <c r="F85" s="115"/>
      <c r="G85" s="115"/>
      <c r="H85" s="115"/>
      <c r="I85" s="40"/>
      <c r="L85" s="8"/>
    </row>
    <row r="86" spans="1:14">
      <c r="C86" s="101"/>
      <c r="D86" s="101"/>
      <c r="E86" s="101"/>
      <c r="F86" s="101"/>
      <c r="G86" s="101"/>
      <c r="H86" s="101"/>
      <c r="L86" s="8"/>
    </row>
    <row r="87" spans="1:14">
      <c r="C87" s="112"/>
      <c r="D87" s="112"/>
      <c r="E87" s="113"/>
      <c r="F87" s="115"/>
      <c r="G87" s="115"/>
      <c r="H87" s="115"/>
      <c r="L87" s="8"/>
    </row>
    <row r="88" spans="1:14">
      <c r="C88" s="112"/>
      <c r="D88" s="112"/>
      <c r="E88" s="113"/>
      <c r="F88" s="115"/>
      <c r="G88" s="115"/>
      <c r="H88" s="115"/>
      <c r="L88" s="8"/>
    </row>
    <row r="89" spans="1:14">
      <c r="C89" s="112"/>
      <c r="D89" s="112"/>
      <c r="E89" s="113"/>
      <c r="F89" s="115"/>
      <c r="G89" s="115"/>
      <c r="H89" s="115"/>
      <c r="L89" s="8"/>
    </row>
    <row r="90" spans="1:14">
      <c r="C90" s="112"/>
      <c r="D90" s="112"/>
      <c r="E90" s="113"/>
      <c r="F90" s="115"/>
      <c r="G90" s="115"/>
      <c r="H90" s="115"/>
      <c r="L90" s="8"/>
    </row>
    <row r="91" spans="1:14">
      <c r="C91" s="112"/>
      <c r="D91" s="112"/>
      <c r="E91" s="113"/>
      <c r="F91" s="115"/>
      <c r="G91" s="115"/>
      <c r="H91" s="115"/>
    </row>
    <row r="92" spans="1:14">
      <c r="C92" s="112"/>
      <c r="D92" s="112"/>
      <c r="E92" s="113"/>
      <c r="F92" s="115"/>
      <c r="G92" s="115"/>
      <c r="H92" s="115"/>
    </row>
    <row r="93" spans="1:14">
      <c r="C93" s="112"/>
      <c r="D93" s="112"/>
      <c r="E93" s="113"/>
      <c r="F93" s="115"/>
      <c r="G93" s="115"/>
      <c r="H93" s="115"/>
    </row>
    <row r="94" spans="1:14">
      <c r="C94" s="112"/>
      <c r="D94" s="112"/>
      <c r="E94" s="113"/>
      <c r="F94" s="115"/>
      <c r="G94" s="115"/>
      <c r="H94" s="115"/>
    </row>
    <row r="95" spans="1:14">
      <c r="C95" s="112"/>
      <c r="D95" s="112"/>
      <c r="E95" s="113"/>
      <c r="F95" s="115"/>
      <c r="G95" s="115"/>
      <c r="H95" s="115"/>
    </row>
    <row r="96" spans="1:14">
      <c r="C96" s="112"/>
      <c r="D96" s="112"/>
      <c r="E96" s="113"/>
      <c r="F96" s="115"/>
      <c r="G96" s="115"/>
      <c r="H96" s="115"/>
    </row>
    <row r="97" spans="3:9">
      <c r="C97" s="112"/>
      <c r="D97" s="112"/>
      <c r="E97" s="113"/>
      <c r="F97" s="115"/>
      <c r="G97" s="115"/>
      <c r="H97" s="115"/>
    </row>
    <row r="98" spans="3:9">
      <c r="C98" s="112"/>
      <c r="D98" s="112"/>
      <c r="E98" s="113"/>
      <c r="F98" s="115"/>
      <c r="G98" s="115"/>
      <c r="H98" s="115"/>
    </row>
    <row r="99" spans="3:9">
      <c r="C99" s="112"/>
      <c r="D99" s="112"/>
      <c r="E99" s="113"/>
      <c r="F99" s="115"/>
      <c r="G99" s="115"/>
      <c r="H99" s="115"/>
    </row>
    <row r="100" spans="3:9">
      <c r="C100" s="112"/>
      <c r="D100" s="112"/>
      <c r="E100" s="113"/>
      <c r="F100" s="115"/>
      <c r="G100" s="115"/>
      <c r="H100" s="115"/>
    </row>
    <row r="101" spans="3:9">
      <c r="C101" s="112"/>
      <c r="D101" s="112"/>
      <c r="E101" s="113"/>
      <c r="F101" s="115"/>
      <c r="G101" s="115"/>
      <c r="H101" s="115"/>
    </row>
    <row r="102" spans="3:9">
      <c r="C102" s="112"/>
      <c r="D102" s="112"/>
      <c r="E102" s="113"/>
      <c r="F102" s="115"/>
      <c r="G102" s="115"/>
      <c r="H102" s="115"/>
      <c r="I102" s="7"/>
    </row>
    <row r="103" spans="3:9">
      <c r="C103" s="112"/>
      <c r="D103" s="112"/>
      <c r="E103" s="113"/>
      <c r="F103" s="115"/>
      <c r="G103" s="115"/>
      <c r="H103" s="115"/>
    </row>
    <row r="104" spans="3:9">
      <c r="C104" s="112"/>
      <c r="D104" s="112"/>
      <c r="E104" s="113"/>
      <c r="F104" s="115"/>
      <c r="G104" s="115"/>
      <c r="H104" s="115"/>
    </row>
    <row r="105" spans="3:9">
      <c r="C105" s="112"/>
      <c r="D105" s="112"/>
      <c r="E105" s="113"/>
      <c r="F105" s="115"/>
      <c r="G105" s="115"/>
      <c r="H105" s="115"/>
    </row>
    <row r="106" spans="3:9">
      <c r="C106" s="112"/>
      <c r="D106" s="112"/>
      <c r="E106" s="113"/>
      <c r="F106" s="115"/>
      <c r="G106" s="115"/>
      <c r="H106" s="115"/>
    </row>
    <row r="107" spans="3:9">
      <c r="C107" s="112"/>
      <c r="D107" s="112"/>
      <c r="E107" s="113"/>
      <c r="F107" s="115"/>
      <c r="G107" s="115"/>
      <c r="H107" s="115"/>
    </row>
    <row r="108" spans="3:9">
      <c r="C108" s="112"/>
      <c r="D108" s="112"/>
      <c r="E108" s="113"/>
      <c r="F108" s="115"/>
      <c r="G108" s="115"/>
      <c r="H108" s="115"/>
    </row>
    <row r="109" spans="3:9">
      <c r="C109" s="112"/>
      <c r="D109" s="112"/>
      <c r="E109" s="113"/>
      <c r="F109" s="115"/>
      <c r="G109" s="115"/>
      <c r="H109" s="115"/>
    </row>
    <row r="110" spans="3:9">
      <c r="C110" s="112"/>
      <c r="D110" s="112"/>
      <c r="E110" s="113"/>
      <c r="F110" s="115"/>
      <c r="G110" s="115"/>
      <c r="H110" s="115"/>
    </row>
    <row r="111" spans="3:9">
      <c r="C111" s="112"/>
      <c r="D111" s="112"/>
      <c r="E111" s="113"/>
      <c r="F111" s="115"/>
      <c r="G111" s="115"/>
      <c r="H111" s="115"/>
    </row>
    <row r="112" spans="3:9">
      <c r="C112" s="112"/>
      <c r="D112" s="112"/>
      <c r="E112" s="113"/>
      <c r="F112" s="115"/>
      <c r="G112" s="115"/>
      <c r="H112" s="115"/>
    </row>
    <row r="113" spans="3:8">
      <c r="C113" s="112"/>
      <c r="D113" s="112"/>
      <c r="E113" s="113"/>
      <c r="F113" s="115"/>
      <c r="G113" s="115"/>
      <c r="H113" s="115"/>
    </row>
    <row r="114" spans="3:8">
      <c r="C114" s="112"/>
      <c r="D114" s="112"/>
      <c r="E114" s="113"/>
      <c r="F114" s="115"/>
      <c r="G114" s="115"/>
      <c r="H114" s="115"/>
    </row>
    <row r="115" spans="3:8">
      <c r="C115" s="112"/>
      <c r="D115" s="112"/>
      <c r="E115" s="113"/>
      <c r="F115" s="115"/>
      <c r="G115" s="115"/>
      <c r="H115" s="115"/>
    </row>
    <row r="116" spans="3:8">
      <c r="C116" s="112"/>
      <c r="D116" s="112"/>
      <c r="E116" s="113"/>
      <c r="F116" s="115"/>
      <c r="G116" s="115"/>
      <c r="H116" s="115"/>
    </row>
    <row r="117" spans="3:8">
      <c r="C117" s="112"/>
      <c r="D117" s="112"/>
      <c r="E117" s="113"/>
      <c r="F117" s="115"/>
      <c r="G117" s="115"/>
      <c r="H117" s="115"/>
    </row>
    <row r="118" spans="3:8">
      <c r="C118" s="112"/>
      <c r="D118" s="112"/>
      <c r="E118" s="113"/>
      <c r="F118" s="115"/>
      <c r="G118" s="115"/>
      <c r="H118" s="115"/>
    </row>
    <row r="119" spans="3:8">
      <c r="C119" s="112"/>
      <c r="D119" s="112"/>
      <c r="E119" s="113"/>
      <c r="F119" s="115"/>
      <c r="G119" s="115"/>
      <c r="H119" s="115"/>
    </row>
    <row r="120" spans="3:8">
      <c r="C120" s="112"/>
      <c r="D120" s="112"/>
      <c r="E120" s="113"/>
      <c r="F120" s="115"/>
      <c r="G120" s="115"/>
      <c r="H120" s="115"/>
    </row>
    <row r="121" spans="3:8">
      <c r="C121" s="112"/>
      <c r="D121" s="112"/>
      <c r="E121" s="113"/>
      <c r="F121" s="115"/>
      <c r="G121" s="115"/>
      <c r="H121" s="115"/>
    </row>
    <row r="122" spans="3:8">
      <c r="C122" s="112"/>
      <c r="D122" s="112"/>
      <c r="E122" s="113"/>
      <c r="F122" s="115"/>
      <c r="G122" s="115"/>
      <c r="H122" s="115"/>
    </row>
    <row r="123" spans="3:8">
      <c r="C123" s="112"/>
      <c r="D123" s="112"/>
      <c r="E123" s="113"/>
      <c r="F123" s="115"/>
      <c r="G123" s="115"/>
      <c r="H123" s="115"/>
    </row>
    <row r="124" spans="3:8">
      <c r="C124" s="112"/>
      <c r="D124" s="112"/>
      <c r="E124" s="113"/>
      <c r="F124" s="115"/>
      <c r="G124" s="115"/>
      <c r="H124" s="115"/>
    </row>
    <row r="125" spans="3:8">
      <c r="C125" s="112"/>
      <c r="D125" s="112"/>
      <c r="E125" s="113"/>
      <c r="F125" s="115"/>
      <c r="G125" s="115"/>
      <c r="H125" s="115"/>
    </row>
    <row r="126" spans="3:8">
      <c r="C126" s="112"/>
      <c r="D126" s="112"/>
      <c r="E126" s="113"/>
      <c r="F126" s="115"/>
      <c r="G126" s="115"/>
      <c r="H126" s="115"/>
    </row>
    <row r="127" spans="3:8">
      <c r="C127" s="112"/>
      <c r="D127" s="112"/>
      <c r="E127" s="113"/>
      <c r="F127" s="115"/>
      <c r="G127" s="115"/>
      <c r="H127" s="115"/>
    </row>
    <row r="128" spans="3:8">
      <c r="C128" s="112"/>
      <c r="D128" s="112"/>
      <c r="E128" s="113"/>
      <c r="F128" s="115"/>
      <c r="G128" s="115"/>
      <c r="H128" s="115"/>
    </row>
    <row r="129" spans="3:8">
      <c r="C129" s="112"/>
      <c r="D129" s="112"/>
      <c r="E129" s="113"/>
      <c r="F129" s="115"/>
      <c r="G129" s="115"/>
      <c r="H129" s="115"/>
    </row>
    <row r="130" spans="3:8">
      <c r="C130" s="112"/>
      <c r="D130" s="112"/>
      <c r="E130" s="113"/>
      <c r="F130" s="115"/>
      <c r="G130" s="115"/>
      <c r="H130" s="115"/>
    </row>
    <row r="131" spans="3:8">
      <c r="C131" s="112"/>
      <c r="D131" s="112"/>
      <c r="E131" s="113"/>
      <c r="F131" s="115"/>
      <c r="G131" s="115"/>
      <c r="H131" s="115"/>
    </row>
    <row r="132" spans="3:8">
      <c r="C132" s="112"/>
      <c r="D132" s="112"/>
      <c r="E132" s="113"/>
      <c r="F132" s="115"/>
      <c r="G132" s="115"/>
      <c r="H132" s="115"/>
    </row>
    <row r="133" spans="3:8">
      <c r="C133" s="112"/>
      <c r="D133" s="112"/>
      <c r="E133" s="113"/>
      <c r="F133" s="115"/>
      <c r="G133" s="115"/>
      <c r="H133" s="115"/>
    </row>
    <row r="134" spans="3:8">
      <c r="C134" s="112"/>
      <c r="D134" s="112"/>
      <c r="E134" s="113"/>
      <c r="F134" s="115"/>
      <c r="G134" s="115"/>
      <c r="H134" s="115"/>
    </row>
    <row r="135" spans="3:8">
      <c r="C135" s="112"/>
      <c r="D135" s="112"/>
      <c r="E135" s="113"/>
      <c r="F135" s="115"/>
      <c r="G135" s="115"/>
      <c r="H135" s="115"/>
    </row>
    <row r="136" spans="3:8">
      <c r="C136" s="112"/>
      <c r="D136" s="112"/>
      <c r="E136" s="113"/>
      <c r="F136" s="115"/>
      <c r="G136" s="115"/>
      <c r="H136" s="115"/>
    </row>
    <row r="137" spans="3:8">
      <c r="C137" s="112"/>
      <c r="D137" s="112"/>
      <c r="E137" s="113"/>
      <c r="F137" s="115"/>
      <c r="G137" s="115"/>
      <c r="H137" s="115"/>
    </row>
    <row r="138" spans="3:8">
      <c r="C138" s="112"/>
      <c r="D138" s="112"/>
      <c r="E138" s="113"/>
      <c r="F138" s="115"/>
      <c r="G138" s="115"/>
      <c r="H138" s="115"/>
    </row>
    <row r="139" spans="3:8">
      <c r="C139" s="112"/>
      <c r="D139" s="112"/>
      <c r="E139" s="113"/>
      <c r="F139" s="115"/>
      <c r="G139" s="115"/>
      <c r="H139" s="115"/>
    </row>
    <row r="140" spans="3:8">
      <c r="C140" s="112"/>
      <c r="D140" s="112"/>
      <c r="E140" s="113"/>
      <c r="F140" s="115"/>
      <c r="G140" s="115"/>
      <c r="H140" s="115"/>
    </row>
    <row r="141" spans="3:8">
      <c r="C141" s="112"/>
      <c r="D141" s="112"/>
      <c r="E141" s="113"/>
      <c r="F141" s="115"/>
      <c r="G141" s="115"/>
      <c r="H141" s="115"/>
    </row>
    <row r="142" spans="3:8">
      <c r="C142" s="112"/>
      <c r="D142" s="112"/>
      <c r="E142" s="113"/>
      <c r="F142" s="115"/>
      <c r="G142" s="115"/>
      <c r="H142" s="115"/>
    </row>
    <row r="143" spans="3:8">
      <c r="C143" s="112"/>
      <c r="D143" s="112"/>
      <c r="E143" s="113"/>
      <c r="F143" s="115"/>
      <c r="G143" s="115"/>
      <c r="H143" s="115"/>
    </row>
    <row r="144" spans="3:8">
      <c r="C144" s="10"/>
      <c r="D144" s="10"/>
      <c r="E144" s="10"/>
      <c r="F144" s="10"/>
      <c r="G144" s="10"/>
      <c r="H144" s="10"/>
    </row>
  </sheetData>
  <mergeCells count="3">
    <mergeCell ref="A84:B84"/>
    <mergeCell ref="C1:E1"/>
    <mergeCell ref="F1:H1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P96"/>
  <sheetViews>
    <sheetView topLeftCell="L1" zoomScale="83" zoomScaleNormal="83" workbookViewId="0">
      <pane ySplit="2" topLeftCell="A3" activePane="bottomLeft" state="frozen"/>
      <selection activeCell="W1" sqref="W1"/>
      <selection pane="bottomLeft" activeCell="R17" sqref="R17"/>
    </sheetView>
  </sheetViews>
  <sheetFormatPr defaultColWidth="9.140625" defaultRowHeight="15"/>
  <cols>
    <col min="1" max="1" width="13.7109375" style="3" bestFit="1" customWidth="1"/>
    <col min="2" max="2" width="34.42578125" style="3" bestFit="1" customWidth="1"/>
    <col min="3" max="8" width="12" style="3" customWidth="1"/>
    <col min="9" max="9" width="33.140625" style="3" customWidth="1"/>
    <col min="10" max="10" width="28.42578125" style="3" customWidth="1"/>
    <col min="11" max="11" width="28.28515625" style="3" customWidth="1"/>
    <col min="12" max="12" width="20.28515625" style="3" customWidth="1"/>
    <col min="13" max="14" width="32.42578125" style="3" customWidth="1"/>
    <col min="15" max="15" width="34.5703125" style="3" bestFit="1" customWidth="1"/>
    <col min="16" max="16384" width="9.140625" style="3"/>
  </cols>
  <sheetData>
    <row r="1" spans="1:16" ht="15.75" thickBot="1">
      <c r="C1" s="169" t="s">
        <v>163</v>
      </c>
      <c r="D1" s="169"/>
      <c r="E1" s="170"/>
      <c r="F1" s="171" t="s">
        <v>164</v>
      </c>
      <c r="G1" s="169"/>
      <c r="H1" s="170"/>
    </row>
    <row r="2" spans="1:16" ht="45">
      <c r="A2" s="71" t="s">
        <v>167</v>
      </c>
      <c r="B2" s="70" t="s">
        <v>165</v>
      </c>
      <c r="C2" s="144">
        <v>42767</v>
      </c>
      <c r="D2" s="144">
        <v>43101</v>
      </c>
      <c r="E2" s="144">
        <v>43132</v>
      </c>
      <c r="F2" s="144">
        <v>42767</v>
      </c>
      <c r="G2" s="144">
        <v>43101</v>
      </c>
      <c r="H2" s="144">
        <v>43132</v>
      </c>
      <c r="I2" s="68" t="s">
        <v>283</v>
      </c>
      <c r="J2" s="68" t="s">
        <v>309</v>
      </c>
      <c r="K2" s="68" t="s">
        <v>310</v>
      </c>
      <c r="L2" s="68" t="s">
        <v>286</v>
      </c>
      <c r="M2" s="72" t="s">
        <v>311</v>
      </c>
      <c r="N2" s="136" t="s">
        <v>312</v>
      </c>
    </row>
    <row r="3" spans="1:16">
      <c r="A3" s="30">
        <v>1</v>
      </c>
      <c r="B3" s="64" t="s">
        <v>168</v>
      </c>
      <c r="C3" s="74">
        <v>29763</v>
      </c>
      <c r="D3" s="74">
        <v>32007</v>
      </c>
      <c r="E3" s="74">
        <v>30947</v>
      </c>
      <c r="F3" s="74"/>
      <c r="G3" s="74"/>
      <c r="H3" s="74"/>
      <c r="I3" s="75">
        <f t="shared" ref="I3:I66" si="0">E3/$E$92</f>
        <v>7.7075845002510497E-3</v>
      </c>
      <c r="J3" s="75">
        <f t="shared" ref="J3:J66" si="1">(E3-C3)/C3</f>
        <v>3.9780936061552932E-2</v>
      </c>
      <c r="K3" s="73">
        <f t="shared" ref="K3:K66" si="2">E3-C3</f>
        <v>1184</v>
      </c>
      <c r="L3" s="76">
        <f>K3/$K$92</f>
        <v>2.9062061246330423E-3</v>
      </c>
      <c r="M3" s="74">
        <f t="shared" ref="M3:M66" si="3">E3-D3</f>
        <v>-1060</v>
      </c>
      <c r="N3" s="74">
        <f>H3-G3</f>
        <v>0</v>
      </c>
      <c r="O3" s="2"/>
      <c r="P3" s="5"/>
    </row>
    <row r="4" spans="1:16">
      <c r="A4" s="30">
        <v>2</v>
      </c>
      <c r="B4" s="64" t="s">
        <v>169</v>
      </c>
      <c r="C4" s="74">
        <v>2972</v>
      </c>
      <c r="D4" s="74">
        <v>8380</v>
      </c>
      <c r="E4" s="74">
        <v>4050</v>
      </c>
      <c r="F4" s="74"/>
      <c r="G4" s="74"/>
      <c r="H4" s="74"/>
      <c r="I4" s="75">
        <f t="shared" si="0"/>
        <v>1.0086831429869374E-3</v>
      </c>
      <c r="J4" s="75">
        <f t="shared" si="1"/>
        <v>0.36271870794078059</v>
      </c>
      <c r="K4" s="73">
        <f t="shared" si="2"/>
        <v>1078</v>
      </c>
      <c r="L4" s="76">
        <f t="shared" ref="L4:L67" si="4">K4/$K$92</f>
        <v>2.6460221303669087E-3</v>
      </c>
      <c r="M4" s="74">
        <f t="shared" si="3"/>
        <v>-4330</v>
      </c>
      <c r="N4" s="74">
        <f t="shared" ref="N4:N67" si="5">H4-G4</f>
        <v>0</v>
      </c>
      <c r="O4" s="2"/>
      <c r="P4" s="5"/>
    </row>
    <row r="5" spans="1:16">
      <c r="A5" s="30">
        <v>3</v>
      </c>
      <c r="B5" s="64" t="s">
        <v>170</v>
      </c>
      <c r="C5" s="74">
        <v>1290</v>
      </c>
      <c r="D5" s="74">
        <v>1335</v>
      </c>
      <c r="E5" s="74">
        <v>1319</v>
      </c>
      <c r="F5" s="74"/>
      <c r="G5" s="74"/>
      <c r="H5" s="74"/>
      <c r="I5" s="75">
        <f t="shared" si="0"/>
        <v>3.2850692977772113E-4</v>
      </c>
      <c r="J5" s="75">
        <f t="shared" si="1"/>
        <v>2.2480620155038759E-2</v>
      </c>
      <c r="K5" s="73">
        <f t="shared" si="2"/>
        <v>29</v>
      </c>
      <c r="L5" s="76">
        <f t="shared" si="4"/>
        <v>7.118241352564039E-5</v>
      </c>
      <c r="M5" s="74">
        <f t="shared" si="3"/>
        <v>-16</v>
      </c>
      <c r="N5" s="74">
        <f t="shared" si="5"/>
        <v>0</v>
      </c>
      <c r="O5" s="2"/>
      <c r="P5" s="5"/>
    </row>
    <row r="6" spans="1:16">
      <c r="A6" s="30">
        <v>5</v>
      </c>
      <c r="B6" s="64" t="s">
        <v>171</v>
      </c>
      <c r="C6" s="74">
        <v>461</v>
      </c>
      <c r="D6" s="74">
        <v>492</v>
      </c>
      <c r="E6" s="74">
        <v>445</v>
      </c>
      <c r="F6" s="74"/>
      <c r="G6" s="74"/>
      <c r="H6" s="74"/>
      <c r="I6" s="75">
        <f t="shared" si="0"/>
        <v>1.1083061694547831E-4</v>
      </c>
      <c r="J6" s="75">
        <f t="shared" si="1"/>
        <v>-3.4707158351409979E-2</v>
      </c>
      <c r="K6" s="73">
        <f t="shared" si="2"/>
        <v>-16</v>
      </c>
      <c r="L6" s="76">
        <f t="shared" si="4"/>
        <v>-3.9273055738284358E-5</v>
      </c>
      <c r="M6" s="74">
        <f t="shared" si="3"/>
        <v>-47</v>
      </c>
      <c r="N6" s="74">
        <f t="shared" si="5"/>
        <v>0</v>
      </c>
      <c r="O6" s="2"/>
      <c r="P6" s="5"/>
    </row>
    <row r="7" spans="1:16">
      <c r="A7" s="30">
        <v>6</v>
      </c>
      <c r="B7" s="64" t="s">
        <v>172</v>
      </c>
      <c r="C7" s="74">
        <v>130</v>
      </c>
      <c r="D7" s="74">
        <v>116</v>
      </c>
      <c r="E7" s="74">
        <v>117</v>
      </c>
      <c r="F7" s="74"/>
      <c r="G7" s="74"/>
      <c r="H7" s="74"/>
      <c r="I7" s="75">
        <f t="shared" si="0"/>
        <v>2.9139735241844858E-5</v>
      </c>
      <c r="J7" s="75">
        <f t="shared" si="1"/>
        <v>-0.1</v>
      </c>
      <c r="K7" s="73">
        <f t="shared" si="2"/>
        <v>-13</v>
      </c>
      <c r="L7" s="76">
        <f t="shared" si="4"/>
        <v>-3.1909357787356039E-5</v>
      </c>
      <c r="M7" s="74">
        <f t="shared" si="3"/>
        <v>1</v>
      </c>
      <c r="N7" s="74">
        <f t="shared" si="5"/>
        <v>0</v>
      </c>
      <c r="O7" s="2"/>
      <c r="P7" s="5"/>
    </row>
    <row r="8" spans="1:16">
      <c r="A8" s="30">
        <v>7</v>
      </c>
      <c r="B8" s="64" t="s">
        <v>173</v>
      </c>
      <c r="C8" s="74">
        <v>980</v>
      </c>
      <c r="D8" s="74">
        <v>1140</v>
      </c>
      <c r="E8" s="74">
        <v>1122</v>
      </c>
      <c r="F8" s="74"/>
      <c r="G8" s="74"/>
      <c r="H8" s="74"/>
      <c r="I8" s="75">
        <f t="shared" si="0"/>
        <v>2.794425892423071E-4</v>
      </c>
      <c r="J8" s="75">
        <f t="shared" si="1"/>
        <v>0.14489795918367346</v>
      </c>
      <c r="K8" s="73">
        <f t="shared" si="2"/>
        <v>142</v>
      </c>
      <c r="L8" s="76">
        <f t="shared" si="4"/>
        <v>3.4854836967727367E-4</v>
      </c>
      <c r="M8" s="74">
        <f t="shared" si="3"/>
        <v>-18</v>
      </c>
      <c r="N8" s="74">
        <f t="shared" si="5"/>
        <v>0</v>
      </c>
      <c r="O8" s="2"/>
      <c r="P8" s="5"/>
    </row>
    <row r="9" spans="1:16">
      <c r="A9" s="30">
        <v>8</v>
      </c>
      <c r="B9" s="64" t="s">
        <v>174</v>
      </c>
      <c r="C9" s="74">
        <v>3053</v>
      </c>
      <c r="D9" s="74">
        <v>3464</v>
      </c>
      <c r="E9" s="74">
        <v>3394</v>
      </c>
      <c r="F9" s="74"/>
      <c r="G9" s="74"/>
      <c r="H9" s="74"/>
      <c r="I9" s="75">
        <f t="shared" si="0"/>
        <v>8.4530137957967055E-4</v>
      </c>
      <c r="J9" s="75">
        <f t="shared" si="1"/>
        <v>0.11169341631182443</v>
      </c>
      <c r="K9" s="73">
        <f t="shared" si="2"/>
        <v>341</v>
      </c>
      <c r="L9" s="76">
        <f t="shared" si="4"/>
        <v>8.3700700042218536E-4</v>
      </c>
      <c r="M9" s="74">
        <f t="shared" si="3"/>
        <v>-70</v>
      </c>
      <c r="N9" s="74">
        <f t="shared" si="5"/>
        <v>0</v>
      </c>
      <c r="O9" s="2"/>
      <c r="P9" s="5"/>
    </row>
    <row r="10" spans="1:16">
      <c r="A10" s="30">
        <v>9</v>
      </c>
      <c r="B10" s="64" t="s">
        <v>175</v>
      </c>
      <c r="C10" s="74">
        <v>427</v>
      </c>
      <c r="D10" s="74">
        <v>512</v>
      </c>
      <c r="E10" s="74">
        <v>498</v>
      </c>
      <c r="F10" s="74"/>
      <c r="G10" s="74"/>
      <c r="H10" s="74"/>
      <c r="I10" s="75">
        <f t="shared" si="0"/>
        <v>1.2403066795246785E-4</v>
      </c>
      <c r="J10" s="75">
        <f t="shared" si="1"/>
        <v>0.16627634660421545</v>
      </c>
      <c r="K10" s="73">
        <f t="shared" si="2"/>
        <v>71</v>
      </c>
      <c r="L10" s="76">
        <f t="shared" si="4"/>
        <v>1.7427418483863683E-4</v>
      </c>
      <c r="M10" s="74">
        <f t="shared" si="3"/>
        <v>-14</v>
      </c>
      <c r="N10" s="74">
        <f t="shared" si="5"/>
        <v>0</v>
      </c>
      <c r="O10" s="2"/>
      <c r="P10" s="5"/>
    </row>
    <row r="11" spans="1:16">
      <c r="A11" s="77">
        <v>10</v>
      </c>
      <c r="B11" s="64" t="s">
        <v>176</v>
      </c>
      <c r="C11" s="73">
        <v>124627</v>
      </c>
      <c r="D11" s="73">
        <v>137989</v>
      </c>
      <c r="E11" s="73">
        <v>137037</v>
      </c>
      <c r="F11" s="73"/>
      <c r="G11" s="73"/>
      <c r="H11" s="73"/>
      <c r="I11" s="75">
        <f t="shared" si="0"/>
        <v>3.4130101695185419E-2</v>
      </c>
      <c r="J11" s="75">
        <f t="shared" si="1"/>
        <v>9.9577138180330108E-2</v>
      </c>
      <c r="K11" s="73">
        <f t="shared" si="2"/>
        <v>12410</v>
      </c>
      <c r="L11" s="76">
        <f t="shared" si="4"/>
        <v>3.0461163857006805E-2</v>
      </c>
      <c r="M11" s="74">
        <f t="shared" si="3"/>
        <v>-952</v>
      </c>
      <c r="N11" s="74">
        <f t="shared" si="5"/>
        <v>0</v>
      </c>
      <c r="O11" s="2"/>
      <c r="P11" s="5"/>
    </row>
    <row r="12" spans="1:16">
      <c r="A12" s="77">
        <v>11</v>
      </c>
      <c r="B12" s="64" t="s">
        <v>177</v>
      </c>
      <c r="C12" s="73">
        <v>2357</v>
      </c>
      <c r="D12" s="73">
        <v>2542</v>
      </c>
      <c r="E12" s="73">
        <v>2530</v>
      </c>
      <c r="F12" s="73"/>
      <c r="G12" s="73"/>
      <c r="H12" s="73"/>
      <c r="I12" s="75">
        <f t="shared" si="0"/>
        <v>6.3011564240912383E-4</v>
      </c>
      <c r="J12" s="75">
        <f t="shared" si="1"/>
        <v>7.3398387781077642E-2</v>
      </c>
      <c r="K12" s="73">
        <f t="shared" si="2"/>
        <v>173</v>
      </c>
      <c r="L12" s="76">
        <f t="shared" si="4"/>
        <v>4.2463991517019959E-4</v>
      </c>
      <c r="M12" s="74">
        <f t="shared" si="3"/>
        <v>-12</v>
      </c>
      <c r="N12" s="74">
        <f t="shared" si="5"/>
        <v>0</v>
      </c>
      <c r="O12" s="2"/>
      <c r="P12" s="5"/>
    </row>
    <row r="13" spans="1:16">
      <c r="A13" s="77">
        <v>12</v>
      </c>
      <c r="B13" s="64" t="s">
        <v>178</v>
      </c>
      <c r="C13" s="73">
        <v>993</v>
      </c>
      <c r="D13" s="73">
        <v>963</v>
      </c>
      <c r="E13" s="73">
        <v>1048</v>
      </c>
      <c r="F13" s="73"/>
      <c r="G13" s="73"/>
      <c r="H13" s="73"/>
      <c r="I13" s="75">
        <f t="shared" si="0"/>
        <v>2.6101232934575566E-4</v>
      </c>
      <c r="J13" s="75">
        <f t="shared" si="1"/>
        <v>5.53877139979859E-2</v>
      </c>
      <c r="K13" s="73">
        <f t="shared" si="2"/>
        <v>55</v>
      </c>
      <c r="L13" s="76">
        <f t="shared" si="4"/>
        <v>1.3500112910035247E-4</v>
      </c>
      <c r="M13" s="74">
        <f t="shared" si="3"/>
        <v>85</v>
      </c>
      <c r="N13" s="74">
        <f t="shared" si="5"/>
        <v>0</v>
      </c>
    </row>
    <row r="14" spans="1:16">
      <c r="A14" s="77">
        <v>13</v>
      </c>
      <c r="B14" s="64" t="s">
        <v>179</v>
      </c>
      <c r="C14" s="73">
        <v>113011</v>
      </c>
      <c r="D14" s="73">
        <v>120369</v>
      </c>
      <c r="E14" s="73">
        <v>120646</v>
      </c>
      <c r="F14" s="73"/>
      <c r="G14" s="73"/>
      <c r="H14" s="73"/>
      <c r="I14" s="75">
        <f t="shared" si="0"/>
        <v>3.0047799128099271E-2</v>
      </c>
      <c r="J14" s="75">
        <f t="shared" si="1"/>
        <v>6.7559795064197292E-2</v>
      </c>
      <c r="K14" s="73">
        <f t="shared" si="2"/>
        <v>7635</v>
      </c>
      <c r="L14" s="76">
        <f t="shared" si="4"/>
        <v>1.8740611285112566E-2</v>
      </c>
      <c r="M14" s="74">
        <f t="shared" si="3"/>
        <v>277</v>
      </c>
      <c r="N14" s="74">
        <f t="shared" si="5"/>
        <v>0</v>
      </c>
    </row>
    <row r="15" spans="1:16">
      <c r="A15" s="77">
        <v>14</v>
      </c>
      <c r="B15" s="64" t="s">
        <v>180</v>
      </c>
      <c r="C15" s="73">
        <v>228922</v>
      </c>
      <c r="D15" s="73">
        <v>252130</v>
      </c>
      <c r="E15" s="73">
        <v>253727</v>
      </c>
      <c r="F15" s="73"/>
      <c r="G15" s="73"/>
      <c r="H15" s="73"/>
      <c r="I15" s="75">
        <f t="shared" si="0"/>
        <v>6.3192629091517696E-2</v>
      </c>
      <c r="J15" s="75">
        <f t="shared" si="1"/>
        <v>0.10835568446894575</v>
      </c>
      <c r="K15" s="73">
        <f t="shared" si="2"/>
        <v>24805</v>
      </c>
      <c r="L15" s="76">
        <f t="shared" si="4"/>
        <v>6.088550922425897E-2</v>
      </c>
      <c r="M15" s="74">
        <f t="shared" si="3"/>
        <v>1597</v>
      </c>
      <c r="N15" s="74">
        <f t="shared" si="5"/>
        <v>0</v>
      </c>
    </row>
    <row r="16" spans="1:16">
      <c r="A16" s="77">
        <v>15</v>
      </c>
      <c r="B16" s="64" t="s">
        <v>181</v>
      </c>
      <c r="C16" s="73">
        <v>12859</v>
      </c>
      <c r="D16" s="73">
        <v>14520</v>
      </c>
      <c r="E16" s="73">
        <v>14680</v>
      </c>
      <c r="F16" s="73"/>
      <c r="G16" s="73"/>
      <c r="H16" s="73"/>
      <c r="I16" s="75">
        <f t="shared" si="0"/>
        <v>3.6561650713699363E-3</v>
      </c>
      <c r="J16" s="75">
        <f t="shared" si="1"/>
        <v>0.14161287813982426</v>
      </c>
      <c r="K16" s="73">
        <f t="shared" si="2"/>
        <v>1821</v>
      </c>
      <c r="L16" s="76">
        <f t="shared" si="4"/>
        <v>4.4697646562134883E-3</v>
      </c>
      <c r="M16" s="74">
        <f t="shared" si="3"/>
        <v>160</v>
      </c>
      <c r="N16" s="74">
        <f t="shared" si="5"/>
        <v>0</v>
      </c>
    </row>
    <row r="17" spans="1:14">
      <c r="A17" s="77">
        <v>16</v>
      </c>
      <c r="B17" s="64" t="s">
        <v>182</v>
      </c>
      <c r="C17" s="73">
        <v>7890</v>
      </c>
      <c r="D17" s="73">
        <v>8855</v>
      </c>
      <c r="E17" s="73">
        <v>8730</v>
      </c>
      <c r="F17" s="73"/>
      <c r="G17" s="73"/>
      <c r="H17" s="73"/>
      <c r="I17" s="75">
        <f t="shared" si="0"/>
        <v>2.1742725526607319E-3</v>
      </c>
      <c r="J17" s="75">
        <f t="shared" si="1"/>
        <v>0.10646387832699619</v>
      </c>
      <c r="K17" s="73">
        <f t="shared" si="2"/>
        <v>840</v>
      </c>
      <c r="L17" s="76">
        <f t="shared" si="4"/>
        <v>2.0618354262599285E-3</v>
      </c>
      <c r="M17" s="74">
        <f t="shared" si="3"/>
        <v>-125</v>
      </c>
      <c r="N17" s="74">
        <f t="shared" si="5"/>
        <v>0</v>
      </c>
    </row>
    <row r="18" spans="1:14">
      <c r="A18" s="77">
        <v>17</v>
      </c>
      <c r="B18" s="64" t="s">
        <v>183</v>
      </c>
      <c r="C18" s="73">
        <v>9586</v>
      </c>
      <c r="D18" s="73">
        <v>10386</v>
      </c>
      <c r="E18" s="73">
        <v>10319</v>
      </c>
      <c r="F18" s="73"/>
      <c r="G18" s="73"/>
      <c r="H18" s="73"/>
      <c r="I18" s="75">
        <f t="shared" si="0"/>
        <v>2.5700250253042488E-3</v>
      </c>
      <c r="J18" s="75">
        <f t="shared" si="1"/>
        <v>7.6465679115376592E-2</v>
      </c>
      <c r="K18" s="73">
        <f t="shared" si="2"/>
        <v>733</v>
      </c>
      <c r="L18" s="76">
        <f t="shared" si="4"/>
        <v>1.7991968660101521E-3</v>
      </c>
      <c r="M18" s="74">
        <f t="shared" si="3"/>
        <v>-67</v>
      </c>
      <c r="N18" s="74">
        <f t="shared" si="5"/>
        <v>0</v>
      </c>
    </row>
    <row r="19" spans="1:14">
      <c r="A19" s="77">
        <v>18</v>
      </c>
      <c r="B19" s="64" t="s">
        <v>184</v>
      </c>
      <c r="C19" s="73">
        <v>12440</v>
      </c>
      <c r="D19" s="73">
        <v>12704</v>
      </c>
      <c r="E19" s="73">
        <v>12602</v>
      </c>
      <c r="F19" s="73"/>
      <c r="G19" s="73"/>
      <c r="H19" s="73"/>
      <c r="I19" s="75">
        <f t="shared" si="0"/>
        <v>3.1386234488694777E-3</v>
      </c>
      <c r="J19" s="75">
        <f t="shared" si="1"/>
        <v>1.3022508038585208E-2</v>
      </c>
      <c r="K19" s="73">
        <f t="shared" si="2"/>
        <v>162</v>
      </c>
      <c r="L19" s="76">
        <f t="shared" si="4"/>
        <v>3.976396893501291E-4</v>
      </c>
      <c r="M19" s="74">
        <f t="shared" si="3"/>
        <v>-102</v>
      </c>
      <c r="N19" s="74">
        <f t="shared" si="5"/>
        <v>0</v>
      </c>
    </row>
    <row r="20" spans="1:14">
      <c r="A20" s="77">
        <v>19</v>
      </c>
      <c r="B20" s="64" t="s">
        <v>185</v>
      </c>
      <c r="C20" s="73">
        <v>976</v>
      </c>
      <c r="D20" s="73">
        <v>1049</v>
      </c>
      <c r="E20" s="73">
        <v>1050</v>
      </c>
      <c r="F20" s="73"/>
      <c r="G20" s="73"/>
      <c r="H20" s="73"/>
      <c r="I20" s="75">
        <f t="shared" si="0"/>
        <v>2.6151044447809491E-4</v>
      </c>
      <c r="J20" s="75">
        <f t="shared" si="1"/>
        <v>7.5819672131147542E-2</v>
      </c>
      <c r="K20" s="73">
        <f t="shared" si="2"/>
        <v>74</v>
      </c>
      <c r="L20" s="76">
        <f t="shared" si="4"/>
        <v>1.8163788278956515E-4</v>
      </c>
      <c r="M20" s="74">
        <f t="shared" si="3"/>
        <v>1</v>
      </c>
      <c r="N20" s="74">
        <f t="shared" si="5"/>
        <v>0</v>
      </c>
    </row>
    <row r="21" spans="1:14">
      <c r="A21" s="77">
        <v>20</v>
      </c>
      <c r="B21" s="64" t="s">
        <v>186</v>
      </c>
      <c r="C21" s="73">
        <v>16688</v>
      </c>
      <c r="D21" s="73">
        <v>18332</v>
      </c>
      <c r="E21" s="73">
        <v>18374</v>
      </c>
      <c r="F21" s="73"/>
      <c r="G21" s="73"/>
      <c r="H21" s="73"/>
      <c r="I21" s="75">
        <f t="shared" si="0"/>
        <v>4.5761837208004906E-3</v>
      </c>
      <c r="J21" s="75">
        <f t="shared" si="1"/>
        <v>0.1010306807286673</v>
      </c>
      <c r="K21" s="73">
        <f t="shared" si="2"/>
        <v>1686</v>
      </c>
      <c r="L21" s="76">
        <f t="shared" si="4"/>
        <v>4.1383982484217144E-3</v>
      </c>
      <c r="M21" s="74">
        <f t="shared" si="3"/>
        <v>42</v>
      </c>
      <c r="N21" s="74">
        <f t="shared" si="5"/>
        <v>0</v>
      </c>
    </row>
    <row r="22" spans="1:14">
      <c r="A22" s="77">
        <v>21</v>
      </c>
      <c r="B22" s="64" t="s">
        <v>187</v>
      </c>
      <c r="C22" s="73">
        <v>7558</v>
      </c>
      <c r="D22" s="73">
        <v>8854</v>
      </c>
      <c r="E22" s="73">
        <v>8964</v>
      </c>
      <c r="F22" s="73"/>
      <c r="G22" s="73"/>
      <c r="H22" s="73"/>
      <c r="I22" s="75">
        <f t="shared" si="0"/>
        <v>2.2325520231444213E-3</v>
      </c>
      <c r="J22" s="75">
        <f t="shared" si="1"/>
        <v>0.18602804974861073</v>
      </c>
      <c r="K22" s="73">
        <f t="shared" si="2"/>
        <v>1406</v>
      </c>
      <c r="L22" s="76">
        <f t="shared" si="4"/>
        <v>3.451119773001738E-3</v>
      </c>
      <c r="M22" s="74">
        <f t="shared" si="3"/>
        <v>110</v>
      </c>
      <c r="N22" s="74">
        <f t="shared" si="5"/>
        <v>0</v>
      </c>
    </row>
    <row r="23" spans="1:14">
      <c r="A23" s="77">
        <v>22</v>
      </c>
      <c r="B23" s="64" t="s">
        <v>188</v>
      </c>
      <c r="C23" s="73">
        <v>39674</v>
      </c>
      <c r="D23" s="73">
        <v>43504</v>
      </c>
      <c r="E23" s="73">
        <v>43619</v>
      </c>
      <c r="F23" s="73"/>
      <c r="G23" s="73"/>
      <c r="H23" s="73"/>
      <c r="I23" s="75">
        <f t="shared" si="0"/>
        <v>1.0863641978752401E-2</v>
      </c>
      <c r="J23" s="75">
        <f t="shared" si="1"/>
        <v>9.9435398497756719E-2</v>
      </c>
      <c r="K23" s="73">
        <f t="shared" si="2"/>
        <v>3945</v>
      </c>
      <c r="L23" s="76">
        <f t="shared" si="4"/>
        <v>9.6832628054707368E-3</v>
      </c>
      <c r="M23" s="74">
        <f t="shared" si="3"/>
        <v>115</v>
      </c>
      <c r="N23" s="74">
        <f t="shared" si="5"/>
        <v>0</v>
      </c>
    </row>
    <row r="24" spans="1:14">
      <c r="A24" s="77">
        <v>23</v>
      </c>
      <c r="B24" s="64" t="s">
        <v>189</v>
      </c>
      <c r="C24" s="73">
        <v>26090</v>
      </c>
      <c r="D24" s="73">
        <v>28636</v>
      </c>
      <c r="E24" s="73">
        <v>28725</v>
      </c>
      <c r="F24" s="73"/>
      <c r="G24" s="73"/>
      <c r="H24" s="73"/>
      <c r="I24" s="75">
        <f t="shared" si="0"/>
        <v>7.1541785882221669E-3</v>
      </c>
      <c r="J24" s="75">
        <f t="shared" si="1"/>
        <v>0.10099655040245305</v>
      </c>
      <c r="K24" s="73">
        <f t="shared" si="2"/>
        <v>2635</v>
      </c>
      <c r="L24" s="76">
        <f t="shared" si="4"/>
        <v>6.4677813668987047E-3</v>
      </c>
      <c r="M24" s="74">
        <f t="shared" si="3"/>
        <v>89</v>
      </c>
      <c r="N24" s="74">
        <f t="shared" si="5"/>
        <v>0</v>
      </c>
    </row>
    <row r="25" spans="1:14">
      <c r="A25" s="77">
        <v>24</v>
      </c>
      <c r="B25" s="64" t="s">
        <v>190</v>
      </c>
      <c r="C25" s="73">
        <v>10699</v>
      </c>
      <c r="D25" s="73">
        <v>11942</v>
      </c>
      <c r="E25" s="73">
        <v>11953</v>
      </c>
      <c r="F25" s="73"/>
      <c r="G25" s="73"/>
      <c r="H25" s="73"/>
      <c r="I25" s="75">
        <f t="shared" si="0"/>
        <v>2.9769850884253982E-3</v>
      </c>
      <c r="J25" s="75">
        <f t="shared" si="1"/>
        <v>0.11720721562762874</v>
      </c>
      <c r="K25" s="73">
        <f t="shared" si="2"/>
        <v>1254</v>
      </c>
      <c r="L25" s="76">
        <f t="shared" si="4"/>
        <v>3.0780257434880366E-3</v>
      </c>
      <c r="M25" s="74">
        <f t="shared" si="3"/>
        <v>11</v>
      </c>
      <c r="N25" s="74">
        <f t="shared" si="5"/>
        <v>0</v>
      </c>
    </row>
    <row r="26" spans="1:14">
      <c r="A26" s="77">
        <v>25</v>
      </c>
      <c r="B26" s="64" t="s">
        <v>191</v>
      </c>
      <c r="C26" s="73">
        <v>52974</v>
      </c>
      <c r="D26" s="73">
        <v>56876</v>
      </c>
      <c r="E26" s="73">
        <v>56915</v>
      </c>
      <c r="F26" s="73"/>
      <c r="G26" s="73"/>
      <c r="H26" s="73"/>
      <c r="I26" s="75">
        <f t="shared" si="0"/>
        <v>1.4175111378543591E-2</v>
      </c>
      <c r="J26" s="75">
        <f t="shared" si="1"/>
        <v>7.4394986219654929E-2</v>
      </c>
      <c r="K26" s="73">
        <f t="shared" si="2"/>
        <v>3941</v>
      </c>
      <c r="L26" s="76">
        <f t="shared" si="4"/>
        <v>9.6734445415361664E-3</v>
      </c>
      <c r="M26" s="74">
        <f t="shared" si="3"/>
        <v>39</v>
      </c>
      <c r="N26" s="74">
        <f t="shared" si="5"/>
        <v>0</v>
      </c>
    </row>
    <row r="27" spans="1:14">
      <c r="A27" s="77">
        <v>26</v>
      </c>
      <c r="B27" s="64" t="s">
        <v>192</v>
      </c>
      <c r="C27" s="73">
        <v>10734</v>
      </c>
      <c r="D27" s="73">
        <v>12039</v>
      </c>
      <c r="E27" s="73">
        <v>11987</v>
      </c>
      <c r="F27" s="73"/>
      <c r="G27" s="73"/>
      <c r="H27" s="73"/>
      <c r="I27" s="75">
        <f t="shared" si="0"/>
        <v>2.9854530456751654E-3</v>
      </c>
      <c r="J27" s="75">
        <f t="shared" si="1"/>
        <v>0.11673188000745295</v>
      </c>
      <c r="K27" s="73">
        <f t="shared" si="2"/>
        <v>1253</v>
      </c>
      <c r="L27" s="76">
        <f t="shared" si="4"/>
        <v>3.0755711775043936E-3</v>
      </c>
      <c r="M27" s="74">
        <f t="shared" si="3"/>
        <v>-52</v>
      </c>
      <c r="N27" s="74">
        <f t="shared" si="5"/>
        <v>0</v>
      </c>
    </row>
    <row r="28" spans="1:14">
      <c r="A28" s="77">
        <v>27</v>
      </c>
      <c r="B28" s="64" t="s">
        <v>193</v>
      </c>
      <c r="C28" s="73">
        <v>29835</v>
      </c>
      <c r="D28" s="73">
        <v>32880</v>
      </c>
      <c r="E28" s="73">
        <v>33220</v>
      </c>
      <c r="F28" s="73"/>
      <c r="G28" s="73"/>
      <c r="H28" s="73"/>
      <c r="I28" s="75">
        <f t="shared" si="0"/>
        <v>8.2736923481545824E-3</v>
      </c>
      <c r="J28" s="75">
        <f t="shared" si="1"/>
        <v>0.1134573487514664</v>
      </c>
      <c r="K28" s="73">
        <f t="shared" si="2"/>
        <v>3385</v>
      </c>
      <c r="L28" s="76">
        <f t="shared" si="4"/>
        <v>8.3087058546307841E-3</v>
      </c>
      <c r="M28" s="74">
        <f t="shared" si="3"/>
        <v>340</v>
      </c>
      <c r="N28" s="74">
        <f t="shared" si="5"/>
        <v>0</v>
      </c>
    </row>
    <row r="29" spans="1:14">
      <c r="A29" s="77">
        <v>28</v>
      </c>
      <c r="B29" s="64" t="s">
        <v>194</v>
      </c>
      <c r="C29" s="73">
        <v>19153</v>
      </c>
      <c r="D29" s="73">
        <v>21845</v>
      </c>
      <c r="E29" s="73">
        <v>22082</v>
      </c>
      <c r="F29" s="73"/>
      <c r="G29" s="73"/>
      <c r="H29" s="73"/>
      <c r="I29" s="75">
        <f t="shared" si="0"/>
        <v>5.4996891761574206E-3</v>
      </c>
      <c r="J29" s="75">
        <f t="shared" si="1"/>
        <v>0.15292643450112253</v>
      </c>
      <c r="K29" s="73">
        <f t="shared" si="2"/>
        <v>2929</v>
      </c>
      <c r="L29" s="76">
        <f t="shared" si="4"/>
        <v>7.1894237660896799E-3</v>
      </c>
      <c r="M29" s="74">
        <f t="shared" si="3"/>
        <v>237</v>
      </c>
      <c r="N29" s="74">
        <f t="shared" si="5"/>
        <v>0</v>
      </c>
    </row>
    <row r="30" spans="1:14">
      <c r="A30" s="77">
        <v>29</v>
      </c>
      <c r="B30" s="64" t="s">
        <v>195</v>
      </c>
      <c r="C30" s="73">
        <v>31420</v>
      </c>
      <c r="D30" s="73">
        <v>34351</v>
      </c>
      <c r="E30" s="73">
        <v>34275</v>
      </c>
      <c r="F30" s="73"/>
      <c r="G30" s="73"/>
      <c r="H30" s="73"/>
      <c r="I30" s="75">
        <f t="shared" si="0"/>
        <v>8.5364480804635268E-3</v>
      </c>
      <c r="J30" s="75">
        <f t="shared" si="1"/>
        <v>9.0865690642902605E-2</v>
      </c>
      <c r="K30" s="73">
        <f t="shared" si="2"/>
        <v>2855</v>
      </c>
      <c r="L30" s="76">
        <f t="shared" si="4"/>
        <v>7.0077858833001152E-3</v>
      </c>
      <c r="M30" s="74">
        <f t="shared" si="3"/>
        <v>-76</v>
      </c>
      <c r="N30" s="74">
        <f t="shared" si="5"/>
        <v>0</v>
      </c>
    </row>
    <row r="31" spans="1:14">
      <c r="A31" s="77">
        <v>30</v>
      </c>
      <c r="B31" s="64" t="s">
        <v>196</v>
      </c>
      <c r="C31" s="73">
        <v>3128</v>
      </c>
      <c r="D31" s="73">
        <v>3602</v>
      </c>
      <c r="E31" s="73">
        <v>3657</v>
      </c>
      <c r="F31" s="73"/>
      <c r="G31" s="73"/>
      <c r="H31" s="73"/>
      <c r="I31" s="75">
        <f t="shared" si="0"/>
        <v>9.1080351948227909E-4</v>
      </c>
      <c r="J31" s="75">
        <f t="shared" si="1"/>
        <v>0.16911764705882354</v>
      </c>
      <c r="K31" s="73">
        <f t="shared" si="2"/>
        <v>529</v>
      </c>
      <c r="L31" s="76">
        <f t="shared" si="4"/>
        <v>1.2984654053470265E-3</v>
      </c>
      <c r="M31" s="74">
        <f t="shared" si="3"/>
        <v>55</v>
      </c>
      <c r="N31" s="74">
        <f t="shared" si="5"/>
        <v>0</v>
      </c>
    </row>
    <row r="32" spans="1:14">
      <c r="A32" s="77">
        <v>31</v>
      </c>
      <c r="B32" s="64" t="s">
        <v>197</v>
      </c>
      <c r="C32" s="73">
        <v>21021</v>
      </c>
      <c r="D32" s="73">
        <v>22544</v>
      </c>
      <c r="E32" s="73">
        <v>22542</v>
      </c>
      <c r="F32" s="73"/>
      <c r="G32" s="73"/>
      <c r="H32" s="73"/>
      <c r="I32" s="75">
        <f t="shared" si="0"/>
        <v>5.6142556565954432E-3</v>
      </c>
      <c r="J32" s="75">
        <f t="shared" si="1"/>
        <v>7.2356215213358069E-2</v>
      </c>
      <c r="K32" s="73">
        <f t="shared" si="2"/>
        <v>1521</v>
      </c>
      <c r="L32" s="76">
        <f t="shared" si="4"/>
        <v>3.7333948611206567E-3</v>
      </c>
      <c r="M32" s="74">
        <f t="shared" si="3"/>
        <v>-2</v>
      </c>
      <c r="N32" s="74">
        <f t="shared" si="5"/>
        <v>0</v>
      </c>
    </row>
    <row r="33" spans="1:14">
      <c r="A33" s="77">
        <v>32</v>
      </c>
      <c r="B33" s="64" t="s">
        <v>198</v>
      </c>
      <c r="C33" s="73">
        <v>15518</v>
      </c>
      <c r="D33" s="73">
        <v>17508</v>
      </c>
      <c r="E33" s="73">
        <v>17395</v>
      </c>
      <c r="F33" s="73"/>
      <c r="G33" s="73"/>
      <c r="H33" s="73"/>
      <c r="I33" s="75">
        <f t="shared" si="0"/>
        <v>4.3323563635204385E-3</v>
      </c>
      <c r="J33" s="75">
        <f t="shared" si="1"/>
        <v>0.12095630880268075</v>
      </c>
      <c r="K33" s="73">
        <f t="shared" si="2"/>
        <v>1877</v>
      </c>
      <c r="L33" s="76">
        <f t="shared" si="4"/>
        <v>4.6072203512974837E-3</v>
      </c>
      <c r="M33" s="74">
        <f t="shared" si="3"/>
        <v>-113</v>
      </c>
      <c r="N33" s="74">
        <f t="shared" si="5"/>
        <v>0</v>
      </c>
    </row>
    <row r="34" spans="1:14">
      <c r="A34" s="77">
        <v>33</v>
      </c>
      <c r="B34" s="64" t="s">
        <v>199</v>
      </c>
      <c r="C34" s="73">
        <v>18623</v>
      </c>
      <c r="D34" s="73">
        <v>18615</v>
      </c>
      <c r="E34" s="73">
        <v>18495</v>
      </c>
      <c r="F34" s="73"/>
      <c r="G34" s="73"/>
      <c r="H34" s="73"/>
      <c r="I34" s="75">
        <f t="shared" si="0"/>
        <v>4.606319686307014E-3</v>
      </c>
      <c r="J34" s="75">
        <f t="shared" si="1"/>
        <v>-6.8732212855071688E-3</v>
      </c>
      <c r="K34" s="73">
        <f t="shared" si="2"/>
        <v>-128</v>
      </c>
      <c r="L34" s="76">
        <f t="shared" si="4"/>
        <v>-3.1418444590627486E-4</v>
      </c>
      <c r="M34" s="74">
        <f t="shared" si="3"/>
        <v>-120</v>
      </c>
      <c r="N34" s="74">
        <f t="shared" si="5"/>
        <v>0</v>
      </c>
    </row>
    <row r="35" spans="1:14">
      <c r="A35" s="77">
        <v>35</v>
      </c>
      <c r="B35" s="64" t="s">
        <v>200</v>
      </c>
      <c r="C35" s="73">
        <v>9291</v>
      </c>
      <c r="D35" s="73">
        <v>9687</v>
      </c>
      <c r="E35" s="73">
        <v>9594</v>
      </c>
      <c r="F35" s="73"/>
      <c r="G35" s="73"/>
      <c r="H35" s="73"/>
      <c r="I35" s="75">
        <f t="shared" si="0"/>
        <v>2.3894582898312785E-3</v>
      </c>
      <c r="J35" s="75">
        <f t="shared" si="1"/>
        <v>3.2612205360025834E-2</v>
      </c>
      <c r="K35" s="73">
        <f t="shared" si="2"/>
        <v>303</v>
      </c>
      <c r="L35" s="76">
        <f t="shared" si="4"/>
        <v>7.4373349304376001E-4</v>
      </c>
      <c r="M35" s="74">
        <f t="shared" si="3"/>
        <v>-93</v>
      </c>
      <c r="N35" s="74">
        <f t="shared" si="5"/>
        <v>0</v>
      </c>
    </row>
    <row r="36" spans="1:14">
      <c r="A36" s="77">
        <v>36</v>
      </c>
      <c r="B36" s="64" t="s">
        <v>201</v>
      </c>
      <c r="C36" s="73">
        <v>1331</v>
      </c>
      <c r="D36" s="73">
        <v>1147</v>
      </c>
      <c r="E36" s="73">
        <v>1079</v>
      </c>
      <c r="F36" s="73"/>
      <c r="G36" s="73"/>
      <c r="H36" s="73"/>
      <c r="I36" s="75">
        <f t="shared" si="0"/>
        <v>2.6873311389701368E-4</v>
      </c>
      <c r="J36" s="75">
        <f t="shared" si="1"/>
        <v>-0.18933132982719761</v>
      </c>
      <c r="K36" s="73">
        <f t="shared" si="2"/>
        <v>-252</v>
      </c>
      <c r="L36" s="76">
        <f t="shared" si="4"/>
        <v>-6.1855062787797861E-4</v>
      </c>
      <c r="M36" s="74">
        <f t="shared" si="3"/>
        <v>-68</v>
      </c>
      <c r="N36" s="74">
        <f t="shared" si="5"/>
        <v>0</v>
      </c>
    </row>
    <row r="37" spans="1:14">
      <c r="A37" s="77">
        <v>37</v>
      </c>
      <c r="B37" s="64" t="s">
        <v>202</v>
      </c>
      <c r="C37" s="73">
        <v>1055</v>
      </c>
      <c r="D37" s="73">
        <v>1028</v>
      </c>
      <c r="E37" s="73">
        <v>878</v>
      </c>
      <c r="F37" s="73"/>
      <c r="G37" s="73"/>
      <c r="H37" s="73"/>
      <c r="I37" s="75">
        <f t="shared" si="0"/>
        <v>2.1867254309692125E-4</v>
      </c>
      <c r="J37" s="75">
        <f t="shared" si="1"/>
        <v>-0.16777251184834124</v>
      </c>
      <c r="K37" s="73">
        <f t="shared" si="2"/>
        <v>-177</v>
      </c>
      <c r="L37" s="76">
        <f t="shared" si="4"/>
        <v>-4.3445817910477071E-4</v>
      </c>
      <c r="M37" s="74">
        <f t="shared" si="3"/>
        <v>-150</v>
      </c>
      <c r="N37" s="74">
        <f t="shared" si="5"/>
        <v>0</v>
      </c>
    </row>
    <row r="38" spans="1:14">
      <c r="A38" s="77">
        <v>38</v>
      </c>
      <c r="B38" s="64" t="s">
        <v>203</v>
      </c>
      <c r="C38" s="73">
        <v>7117</v>
      </c>
      <c r="D38" s="73">
        <v>8266</v>
      </c>
      <c r="E38" s="73">
        <v>8009</v>
      </c>
      <c r="F38" s="73"/>
      <c r="G38" s="73"/>
      <c r="H38" s="73"/>
      <c r="I38" s="75">
        <f t="shared" si="0"/>
        <v>1.9947020474524401E-3</v>
      </c>
      <c r="J38" s="75">
        <f t="shared" si="1"/>
        <v>0.12533370802304342</v>
      </c>
      <c r="K38" s="73">
        <f t="shared" si="2"/>
        <v>892</v>
      </c>
      <c r="L38" s="76">
        <f t="shared" si="4"/>
        <v>2.1894728574093528E-3</v>
      </c>
      <c r="M38" s="74">
        <f t="shared" si="3"/>
        <v>-257</v>
      </c>
      <c r="N38" s="74">
        <f t="shared" si="5"/>
        <v>0</v>
      </c>
    </row>
    <row r="39" spans="1:14">
      <c r="A39" s="77">
        <v>39</v>
      </c>
      <c r="B39" s="64" t="s">
        <v>204</v>
      </c>
      <c r="C39" s="73">
        <v>161</v>
      </c>
      <c r="D39" s="73">
        <v>141</v>
      </c>
      <c r="E39" s="73">
        <v>146</v>
      </c>
      <c r="F39" s="73"/>
      <c r="G39" s="73"/>
      <c r="H39" s="73"/>
      <c r="I39" s="75">
        <f t="shared" si="0"/>
        <v>3.6362404660763674E-5</v>
      </c>
      <c r="J39" s="75">
        <f t="shared" si="1"/>
        <v>-9.3167701863354033E-2</v>
      </c>
      <c r="K39" s="73">
        <f t="shared" si="2"/>
        <v>-15</v>
      </c>
      <c r="L39" s="76">
        <f t="shared" si="4"/>
        <v>-3.6818489754641585E-5</v>
      </c>
      <c r="M39" s="74">
        <f t="shared" si="3"/>
        <v>5</v>
      </c>
      <c r="N39" s="74">
        <f t="shared" si="5"/>
        <v>0</v>
      </c>
    </row>
    <row r="40" spans="1:14">
      <c r="A40" s="77">
        <v>41</v>
      </c>
      <c r="B40" s="64" t="s">
        <v>205</v>
      </c>
      <c r="C40" s="73">
        <v>42085</v>
      </c>
      <c r="D40" s="73">
        <v>49887</v>
      </c>
      <c r="E40" s="73">
        <v>49697</v>
      </c>
      <c r="F40" s="73"/>
      <c r="G40" s="73"/>
      <c r="H40" s="73"/>
      <c r="I40" s="75">
        <f t="shared" si="0"/>
        <v>1.2377413865931317E-2</v>
      </c>
      <c r="J40" s="75">
        <f t="shared" si="1"/>
        <v>0.18087204467149817</v>
      </c>
      <c r="K40" s="73">
        <f t="shared" si="2"/>
        <v>7612</v>
      </c>
      <c r="L40" s="76">
        <f t="shared" si="4"/>
        <v>1.8684156267488781E-2</v>
      </c>
      <c r="M40" s="74">
        <f t="shared" si="3"/>
        <v>-190</v>
      </c>
      <c r="N40" s="74">
        <f t="shared" si="5"/>
        <v>0</v>
      </c>
    </row>
    <row r="41" spans="1:14">
      <c r="A41" s="77">
        <v>42</v>
      </c>
      <c r="B41" s="64" t="s">
        <v>206</v>
      </c>
      <c r="C41" s="73">
        <v>16460</v>
      </c>
      <c r="D41" s="73">
        <v>19400</v>
      </c>
      <c r="E41" s="73">
        <v>18502</v>
      </c>
      <c r="F41" s="73"/>
      <c r="G41" s="73"/>
      <c r="H41" s="73"/>
      <c r="I41" s="75">
        <f t="shared" si="0"/>
        <v>4.6080630892702014E-3</v>
      </c>
      <c r="J41" s="75">
        <f t="shared" si="1"/>
        <v>0.12405832320777643</v>
      </c>
      <c r="K41" s="73">
        <f t="shared" si="2"/>
        <v>2042</v>
      </c>
      <c r="L41" s="76">
        <f t="shared" si="4"/>
        <v>5.0122237385985414E-3</v>
      </c>
      <c r="M41" s="74">
        <f t="shared" si="3"/>
        <v>-898</v>
      </c>
      <c r="N41" s="74">
        <f t="shared" si="5"/>
        <v>0</v>
      </c>
    </row>
    <row r="42" spans="1:14">
      <c r="A42" s="77">
        <v>43</v>
      </c>
      <c r="B42" s="64" t="s">
        <v>207</v>
      </c>
      <c r="C42" s="73">
        <v>36955</v>
      </c>
      <c r="D42" s="73">
        <v>39070</v>
      </c>
      <c r="E42" s="73">
        <v>38213</v>
      </c>
      <c r="F42" s="73"/>
      <c r="G42" s="73"/>
      <c r="H42" s="73"/>
      <c r="I42" s="75">
        <f t="shared" si="0"/>
        <v>9.5172367760394672E-3</v>
      </c>
      <c r="J42" s="75">
        <f t="shared" si="1"/>
        <v>3.4041401704776077E-2</v>
      </c>
      <c r="K42" s="73">
        <f t="shared" si="2"/>
        <v>1258</v>
      </c>
      <c r="L42" s="76">
        <f t="shared" si="4"/>
        <v>3.0878440074226074E-3</v>
      </c>
      <c r="M42" s="74">
        <f t="shared" si="3"/>
        <v>-857</v>
      </c>
      <c r="N42" s="74">
        <f t="shared" si="5"/>
        <v>0</v>
      </c>
    </row>
    <row r="43" spans="1:14">
      <c r="A43" s="77">
        <v>45</v>
      </c>
      <c r="B43" s="64" t="s">
        <v>208</v>
      </c>
      <c r="C43" s="73">
        <v>34191</v>
      </c>
      <c r="D43" s="73">
        <v>38185</v>
      </c>
      <c r="E43" s="73">
        <v>37946</v>
      </c>
      <c r="F43" s="73"/>
      <c r="G43" s="73"/>
      <c r="H43" s="73"/>
      <c r="I43" s="75">
        <f t="shared" si="0"/>
        <v>9.4507384058721798E-3</v>
      </c>
      <c r="J43" s="75">
        <f t="shared" si="1"/>
        <v>0.10982422274867655</v>
      </c>
      <c r="K43" s="73">
        <f t="shared" si="2"/>
        <v>3755</v>
      </c>
      <c r="L43" s="76">
        <f t="shared" si="4"/>
        <v>9.21689526857861E-3</v>
      </c>
      <c r="M43" s="74">
        <f t="shared" si="3"/>
        <v>-239</v>
      </c>
      <c r="N43" s="74">
        <f t="shared" si="5"/>
        <v>0</v>
      </c>
    </row>
    <row r="44" spans="1:14">
      <c r="A44" s="77">
        <v>46</v>
      </c>
      <c r="B44" s="64" t="s">
        <v>209</v>
      </c>
      <c r="C44" s="73">
        <v>189725</v>
      </c>
      <c r="D44" s="73">
        <v>209380</v>
      </c>
      <c r="E44" s="73">
        <v>208068</v>
      </c>
      <c r="F44" s="73"/>
      <c r="G44" s="73"/>
      <c r="H44" s="73"/>
      <c r="I44" s="75">
        <f t="shared" si="0"/>
        <v>5.1820909677779282E-2</v>
      </c>
      <c r="J44" s="75">
        <f t="shared" si="1"/>
        <v>9.6682039794439317E-2</v>
      </c>
      <c r="K44" s="73">
        <f t="shared" si="2"/>
        <v>18343</v>
      </c>
      <c r="L44" s="76">
        <f t="shared" si="4"/>
        <v>4.5024103837959371E-2</v>
      </c>
      <c r="M44" s="74">
        <f t="shared" si="3"/>
        <v>-1312</v>
      </c>
      <c r="N44" s="74">
        <f t="shared" si="5"/>
        <v>0</v>
      </c>
    </row>
    <row r="45" spans="1:14">
      <c r="A45" s="77">
        <v>47</v>
      </c>
      <c r="B45" s="64" t="s">
        <v>210</v>
      </c>
      <c r="C45" s="73">
        <v>461986</v>
      </c>
      <c r="D45" s="73">
        <v>511926</v>
      </c>
      <c r="E45" s="73">
        <v>507622</v>
      </c>
      <c r="F45" s="73"/>
      <c r="G45" s="73"/>
      <c r="H45" s="73"/>
      <c r="I45" s="75">
        <f t="shared" si="0"/>
        <v>0.1264270998541519</v>
      </c>
      <c r="J45" s="75">
        <f t="shared" si="1"/>
        <v>9.8782214179650468E-2</v>
      </c>
      <c r="K45" s="73">
        <f t="shared" si="2"/>
        <v>45636</v>
      </c>
      <c r="L45" s="76">
        <f t="shared" si="4"/>
        <v>0.11201657322952156</v>
      </c>
      <c r="M45" s="74">
        <f t="shared" si="3"/>
        <v>-4304</v>
      </c>
      <c r="N45" s="74">
        <f t="shared" si="5"/>
        <v>0</v>
      </c>
    </row>
    <row r="46" spans="1:14">
      <c r="A46" s="77">
        <v>49</v>
      </c>
      <c r="B46" s="64" t="s">
        <v>211</v>
      </c>
      <c r="C46" s="73">
        <v>54472</v>
      </c>
      <c r="D46" s="73">
        <v>57994</v>
      </c>
      <c r="E46" s="73">
        <v>57693</v>
      </c>
      <c r="F46" s="73"/>
      <c r="G46" s="73"/>
      <c r="H46" s="73"/>
      <c r="I46" s="75">
        <f t="shared" si="0"/>
        <v>1.436887816502355E-2</v>
      </c>
      <c r="J46" s="75">
        <f t="shared" si="1"/>
        <v>5.9131296813041564E-2</v>
      </c>
      <c r="K46" s="73">
        <f t="shared" si="2"/>
        <v>3221</v>
      </c>
      <c r="L46" s="76">
        <f t="shared" si="4"/>
        <v>7.9061570333133699E-3</v>
      </c>
      <c r="M46" s="74">
        <f t="shared" si="3"/>
        <v>-301</v>
      </c>
      <c r="N46" s="74">
        <f t="shared" si="5"/>
        <v>0</v>
      </c>
    </row>
    <row r="47" spans="1:14">
      <c r="A47" s="77">
        <v>50</v>
      </c>
      <c r="B47" s="64" t="s">
        <v>212</v>
      </c>
      <c r="C47" s="73">
        <v>1031</v>
      </c>
      <c r="D47" s="73">
        <v>1146</v>
      </c>
      <c r="E47" s="73">
        <v>1146</v>
      </c>
      <c r="F47" s="73"/>
      <c r="G47" s="73"/>
      <c r="H47" s="73"/>
      <c r="I47" s="75">
        <f t="shared" si="0"/>
        <v>2.8541997083037787E-4</v>
      </c>
      <c r="J47" s="75">
        <f t="shared" si="1"/>
        <v>0.11154219204655674</v>
      </c>
      <c r="K47" s="73">
        <f t="shared" si="2"/>
        <v>115</v>
      </c>
      <c r="L47" s="76">
        <f t="shared" si="4"/>
        <v>2.8227508811891881E-4</v>
      </c>
      <c r="M47" s="74">
        <f t="shared" si="3"/>
        <v>0</v>
      </c>
      <c r="N47" s="74">
        <f t="shared" si="5"/>
        <v>0</v>
      </c>
    </row>
    <row r="48" spans="1:14">
      <c r="A48" s="77">
        <v>51</v>
      </c>
      <c r="B48" s="64" t="s">
        <v>213</v>
      </c>
      <c r="C48" s="73">
        <v>11510</v>
      </c>
      <c r="D48" s="73">
        <v>11520</v>
      </c>
      <c r="E48" s="73">
        <v>11483</v>
      </c>
      <c r="F48" s="73"/>
      <c r="G48" s="73"/>
      <c r="H48" s="73"/>
      <c r="I48" s="75">
        <f t="shared" si="0"/>
        <v>2.8599280323256798E-3</v>
      </c>
      <c r="J48" s="75">
        <f t="shared" si="1"/>
        <v>-2.3457862728062553E-3</v>
      </c>
      <c r="K48" s="73">
        <f t="shared" si="2"/>
        <v>-27</v>
      </c>
      <c r="L48" s="76">
        <f t="shared" si="4"/>
        <v>-6.6273281558354858E-5</v>
      </c>
      <c r="M48" s="74">
        <f t="shared" si="3"/>
        <v>-37</v>
      </c>
      <c r="N48" s="74">
        <f t="shared" si="5"/>
        <v>0</v>
      </c>
    </row>
    <row r="49" spans="1:14">
      <c r="A49" s="77">
        <v>52</v>
      </c>
      <c r="B49" s="64" t="s">
        <v>214</v>
      </c>
      <c r="C49" s="73">
        <v>43485</v>
      </c>
      <c r="D49" s="73">
        <v>46496</v>
      </c>
      <c r="E49" s="73">
        <v>46049</v>
      </c>
      <c r="F49" s="73"/>
      <c r="G49" s="73"/>
      <c r="H49" s="73"/>
      <c r="I49" s="75">
        <f t="shared" si="0"/>
        <v>1.1468851864544563E-2</v>
      </c>
      <c r="J49" s="75">
        <f t="shared" si="1"/>
        <v>5.8962860756582733E-2</v>
      </c>
      <c r="K49" s="73">
        <f t="shared" si="2"/>
        <v>2564</v>
      </c>
      <c r="L49" s="76">
        <f t="shared" si="4"/>
        <v>6.2935071820600678E-3</v>
      </c>
      <c r="M49" s="74">
        <f t="shared" si="3"/>
        <v>-447</v>
      </c>
      <c r="N49" s="74">
        <f t="shared" si="5"/>
        <v>0</v>
      </c>
    </row>
    <row r="50" spans="1:14">
      <c r="A50" s="77">
        <v>53</v>
      </c>
      <c r="B50" s="64" t="s">
        <v>215</v>
      </c>
      <c r="C50" s="73">
        <v>7621</v>
      </c>
      <c r="D50" s="73">
        <v>9491</v>
      </c>
      <c r="E50" s="73">
        <v>9297</v>
      </c>
      <c r="F50" s="73"/>
      <c r="G50" s="73"/>
      <c r="H50" s="73"/>
      <c r="I50" s="75">
        <f t="shared" si="0"/>
        <v>2.3154881926789029E-3</v>
      </c>
      <c r="J50" s="75">
        <f t="shared" si="1"/>
        <v>0.21991864584700171</v>
      </c>
      <c r="K50" s="73">
        <f t="shared" si="2"/>
        <v>1676</v>
      </c>
      <c r="L50" s="76">
        <f t="shared" si="4"/>
        <v>4.1138525885852867E-3</v>
      </c>
      <c r="M50" s="74">
        <f t="shared" si="3"/>
        <v>-194</v>
      </c>
      <c r="N50" s="74">
        <f t="shared" si="5"/>
        <v>0</v>
      </c>
    </row>
    <row r="51" spans="1:14">
      <c r="A51" s="77">
        <v>55</v>
      </c>
      <c r="B51" s="64" t="s">
        <v>216</v>
      </c>
      <c r="C51" s="73">
        <v>61176</v>
      </c>
      <c r="D51" s="73">
        <v>67720</v>
      </c>
      <c r="E51" s="73">
        <v>68589</v>
      </c>
      <c r="F51" s="73"/>
      <c r="G51" s="73"/>
      <c r="H51" s="73"/>
      <c r="I51" s="75">
        <f t="shared" si="0"/>
        <v>1.7082609406007667E-2</v>
      </c>
      <c r="J51" s="75">
        <f t="shared" si="1"/>
        <v>0.12117497057669674</v>
      </c>
      <c r="K51" s="73">
        <f t="shared" si="2"/>
        <v>7413</v>
      </c>
      <c r="L51" s="76">
        <f t="shared" si="4"/>
        <v>1.819569763674387E-2</v>
      </c>
      <c r="M51" s="74">
        <f t="shared" si="3"/>
        <v>869</v>
      </c>
      <c r="N51" s="74">
        <f t="shared" si="5"/>
        <v>0</v>
      </c>
    </row>
    <row r="52" spans="1:14">
      <c r="A52" s="77">
        <v>56</v>
      </c>
      <c r="B52" s="64" t="s">
        <v>217</v>
      </c>
      <c r="C52" s="73">
        <v>183312</v>
      </c>
      <c r="D52" s="73">
        <v>209440</v>
      </c>
      <c r="E52" s="73">
        <v>208803</v>
      </c>
      <c r="F52" s="73"/>
      <c r="G52" s="73"/>
      <c r="H52" s="73"/>
      <c r="I52" s="75">
        <f t="shared" si="0"/>
        <v>5.2003966988913949E-2</v>
      </c>
      <c r="J52" s="75">
        <f t="shared" si="1"/>
        <v>0.13905799947630271</v>
      </c>
      <c r="K52" s="73">
        <f t="shared" si="2"/>
        <v>25491</v>
      </c>
      <c r="L52" s="76">
        <f t="shared" si="4"/>
        <v>6.2569341489037908E-2</v>
      </c>
      <c r="M52" s="74">
        <f t="shared" si="3"/>
        <v>-637</v>
      </c>
      <c r="N52" s="74">
        <f t="shared" si="5"/>
        <v>0</v>
      </c>
    </row>
    <row r="53" spans="1:14">
      <c r="A53" s="77">
        <v>58</v>
      </c>
      <c r="B53" s="64" t="s">
        <v>218</v>
      </c>
      <c r="C53" s="73">
        <v>7607</v>
      </c>
      <c r="D53" s="73">
        <v>9203</v>
      </c>
      <c r="E53" s="73">
        <v>9251</v>
      </c>
      <c r="F53" s="73"/>
      <c r="G53" s="73"/>
      <c r="H53" s="73"/>
      <c r="I53" s="75">
        <f t="shared" si="0"/>
        <v>2.3040315446351007E-3</v>
      </c>
      <c r="J53" s="75">
        <f t="shared" si="1"/>
        <v>0.216116734586565</v>
      </c>
      <c r="K53" s="73">
        <f t="shared" si="2"/>
        <v>1644</v>
      </c>
      <c r="L53" s="76">
        <f t="shared" si="4"/>
        <v>4.0353064771087178E-3</v>
      </c>
      <c r="M53" s="74">
        <f t="shared" si="3"/>
        <v>48</v>
      </c>
      <c r="N53" s="74">
        <f t="shared" si="5"/>
        <v>0</v>
      </c>
    </row>
    <row r="54" spans="1:14">
      <c r="A54" s="77">
        <v>59</v>
      </c>
      <c r="B54" s="64" t="s">
        <v>219</v>
      </c>
      <c r="C54" s="73">
        <v>6251</v>
      </c>
      <c r="D54" s="73">
        <v>6118</v>
      </c>
      <c r="E54" s="73">
        <v>6076</v>
      </c>
      <c r="F54" s="73"/>
      <c r="G54" s="73"/>
      <c r="H54" s="73"/>
      <c r="I54" s="75">
        <f t="shared" si="0"/>
        <v>1.5132737720465759E-3</v>
      </c>
      <c r="J54" s="75">
        <f t="shared" si="1"/>
        <v>-2.7995520716685332E-2</v>
      </c>
      <c r="K54" s="73">
        <f t="shared" si="2"/>
        <v>-175</v>
      </c>
      <c r="L54" s="76">
        <f t="shared" si="4"/>
        <v>-4.2954904713748515E-4</v>
      </c>
      <c r="M54" s="74">
        <f t="shared" si="3"/>
        <v>-42</v>
      </c>
      <c r="N54" s="74">
        <f t="shared" si="5"/>
        <v>0</v>
      </c>
    </row>
    <row r="55" spans="1:14">
      <c r="A55" s="77">
        <v>60</v>
      </c>
      <c r="B55" s="64" t="s">
        <v>220</v>
      </c>
      <c r="C55" s="73">
        <v>2954</v>
      </c>
      <c r="D55" s="73">
        <v>3202</v>
      </c>
      <c r="E55" s="73">
        <v>3217</v>
      </c>
      <c r="F55" s="73"/>
      <c r="G55" s="73"/>
      <c r="H55" s="73"/>
      <c r="I55" s="75">
        <f t="shared" si="0"/>
        <v>8.0121819036764886E-4</v>
      </c>
      <c r="J55" s="75">
        <f t="shared" si="1"/>
        <v>8.9031821259309404E-2</v>
      </c>
      <c r="K55" s="73">
        <f t="shared" si="2"/>
        <v>263</v>
      </c>
      <c r="L55" s="76">
        <f t="shared" si="4"/>
        <v>6.4555085369804915E-4</v>
      </c>
      <c r="M55" s="74">
        <f t="shared" si="3"/>
        <v>15</v>
      </c>
      <c r="N55" s="74">
        <f t="shared" si="5"/>
        <v>0</v>
      </c>
    </row>
    <row r="56" spans="1:14">
      <c r="A56" s="77">
        <v>61</v>
      </c>
      <c r="B56" s="64" t="s">
        <v>221</v>
      </c>
      <c r="C56" s="73">
        <v>8168</v>
      </c>
      <c r="D56" s="73">
        <v>8500</v>
      </c>
      <c r="E56" s="73">
        <v>8351</v>
      </c>
      <c r="F56" s="73"/>
      <c r="G56" s="73"/>
      <c r="H56" s="73"/>
      <c r="I56" s="75">
        <f t="shared" si="0"/>
        <v>2.0798797350824482E-3</v>
      </c>
      <c r="J56" s="75">
        <f t="shared" si="1"/>
        <v>2.2404505386875613E-2</v>
      </c>
      <c r="K56" s="73">
        <f t="shared" si="2"/>
        <v>183</v>
      </c>
      <c r="L56" s="76">
        <f t="shared" si="4"/>
        <v>4.4918557500662733E-4</v>
      </c>
      <c r="M56" s="74">
        <f t="shared" si="3"/>
        <v>-149</v>
      </c>
      <c r="N56" s="74">
        <f t="shared" si="5"/>
        <v>0</v>
      </c>
    </row>
    <row r="57" spans="1:14">
      <c r="A57" s="77">
        <v>62</v>
      </c>
      <c r="B57" s="64" t="s">
        <v>222</v>
      </c>
      <c r="C57" s="73">
        <v>26000</v>
      </c>
      <c r="D57" s="73">
        <v>28520</v>
      </c>
      <c r="E57" s="73">
        <v>28600</v>
      </c>
      <c r="F57" s="73"/>
      <c r="G57" s="73"/>
      <c r="H57" s="73"/>
      <c r="I57" s="75">
        <f t="shared" si="0"/>
        <v>7.1230463924509659E-3</v>
      </c>
      <c r="J57" s="75">
        <f t="shared" si="1"/>
        <v>0.1</v>
      </c>
      <c r="K57" s="73">
        <f t="shared" si="2"/>
        <v>2600</v>
      </c>
      <c r="L57" s="76">
        <f t="shared" si="4"/>
        <v>6.381871557471208E-3</v>
      </c>
      <c r="M57" s="74">
        <f t="shared" si="3"/>
        <v>80</v>
      </c>
      <c r="N57" s="74">
        <f t="shared" si="5"/>
        <v>0</v>
      </c>
    </row>
    <row r="58" spans="1:14">
      <c r="A58" s="77">
        <v>63</v>
      </c>
      <c r="B58" s="64" t="s">
        <v>223</v>
      </c>
      <c r="C58" s="73">
        <v>31055</v>
      </c>
      <c r="D58" s="73">
        <v>30226</v>
      </c>
      <c r="E58" s="73">
        <v>30177</v>
      </c>
      <c r="F58" s="73"/>
      <c r="G58" s="73"/>
      <c r="H58" s="73"/>
      <c r="I58" s="75">
        <f t="shared" si="0"/>
        <v>7.5158101743004468E-3</v>
      </c>
      <c r="J58" s="75">
        <f t="shared" si="1"/>
        <v>-2.8272419900177106E-2</v>
      </c>
      <c r="K58" s="73">
        <f t="shared" si="2"/>
        <v>-878</v>
      </c>
      <c r="L58" s="76">
        <f t="shared" si="4"/>
        <v>-2.1551089336383539E-3</v>
      </c>
      <c r="M58" s="74">
        <f t="shared" si="3"/>
        <v>-49</v>
      </c>
      <c r="N58" s="74">
        <f t="shared" si="5"/>
        <v>0</v>
      </c>
    </row>
    <row r="59" spans="1:14">
      <c r="A59" s="77">
        <v>64</v>
      </c>
      <c r="B59" s="64" t="s">
        <v>224</v>
      </c>
      <c r="C59" s="73">
        <v>39323</v>
      </c>
      <c r="D59" s="73">
        <v>38840</v>
      </c>
      <c r="E59" s="73">
        <v>38490</v>
      </c>
      <c r="F59" s="73"/>
      <c r="G59" s="73"/>
      <c r="H59" s="73"/>
      <c r="I59" s="75">
        <f t="shared" si="0"/>
        <v>9.586225721868449E-3</v>
      </c>
      <c r="J59" s="75">
        <f t="shared" si="1"/>
        <v>-2.1183531266688708E-2</v>
      </c>
      <c r="K59" s="73">
        <f t="shared" si="2"/>
        <v>-833</v>
      </c>
      <c r="L59" s="76">
        <f t="shared" si="4"/>
        <v>-2.0446534643744291E-3</v>
      </c>
      <c r="M59" s="74">
        <f t="shared" si="3"/>
        <v>-350</v>
      </c>
      <c r="N59" s="74">
        <f t="shared" si="5"/>
        <v>0</v>
      </c>
    </row>
    <row r="60" spans="1:14">
      <c r="A60" s="77">
        <v>65</v>
      </c>
      <c r="B60" s="64" t="s">
        <v>225</v>
      </c>
      <c r="C60" s="73">
        <v>13342</v>
      </c>
      <c r="D60" s="73">
        <v>13353</v>
      </c>
      <c r="E60" s="73">
        <v>13296</v>
      </c>
      <c r="F60" s="73"/>
      <c r="G60" s="73"/>
      <c r="H60" s="73"/>
      <c r="I60" s="75">
        <f t="shared" si="0"/>
        <v>3.3114693997911902E-3</v>
      </c>
      <c r="J60" s="75">
        <f t="shared" si="1"/>
        <v>-3.447758956678159E-3</v>
      </c>
      <c r="K60" s="73">
        <f t="shared" si="2"/>
        <v>-46</v>
      </c>
      <c r="L60" s="76">
        <f t="shared" si="4"/>
        <v>-1.1291003524756752E-4</v>
      </c>
      <c r="M60" s="74">
        <f t="shared" si="3"/>
        <v>-57</v>
      </c>
      <c r="N60" s="74">
        <f t="shared" si="5"/>
        <v>0</v>
      </c>
    </row>
    <row r="61" spans="1:14">
      <c r="A61" s="77">
        <v>66</v>
      </c>
      <c r="B61" s="64" t="s">
        <v>226</v>
      </c>
      <c r="C61" s="73">
        <v>25610</v>
      </c>
      <c r="D61" s="73">
        <v>25631</v>
      </c>
      <c r="E61" s="73">
        <v>25502</v>
      </c>
      <c r="F61" s="73"/>
      <c r="G61" s="73"/>
      <c r="H61" s="73"/>
      <c r="I61" s="75">
        <f t="shared" si="0"/>
        <v>6.3514660524575011E-3</v>
      </c>
      <c r="J61" s="75">
        <f t="shared" si="1"/>
        <v>-4.2171026942600543E-3</v>
      </c>
      <c r="K61" s="73">
        <f t="shared" si="2"/>
        <v>-108</v>
      </c>
      <c r="L61" s="76">
        <f t="shared" si="4"/>
        <v>-2.6509312623341943E-4</v>
      </c>
      <c r="M61" s="74">
        <f t="shared" si="3"/>
        <v>-129</v>
      </c>
      <c r="N61" s="74">
        <f t="shared" si="5"/>
        <v>0</v>
      </c>
    </row>
    <row r="62" spans="1:14">
      <c r="A62" s="77">
        <v>68</v>
      </c>
      <c r="B62" s="64" t="s">
        <v>227</v>
      </c>
      <c r="C62" s="73">
        <v>28404</v>
      </c>
      <c r="D62" s="73">
        <v>32044</v>
      </c>
      <c r="E62" s="73">
        <v>32037</v>
      </c>
      <c r="F62" s="73"/>
      <c r="G62" s="73"/>
      <c r="H62" s="73"/>
      <c r="I62" s="75">
        <f t="shared" si="0"/>
        <v>7.97905724737593E-3</v>
      </c>
      <c r="J62" s="75">
        <f t="shared" si="1"/>
        <v>0.12790452049007181</v>
      </c>
      <c r="K62" s="73">
        <f t="shared" si="2"/>
        <v>3633</v>
      </c>
      <c r="L62" s="76">
        <f t="shared" si="4"/>
        <v>8.9174382185741915E-3</v>
      </c>
      <c r="M62" s="74">
        <f t="shared" si="3"/>
        <v>-7</v>
      </c>
      <c r="N62" s="74">
        <f t="shared" si="5"/>
        <v>0</v>
      </c>
    </row>
    <row r="63" spans="1:14">
      <c r="A63" s="77">
        <v>69</v>
      </c>
      <c r="B63" s="64" t="s">
        <v>228</v>
      </c>
      <c r="C63" s="73">
        <v>76519</v>
      </c>
      <c r="D63" s="73">
        <v>81973</v>
      </c>
      <c r="E63" s="73">
        <v>81433</v>
      </c>
      <c r="F63" s="73"/>
      <c r="G63" s="73"/>
      <c r="H63" s="73"/>
      <c r="I63" s="75">
        <f t="shared" si="0"/>
        <v>2.0281504785890192E-2</v>
      </c>
      <c r="J63" s="75">
        <f t="shared" si="1"/>
        <v>6.4219344215162247E-2</v>
      </c>
      <c r="K63" s="73">
        <f t="shared" si="2"/>
        <v>4914</v>
      </c>
      <c r="L63" s="76">
        <f t="shared" si="4"/>
        <v>1.2061737243620583E-2</v>
      </c>
      <c r="M63" s="74">
        <f t="shared" si="3"/>
        <v>-540</v>
      </c>
      <c r="N63" s="74">
        <f t="shared" si="5"/>
        <v>0</v>
      </c>
    </row>
    <row r="64" spans="1:14">
      <c r="A64" s="77">
        <v>70</v>
      </c>
      <c r="B64" s="64" t="s">
        <v>229</v>
      </c>
      <c r="C64" s="73">
        <v>87121</v>
      </c>
      <c r="D64" s="73">
        <v>87123</v>
      </c>
      <c r="E64" s="73">
        <v>86268</v>
      </c>
      <c r="F64" s="73"/>
      <c r="G64" s="73"/>
      <c r="H64" s="73"/>
      <c r="I64" s="75">
        <f t="shared" si="0"/>
        <v>2.1485698118320275E-2</v>
      </c>
      <c r="J64" s="75">
        <f t="shared" si="1"/>
        <v>-9.790980360647834E-3</v>
      </c>
      <c r="K64" s="73">
        <f t="shared" si="2"/>
        <v>-853</v>
      </c>
      <c r="L64" s="76">
        <f t="shared" si="4"/>
        <v>-2.0937447840472848E-3</v>
      </c>
      <c r="M64" s="74">
        <f t="shared" si="3"/>
        <v>-855</v>
      </c>
      <c r="N64" s="74">
        <f t="shared" si="5"/>
        <v>0</v>
      </c>
    </row>
    <row r="65" spans="1:14">
      <c r="A65" s="77">
        <v>71</v>
      </c>
      <c r="B65" s="64" t="s">
        <v>230</v>
      </c>
      <c r="C65" s="73">
        <v>47315</v>
      </c>
      <c r="D65" s="73">
        <v>51772</v>
      </c>
      <c r="E65" s="73">
        <v>51379</v>
      </c>
      <c r="F65" s="73"/>
      <c r="G65" s="73"/>
      <c r="H65" s="73"/>
      <c r="I65" s="75">
        <f t="shared" si="0"/>
        <v>1.2796328692228607E-2</v>
      </c>
      <c r="J65" s="75">
        <f t="shared" si="1"/>
        <v>8.5892423121631617E-2</v>
      </c>
      <c r="K65" s="73">
        <f t="shared" si="2"/>
        <v>4064</v>
      </c>
      <c r="L65" s="76">
        <f t="shared" si="4"/>
        <v>9.9753561575242258E-3</v>
      </c>
      <c r="M65" s="74">
        <f t="shared" si="3"/>
        <v>-393</v>
      </c>
      <c r="N65" s="74">
        <f t="shared" si="5"/>
        <v>0</v>
      </c>
    </row>
    <row r="66" spans="1:14">
      <c r="A66" s="77">
        <v>72</v>
      </c>
      <c r="B66" s="64" t="s">
        <v>231</v>
      </c>
      <c r="C66" s="73">
        <v>3680</v>
      </c>
      <c r="D66" s="73">
        <v>3951</v>
      </c>
      <c r="E66" s="73">
        <v>3961</v>
      </c>
      <c r="F66" s="73"/>
      <c r="G66" s="73"/>
      <c r="H66" s="73"/>
      <c r="I66" s="75">
        <f t="shared" si="0"/>
        <v>9.865170195978417E-4</v>
      </c>
      <c r="J66" s="75">
        <f t="shared" si="1"/>
        <v>7.6358695652173916E-2</v>
      </c>
      <c r="K66" s="73">
        <f t="shared" si="2"/>
        <v>281</v>
      </c>
      <c r="L66" s="76">
        <f t="shared" si="4"/>
        <v>6.8973304140361902E-4</v>
      </c>
      <c r="M66" s="74">
        <f t="shared" si="3"/>
        <v>10</v>
      </c>
      <c r="N66" s="74">
        <f t="shared" si="5"/>
        <v>0</v>
      </c>
    </row>
    <row r="67" spans="1:14">
      <c r="A67" s="77">
        <v>73</v>
      </c>
      <c r="B67" s="64" t="s">
        <v>232</v>
      </c>
      <c r="C67" s="73">
        <v>23838</v>
      </c>
      <c r="D67" s="73">
        <v>23950</v>
      </c>
      <c r="E67" s="73">
        <v>24245</v>
      </c>
      <c r="F67" s="73"/>
      <c r="G67" s="73"/>
      <c r="H67" s="73"/>
      <c r="I67" s="75">
        <f t="shared" ref="I67:I92" si="6">E67/$E$92</f>
        <v>6.0384006917822957E-3</v>
      </c>
      <c r="J67" s="75">
        <f t="shared" ref="J67:J92" si="7">(E67-C67)/C67</f>
        <v>1.7073579998322007E-2</v>
      </c>
      <c r="K67" s="73">
        <f t="shared" ref="K67:K92" si="8">E67-C67</f>
        <v>407</v>
      </c>
      <c r="L67" s="76">
        <f t="shared" si="4"/>
        <v>9.9900835534260822E-4</v>
      </c>
      <c r="M67" s="74">
        <f t="shared" ref="M67:M92" si="9">E67-D67</f>
        <v>295</v>
      </c>
      <c r="N67" s="74">
        <f t="shared" si="5"/>
        <v>0</v>
      </c>
    </row>
    <row r="68" spans="1:14">
      <c r="A68" s="77">
        <v>74</v>
      </c>
      <c r="B68" s="64" t="s">
        <v>233</v>
      </c>
      <c r="C68" s="73">
        <v>14528</v>
      </c>
      <c r="D68" s="73">
        <v>16893</v>
      </c>
      <c r="E68" s="73">
        <v>16851</v>
      </c>
      <c r="F68" s="73"/>
      <c r="G68" s="73"/>
      <c r="H68" s="73"/>
      <c r="I68" s="75">
        <f t="shared" si="6"/>
        <v>4.1968690475241684E-3</v>
      </c>
      <c r="J68" s="75">
        <f t="shared" si="7"/>
        <v>0.15989812775330398</v>
      </c>
      <c r="K68" s="73">
        <f t="shared" si="8"/>
        <v>2323</v>
      </c>
      <c r="L68" s="76">
        <f t="shared" ref="L68:L92" si="10">K68/$K$92</f>
        <v>5.7019567800021603E-3</v>
      </c>
      <c r="M68" s="74">
        <f t="shared" si="9"/>
        <v>-42</v>
      </c>
      <c r="N68" s="74">
        <f t="shared" ref="N68:N92" si="11">H68-G68</f>
        <v>0</v>
      </c>
    </row>
    <row r="69" spans="1:14">
      <c r="A69" s="77">
        <v>75</v>
      </c>
      <c r="B69" s="64" t="s">
        <v>234</v>
      </c>
      <c r="C69" s="73">
        <v>2410</v>
      </c>
      <c r="D69" s="73">
        <v>2914</v>
      </c>
      <c r="E69" s="73">
        <v>2937</v>
      </c>
      <c r="F69" s="73"/>
      <c r="G69" s="73"/>
      <c r="H69" s="73"/>
      <c r="I69" s="75">
        <f t="shared" si="6"/>
        <v>7.3148207184015686E-4</v>
      </c>
      <c r="J69" s="75">
        <f t="shared" si="7"/>
        <v>0.21867219917012448</v>
      </c>
      <c r="K69" s="73">
        <f t="shared" si="8"/>
        <v>527</v>
      </c>
      <c r="L69" s="76">
        <f t="shared" si="10"/>
        <v>1.2935562733797409E-3</v>
      </c>
      <c r="M69" s="74">
        <f t="shared" si="9"/>
        <v>23</v>
      </c>
      <c r="N69" s="74">
        <f t="shared" si="11"/>
        <v>0</v>
      </c>
    </row>
    <row r="70" spans="1:14">
      <c r="A70" s="77">
        <v>77</v>
      </c>
      <c r="B70" s="64" t="s">
        <v>235</v>
      </c>
      <c r="C70" s="73">
        <v>6458</v>
      </c>
      <c r="D70" s="73">
        <v>6817</v>
      </c>
      <c r="E70" s="73">
        <v>6668</v>
      </c>
      <c r="F70" s="73"/>
      <c r="G70" s="73"/>
      <c r="H70" s="73"/>
      <c r="I70" s="75">
        <f t="shared" si="6"/>
        <v>1.6607158512189873E-3</v>
      </c>
      <c r="J70" s="75">
        <f t="shared" si="7"/>
        <v>3.2517807370703006E-2</v>
      </c>
      <c r="K70" s="73">
        <f t="shared" si="8"/>
        <v>210</v>
      </c>
      <c r="L70" s="76">
        <f t="shared" si="10"/>
        <v>5.1545885656498213E-4</v>
      </c>
      <c r="M70" s="74">
        <f t="shared" si="9"/>
        <v>-149</v>
      </c>
      <c r="N70" s="74">
        <f t="shared" si="11"/>
        <v>0</v>
      </c>
    </row>
    <row r="71" spans="1:14">
      <c r="A71" s="77">
        <v>78</v>
      </c>
      <c r="B71" s="64" t="s">
        <v>236</v>
      </c>
      <c r="C71" s="73">
        <v>21830</v>
      </c>
      <c r="D71" s="73">
        <v>25650</v>
      </c>
      <c r="E71" s="73">
        <v>25734</v>
      </c>
      <c r="F71" s="73"/>
      <c r="G71" s="73"/>
      <c r="H71" s="73"/>
      <c r="I71" s="75">
        <f t="shared" si="6"/>
        <v>6.4092474078088517E-3</v>
      </c>
      <c r="J71" s="75">
        <f t="shared" si="7"/>
        <v>0.1788364635822263</v>
      </c>
      <c r="K71" s="73">
        <f t="shared" si="8"/>
        <v>3904</v>
      </c>
      <c r="L71" s="76">
        <f t="shared" si="10"/>
        <v>9.5826256001413836E-3</v>
      </c>
      <c r="M71" s="74">
        <f t="shared" si="9"/>
        <v>84</v>
      </c>
      <c r="N71" s="74">
        <f t="shared" si="11"/>
        <v>0</v>
      </c>
    </row>
    <row r="72" spans="1:14">
      <c r="A72" s="77">
        <v>79</v>
      </c>
      <c r="B72" s="64" t="s">
        <v>237</v>
      </c>
      <c r="C72" s="73">
        <v>16305</v>
      </c>
      <c r="D72" s="73">
        <v>16694</v>
      </c>
      <c r="E72" s="73">
        <v>16701</v>
      </c>
      <c r="F72" s="73"/>
      <c r="G72" s="73"/>
      <c r="H72" s="73"/>
      <c r="I72" s="75">
        <f t="shared" si="6"/>
        <v>4.1595104125987268E-3</v>
      </c>
      <c r="J72" s="75">
        <f t="shared" si="7"/>
        <v>2.4287028518859246E-2</v>
      </c>
      <c r="K72" s="73">
        <f t="shared" si="8"/>
        <v>396</v>
      </c>
      <c r="L72" s="76">
        <f t="shared" si="10"/>
        <v>9.7200812952253778E-4</v>
      </c>
      <c r="M72" s="74">
        <f t="shared" si="9"/>
        <v>7</v>
      </c>
      <c r="N72" s="74">
        <f t="shared" si="11"/>
        <v>0</v>
      </c>
    </row>
    <row r="73" spans="1:14">
      <c r="A73" s="77">
        <v>80</v>
      </c>
      <c r="B73" s="64" t="s">
        <v>238</v>
      </c>
      <c r="C73" s="73">
        <v>34991</v>
      </c>
      <c r="D73" s="73">
        <v>39597</v>
      </c>
      <c r="E73" s="73">
        <v>39941</v>
      </c>
      <c r="F73" s="73"/>
      <c r="G73" s="73"/>
      <c r="H73" s="73"/>
      <c r="I73" s="75">
        <f t="shared" si="6"/>
        <v>9.9476082503805602E-3</v>
      </c>
      <c r="J73" s="75">
        <f t="shared" si="7"/>
        <v>0.14146494812951901</v>
      </c>
      <c r="K73" s="73">
        <f t="shared" si="8"/>
        <v>4950</v>
      </c>
      <c r="L73" s="76">
        <f t="shared" si="10"/>
        <v>1.2150101619031723E-2</v>
      </c>
      <c r="M73" s="74">
        <f t="shared" si="9"/>
        <v>344</v>
      </c>
      <c r="N73" s="74">
        <f t="shared" si="11"/>
        <v>0</v>
      </c>
    </row>
    <row r="74" spans="1:14">
      <c r="A74" s="77">
        <v>81</v>
      </c>
      <c r="B74" s="64" t="s">
        <v>239</v>
      </c>
      <c r="C74" s="73">
        <v>224187</v>
      </c>
      <c r="D74" s="73">
        <v>258985</v>
      </c>
      <c r="E74" s="73">
        <v>246227</v>
      </c>
      <c r="F74" s="73"/>
      <c r="G74" s="73"/>
      <c r="H74" s="73"/>
      <c r="I74" s="75">
        <f t="shared" si="6"/>
        <v>6.1324697345245593E-2</v>
      </c>
      <c r="J74" s="75">
        <f t="shared" si="7"/>
        <v>9.8310785192718575E-2</v>
      </c>
      <c r="K74" s="73">
        <f t="shared" si="8"/>
        <v>22040</v>
      </c>
      <c r="L74" s="76">
        <f t="shared" si="10"/>
        <v>5.4098634279486704E-2</v>
      </c>
      <c r="M74" s="74">
        <f t="shared" si="9"/>
        <v>-12758</v>
      </c>
      <c r="N74" s="74">
        <f t="shared" si="11"/>
        <v>0</v>
      </c>
    </row>
    <row r="75" spans="1:14">
      <c r="A75" s="77">
        <v>82</v>
      </c>
      <c r="B75" s="64" t="s">
        <v>240</v>
      </c>
      <c r="C75" s="73">
        <v>168387</v>
      </c>
      <c r="D75" s="73">
        <v>179463</v>
      </c>
      <c r="E75" s="73">
        <v>178694</v>
      </c>
      <c r="F75" s="73"/>
      <c r="G75" s="73"/>
      <c r="H75" s="73"/>
      <c r="I75" s="75">
        <f t="shared" si="6"/>
        <v>4.4505092729113037E-2</v>
      </c>
      <c r="J75" s="75">
        <f t="shared" si="7"/>
        <v>6.1210188434974194E-2</v>
      </c>
      <c r="K75" s="73">
        <f t="shared" si="8"/>
        <v>10307</v>
      </c>
      <c r="L75" s="76">
        <f t="shared" si="10"/>
        <v>2.5299211593406055E-2</v>
      </c>
      <c r="M75" s="74">
        <f t="shared" si="9"/>
        <v>-769</v>
      </c>
      <c r="N75" s="74">
        <f t="shared" si="11"/>
        <v>0</v>
      </c>
    </row>
    <row r="76" spans="1:14">
      <c r="A76" s="77">
        <v>84</v>
      </c>
      <c r="B76" s="64" t="s">
        <v>166</v>
      </c>
      <c r="C76" s="73">
        <v>16612</v>
      </c>
      <c r="D76" s="73">
        <v>24921</v>
      </c>
      <c r="E76" s="73">
        <v>24199</v>
      </c>
      <c r="F76" s="73"/>
      <c r="G76" s="73"/>
      <c r="H76" s="73"/>
      <c r="I76" s="75">
        <f t="shared" si="6"/>
        <v>6.026944043738494E-3</v>
      </c>
      <c r="J76" s="75">
        <f t="shared" si="7"/>
        <v>0.4567180351553094</v>
      </c>
      <c r="K76" s="73">
        <f t="shared" si="8"/>
        <v>7587</v>
      </c>
      <c r="L76" s="76">
        <f t="shared" si="10"/>
        <v>1.8622792117897715E-2</v>
      </c>
      <c r="M76" s="74">
        <f t="shared" si="9"/>
        <v>-722</v>
      </c>
      <c r="N76" s="74">
        <f t="shared" si="11"/>
        <v>0</v>
      </c>
    </row>
    <row r="77" spans="1:14">
      <c r="A77" s="77">
        <v>85</v>
      </c>
      <c r="B77" s="64" t="s">
        <v>241</v>
      </c>
      <c r="C77" s="73">
        <v>306885</v>
      </c>
      <c r="D77" s="73">
        <v>360489</v>
      </c>
      <c r="E77" s="73">
        <v>363636</v>
      </c>
      <c r="F77" s="73"/>
      <c r="G77" s="73"/>
      <c r="H77" s="73"/>
      <c r="I77" s="75">
        <f t="shared" si="6"/>
        <v>9.0566297131653817E-2</v>
      </c>
      <c r="J77" s="75">
        <f t="shared" si="7"/>
        <v>0.18492594945989541</v>
      </c>
      <c r="K77" s="73">
        <f t="shared" si="8"/>
        <v>56751</v>
      </c>
      <c r="L77" s="76">
        <f t="shared" si="10"/>
        <v>0.13929907413771098</v>
      </c>
      <c r="M77" s="74">
        <f t="shared" si="9"/>
        <v>3147</v>
      </c>
      <c r="N77" s="74">
        <f t="shared" si="11"/>
        <v>0</v>
      </c>
    </row>
    <row r="78" spans="1:14">
      <c r="A78" s="77">
        <v>86</v>
      </c>
      <c r="B78" s="64" t="s">
        <v>242</v>
      </c>
      <c r="C78" s="73">
        <v>177912</v>
      </c>
      <c r="D78" s="73">
        <v>210418</v>
      </c>
      <c r="E78" s="73">
        <v>210516</v>
      </c>
      <c r="F78" s="73"/>
      <c r="G78" s="73"/>
      <c r="H78" s="73"/>
      <c r="I78" s="75">
        <f t="shared" si="6"/>
        <v>5.2430602599762496E-2</v>
      </c>
      <c r="J78" s="75">
        <f t="shared" si="7"/>
        <v>0.18325913934979091</v>
      </c>
      <c r="K78" s="73">
        <f t="shared" si="8"/>
        <v>32604</v>
      </c>
      <c r="L78" s="76">
        <f t="shared" si="10"/>
        <v>8.0028669330688945E-2</v>
      </c>
      <c r="M78" s="74">
        <f t="shared" si="9"/>
        <v>98</v>
      </c>
      <c r="N78" s="74">
        <f t="shared" si="11"/>
        <v>0</v>
      </c>
    </row>
    <row r="79" spans="1:14">
      <c r="A79" s="77">
        <v>87</v>
      </c>
      <c r="B79" s="64" t="s">
        <v>243</v>
      </c>
      <c r="C79" s="74">
        <v>17252</v>
      </c>
      <c r="D79" s="74">
        <v>19314</v>
      </c>
      <c r="E79" s="74">
        <v>19365</v>
      </c>
      <c r="F79" s="74"/>
      <c r="G79" s="74"/>
      <c r="H79" s="74"/>
      <c r="I79" s="75">
        <f t="shared" si="6"/>
        <v>4.8229997688745783E-3</v>
      </c>
      <c r="J79" s="75">
        <f t="shared" si="7"/>
        <v>0.12247855321122189</v>
      </c>
      <c r="K79" s="73">
        <f t="shared" si="8"/>
        <v>2113</v>
      </c>
      <c r="L79" s="76">
        <f t="shared" si="10"/>
        <v>5.1864979234371783E-3</v>
      </c>
      <c r="M79" s="74">
        <f t="shared" si="9"/>
        <v>51</v>
      </c>
      <c r="N79" s="74">
        <f t="shared" si="11"/>
        <v>0</v>
      </c>
    </row>
    <row r="80" spans="1:14">
      <c r="A80" s="77">
        <v>88</v>
      </c>
      <c r="B80" s="64" t="s">
        <v>244</v>
      </c>
      <c r="C80" s="74">
        <v>33042</v>
      </c>
      <c r="D80" s="74">
        <v>37254</v>
      </c>
      <c r="E80" s="74">
        <v>37298</v>
      </c>
      <c r="F80" s="74"/>
      <c r="G80" s="74"/>
      <c r="H80" s="74"/>
      <c r="I80" s="75">
        <f t="shared" si="6"/>
        <v>9.2893491029942699E-3</v>
      </c>
      <c r="J80" s="75">
        <f t="shared" si="7"/>
        <v>0.12880576236305308</v>
      </c>
      <c r="K80" s="73">
        <f t="shared" si="8"/>
        <v>4256</v>
      </c>
      <c r="L80" s="76">
        <f t="shared" si="10"/>
        <v>1.0446632826383639E-2</v>
      </c>
      <c r="M80" s="74">
        <f t="shared" si="9"/>
        <v>44</v>
      </c>
      <c r="N80" s="74">
        <f t="shared" si="11"/>
        <v>0</v>
      </c>
    </row>
    <row r="81" spans="1:16">
      <c r="A81" s="77">
        <v>90</v>
      </c>
      <c r="B81" s="64" t="s">
        <v>245</v>
      </c>
      <c r="C81" s="74">
        <v>4587</v>
      </c>
      <c r="D81" s="74">
        <v>4603</v>
      </c>
      <c r="E81" s="74">
        <v>4593</v>
      </c>
      <c r="F81" s="74"/>
      <c r="G81" s="74"/>
      <c r="H81" s="74"/>
      <c r="I81" s="75">
        <f t="shared" si="6"/>
        <v>1.1439214014170378E-3</v>
      </c>
      <c r="J81" s="75">
        <f t="shared" si="7"/>
        <v>1.3080444735120995E-3</v>
      </c>
      <c r="K81" s="73">
        <f t="shared" si="8"/>
        <v>6</v>
      </c>
      <c r="L81" s="76">
        <f t="shared" si="10"/>
        <v>1.4727395901856633E-5</v>
      </c>
      <c r="M81" s="74">
        <f t="shared" si="9"/>
        <v>-10</v>
      </c>
      <c r="N81" s="74">
        <f t="shared" si="11"/>
        <v>0</v>
      </c>
      <c r="O81" s="6"/>
      <c r="P81" s="6"/>
    </row>
    <row r="82" spans="1:16">
      <c r="A82" s="77">
        <v>91</v>
      </c>
      <c r="B82" s="64" t="s">
        <v>246</v>
      </c>
      <c r="C82" s="74">
        <v>924</v>
      </c>
      <c r="D82" s="74">
        <v>1147</v>
      </c>
      <c r="E82" s="74">
        <v>1066</v>
      </c>
      <c r="F82" s="74"/>
      <c r="G82" s="74"/>
      <c r="H82" s="74"/>
      <c r="I82" s="75">
        <f t="shared" si="6"/>
        <v>2.654953655368087E-4</v>
      </c>
      <c r="J82" s="75">
        <f t="shared" si="7"/>
        <v>0.15367965367965367</v>
      </c>
      <c r="K82" s="73">
        <f t="shared" si="8"/>
        <v>142</v>
      </c>
      <c r="L82" s="76">
        <f t="shared" si="10"/>
        <v>3.4854836967727367E-4</v>
      </c>
      <c r="M82" s="74">
        <f t="shared" si="9"/>
        <v>-81</v>
      </c>
      <c r="N82" s="74">
        <f t="shared" si="11"/>
        <v>0</v>
      </c>
      <c r="O82" s="4"/>
      <c r="P82" s="4"/>
    </row>
    <row r="83" spans="1:16">
      <c r="A83" s="77">
        <v>92</v>
      </c>
      <c r="B83" s="64" t="s">
        <v>247</v>
      </c>
      <c r="C83" s="74">
        <v>2348</v>
      </c>
      <c r="D83" s="74">
        <v>2123</v>
      </c>
      <c r="E83" s="74">
        <v>2024</v>
      </c>
      <c r="F83" s="74"/>
      <c r="G83" s="74"/>
      <c r="H83" s="74"/>
      <c r="I83" s="75">
        <f t="shared" si="6"/>
        <v>5.0409251392729908E-4</v>
      </c>
      <c r="J83" s="75">
        <f t="shared" si="7"/>
        <v>-0.13798977853492334</v>
      </c>
      <c r="K83" s="73">
        <f t="shared" si="8"/>
        <v>-324</v>
      </c>
      <c r="L83" s="76">
        <f t="shared" si="10"/>
        <v>-7.9527937870025819E-4</v>
      </c>
      <c r="M83" s="74">
        <f t="shared" si="9"/>
        <v>-99</v>
      </c>
      <c r="N83" s="74">
        <f t="shared" si="11"/>
        <v>0</v>
      </c>
    </row>
    <row r="84" spans="1:16">
      <c r="A84" s="77">
        <v>93</v>
      </c>
      <c r="B84" s="64" t="s">
        <v>248</v>
      </c>
      <c r="C84" s="74">
        <v>13201</v>
      </c>
      <c r="D84" s="74">
        <v>14828</v>
      </c>
      <c r="E84" s="74">
        <v>14826</v>
      </c>
      <c r="F84" s="74"/>
      <c r="G84" s="74"/>
      <c r="H84" s="74"/>
      <c r="I84" s="75">
        <f t="shared" si="6"/>
        <v>3.6925274760306998E-3</v>
      </c>
      <c r="J84" s="75">
        <f t="shared" si="7"/>
        <v>0.12309673509582607</v>
      </c>
      <c r="K84" s="73">
        <f t="shared" si="8"/>
        <v>1625</v>
      </c>
      <c r="L84" s="76">
        <f t="shared" si="10"/>
        <v>3.9886697234195051E-3</v>
      </c>
      <c r="M84" s="74">
        <f t="shared" si="9"/>
        <v>-2</v>
      </c>
      <c r="N84" s="74">
        <f t="shared" si="11"/>
        <v>0</v>
      </c>
    </row>
    <row r="85" spans="1:16">
      <c r="A85" s="77">
        <v>94</v>
      </c>
      <c r="B85" s="64" t="s">
        <v>249</v>
      </c>
      <c r="C85" s="74">
        <v>20289</v>
      </c>
      <c r="D85" s="74">
        <v>22820</v>
      </c>
      <c r="E85" s="74">
        <v>23132</v>
      </c>
      <c r="F85" s="74"/>
      <c r="G85" s="74"/>
      <c r="H85" s="74"/>
      <c r="I85" s="75">
        <f t="shared" si="6"/>
        <v>5.761199620635515E-3</v>
      </c>
      <c r="J85" s="75">
        <f t="shared" si="7"/>
        <v>0.14012519099019172</v>
      </c>
      <c r="K85" s="73">
        <f t="shared" si="8"/>
        <v>2843</v>
      </c>
      <c r="L85" s="76">
        <f t="shared" si="10"/>
        <v>6.9783310914964015E-3</v>
      </c>
      <c r="M85" s="74">
        <f t="shared" si="9"/>
        <v>312</v>
      </c>
      <c r="N85" s="74">
        <f t="shared" si="11"/>
        <v>0</v>
      </c>
    </row>
    <row r="86" spans="1:16">
      <c r="A86" s="77">
        <v>95</v>
      </c>
      <c r="B86" s="64" t="s">
        <v>250</v>
      </c>
      <c r="C86" s="74">
        <v>13110</v>
      </c>
      <c r="D86" s="74">
        <v>13235</v>
      </c>
      <c r="E86" s="74">
        <v>13156</v>
      </c>
      <c r="F86" s="74"/>
      <c r="G86" s="74"/>
      <c r="H86" s="74"/>
      <c r="I86" s="75">
        <f t="shared" si="6"/>
        <v>3.276601340527444E-3</v>
      </c>
      <c r="J86" s="75">
        <f t="shared" si="7"/>
        <v>3.5087719298245615E-3</v>
      </c>
      <c r="K86" s="73">
        <f t="shared" si="8"/>
        <v>46</v>
      </c>
      <c r="L86" s="76">
        <f t="shared" si="10"/>
        <v>1.1291003524756752E-4</v>
      </c>
      <c r="M86" s="74">
        <f t="shared" si="9"/>
        <v>-79</v>
      </c>
      <c r="N86" s="74">
        <f t="shared" si="11"/>
        <v>0</v>
      </c>
    </row>
    <row r="87" spans="1:16">
      <c r="A87" s="77">
        <v>96</v>
      </c>
      <c r="B87" s="64" t="s">
        <v>251</v>
      </c>
      <c r="C87" s="74">
        <v>44090</v>
      </c>
      <c r="D87" s="74">
        <v>48893</v>
      </c>
      <c r="E87" s="74">
        <v>48852</v>
      </c>
      <c r="F87" s="74"/>
      <c r="G87" s="74"/>
      <c r="H87" s="74"/>
      <c r="I87" s="75">
        <f t="shared" si="6"/>
        <v>1.2166960222517991E-2</v>
      </c>
      <c r="J87" s="75">
        <f t="shared" si="7"/>
        <v>0.10800635064640508</v>
      </c>
      <c r="K87" s="73">
        <f t="shared" si="8"/>
        <v>4762</v>
      </c>
      <c r="L87" s="76">
        <f t="shared" si="10"/>
        <v>1.1688643214106882E-2</v>
      </c>
      <c r="M87" s="74">
        <f t="shared" si="9"/>
        <v>-41</v>
      </c>
      <c r="N87" s="74">
        <f t="shared" si="11"/>
        <v>0</v>
      </c>
    </row>
    <row r="88" spans="1:16">
      <c r="A88" s="77">
        <v>97</v>
      </c>
      <c r="B88" s="64" t="s">
        <v>252</v>
      </c>
      <c r="C88" s="74">
        <v>19617</v>
      </c>
      <c r="D88" s="74">
        <v>14801</v>
      </c>
      <c r="E88" s="74">
        <v>14468</v>
      </c>
      <c r="F88" s="74"/>
      <c r="G88" s="74"/>
      <c r="H88" s="74"/>
      <c r="I88" s="75">
        <f t="shared" si="6"/>
        <v>3.6033648673419781E-3</v>
      </c>
      <c r="J88" s="75">
        <f t="shared" si="7"/>
        <v>-0.26247642351022071</v>
      </c>
      <c r="K88" s="73">
        <f t="shared" si="8"/>
        <v>-5149</v>
      </c>
      <c r="L88" s="76">
        <f t="shared" si="10"/>
        <v>-1.2638560249776635E-2</v>
      </c>
      <c r="M88" s="74">
        <f t="shared" si="9"/>
        <v>-333</v>
      </c>
      <c r="N88" s="74">
        <f t="shared" si="11"/>
        <v>0</v>
      </c>
    </row>
    <row r="89" spans="1:16">
      <c r="A89" s="77">
        <v>98</v>
      </c>
      <c r="B89" s="64" t="s">
        <v>253</v>
      </c>
      <c r="C89" s="74">
        <v>975</v>
      </c>
      <c r="D89" s="74">
        <v>730</v>
      </c>
      <c r="E89" s="74">
        <v>718</v>
      </c>
      <c r="F89" s="74"/>
      <c r="G89" s="74"/>
      <c r="H89" s="74"/>
      <c r="I89" s="75">
        <f t="shared" si="6"/>
        <v>1.7882333250978299E-4</v>
      </c>
      <c r="J89" s="75">
        <f t="shared" si="7"/>
        <v>-0.26358974358974357</v>
      </c>
      <c r="K89" s="73">
        <f t="shared" si="8"/>
        <v>-257</v>
      </c>
      <c r="L89" s="76">
        <f t="shared" si="10"/>
        <v>-6.3082345779619253E-4</v>
      </c>
      <c r="M89" s="74">
        <f t="shared" si="9"/>
        <v>-12</v>
      </c>
      <c r="N89" s="74">
        <f t="shared" si="11"/>
        <v>0</v>
      </c>
    </row>
    <row r="90" spans="1:16">
      <c r="A90" s="77">
        <v>99</v>
      </c>
      <c r="B90" s="64" t="s">
        <v>254</v>
      </c>
      <c r="C90" s="74">
        <v>1789</v>
      </c>
      <c r="D90" s="74">
        <v>1705</v>
      </c>
      <c r="E90" s="74">
        <v>1709</v>
      </c>
      <c r="F90" s="74"/>
      <c r="G90" s="74"/>
      <c r="H90" s="74"/>
      <c r="I90" s="75">
        <f t="shared" si="6"/>
        <v>4.2563938058387063E-4</v>
      </c>
      <c r="J90" s="75">
        <f t="shared" si="7"/>
        <v>-4.4717719396310786E-2</v>
      </c>
      <c r="K90" s="73">
        <f t="shared" si="8"/>
        <v>-80</v>
      </c>
      <c r="L90" s="76">
        <f t="shared" si="10"/>
        <v>-1.963652786914218E-4</v>
      </c>
      <c r="M90" s="74">
        <f t="shared" si="9"/>
        <v>4</v>
      </c>
      <c r="N90" s="74">
        <f t="shared" si="11"/>
        <v>0</v>
      </c>
    </row>
    <row r="91" spans="1:16" s="85" customFormat="1">
      <c r="A91" s="77"/>
      <c r="B91" s="168" t="s">
        <v>282</v>
      </c>
      <c r="C91" s="74"/>
      <c r="D91" s="74">
        <v>39830</v>
      </c>
      <c r="E91" s="74">
        <v>40264</v>
      </c>
      <c r="F91" s="74"/>
      <c r="G91" s="74"/>
      <c r="H91" s="74"/>
      <c r="I91" s="75"/>
      <c r="J91" s="75"/>
      <c r="K91" s="73"/>
      <c r="L91" s="76"/>
      <c r="M91" s="74"/>
      <c r="N91" s="74"/>
      <c r="O91" s="13"/>
      <c r="P91" s="13"/>
    </row>
    <row r="92" spans="1:16" s="4" customFormat="1">
      <c r="A92" s="172" t="s">
        <v>255</v>
      </c>
      <c r="B92" s="172"/>
      <c r="C92" s="45">
        <v>3607732</v>
      </c>
      <c r="D92" s="45">
        <v>4040935</v>
      </c>
      <c r="E92" s="45">
        <v>4015136</v>
      </c>
      <c r="F92" s="45"/>
      <c r="G92" s="45"/>
      <c r="H92" s="45"/>
      <c r="I92" s="75">
        <f t="shared" si="6"/>
        <v>1</v>
      </c>
      <c r="J92" s="75">
        <f t="shared" si="7"/>
        <v>0.11292523945791982</v>
      </c>
      <c r="K92" s="73">
        <f t="shared" si="8"/>
        <v>407404</v>
      </c>
      <c r="L92" s="76">
        <f t="shared" si="10"/>
        <v>1</v>
      </c>
      <c r="M92" s="73">
        <f t="shared" si="9"/>
        <v>-25799</v>
      </c>
      <c r="N92" s="74">
        <f t="shared" si="11"/>
        <v>0</v>
      </c>
      <c r="O92" s="3"/>
      <c r="P92" s="3"/>
    </row>
    <row r="93" spans="1:16">
      <c r="C93" s="114"/>
      <c r="D93" s="113"/>
      <c r="E93" s="115">
        <f>E91-C91</f>
        <v>40264</v>
      </c>
      <c r="F93" s="115">
        <f>E91-D91</f>
        <v>434</v>
      </c>
      <c r="G93" s="115"/>
      <c r="H93" s="115">
        <v>51321</v>
      </c>
      <c r="I93" s="7"/>
    </row>
    <row r="94" spans="1:16">
      <c r="E94" s="115">
        <f>H91-F91</f>
        <v>0</v>
      </c>
      <c r="F94" s="115">
        <f>H91-G91</f>
        <v>0</v>
      </c>
      <c r="H94" s="115"/>
    </row>
    <row r="96" spans="1:16">
      <c r="E96" s="115">
        <f>E91-C91</f>
        <v>40264</v>
      </c>
      <c r="G96" s="134"/>
      <c r="H96" s="134"/>
    </row>
  </sheetData>
  <mergeCells count="3">
    <mergeCell ref="C1:E1"/>
    <mergeCell ref="F1:H1"/>
    <mergeCell ref="A92:B92"/>
  </mergeCells>
  <pageMargins left="0.7" right="0.7" top="0.75" bottom="0.75" header="0.3" footer="0.3"/>
  <pageSetup paperSize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P30"/>
  <sheetViews>
    <sheetView topLeftCell="M1" zoomScale="80" zoomScaleNormal="80" workbookViewId="0">
      <pane ySplit="2" topLeftCell="A3" activePane="bottomLeft" state="frozen"/>
      <selection pane="bottomLeft" activeCell="U14" sqref="U14"/>
    </sheetView>
  </sheetViews>
  <sheetFormatPr defaultColWidth="8.85546875" defaultRowHeight="15"/>
  <cols>
    <col min="1" max="1" width="13.7109375" style="3" bestFit="1" customWidth="1"/>
    <col min="2" max="2" width="40.5703125" style="3" customWidth="1"/>
    <col min="3" max="5" width="12" style="3" bestFit="1" customWidth="1"/>
    <col min="6" max="8" width="12" style="3" customWidth="1"/>
    <col min="9" max="9" width="22.5703125" style="3" customWidth="1"/>
    <col min="10" max="10" width="28.42578125" style="3" customWidth="1"/>
    <col min="11" max="11" width="26.7109375" style="3" customWidth="1"/>
    <col min="12" max="12" width="20.28515625" style="3" customWidth="1"/>
    <col min="13" max="14" width="29" style="3" customWidth="1"/>
    <col min="15" max="16384" width="8.85546875" style="3"/>
  </cols>
  <sheetData>
    <row r="1" spans="1:16" ht="15.75" thickBot="1">
      <c r="C1" s="169" t="s">
        <v>163</v>
      </c>
      <c r="D1" s="169"/>
      <c r="E1" s="170"/>
      <c r="F1" s="171" t="s">
        <v>164</v>
      </c>
      <c r="G1" s="169"/>
      <c r="H1" s="170"/>
    </row>
    <row r="2" spans="1:16" ht="45">
      <c r="A2" s="71" t="s">
        <v>167</v>
      </c>
      <c r="B2" s="70" t="s">
        <v>165</v>
      </c>
      <c r="C2" s="144">
        <v>42767</v>
      </c>
      <c r="D2" s="144">
        <v>43101</v>
      </c>
      <c r="E2" s="144">
        <v>43132</v>
      </c>
      <c r="F2" s="144">
        <v>42767</v>
      </c>
      <c r="G2" s="144">
        <v>43101</v>
      </c>
      <c r="H2" s="144">
        <v>43132</v>
      </c>
      <c r="I2" s="68" t="s">
        <v>283</v>
      </c>
      <c r="J2" s="68" t="s">
        <v>309</v>
      </c>
      <c r="K2" s="68" t="s">
        <v>310</v>
      </c>
      <c r="L2" s="68" t="s">
        <v>286</v>
      </c>
      <c r="M2" s="72" t="s">
        <v>314</v>
      </c>
      <c r="N2" s="136" t="s">
        <v>313</v>
      </c>
    </row>
    <row r="3" spans="1:16">
      <c r="A3" s="77">
        <v>10</v>
      </c>
      <c r="B3" s="64" t="s">
        <v>176</v>
      </c>
      <c r="C3" s="73">
        <v>124627</v>
      </c>
      <c r="D3" s="73">
        <v>137989</v>
      </c>
      <c r="E3" s="73">
        <v>137037</v>
      </c>
      <c r="F3" s="73"/>
      <c r="G3" s="73"/>
      <c r="H3" s="73"/>
      <c r="I3" s="75">
        <f t="shared" ref="I3:I27" si="0">E3/$E$27</f>
        <v>0.15318722249299105</v>
      </c>
      <c r="J3" s="75">
        <f t="shared" ref="J3:J27" si="1">(E3-C3)/C3</f>
        <v>9.9577138180330108E-2</v>
      </c>
      <c r="K3" s="73">
        <f t="shared" ref="K3:K27" si="2">E3-C3</f>
        <v>12410</v>
      </c>
      <c r="L3" s="76">
        <f t="shared" ref="L3:L27" si="3">K3/$K$27</f>
        <v>0.15951976965396678</v>
      </c>
      <c r="M3" s="74">
        <f t="shared" ref="M3:M27" si="4">E3-D3</f>
        <v>-952</v>
      </c>
      <c r="N3" s="74">
        <f>H3-G3</f>
        <v>0</v>
      </c>
      <c r="P3" s="5"/>
    </row>
    <row r="4" spans="1:16">
      <c r="A4" s="77">
        <v>11</v>
      </c>
      <c r="B4" s="64" t="s">
        <v>177</v>
      </c>
      <c r="C4" s="73">
        <v>2357</v>
      </c>
      <c r="D4" s="73">
        <v>2542</v>
      </c>
      <c r="E4" s="73">
        <v>2530</v>
      </c>
      <c r="F4" s="73"/>
      <c r="G4" s="73"/>
      <c r="H4" s="73"/>
      <c r="I4" s="75">
        <f t="shared" si="0"/>
        <v>2.8281681072065746E-3</v>
      </c>
      <c r="J4" s="75">
        <f t="shared" si="1"/>
        <v>7.3398387781077642E-2</v>
      </c>
      <c r="K4" s="73">
        <f t="shared" si="2"/>
        <v>173</v>
      </c>
      <c r="L4" s="76">
        <f t="shared" si="3"/>
        <v>2.2237647179803588E-3</v>
      </c>
      <c r="M4" s="74">
        <f t="shared" si="4"/>
        <v>-12</v>
      </c>
      <c r="N4" s="74">
        <f t="shared" ref="N4:N27" si="5">H4-G4</f>
        <v>0</v>
      </c>
      <c r="P4" s="5"/>
    </row>
    <row r="5" spans="1:16">
      <c r="A5" s="77">
        <v>12</v>
      </c>
      <c r="B5" s="64" t="s">
        <v>178</v>
      </c>
      <c r="C5" s="73">
        <v>993</v>
      </c>
      <c r="D5" s="73">
        <v>963</v>
      </c>
      <c r="E5" s="73">
        <v>1048</v>
      </c>
      <c r="F5" s="73"/>
      <c r="G5" s="73"/>
      <c r="H5" s="73"/>
      <c r="I5" s="75">
        <f t="shared" si="0"/>
        <v>1.1715099511274665E-3</v>
      </c>
      <c r="J5" s="75">
        <f t="shared" si="1"/>
        <v>5.53877139979859E-2</v>
      </c>
      <c r="K5" s="73">
        <f t="shared" si="2"/>
        <v>55</v>
      </c>
      <c r="L5" s="76">
        <f t="shared" si="3"/>
        <v>7.0697722247930485E-4</v>
      </c>
      <c r="M5" s="74">
        <f t="shared" si="4"/>
        <v>85</v>
      </c>
      <c r="N5" s="74">
        <f t="shared" si="5"/>
        <v>0</v>
      </c>
      <c r="P5" s="5"/>
    </row>
    <row r="6" spans="1:16">
      <c r="A6" s="77">
        <v>13</v>
      </c>
      <c r="B6" s="64" t="s">
        <v>179</v>
      </c>
      <c r="C6" s="73">
        <v>113011</v>
      </c>
      <c r="D6" s="73">
        <v>120369</v>
      </c>
      <c r="E6" s="73">
        <v>120646</v>
      </c>
      <c r="F6" s="73"/>
      <c r="G6" s="73"/>
      <c r="H6" s="73"/>
      <c r="I6" s="75">
        <f t="shared" si="0"/>
        <v>0.13486449385851559</v>
      </c>
      <c r="J6" s="75">
        <f t="shared" si="1"/>
        <v>6.7559795064197292E-2</v>
      </c>
      <c r="K6" s="73">
        <f t="shared" si="2"/>
        <v>7635</v>
      </c>
      <c r="L6" s="76">
        <f t="shared" si="3"/>
        <v>9.8141292611445316E-2</v>
      </c>
      <c r="M6" s="74">
        <f t="shared" si="4"/>
        <v>277</v>
      </c>
      <c r="N6" s="74">
        <f t="shared" si="5"/>
        <v>0</v>
      </c>
      <c r="P6" s="5"/>
    </row>
    <row r="7" spans="1:16">
      <c r="A7" s="77">
        <v>14</v>
      </c>
      <c r="B7" s="64" t="s">
        <v>180</v>
      </c>
      <c r="C7" s="73">
        <v>228922</v>
      </c>
      <c r="D7" s="73">
        <v>252130</v>
      </c>
      <c r="E7" s="73">
        <v>253727</v>
      </c>
      <c r="F7" s="73"/>
      <c r="G7" s="73"/>
      <c r="H7" s="73"/>
      <c r="I7" s="75">
        <f t="shared" si="0"/>
        <v>0.2836294898566018</v>
      </c>
      <c r="J7" s="75">
        <f t="shared" si="1"/>
        <v>0.10835568446894575</v>
      </c>
      <c r="K7" s="73">
        <f t="shared" si="2"/>
        <v>24805</v>
      </c>
      <c r="L7" s="76">
        <f t="shared" si="3"/>
        <v>0.31884672733816649</v>
      </c>
      <c r="M7" s="74">
        <f t="shared" si="4"/>
        <v>1597</v>
      </c>
      <c r="N7" s="74">
        <f t="shared" si="5"/>
        <v>0</v>
      </c>
      <c r="P7" s="5"/>
    </row>
    <row r="8" spans="1:16">
      <c r="A8" s="77">
        <v>15</v>
      </c>
      <c r="B8" s="64" t="s">
        <v>181</v>
      </c>
      <c r="C8" s="73">
        <v>12859</v>
      </c>
      <c r="D8" s="73">
        <v>14520</v>
      </c>
      <c r="E8" s="73">
        <v>14680</v>
      </c>
      <c r="F8" s="73"/>
      <c r="G8" s="73"/>
      <c r="H8" s="73"/>
      <c r="I8" s="75">
        <f t="shared" si="0"/>
        <v>1.6410082139838938E-2</v>
      </c>
      <c r="J8" s="75">
        <f t="shared" si="1"/>
        <v>0.14161287813982426</v>
      </c>
      <c r="K8" s="73">
        <f t="shared" si="2"/>
        <v>1821</v>
      </c>
      <c r="L8" s="76">
        <f t="shared" si="3"/>
        <v>2.3407373129723894E-2</v>
      </c>
      <c r="M8" s="74">
        <f t="shared" si="4"/>
        <v>160</v>
      </c>
      <c r="N8" s="74">
        <f t="shared" si="5"/>
        <v>0</v>
      </c>
      <c r="P8" s="5"/>
    </row>
    <row r="9" spans="1:16">
      <c r="A9" s="77">
        <v>16</v>
      </c>
      <c r="B9" s="64" t="s">
        <v>182</v>
      </c>
      <c r="C9" s="73">
        <v>7890</v>
      </c>
      <c r="D9" s="73">
        <v>8855</v>
      </c>
      <c r="E9" s="73">
        <v>8730</v>
      </c>
      <c r="F9" s="73"/>
      <c r="G9" s="73"/>
      <c r="H9" s="73"/>
      <c r="I9" s="75">
        <f t="shared" si="0"/>
        <v>9.7588567493728847E-3</v>
      </c>
      <c r="J9" s="75">
        <f t="shared" si="1"/>
        <v>0.10646387832699619</v>
      </c>
      <c r="K9" s="73">
        <f t="shared" si="2"/>
        <v>840</v>
      </c>
      <c r="L9" s="76">
        <f t="shared" si="3"/>
        <v>1.0797470306956656E-2</v>
      </c>
      <c r="M9" s="74">
        <f t="shared" si="4"/>
        <v>-125</v>
      </c>
      <c r="N9" s="74">
        <f t="shared" si="5"/>
        <v>0</v>
      </c>
      <c r="P9" s="5"/>
    </row>
    <row r="10" spans="1:16">
      <c r="A10" s="77">
        <v>17</v>
      </c>
      <c r="B10" s="64" t="s">
        <v>183</v>
      </c>
      <c r="C10" s="73">
        <v>9586</v>
      </c>
      <c r="D10" s="73">
        <v>10386</v>
      </c>
      <c r="E10" s="73">
        <v>10319</v>
      </c>
      <c r="F10" s="73"/>
      <c r="G10" s="73"/>
      <c r="H10" s="73"/>
      <c r="I10" s="75">
        <f t="shared" si="0"/>
        <v>1.1535125177179702E-2</v>
      </c>
      <c r="J10" s="75">
        <f t="shared" si="1"/>
        <v>7.6465679115376592E-2</v>
      </c>
      <c r="K10" s="73">
        <f t="shared" si="2"/>
        <v>733</v>
      </c>
      <c r="L10" s="76">
        <f t="shared" si="3"/>
        <v>9.4220782559514635E-3</v>
      </c>
      <c r="M10" s="74">
        <f t="shared" si="4"/>
        <v>-67</v>
      </c>
      <c r="N10" s="74">
        <f t="shared" si="5"/>
        <v>0</v>
      </c>
      <c r="P10" s="5"/>
    </row>
    <row r="11" spans="1:16">
      <c r="A11" s="77">
        <v>18</v>
      </c>
      <c r="B11" s="64" t="s">
        <v>184</v>
      </c>
      <c r="C11" s="73">
        <v>12440</v>
      </c>
      <c r="D11" s="73">
        <v>12704</v>
      </c>
      <c r="E11" s="73">
        <v>12602</v>
      </c>
      <c r="F11" s="73"/>
      <c r="G11" s="73"/>
      <c r="H11" s="73"/>
      <c r="I11" s="75">
        <f t="shared" si="0"/>
        <v>1.4087183591706425E-2</v>
      </c>
      <c r="J11" s="75">
        <f t="shared" si="1"/>
        <v>1.3022508038585208E-2</v>
      </c>
      <c r="K11" s="73">
        <f t="shared" si="2"/>
        <v>162</v>
      </c>
      <c r="L11" s="76">
        <f t="shared" si="3"/>
        <v>2.0823692734844978E-3</v>
      </c>
      <c r="M11" s="74">
        <f t="shared" si="4"/>
        <v>-102</v>
      </c>
      <c r="N11" s="74">
        <f t="shared" si="5"/>
        <v>0</v>
      </c>
      <c r="P11" s="5"/>
    </row>
    <row r="12" spans="1:16">
      <c r="A12" s="77">
        <v>19</v>
      </c>
      <c r="B12" s="64" t="s">
        <v>185</v>
      </c>
      <c r="C12" s="73">
        <v>976</v>
      </c>
      <c r="D12" s="73">
        <v>1049</v>
      </c>
      <c r="E12" s="73">
        <v>1050</v>
      </c>
      <c r="F12" s="73"/>
      <c r="G12" s="73"/>
      <c r="H12" s="73"/>
      <c r="I12" s="75">
        <f t="shared" si="0"/>
        <v>1.1737456571410687E-3</v>
      </c>
      <c r="J12" s="75">
        <f t="shared" si="1"/>
        <v>7.5819672131147542E-2</v>
      </c>
      <c r="K12" s="73">
        <f t="shared" si="2"/>
        <v>74</v>
      </c>
      <c r="L12" s="76">
        <f t="shared" si="3"/>
        <v>9.5120571751761021E-4</v>
      </c>
      <c r="M12" s="74">
        <f t="shared" si="4"/>
        <v>1</v>
      </c>
      <c r="N12" s="74">
        <f t="shared" si="5"/>
        <v>0</v>
      </c>
      <c r="P12" s="5"/>
    </row>
    <row r="13" spans="1:16">
      <c r="A13" s="77">
        <v>20</v>
      </c>
      <c r="B13" s="64" t="s">
        <v>186</v>
      </c>
      <c r="C13" s="73">
        <v>16688</v>
      </c>
      <c r="D13" s="73">
        <v>18332</v>
      </c>
      <c r="E13" s="73">
        <v>18374</v>
      </c>
      <c r="F13" s="73"/>
      <c r="G13" s="73"/>
      <c r="H13" s="73"/>
      <c r="I13" s="75">
        <f t="shared" si="0"/>
        <v>2.0539431146961898E-2</v>
      </c>
      <c r="J13" s="75">
        <f t="shared" si="1"/>
        <v>0.1010306807286673</v>
      </c>
      <c r="K13" s="73">
        <f t="shared" si="2"/>
        <v>1686</v>
      </c>
      <c r="L13" s="76">
        <f t="shared" si="3"/>
        <v>2.1672065401820144E-2</v>
      </c>
      <c r="M13" s="74">
        <f t="shared" si="4"/>
        <v>42</v>
      </c>
      <c r="N13" s="74">
        <f t="shared" si="5"/>
        <v>0</v>
      </c>
    </row>
    <row r="14" spans="1:16">
      <c r="A14" s="77">
        <v>21</v>
      </c>
      <c r="B14" s="64" t="s">
        <v>187</v>
      </c>
      <c r="C14" s="73">
        <v>7558</v>
      </c>
      <c r="D14" s="73">
        <v>8854</v>
      </c>
      <c r="E14" s="73">
        <v>8964</v>
      </c>
      <c r="F14" s="73"/>
      <c r="G14" s="73"/>
      <c r="H14" s="73"/>
      <c r="I14" s="75">
        <f t="shared" si="0"/>
        <v>1.0020434352964323E-2</v>
      </c>
      <c r="J14" s="75">
        <f t="shared" si="1"/>
        <v>0.18602804974861073</v>
      </c>
      <c r="K14" s="73">
        <f t="shared" si="2"/>
        <v>1406</v>
      </c>
      <c r="L14" s="76">
        <f t="shared" si="3"/>
        <v>1.8072908632834592E-2</v>
      </c>
      <c r="M14" s="74">
        <f t="shared" si="4"/>
        <v>110</v>
      </c>
      <c r="N14" s="74">
        <f t="shared" si="5"/>
        <v>0</v>
      </c>
    </row>
    <row r="15" spans="1:16">
      <c r="A15" s="77">
        <v>22</v>
      </c>
      <c r="B15" s="64" t="s">
        <v>188</v>
      </c>
      <c r="C15" s="73">
        <v>39674</v>
      </c>
      <c r="D15" s="73">
        <v>43504</v>
      </c>
      <c r="E15" s="73">
        <v>43619</v>
      </c>
      <c r="F15" s="73"/>
      <c r="G15" s="73"/>
      <c r="H15" s="73"/>
      <c r="I15" s="75">
        <f t="shared" si="0"/>
        <v>4.8759630303653594E-2</v>
      </c>
      <c r="J15" s="75">
        <f t="shared" si="1"/>
        <v>9.9435398497756719E-2</v>
      </c>
      <c r="K15" s="73">
        <f t="shared" si="2"/>
        <v>3945</v>
      </c>
      <c r="L15" s="76">
        <f t="shared" si="3"/>
        <v>5.0709548048742864E-2</v>
      </c>
      <c r="M15" s="74">
        <f t="shared" si="4"/>
        <v>115</v>
      </c>
      <c r="N15" s="74">
        <f t="shared" si="5"/>
        <v>0</v>
      </c>
    </row>
    <row r="16" spans="1:16">
      <c r="A16" s="77">
        <v>23</v>
      </c>
      <c r="B16" s="64" t="s">
        <v>189</v>
      </c>
      <c r="C16" s="73">
        <v>26090</v>
      </c>
      <c r="D16" s="73">
        <v>28636</v>
      </c>
      <c r="E16" s="73">
        <v>28725</v>
      </c>
      <c r="F16" s="73"/>
      <c r="G16" s="73"/>
      <c r="H16" s="73"/>
      <c r="I16" s="75">
        <f t="shared" si="0"/>
        <v>3.211032762035923E-2</v>
      </c>
      <c r="J16" s="75">
        <f t="shared" si="1"/>
        <v>0.10099655040245305</v>
      </c>
      <c r="K16" s="73">
        <f t="shared" si="2"/>
        <v>2635</v>
      </c>
      <c r="L16" s="76">
        <f t="shared" si="3"/>
        <v>3.3870636022417605E-2</v>
      </c>
      <c r="M16" s="74">
        <f t="shared" si="4"/>
        <v>89</v>
      </c>
      <c r="N16" s="74">
        <f t="shared" si="5"/>
        <v>0</v>
      </c>
    </row>
    <row r="17" spans="1:16">
      <c r="A17" s="77">
        <v>24</v>
      </c>
      <c r="B17" s="64" t="s">
        <v>190</v>
      </c>
      <c r="C17" s="73">
        <v>10699</v>
      </c>
      <c r="D17" s="73">
        <v>11942</v>
      </c>
      <c r="E17" s="73">
        <v>11953</v>
      </c>
      <c r="F17" s="73"/>
      <c r="G17" s="73"/>
      <c r="H17" s="73"/>
      <c r="I17" s="75">
        <f t="shared" si="0"/>
        <v>1.3361696990292564E-2</v>
      </c>
      <c r="J17" s="75">
        <f t="shared" si="1"/>
        <v>0.11720721562762874</v>
      </c>
      <c r="K17" s="73">
        <f t="shared" si="2"/>
        <v>1254</v>
      </c>
      <c r="L17" s="76">
        <f t="shared" si="3"/>
        <v>1.6119080672528152E-2</v>
      </c>
      <c r="M17" s="74">
        <f t="shared" si="4"/>
        <v>11</v>
      </c>
      <c r="N17" s="74">
        <f t="shared" si="5"/>
        <v>0</v>
      </c>
      <c r="P17" s="6"/>
    </row>
    <row r="18" spans="1:16">
      <c r="A18" s="77">
        <v>25</v>
      </c>
      <c r="B18" s="64" t="s">
        <v>191</v>
      </c>
      <c r="C18" s="73">
        <v>52974</v>
      </c>
      <c r="D18" s="73">
        <v>56876</v>
      </c>
      <c r="E18" s="73">
        <v>56915</v>
      </c>
      <c r="F18" s="73"/>
      <c r="G18" s="73"/>
      <c r="H18" s="73"/>
      <c r="I18" s="75">
        <f t="shared" si="0"/>
        <v>6.3622603882079923E-2</v>
      </c>
      <c r="J18" s="75">
        <f t="shared" si="1"/>
        <v>7.4394986219654929E-2</v>
      </c>
      <c r="K18" s="73">
        <f t="shared" si="2"/>
        <v>3941</v>
      </c>
      <c r="L18" s="76">
        <f t="shared" si="3"/>
        <v>5.0658131523471643E-2</v>
      </c>
      <c r="M18" s="74">
        <f t="shared" si="4"/>
        <v>39</v>
      </c>
      <c r="N18" s="74">
        <f t="shared" si="5"/>
        <v>0</v>
      </c>
    </row>
    <row r="19" spans="1:16">
      <c r="A19" s="77">
        <v>26</v>
      </c>
      <c r="B19" s="64" t="s">
        <v>192</v>
      </c>
      <c r="C19" s="73">
        <v>10734</v>
      </c>
      <c r="D19" s="73">
        <v>12039</v>
      </c>
      <c r="E19" s="73">
        <v>11987</v>
      </c>
      <c r="F19" s="73"/>
      <c r="G19" s="73"/>
      <c r="H19" s="73"/>
      <c r="I19" s="75">
        <f t="shared" si="0"/>
        <v>1.33997039925238E-2</v>
      </c>
      <c r="J19" s="75">
        <f t="shared" si="1"/>
        <v>0.11673188000745295</v>
      </c>
      <c r="K19" s="73">
        <f t="shared" si="2"/>
        <v>1253</v>
      </c>
      <c r="L19" s="76">
        <f t="shared" si="3"/>
        <v>1.6106226541210345E-2</v>
      </c>
      <c r="M19" s="74">
        <f t="shared" si="4"/>
        <v>-52</v>
      </c>
      <c r="N19" s="74">
        <f t="shared" si="5"/>
        <v>0</v>
      </c>
    </row>
    <row r="20" spans="1:16">
      <c r="A20" s="77">
        <v>27</v>
      </c>
      <c r="B20" s="64" t="s">
        <v>193</v>
      </c>
      <c r="C20" s="73">
        <v>29835</v>
      </c>
      <c r="D20" s="73">
        <v>32880</v>
      </c>
      <c r="E20" s="73">
        <v>33220</v>
      </c>
      <c r="F20" s="73"/>
      <c r="G20" s="73"/>
      <c r="H20" s="73"/>
      <c r="I20" s="75">
        <f t="shared" si="0"/>
        <v>3.7135076885929805E-2</v>
      </c>
      <c r="J20" s="75">
        <f t="shared" si="1"/>
        <v>0.1134573487514664</v>
      </c>
      <c r="K20" s="73">
        <f t="shared" si="2"/>
        <v>3385</v>
      </c>
      <c r="L20" s="76">
        <f t="shared" si="3"/>
        <v>4.3511234510771761E-2</v>
      </c>
      <c r="M20" s="74">
        <f t="shared" si="4"/>
        <v>340</v>
      </c>
      <c r="N20" s="74">
        <f t="shared" si="5"/>
        <v>0</v>
      </c>
    </row>
    <row r="21" spans="1:16">
      <c r="A21" s="77">
        <v>28</v>
      </c>
      <c r="B21" s="64" t="s">
        <v>194</v>
      </c>
      <c r="C21" s="73">
        <v>19153</v>
      </c>
      <c r="D21" s="73">
        <v>21845</v>
      </c>
      <c r="E21" s="73">
        <v>22082</v>
      </c>
      <c r="F21" s="73"/>
      <c r="G21" s="73"/>
      <c r="H21" s="73"/>
      <c r="I21" s="75">
        <f t="shared" si="0"/>
        <v>2.4684430096180071E-2</v>
      </c>
      <c r="J21" s="75">
        <f t="shared" si="1"/>
        <v>0.15292643450112253</v>
      </c>
      <c r="K21" s="73">
        <f t="shared" si="2"/>
        <v>2929</v>
      </c>
      <c r="L21" s="76">
        <f t="shared" si="3"/>
        <v>3.7649750629852437E-2</v>
      </c>
      <c r="M21" s="74">
        <f t="shared" si="4"/>
        <v>237</v>
      </c>
      <c r="N21" s="74">
        <f t="shared" si="5"/>
        <v>0</v>
      </c>
    </row>
    <row r="22" spans="1:16">
      <c r="A22" s="77">
        <v>29</v>
      </c>
      <c r="B22" s="64" t="s">
        <v>195</v>
      </c>
      <c r="C22" s="73">
        <v>31420</v>
      </c>
      <c r="D22" s="73">
        <v>34351</v>
      </c>
      <c r="E22" s="73">
        <v>34275</v>
      </c>
      <c r="F22" s="73"/>
      <c r="G22" s="73"/>
      <c r="H22" s="73"/>
      <c r="I22" s="75">
        <f t="shared" si="0"/>
        <v>3.8314411808104881E-2</v>
      </c>
      <c r="J22" s="75">
        <f t="shared" si="1"/>
        <v>9.0865690642902605E-2</v>
      </c>
      <c r="K22" s="73">
        <f t="shared" si="2"/>
        <v>2855</v>
      </c>
      <c r="L22" s="76">
        <f t="shared" si="3"/>
        <v>3.6698544912334825E-2</v>
      </c>
      <c r="M22" s="74">
        <f t="shared" si="4"/>
        <v>-76</v>
      </c>
      <c r="N22" s="74">
        <f t="shared" si="5"/>
        <v>0</v>
      </c>
    </row>
    <row r="23" spans="1:16">
      <c r="A23" s="77">
        <v>30</v>
      </c>
      <c r="B23" s="64" t="s">
        <v>196</v>
      </c>
      <c r="C23" s="73">
        <v>3128</v>
      </c>
      <c r="D23" s="73">
        <v>3602</v>
      </c>
      <c r="E23" s="73">
        <v>3657</v>
      </c>
      <c r="F23" s="73"/>
      <c r="G23" s="73"/>
      <c r="H23" s="73"/>
      <c r="I23" s="75">
        <f t="shared" si="0"/>
        <v>4.0879884458713215E-3</v>
      </c>
      <c r="J23" s="75">
        <f t="shared" si="1"/>
        <v>0.16911764705882354</v>
      </c>
      <c r="K23" s="73">
        <f t="shared" si="2"/>
        <v>529</v>
      </c>
      <c r="L23" s="76">
        <f t="shared" si="3"/>
        <v>6.7998354671191322E-3</v>
      </c>
      <c r="M23" s="74">
        <f t="shared" si="4"/>
        <v>55</v>
      </c>
      <c r="N23" s="74">
        <f t="shared" si="5"/>
        <v>0</v>
      </c>
    </row>
    <row r="24" spans="1:16">
      <c r="A24" s="77">
        <v>31</v>
      </c>
      <c r="B24" s="64" t="s">
        <v>197</v>
      </c>
      <c r="C24" s="73">
        <v>21021</v>
      </c>
      <c r="D24" s="73">
        <v>22544</v>
      </c>
      <c r="E24" s="73">
        <v>22542</v>
      </c>
      <c r="F24" s="73"/>
      <c r="G24" s="73"/>
      <c r="H24" s="73"/>
      <c r="I24" s="75">
        <f t="shared" si="0"/>
        <v>2.5198642479308541E-2</v>
      </c>
      <c r="J24" s="75">
        <f t="shared" si="1"/>
        <v>7.2356215213358069E-2</v>
      </c>
      <c r="K24" s="73">
        <f t="shared" si="2"/>
        <v>1521</v>
      </c>
      <c r="L24" s="76">
        <f t="shared" si="3"/>
        <v>1.955113373438223E-2</v>
      </c>
      <c r="M24" s="74">
        <f t="shared" si="4"/>
        <v>-2</v>
      </c>
      <c r="N24" s="74">
        <f t="shared" si="5"/>
        <v>0</v>
      </c>
    </row>
    <row r="25" spans="1:16">
      <c r="A25" s="77">
        <v>32</v>
      </c>
      <c r="B25" s="64" t="s">
        <v>198</v>
      </c>
      <c r="C25" s="73">
        <v>15518</v>
      </c>
      <c r="D25" s="73">
        <v>17508</v>
      </c>
      <c r="E25" s="73">
        <v>17395</v>
      </c>
      <c r="F25" s="73"/>
      <c r="G25" s="73"/>
      <c r="H25" s="73"/>
      <c r="I25" s="75">
        <f t="shared" si="0"/>
        <v>1.9445053053303702E-2</v>
      </c>
      <c r="J25" s="75">
        <f t="shared" si="1"/>
        <v>0.12095630880268075</v>
      </c>
      <c r="K25" s="73">
        <f t="shared" si="2"/>
        <v>1877</v>
      </c>
      <c r="L25" s="76">
        <f t="shared" si="3"/>
        <v>2.4127204483521004E-2</v>
      </c>
      <c r="M25" s="74">
        <f t="shared" si="4"/>
        <v>-113</v>
      </c>
      <c r="N25" s="74">
        <f t="shared" si="5"/>
        <v>0</v>
      </c>
    </row>
    <row r="26" spans="1:16">
      <c r="A26" s="77">
        <v>33</v>
      </c>
      <c r="B26" s="64" t="s">
        <v>199</v>
      </c>
      <c r="C26" s="73">
        <v>18623</v>
      </c>
      <c r="D26" s="73">
        <v>18615</v>
      </c>
      <c r="E26" s="73">
        <v>18495</v>
      </c>
      <c r="F26" s="73"/>
      <c r="G26" s="73"/>
      <c r="H26" s="73"/>
      <c r="I26" s="75">
        <f t="shared" si="0"/>
        <v>2.0674691360784821E-2</v>
      </c>
      <c r="J26" s="75">
        <f t="shared" si="1"/>
        <v>-6.8732212855071688E-3</v>
      </c>
      <c r="K26" s="73">
        <f t="shared" si="2"/>
        <v>-128</v>
      </c>
      <c r="L26" s="76">
        <f t="shared" si="3"/>
        <v>-1.6453288086791095E-3</v>
      </c>
      <c r="M26" s="74">
        <f t="shared" si="4"/>
        <v>-120</v>
      </c>
      <c r="N26" s="74">
        <f t="shared" si="5"/>
        <v>0</v>
      </c>
    </row>
    <row r="27" spans="1:16" s="85" customFormat="1" ht="14.45" customHeight="1">
      <c r="A27" s="172" t="s">
        <v>256</v>
      </c>
      <c r="B27" s="172"/>
      <c r="C27" s="45">
        <v>816776</v>
      </c>
      <c r="D27" s="45">
        <v>893035</v>
      </c>
      <c r="E27" s="45">
        <v>894572</v>
      </c>
      <c r="F27" s="45"/>
      <c r="G27" s="45"/>
      <c r="H27" s="45"/>
      <c r="I27" s="75">
        <f t="shared" si="0"/>
        <v>1</v>
      </c>
      <c r="J27" s="75">
        <f t="shared" si="1"/>
        <v>9.5247656640253878E-2</v>
      </c>
      <c r="K27" s="73">
        <f t="shared" si="2"/>
        <v>77796</v>
      </c>
      <c r="L27" s="76">
        <f t="shared" si="3"/>
        <v>1</v>
      </c>
      <c r="M27" s="73">
        <f t="shared" si="4"/>
        <v>1537</v>
      </c>
      <c r="N27" s="74">
        <f t="shared" si="5"/>
        <v>0</v>
      </c>
      <c r="P27" s="13"/>
    </row>
    <row r="29" spans="1:16">
      <c r="E29" s="115">
        <f>E27-C27</f>
        <v>77796</v>
      </c>
      <c r="F29" s="115">
        <f>E27-D27</f>
        <v>1537</v>
      </c>
    </row>
    <row r="30" spans="1:16">
      <c r="E30" s="115">
        <f>H27-F27</f>
        <v>0</v>
      </c>
      <c r="F30" s="115">
        <f>H27-G27</f>
        <v>0</v>
      </c>
    </row>
  </sheetData>
  <mergeCells count="3">
    <mergeCell ref="A27:B27"/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90"/>
  <sheetViews>
    <sheetView topLeftCell="N1" zoomScale="80" zoomScaleNormal="80" workbookViewId="0">
      <selection activeCell="X12" sqref="X12"/>
    </sheetView>
  </sheetViews>
  <sheetFormatPr defaultColWidth="9.140625" defaultRowHeight="15"/>
  <cols>
    <col min="1" max="1" width="11.85546875" style="3" customWidth="1"/>
    <col min="2" max="2" width="16.42578125" style="3" bestFit="1" customWidth="1"/>
    <col min="3" max="8" width="12.5703125" style="3" customWidth="1"/>
    <col min="9" max="9" width="19.28515625" style="3" customWidth="1"/>
    <col min="10" max="10" width="18.140625" style="3" customWidth="1"/>
    <col min="11" max="11" width="30.42578125" style="3" customWidth="1"/>
    <col min="12" max="12" width="27.42578125" style="3" customWidth="1"/>
    <col min="13" max="13" width="22.28515625" style="3" customWidth="1"/>
    <col min="14" max="15" width="30.42578125" style="3" customWidth="1"/>
    <col min="16" max="16384" width="9.140625" style="3"/>
  </cols>
  <sheetData>
    <row r="1" spans="1:15" ht="15.75" thickBot="1">
      <c r="C1" s="169" t="s">
        <v>163</v>
      </c>
      <c r="D1" s="169"/>
      <c r="E1" s="170"/>
      <c r="F1" s="171" t="s">
        <v>164</v>
      </c>
      <c r="G1" s="169"/>
      <c r="H1" s="170"/>
    </row>
    <row r="2" spans="1:15" ht="60">
      <c r="A2" s="68" t="s">
        <v>257</v>
      </c>
      <c r="B2" s="69" t="s">
        <v>258</v>
      </c>
      <c r="C2" s="144">
        <v>42767</v>
      </c>
      <c r="D2" s="144">
        <v>43101</v>
      </c>
      <c r="E2" s="144">
        <v>43132</v>
      </c>
      <c r="F2" s="144">
        <v>42767</v>
      </c>
      <c r="G2" s="144">
        <v>43101</v>
      </c>
      <c r="H2" s="144">
        <v>43132</v>
      </c>
      <c r="I2" s="68" t="s">
        <v>315</v>
      </c>
      <c r="J2" s="68" t="s">
        <v>281</v>
      </c>
      <c r="K2" s="68" t="s">
        <v>309</v>
      </c>
      <c r="L2" s="68" t="s">
        <v>310</v>
      </c>
      <c r="M2" s="68" t="s">
        <v>289</v>
      </c>
      <c r="N2" s="72" t="s">
        <v>314</v>
      </c>
      <c r="O2" s="136" t="s">
        <v>313</v>
      </c>
    </row>
    <row r="3" spans="1:15">
      <c r="A3" s="54">
        <v>1</v>
      </c>
      <c r="B3" s="66" t="s">
        <v>1</v>
      </c>
      <c r="C3" s="55">
        <v>69009</v>
      </c>
      <c r="D3" s="55">
        <v>78353</v>
      </c>
      <c r="E3" s="55">
        <v>78090</v>
      </c>
      <c r="F3" s="55"/>
      <c r="G3" s="55"/>
      <c r="H3" s="55"/>
      <c r="I3" s="67">
        <f>E3/'[1]4a_İl'!E2</f>
        <v>0.26422998057779373</v>
      </c>
      <c r="J3" s="75">
        <f t="shared" ref="J3:J66" si="0">E3/$E$84</f>
        <v>1.9448905342185172E-2</v>
      </c>
      <c r="K3" s="75">
        <f t="shared" ref="K3:K66" si="1">(E3-C3)/C3</f>
        <v>0.13159153153936443</v>
      </c>
      <c r="L3" s="73">
        <f t="shared" ref="L3:L66" si="2">E3-C3</f>
        <v>9081</v>
      </c>
      <c r="M3" s="76">
        <f>L3/$L$84</f>
        <v>2.2289913697460015E-2</v>
      </c>
      <c r="N3" s="74">
        <f t="shared" ref="N3:N66" si="3">E3-D3</f>
        <v>-263</v>
      </c>
      <c r="O3" s="74">
        <f>H3-G3</f>
        <v>0</v>
      </c>
    </row>
    <row r="4" spans="1:15">
      <c r="A4" s="54">
        <v>2</v>
      </c>
      <c r="B4" s="66" t="s">
        <v>2</v>
      </c>
      <c r="C4" s="55">
        <v>8684</v>
      </c>
      <c r="D4" s="55">
        <v>11188</v>
      </c>
      <c r="E4" s="55">
        <v>10858</v>
      </c>
      <c r="F4" s="55"/>
      <c r="G4" s="55"/>
      <c r="H4" s="55"/>
      <c r="I4" s="67">
        <f>E4/'[1]4a_İl'!E3</f>
        <v>0.2244640605296343</v>
      </c>
      <c r="J4" s="75">
        <f t="shared" si="0"/>
        <v>2.7042670534696707E-3</v>
      </c>
      <c r="K4" s="75">
        <f t="shared" si="1"/>
        <v>0.25034546292031323</v>
      </c>
      <c r="L4" s="73">
        <f t="shared" si="2"/>
        <v>2174</v>
      </c>
      <c r="M4" s="76">
        <f t="shared" ref="M4:M67" si="4">L4/$L$84</f>
        <v>5.3362264484393867E-3</v>
      </c>
      <c r="N4" s="74">
        <f t="shared" si="3"/>
        <v>-330</v>
      </c>
      <c r="O4" s="74">
        <f t="shared" ref="O4:O67" si="5">H4-G4</f>
        <v>0</v>
      </c>
    </row>
    <row r="5" spans="1:15">
      <c r="A5" s="54">
        <v>3</v>
      </c>
      <c r="B5" s="66" t="s">
        <v>3</v>
      </c>
      <c r="C5" s="55">
        <v>18210</v>
      </c>
      <c r="D5" s="55">
        <v>20858</v>
      </c>
      <c r="E5" s="55">
        <v>20210</v>
      </c>
      <c r="F5" s="55"/>
      <c r="G5" s="55"/>
      <c r="H5" s="55"/>
      <c r="I5" s="67">
        <f>E5/'[1]4a_İl'!E4</f>
        <v>0.23143959781500864</v>
      </c>
      <c r="J5" s="75">
        <f t="shared" si="0"/>
        <v>5.0334534122879028E-3</v>
      </c>
      <c r="K5" s="75">
        <f t="shared" si="1"/>
        <v>0.10982976386600769</v>
      </c>
      <c r="L5" s="73">
        <f t="shared" si="2"/>
        <v>2000</v>
      </c>
      <c r="M5" s="76">
        <f t="shared" si="4"/>
        <v>4.9091319672855448E-3</v>
      </c>
      <c r="N5" s="74">
        <f t="shared" si="3"/>
        <v>-648</v>
      </c>
      <c r="O5" s="74">
        <f t="shared" si="5"/>
        <v>0</v>
      </c>
    </row>
    <row r="6" spans="1:15">
      <c r="A6" s="54">
        <v>4</v>
      </c>
      <c r="B6" s="66" t="s">
        <v>4</v>
      </c>
      <c r="C6" s="55">
        <v>3489</v>
      </c>
      <c r="D6" s="55">
        <v>5833</v>
      </c>
      <c r="E6" s="55">
        <v>5545</v>
      </c>
      <c r="F6" s="55"/>
      <c r="G6" s="55"/>
      <c r="H6" s="55"/>
      <c r="I6" s="67">
        <f>E6/'[1]4a_İl'!E5</f>
        <v>0.24726867335562988</v>
      </c>
      <c r="J6" s="75">
        <f t="shared" si="0"/>
        <v>1.3810242044105107E-3</v>
      </c>
      <c r="K6" s="75">
        <f t="shared" si="1"/>
        <v>0.58928059615935802</v>
      </c>
      <c r="L6" s="73">
        <f t="shared" si="2"/>
        <v>2056</v>
      </c>
      <c r="M6" s="76">
        <f t="shared" si="4"/>
        <v>5.0465876623695402E-3</v>
      </c>
      <c r="N6" s="74">
        <f t="shared" si="3"/>
        <v>-288</v>
      </c>
      <c r="O6" s="74">
        <f t="shared" si="5"/>
        <v>0</v>
      </c>
    </row>
    <row r="7" spans="1:15">
      <c r="A7" s="54">
        <v>5</v>
      </c>
      <c r="B7" s="66" t="s">
        <v>5</v>
      </c>
      <c r="C7" s="55">
        <v>9004</v>
      </c>
      <c r="D7" s="55">
        <v>10447</v>
      </c>
      <c r="E7" s="55">
        <v>10323</v>
      </c>
      <c r="F7" s="55"/>
      <c r="G7" s="55"/>
      <c r="H7" s="55"/>
      <c r="I7" s="67">
        <f>E7/'[1]4a_İl'!E6</f>
        <v>0.25182962529274006</v>
      </c>
      <c r="J7" s="75">
        <f t="shared" si="0"/>
        <v>2.5710212555689273E-3</v>
      </c>
      <c r="K7" s="75">
        <f t="shared" si="1"/>
        <v>0.14649044868947134</v>
      </c>
      <c r="L7" s="73">
        <f t="shared" si="2"/>
        <v>1319</v>
      </c>
      <c r="M7" s="76">
        <f t="shared" si="4"/>
        <v>3.2375725324248167E-3</v>
      </c>
      <c r="N7" s="74">
        <f t="shared" si="3"/>
        <v>-124</v>
      </c>
      <c r="O7" s="74">
        <f t="shared" si="5"/>
        <v>0</v>
      </c>
    </row>
    <row r="8" spans="1:15">
      <c r="A8" s="54">
        <v>6</v>
      </c>
      <c r="B8" s="66" t="s">
        <v>6</v>
      </c>
      <c r="C8" s="55">
        <v>305830</v>
      </c>
      <c r="D8" s="55">
        <v>337402</v>
      </c>
      <c r="E8" s="55">
        <v>337202</v>
      </c>
      <c r="F8" s="55"/>
      <c r="G8" s="55"/>
      <c r="H8" s="55"/>
      <c r="I8" s="67">
        <f>E8/'[1]4a_İl'!E7</f>
        <v>0.25857244624799958</v>
      </c>
      <c r="J8" s="75">
        <f t="shared" si="0"/>
        <v>8.3982709427526239E-2</v>
      </c>
      <c r="K8" s="75">
        <f t="shared" si="1"/>
        <v>0.10257986463067717</v>
      </c>
      <c r="L8" s="73">
        <f t="shared" si="2"/>
        <v>31372</v>
      </c>
      <c r="M8" s="76">
        <f t="shared" si="4"/>
        <v>7.7004644038841052E-2</v>
      </c>
      <c r="N8" s="74">
        <f t="shared" si="3"/>
        <v>-200</v>
      </c>
      <c r="O8" s="74">
        <f t="shared" si="5"/>
        <v>0</v>
      </c>
    </row>
    <row r="9" spans="1:15">
      <c r="A9" s="54">
        <v>7</v>
      </c>
      <c r="B9" s="66" t="s">
        <v>7</v>
      </c>
      <c r="C9" s="55">
        <v>126380</v>
      </c>
      <c r="D9" s="55">
        <v>144935</v>
      </c>
      <c r="E9" s="55">
        <v>145122</v>
      </c>
      <c r="F9" s="55"/>
      <c r="G9" s="55"/>
      <c r="H9" s="55"/>
      <c r="I9" s="67">
        <f>E9/'[1]4a_İl'!E8</f>
        <v>0.28895065685989513</v>
      </c>
      <c r="J9" s="75">
        <f t="shared" si="0"/>
        <v>3.6143732117666749E-2</v>
      </c>
      <c r="K9" s="75">
        <f t="shared" si="1"/>
        <v>0.14829878145276151</v>
      </c>
      <c r="L9" s="73">
        <f t="shared" si="2"/>
        <v>18742</v>
      </c>
      <c r="M9" s="76">
        <f t="shared" si="4"/>
        <v>4.6003475665432836E-2</v>
      </c>
      <c r="N9" s="74">
        <f t="shared" si="3"/>
        <v>187</v>
      </c>
      <c r="O9" s="74">
        <f t="shared" si="5"/>
        <v>0</v>
      </c>
    </row>
    <row r="10" spans="1:15">
      <c r="A10" s="54">
        <v>8</v>
      </c>
      <c r="B10" s="66" t="s">
        <v>8</v>
      </c>
      <c r="C10" s="55">
        <v>4367</v>
      </c>
      <c r="D10" s="55">
        <v>6022</v>
      </c>
      <c r="E10" s="55">
        <v>5230</v>
      </c>
      <c r="F10" s="55"/>
      <c r="G10" s="55"/>
      <c r="H10" s="55"/>
      <c r="I10" s="67">
        <f>E10/'[1]4a_İl'!E9</f>
        <v>0.21437061933844326</v>
      </c>
      <c r="J10" s="75">
        <f t="shared" si="0"/>
        <v>1.3025710710670821E-3</v>
      </c>
      <c r="K10" s="75">
        <f t="shared" si="1"/>
        <v>0.1976185024043966</v>
      </c>
      <c r="L10" s="73">
        <f t="shared" si="2"/>
        <v>863</v>
      </c>
      <c r="M10" s="76">
        <f t="shared" si="4"/>
        <v>2.1182904438837124E-3</v>
      </c>
      <c r="N10" s="74">
        <f t="shared" si="3"/>
        <v>-792</v>
      </c>
      <c r="O10" s="74">
        <f t="shared" si="5"/>
        <v>0</v>
      </c>
    </row>
    <row r="11" spans="1:15">
      <c r="A11" s="54">
        <v>9</v>
      </c>
      <c r="B11" s="66" t="s">
        <v>9</v>
      </c>
      <c r="C11" s="55">
        <v>41799</v>
      </c>
      <c r="D11" s="55">
        <v>46983</v>
      </c>
      <c r="E11" s="55">
        <v>46657</v>
      </c>
      <c r="F11" s="55"/>
      <c r="G11" s="55"/>
      <c r="H11" s="55"/>
      <c r="I11" s="67">
        <f>E11/'[1]4a_İl'!E10</f>
        <v>0.30008361204013378</v>
      </c>
      <c r="J11" s="75">
        <f t="shared" si="0"/>
        <v>1.1620278864775688E-2</v>
      </c>
      <c r="K11" s="75">
        <f t="shared" si="1"/>
        <v>0.11622287614536234</v>
      </c>
      <c r="L11" s="73">
        <f t="shared" si="2"/>
        <v>4858</v>
      </c>
      <c r="M11" s="76">
        <f t="shared" si="4"/>
        <v>1.1924281548536588E-2</v>
      </c>
      <c r="N11" s="74">
        <f t="shared" si="3"/>
        <v>-326</v>
      </c>
      <c r="O11" s="74">
        <f t="shared" si="5"/>
        <v>0</v>
      </c>
    </row>
    <row r="12" spans="1:15">
      <c r="A12" s="54">
        <v>10</v>
      </c>
      <c r="B12" s="66" t="s">
        <v>10</v>
      </c>
      <c r="C12" s="55">
        <v>42652</v>
      </c>
      <c r="D12" s="55">
        <v>50164</v>
      </c>
      <c r="E12" s="55">
        <v>48951</v>
      </c>
      <c r="F12" s="55"/>
      <c r="G12" s="55"/>
      <c r="H12" s="55"/>
      <c r="I12" s="67">
        <f>E12/'[1]4a_İl'!E11</f>
        <v>0.30037738164636579</v>
      </c>
      <c r="J12" s="75">
        <f t="shared" si="0"/>
        <v>1.2191616921568784E-2</v>
      </c>
      <c r="K12" s="75">
        <f t="shared" si="1"/>
        <v>0.1476835787301885</v>
      </c>
      <c r="L12" s="73">
        <f t="shared" si="2"/>
        <v>6299</v>
      </c>
      <c r="M12" s="76">
        <f t="shared" si="4"/>
        <v>1.5461311130965823E-2</v>
      </c>
      <c r="N12" s="74">
        <f t="shared" si="3"/>
        <v>-1213</v>
      </c>
      <c r="O12" s="74">
        <f t="shared" si="5"/>
        <v>0</v>
      </c>
    </row>
    <row r="13" spans="1:15">
      <c r="A13" s="54">
        <v>11</v>
      </c>
      <c r="B13" s="66" t="s">
        <v>11</v>
      </c>
      <c r="C13" s="55">
        <v>10682</v>
      </c>
      <c r="D13" s="55">
        <v>11998</v>
      </c>
      <c r="E13" s="55">
        <v>12072</v>
      </c>
      <c r="F13" s="55"/>
      <c r="G13" s="55"/>
      <c r="H13" s="55"/>
      <c r="I13" s="67">
        <f>E13/'[1]4a_İl'!E12</f>
        <v>0.2833470249970661</v>
      </c>
      <c r="J13" s="75">
        <f t="shared" si="0"/>
        <v>3.0066229387995824E-3</v>
      </c>
      <c r="K13" s="75">
        <f t="shared" si="1"/>
        <v>0.13012544467328216</v>
      </c>
      <c r="L13" s="73">
        <f t="shared" si="2"/>
        <v>1390</v>
      </c>
      <c r="M13" s="76">
        <f t="shared" si="4"/>
        <v>3.4118467172634536E-3</v>
      </c>
      <c r="N13" s="74">
        <f t="shared" si="3"/>
        <v>74</v>
      </c>
      <c r="O13" s="74">
        <f t="shared" si="5"/>
        <v>0</v>
      </c>
    </row>
    <row r="14" spans="1:15">
      <c r="A14" s="54">
        <v>12</v>
      </c>
      <c r="B14" s="66" t="s">
        <v>12</v>
      </c>
      <c r="C14" s="55">
        <v>3638</v>
      </c>
      <c r="D14" s="55">
        <v>4698</v>
      </c>
      <c r="E14" s="55">
        <v>4711</v>
      </c>
      <c r="F14" s="55"/>
      <c r="G14" s="55"/>
      <c r="H14" s="55"/>
      <c r="I14" s="67">
        <f>E14/'[1]4a_İl'!E13</f>
        <v>0.16942386535280154</v>
      </c>
      <c r="J14" s="75">
        <f t="shared" si="0"/>
        <v>1.1733101942250524E-3</v>
      </c>
      <c r="K14" s="75">
        <f t="shared" si="1"/>
        <v>0.29494227597581091</v>
      </c>
      <c r="L14" s="73">
        <f t="shared" si="2"/>
        <v>1073</v>
      </c>
      <c r="M14" s="76">
        <f t="shared" si="4"/>
        <v>2.6337493004486945E-3</v>
      </c>
      <c r="N14" s="74">
        <f t="shared" si="3"/>
        <v>13</v>
      </c>
      <c r="O14" s="74">
        <f t="shared" si="5"/>
        <v>0</v>
      </c>
    </row>
    <row r="15" spans="1:15">
      <c r="A15" s="54">
        <v>13</v>
      </c>
      <c r="B15" s="66" t="s">
        <v>13</v>
      </c>
      <c r="C15" s="55">
        <v>3197</v>
      </c>
      <c r="D15" s="55">
        <v>5043</v>
      </c>
      <c r="E15" s="55">
        <v>4755</v>
      </c>
      <c r="F15" s="55"/>
      <c r="G15" s="55"/>
      <c r="H15" s="55"/>
      <c r="I15" s="67">
        <f>E15/'[1]4a_İl'!E14</f>
        <v>0.22404938038920039</v>
      </c>
      <c r="J15" s="75">
        <f t="shared" si="0"/>
        <v>1.1842687271365153E-3</v>
      </c>
      <c r="K15" s="75">
        <f t="shared" si="1"/>
        <v>0.48733187363152958</v>
      </c>
      <c r="L15" s="73">
        <f t="shared" si="2"/>
        <v>1558</v>
      </c>
      <c r="M15" s="76">
        <f t="shared" si="4"/>
        <v>3.8242138025154394E-3</v>
      </c>
      <c r="N15" s="74">
        <f t="shared" si="3"/>
        <v>-288</v>
      </c>
      <c r="O15" s="74">
        <f t="shared" si="5"/>
        <v>0</v>
      </c>
    </row>
    <row r="16" spans="1:15">
      <c r="A16" s="54">
        <v>14</v>
      </c>
      <c r="B16" s="66" t="s">
        <v>14</v>
      </c>
      <c r="C16" s="55">
        <v>16581</v>
      </c>
      <c r="D16" s="55">
        <v>18239</v>
      </c>
      <c r="E16" s="55">
        <v>18009</v>
      </c>
      <c r="F16" s="55"/>
      <c r="G16" s="55"/>
      <c r="H16" s="55"/>
      <c r="I16" s="67">
        <f>E16/'[1]4a_İl'!E15</f>
        <v>0.32509567477796231</v>
      </c>
      <c r="J16" s="75">
        <f t="shared" si="0"/>
        <v>4.4852777091485821E-3</v>
      </c>
      <c r="K16" s="75">
        <f t="shared" si="1"/>
        <v>8.612267052650624E-2</v>
      </c>
      <c r="L16" s="73">
        <f t="shared" si="2"/>
        <v>1428</v>
      </c>
      <c r="M16" s="76">
        <f t="shared" si="4"/>
        <v>3.5051202246418789E-3</v>
      </c>
      <c r="N16" s="74">
        <f t="shared" si="3"/>
        <v>-230</v>
      </c>
      <c r="O16" s="74">
        <f t="shared" si="5"/>
        <v>0</v>
      </c>
    </row>
    <row r="17" spans="1:15">
      <c r="A17" s="54">
        <v>15</v>
      </c>
      <c r="B17" s="66" t="s">
        <v>15</v>
      </c>
      <c r="C17" s="55">
        <v>7717</v>
      </c>
      <c r="D17" s="55">
        <v>8947</v>
      </c>
      <c r="E17" s="55">
        <v>8892</v>
      </c>
      <c r="F17" s="55"/>
      <c r="G17" s="55"/>
      <c r="H17" s="55"/>
      <c r="I17" s="67">
        <f>E17/'[1]4a_İl'!E16</f>
        <v>0.23905153641422697</v>
      </c>
      <c r="J17" s="75">
        <f t="shared" si="0"/>
        <v>2.2146198783802094E-3</v>
      </c>
      <c r="K17" s="75">
        <f t="shared" si="1"/>
        <v>0.15226124141505767</v>
      </c>
      <c r="L17" s="73">
        <f t="shared" si="2"/>
        <v>1175</v>
      </c>
      <c r="M17" s="76">
        <f t="shared" si="4"/>
        <v>2.8841150307802573E-3</v>
      </c>
      <c r="N17" s="74">
        <f t="shared" si="3"/>
        <v>-55</v>
      </c>
      <c r="O17" s="74">
        <f t="shared" si="5"/>
        <v>0</v>
      </c>
    </row>
    <row r="18" spans="1:15">
      <c r="A18" s="54">
        <v>16</v>
      </c>
      <c r="B18" s="66" t="s">
        <v>16</v>
      </c>
      <c r="C18" s="55">
        <v>196384</v>
      </c>
      <c r="D18" s="55">
        <v>215497</v>
      </c>
      <c r="E18" s="55">
        <v>214646</v>
      </c>
      <c r="F18" s="55"/>
      <c r="G18" s="55"/>
      <c r="H18" s="55"/>
      <c r="I18" s="67">
        <f>E18/'[1]4a_İl'!E17</f>
        <v>0.32701882469087651</v>
      </c>
      <c r="J18" s="75">
        <f t="shared" si="0"/>
        <v>5.3459210348043004E-2</v>
      </c>
      <c r="K18" s="75">
        <f t="shared" si="1"/>
        <v>9.2991282385530394E-2</v>
      </c>
      <c r="L18" s="73">
        <f t="shared" si="2"/>
        <v>18262</v>
      </c>
      <c r="M18" s="76">
        <f t="shared" si="4"/>
        <v>4.4825283993284309E-2</v>
      </c>
      <c r="N18" s="74">
        <f t="shared" si="3"/>
        <v>-851</v>
      </c>
      <c r="O18" s="74">
        <f t="shared" si="5"/>
        <v>0</v>
      </c>
    </row>
    <row r="19" spans="1:15">
      <c r="A19" s="54">
        <v>17</v>
      </c>
      <c r="B19" s="66" t="s">
        <v>17</v>
      </c>
      <c r="C19" s="55">
        <v>20753</v>
      </c>
      <c r="D19" s="55">
        <v>23714</v>
      </c>
      <c r="E19" s="55">
        <v>23341</v>
      </c>
      <c r="F19" s="55"/>
      <c r="G19" s="55"/>
      <c r="H19" s="55"/>
      <c r="I19" s="67">
        <f>E19/'[1]4a_İl'!E18</f>
        <v>0.29579642372859877</v>
      </c>
      <c r="J19" s="75">
        <f t="shared" si="0"/>
        <v>5.8132526519649643E-3</v>
      </c>
      <c r="K19" s="75">
        <f t="shared" si="1"/>
        <v>0.12470486194767022</v>
      </c>
      <c r="L19" s="73">
        <f t="shared" si="2"/>
        <v>2588</v>
      </c>
      <c r="M19" s="76">
        <f t="shared" si="4"/>
        <v>6.3524167656674943E-3</v>
      </c>
      <c r="N19" s="74">
        <f t="shared" si="3"/>
        <v>-373</v>
      </c>
      <c r="O19" s="74">
        <f t="shared" si="5"/>
        <v>0</v>
      </c>
    </row>
    <row r="20" spans="1:15">
      <c r="A20" s="54">
        <v>18</v>
      </c>
      <c r="B20" s="66" t="s">
        <v>18</v>
      </c>
      <c r="C20" s="55">
        <v>5623</v>
      </c>
      <c r="D20" s="55">
        <v>6593</v>
      </c>
      <c r="E20" s="55">
        <v>6545</v>
      </c>
      <c r="F20" s="55"/>
      <c r="G20" s="55"/>
      <c r="H20" s="55"/>
      <c r="I20" s="67">
        <f>E20/'[1]4a_İl'!E19</f>
        <v>0.25183731578744856</v>
      </c>
      <c r="J20" s="75">
        <f t="shared" si="0"/>
        <v>1.6300817705801249E-3</v>
      </c>
      <c r="K20" s="75">
        <f t="shared" si="1"/>
        <v>0.16396941134625645</v>
      </c>
      <c r="L20" s="73">
        <f t="shared" si="2"/>
        <v>922</v>
      </c>
      <c r="M20" s="76">
        <f t="shared" si="4"/>
        <v>2.2631098369186361E-3</v>
      </c>
      <c r="N20" s="74">
        <f t="shared" si="3"/>
        <v>-48</v>
      </c>
      <c r="O20" s="74">
        <f t="shared" si="5"/>
        <v>0</v>
      </c>
    </row>
    <row r="21" spans="1:15">
      <c r="A21" s="54">
        <v>19</v>
      </c>
      <c r="B21" s="66" t="s">
        <v>19</v>
      </c>
      <c r="C21" s="55">
        <v>13507</v>
      </c>
      <c r="D21" s="55">
        <v>15675</v>
      </c>
      <c r="E21" s="55">
        <v>15338</v>
      </c>
      <c r="F21" s="55"/>
      <c r="G21" s="55"/>
      <c r="H21" s="55"/>
      <c r="I21" s="67">
        <f>E21/'[1]4a_İl'!E20</f>
        <v>0.25760833053409471</v>
      </c>
      <c r="J21" s="75">
        <f t="shared" si="0"/>
        <v>3.8200449499095424E-3</v>
      </c>
      <c r="K21" s="75">
        <f t="shared" si="1"/>
        <v>0.13555933960168801</v>
      </c>
      <c r="L21" s="73">
        <f t="shared" si="2"/>
        <v>1831</v>
      </c>
      <c r="M21" s="76">
        <f t="shared" si="4"/>
        <v>4.4943103160499159E-3</v>
      </c>
      <c r="N21" s="74">
        <f t="shared" si="3"/>
        <v>-337</v>
      </c>
      <c r="O21" s="74">
        <f t="shared" si="5"/>
        <v>0</v>
      </c>
    </row>
    <row r="22" spans="1:15">
      <c r="A22" s="54">
        <v>20</v>
      </c>
      <c r="B22" s="66" t="s">
        <v>20</v>
      </c>
      <c r="C22" s="55">
        <v>60613</v>
      </c>
      <c r="D22" s="55">
        <v>66860</v>
      </c>
      <c r="E22" s="55">
        <v>66202</v>
      </c>
      <c r="F22" s="55"/>
      <c r="G22" s="55"/>
      <c r="H22" s="55"/>
      <c r="I22" s="67">
        <f>E22/'[1]4a_İl'!E21</f>
        <v>0.35207462480189755</v>
      </c>
      <c r="J22" s="75">
        <f t="shared" si="0"/>
        <v>1.6488108995560798E-2</v>
      </c>
      <c r="K22" s="75">
        <f t="shared" si="1"/>
        <v>9.2207942190619174E-2</v>
      </c>
      <c r="L22" s="73">
        <f t="shared" si="2"/>
        <v>5589</v>
      </c>
      <c r="M22" s="76">
        <f t="shared" si="4"/>
        <v>1.3718569282579455E-2</v>
      </c>
      <c r="N22" s="74">
        <f t="shared" si="3"/>
        <v>-658</v>
      </c>
      <c r="O22" s="74">
        <f t="shared" si="5"/>
        <v>0</v>
      </c>
    </row>
    <row r="23" spans="1:15">
      <c r="A23" s="54">
        <v>21</v>
      </c>
      <c r="B23" s="66" t="s">
        <v>21</v>
      </c>
      <c r="C23" s="55">
        <v>24061</v>
      </c>
      <c r="D23" s="55">
        <v>29178</v>
      </c>
      <c r="E23" s="55">
        <v>27816</v>
      </c>
      <c r="F23" s="55"/>
      <c r="G23" s="55"/>
      <c r="H23" s="55"/>
      <c r="I23" s="67">
        <f>E23/'[1]4a_İl'!E22</f>
        <v>0.22057983886316057</v>
      </c>
      <c r="J23" s="75">
        <f t="shared" si="0"/>
        <v>6.9277852605739883E-3</v>
      </c>
      <c r="K23" s="75">
        <f t="shared" si="1"/>
        <v>0.15606167657204606</v>
      </c>
      <c r="L23" s="73">
        <f t="shared" si="2"/>
        <v>3755</v>
      </c>
      <c r="M23" s="76">
        <f t="shared" si="4"/>
        <v>9.21689526857861E-3</v>
      </c>
      <c r="N23" s="74">
        <f t="shared" si="3"/>
        <v>-1362</v>
      </c>
      <c r="O23" s="74">
        <f t="shared" si="5"/>
        <v>0</v>
      </c>
    </row>
    <row r="24" spans="1:15">
      <c r="A24" s="54">
        <v>22</v>
      </c>
      <c r="B24" s="66" t="s">
        <v>22</v>
      </c>
      <c r="C24" s="55">
        <v>19264</v>
      </c>
      <c r="D24" s="55">
        <v>22095</v>
      </c>
      <c r="E24" s="55">
        <v>21953</v>
      </c>
      <c r="F24" s="55"/>
      <c r="G24" s="55"/>
      <c r="H24" s="55"/>
      <c r="I24" s="67">
        <f>E24/'[1]4a_İl'!E23</f>
        <v>0.37406284078516905</v>
      </c>
      <c r="J24" s="75">
        <f t="shared" si="0"/>
        <v>5.4675607501215402E-3</v>
      </c>
      <c r="K24" s="75">
        <f t="shared" si="1"/>
        <v>0.13958679401993354</v>
      </c>
      <c r="L24" s="73">
        <f t="shared" si="2"/>
        <v>2689</v>
      </c>
      <c r="M24" s="76">
        <f t="shared" si="4"/>
        <v>6.600327930015415E-3</v>
      </c>
      <c r="N24" s="74">
        <f t="shared" si="3"/>
        <v>-142</v>
      </c>
      <c r="O24" s="74">
        <f t="shared" si="5"/>
        <v>0</v>
      </c>
    </row>
    <row r="25" spans="1:15">
      <c r="A25" s="54">
        <v>23</v>
      </c>
      <c r="B25" s="66" t="s">
        <v>23</v>
      </c>
      <c r="C25" s="55">
        <v>10351</v>
      </c>
      <c r="D25" s="55">
        <v>12475</v>
      </c>
      <c r="E25" s="55">
        <v>12287</v>
      </c>
      <c r="F25" s="55"/>
      <c r="G25" s="55"/>
      <c r="H25" s="55"/>
      <c r="I25" s="67">
        <f>E25/'[1]4a_İl'!E24</f>
        <v>0.20082704063286588</v>
      </c>
      <c r="J25" s="75">
        <f t="shared" si="0"/>
        <v>3.0601703155260494E-3</v>
      </c>
      <c r="K25" s="75">
        <f t="shared" si="1"/>
        <v>0.18703506907545164</v>
      </c>
      <c r="L25" s="73">
        <f t="shared" si="2"/>
        <v>1936</v>
      </c>
      <c r="M25" s="76">
        <f t="shared" si="4"/>
        <v>4.7520397443324069E-3</v>
      </c>
      <c r="N25" s="74">
        <f t="shared" si="3"/>
        <v>-188</v>
      </c>
      <c r="O25" s="74">
        <f t="shared" si="5"/>
        <v>0</v>
      </c>
    </row>
    <row r="26" spans="1:15">
      <c r="A26" s="54">
        <v>24</v>
      </c>
      <c r="B26" s="66" t="s">
        <v>24</v>
      </c>
      <c r="C26" s="55">
        <v>5302</v>
      </c>
      <c r="D26" s="55">
        <v>6688</v>
      </c>
      <c r="E26" s="55">
        <v>6548</v>
      </c>
      <c r="F26" s="55"/>
      <c r="G26" s="55"/>
      <c r="H26" s="55"/>
      <c r="I26" s="67">
        <f>E26/'[1]4a_İl'!E25</f>
        <v>0.24303158519838178</v>
      </c>
      <c r="J26" s="75">
        <f t="shared" si="0"/>
        <v>1.6308289432786336E-3</v>
      </c>
      <c r="K26" s="75">
        <f t="shared" si="1"/>
        <v>0.23500565824217276</v>
      </c>
      <c r="L26" s="73">
        <f t="shared" si="2"/>
        <v>1246</v>
      </c>
      <c r="M26" s="76">
        <f t="shared" si="4"/>
        <v>3.0583892156188942E-3</v>
      </c>
      <c r="N26" s="74">
        <f t="shared" si="3"/>
        <v>-140</v>
      </c>
      <c r="O26" s="74">
        <f t="shared" si="5"/>
        <v>0</v>
      </c>
    </row>
    <row r="27" spans="1:15">
      <c r="A27" s="54">
        <v>25</v>
      </c>
      <c r="B27" s="66" t="s">
        <v>25</v>
      </c>
      <c r="C27" s="55">
        <v>13697</v>
      </c>
      <c r="D27" s="55">
        <v>17494</v>
      </c>
      <c r="E27" s="55">
        <v>17292</v>
      </c>
      <c r="F27" s="55"/>
      <c r="G27" s="55"/>
      <c r="H27" s="55"/>
      <c r="I27" s="67">
        <f>E27/'[1]4a_İl'!E26</f>
        <v>0.21455159064966003</v>
      </c>
      <c r="J27" s="75">
        <f t="shared" si="0"/>
        <v>4.3067034342049683E-3</v>
      </c>
      <c r="K27" s="75">
        <f t="shared" si="1"/>
        <v>0.26246623348178433</v>
      </c>
      <c r="L27" s="73">
        <f t="shared" si="2"/>
        <v>3595</v>
      </c>
      <c r="M27" s="76">
        <f t="shared" si="4"/>
        <v>8.8241647111957661E-3</v>
      </c>
      <c r="N27" s="74">
        <f t="shared" si="3"/>
        <v>-202</v>
      </c>
      <c r="O27" s="74">
        <f t="shared" si="5"/>
        <v>0</v>
      </c>
    </row>
    <row r="28" spans="1:15">
      <c r="A28" s="54">
        <v>26</v>
      </c>
      <c r="B28" s="66" t="s">
        <v>26</v>
      </c>
      <c r="C28" s="55">
        <v>45976</v>
      </c>
      <c r="D28" s="55">
        <v>50177</v>
      </c>
      <c r="E28" s="55">
        <v>50310</v>
      </c>
      <c r="F28" s="55"/>
      <c r="G28" s="55"/>
      <c r="H28" s="55"/>
      <c r="I28" s="67">
        <f>E28/'[1]4a_İl'!E27</f>
        <v>0.2950421656364724</v>
      </c>
      <c r="J28" s="75">
        <f t="shared" si="0"/>
        <v>1.253008615399329E-2</v>
      </c>
      <c r="K28" s="75">
        <f t="shared" si="1"/>
        <v>9.4266573864625017E-2</v>
      </c>
      <c r="L28" s="73">
        <f t="shared" si="2"/>
        <v>4334</v>
      </c>
      <c r="M28" s="76">
        <f t="shared" si="4"/>
        <v>1.0638088973107775E-2</v>
      </c>
      <c r="N28" s="74">
        <f t="shared" si="3"/>
        <v>133</v>
      </c>
      <c r="O28" s="74">
        <f t="shared" si="5"/>
        <v>0</v>
      </c>
    </row>
    <row r="29" spans="1:15">
      <c r="A29" s="54">
        <v>27</v>
      </c>
      <c r="B29" s="66" t="s">
        <v>27</v>
      </c>
      <c r="C29" s="55">
        <v>42884</v>
      </c>
      <c r="D29" s="55">
        <v>51064</v>
      </c>
      <c r="E29" s="55">
        <v>51194</v>
      </c>
      <c r="F29" s="55"/>
      <c r="G29" s="55"/>
      <c r="H29" s="55"/>
      <c r="I29" s="67">
        <f>E29/'[1]4a_İl'!E28</f>
        <v>0.1901228515828097</v>
      </c>
      <c r="J29" s="75">
        <f t="shared" si="0"/>
        <v>1.2750253042487229E-2</v>
      </c>
      <c r="K29" s="75">
        <f t="shared" si="1"/>
        <v>0.19377856543232908</v>
      </c>
      <c r="L29" s="73">
        <f t="shared" si="2"/>
        <v>8310</v>
      </c>
      <c r="M29" s="76">
        <f t="shared" si="4"/>
        <v>2.0397443324071438E-2</v>
      </c>
      <c r="N29" s="74">
        <f t="shared" si="3"/>
        <v>130</v>
      </c>
      <c r="O29" s="74">
        <f t="shared" si="5"/>
        <v>0</v>
      </c>
    </row>
    <row r="30" spans="1:15">
      <c r="A30" s="54">
        <v>28</v>
      </c>
      <c r="B30" s="66" t="s">
        <v>28</v>
      </c>
      <c r="C30" s="55">
        <v>15111</v>
      </c>
      <c r="D30" s="55">
        <v>17276</v>
      </c>
      <c r="E30" s="55">
        <v>16751</v>
      </c>
      <c r="F30" s="55"/>
      <c r="G30" s="55"/>
      <c r="H30" s="55"/>
      <c r="I30" s="67">
        <f>E30/'[1]4a_İl'!E29</f>
        <v>0.33138798765529792</v>
      </c>
      <c r="J30" s="75">
        <f t="shared" si="0"/>
        <v>4.1719632909072071E-3</v>
      </c>
      <c r="K30" s="75">
        <f t="shared" si="1"/>
        <v>0.10853020978095428</v>
      </c>
      <c r="L30" s="73">
        <f t="shared" si="2"/>
        <v>1640</v>
      </c>
      <c r="M30" s="76">
        <f t="shared" si="4"/>
        <v>4.0254882131741465E-3</v>
      </c>
      <c r="N30" s="74">
        <f t="shared" si="3"/>
        <v>-525</v>
      </c>
      <c r="O30" s="74">
        <f t="shared" si="5"/>
        <v>0</v>
      </c>
    </row>
    <row r="31" spans="1:15">
      <c r="A31" s="54">
        <v>29</v>
      </c>
      <c r="B31" s="66" t="s">
        <v>29</v>
      </c>
      <c r="C31" s="55">
        <v>2518</v>
      </c>
      <c r="D31" s="55">
        <v>3332</v>
      </c>
      <c r="E31" s="55">
        <v>3276</v>
      </c>
      <c r="F31" s="55"/>
      <c r="G31" s="55"/>
      <c r="H31" s="55"/>
      <c r="I31" s="67">
        <f>E31/'[1]4a_İl'!E30</f>
        <v>0.21396381686369276</v>
      </c>
      <c r="J31" s="75">
        <f t="shared" si="0"/>
        <v>8.1591258677165602E-4</v>
      </c>
      <c r="K31" s="75">
        <f t="shared" si="1"/>
        <v>0.30103256552819696</v>
      </c>
      <c r="L31" s="73">
        <f t="shared" si="2"/>
        <v>758</v>
      </c>
      <c r="M31" s="76">
        <f t="shared" si="4"/>
        <v>1.8605610156012214E-3</v>
      </c>
      <c r="N31" s="74">
        <f t="shared" si="3"/>
        <v>-56</v>
      </c>
      <c r="O31" s="74">
        <f t="shared" si="5"/>
        <v>0</v>
      </c>
    </row>
    <row r="32" spans="1:15">
      <c r="A32" s="54">
        <v>30</v>
      </c>
      <c r="B32" s="66" t="s">
        <v>30</v>
      </c>
      <c r="C32" s="55">
        <v>3348</v>
      </c>
      <c r="D32" s="55">
        <v>3765</v>
      </c>
      <c r="E32" s="55">
        <v>3863</v>
      </c>
      <c r="F32" s="55"/>
      <c r="G32" s="55"/>
      <c r="H32" s="55"/>
      <c r="I32" s="67">
        <f>E32/'[1]4a_İl'!E31</f>
        <v>0.35603686635944698</v>
      </c>
      <c r="J32" s="75">
        <f t="shared" si="0"/>
        <v>9.6210937811321961E-4</v>
      </c>
      <c r="K32" s="75">
        <f t="shared" si="1"/>
        <v>0.1538231780167264</v>
      </c>
      <c r="L32" s="73">
        <f t="shared" si="2"/>
        <v>515</v>
      </c>
      <c r="M32" s="76">
        <f t="shared" si="4"/>
        <v>1.2641014815760276E-3</v>
      </c>
      <c r="N32" s="74">
        <f t="shared" si="3"/>
        <v>98</v>
      </c>
      <c r="O32" s="74">
        <f t="shared" si="5"/>
        <v>0</v>
      </c>
    </row>
    <row r="33" spans="1:15">
      <c r="A33" s="54">
        <v>31</v>
      </c>
      <c r="B33" s="66" t="s">
        <v>31</v>
      </c>
      <c r="C33" s="55">
        <v>32654</v>
      </c>
      <c r="D33" s="55">
        <v>37728</v>
      </c>
      <c r="E33" s="55">
        <v>37570</v>
      </c>
      <c r="F33" s="55"/>
      <c r="G33" s="55"/>
      <c r="H33" s="55"/>
      <c r="I33" s="67">
        <f>E33/'[1]4a_İl'!E32</f>
        <v>0.23696443325953817</v>
      </c>
      <c r="J33" s="75">
        <f t="shared" si="0"/>
        <v>9.3570927609924054E-3</v>
      </c>
      <c r="K33" s="75">
        <f t="shared" si="1"/>
        <v>0.15054817174006246</v>
      </c>
      <c r="L33" s="73">
        <f t="shared" si="2"/>
        <v>4916</v>
      </c>
      <c r="M33" s="76">
        <f t="shared" si="4"/>
        <v>1.2066646375587868E-2</v>
      </c>
      <c r="N33" s="74">
        <f t="shared" si="3"/>
        <v>-158</v>
      </c>
      <c r="O33" s="74">
        <f t="shared" si="5"/>
        <v>0</v>
      </c>
    </row>
    <row r="34" spans="1:15">
      <c r="A34" s="54">
        <v>32</v>
      </c>
      <c r="B34" s="66" t="s">
        <v>32</v>
      </c>
      <c r="C34" s="55">
        <v>15082</v>
      </c>
      <c r="D34" s="55">
        <v>17078</v>
      </c>
      <c r="E34" s="55">
        <v>16588</v>
      </c>
      <c r="F34" s="55"/>
      <c r="G34" s="55"/>
      <c r="H34" s="55"/>
      <c r="I34" s="67">
        <f>E34/'[1]4a_İl'!E33</f>
        <v>0.27382426253322106</v>
      </c>
      <c r="J34" s="75">
        <f t="shared" si="0"/>
        <v>4.1313669076215604E-3</v>
      </c>
      <c r="K34" s="75">
        <f t="shared" si="1"/>
        <v>9.9854130751889675E-2</v>
      </c>
      <c r="L34" s="73">
        <f t="shared" si="2"/>
        <v>1506</v>
      </c>
      <c r="M34" s="76">
        <f t="shared" si="4"/>
        <v>3.6965763713660152E-3</v>
      </c>
      <c r="N34" s="74">
        <f t="shared" si="3"/>
        <v>-490</v>
      </c>
      <c r="O34" s="74">
        <f t="shared" si="5"/>
        <v>0</v>
      </c>
    </row>
    <row r="35" spans="1:15">
      <c r="A35" s="54">
        <v>33</v>
      </c>
      <c r="B35" s="66" t="s">
        <v>33</v>
      </c>
      <c r="C35" s="55">
        <v>56237</v>
      </c>
      <c r="D35" s="55">
        <v>64468</v>
      </c>
      <c r="E35" s="55">
        <v>62920</v>
      </c>
      <c r="F35" s="55"/>
      <c r="G35" s="55"/>
      <c r="H35" s="55"/>
      <c r="I35" s="67">
        <f>E35/'[1]4a_İl'!E34</f>
        <v>0.26552444453822294</v>
      </c>
      <c r="J35" s="75">
        <f t="shared" si="0"/>
        <v>1.5670702063392123E-2</v>
      </c>
      <c r="K35" s="75">
        <f t="shared" si="1"/>
        <v>0.11883635329053825</v>
      </c>
      <c r="L35" s="73">
        <f t="shared" si="2"/>
        <v>6683</v>
      </c>
      <c r="M35" s="76">
        <f t="shared" si="4"/>
        <v>1.6403864468684647E-2</v>
      </c>
      <c r="N35" s="74">
        <f t="shared" si="3"/>
        <v>-1548</v>
      </c>
      <c r="O35" s="74">
        <f t="shared" si="5"/>
        <v>0</v>
      </c>
    </row>
    <row r="36" spans="1:15">
      <c r="A36" s="54">
        <v>34</v>
      </c>
      <c r="B36" s="66" t="s">
        <v>34</v>
      </c>
      <c r="C36" s="55">
        <v>1216228</v>
      </c>
      <c r="D36" s="55">
        <v>1310581</v>
      </c>
      <c r="E36" s="55">
        <v>1307134</v>
      </c>
      <c r="F36" s="55"/>
      <c r="G36" s="55"/>
      <c r="H36" s="55"/>
      <c r="I36" s="67">
        <f>E36/'[1]4a_İl'!E35</f>
        <v>0.31887655716929098</v>
      </c>
      <c r="J36" s="75">
        <f t="shared" si="0"/>
        <v>0.32555161269755245</v>
      </c>
      <c r="K36" s="75">
        <f t="shared" si="1"/>
        <v>7.4744209144995841E-2</v>
      </c>
      <c r="L36" s="73">
        <f t="shared" si="2"/>
        <v>90906</v>
      </c>
      <c r="M36" s="76">
        <f t="shared" si="4"/>
        <v>0.22313477530902986</v>
      </c>
      <c r="N36" s="74">
        <f t="shared" si="3"/>
        <v>-3447</v>
      </c>
      <c r="O36" s="74">
        <f t="shared" si="5"/>
        <v>0</v>
      </c>
    </row>
    <row r="37" spans="1:15">
      <c r="A37" s="54">
        <v>35</v>
      </c>
      <c r="B37" s="66" t="s">
        <v>35</v>
      </c>
      <c r="C37" s="55">
        <v>261780</v>
      </c>
      <c r="D37" s="55">
        <v>292243</v>
      </c>
      <c r="E37" s="55">
        <v>291275</v>
      </c>
      <c r="F37" s="55"/>
      <c r="G37" s="55"/>
      <c r="H37" s="55"/>
      <c r="I37" s="67">
        <f>E37/'[1]4a_İl'!E36</f>
        <v>0.33736476164112567</v>
      </c>
      <c r="J37" s="75">
        <f t="shared" si="0"/>
        <v>7.2544242586054367E-2</v>
      </c>
      <c r="K37" s="75">
        <f t="shared" si="1"/>
        <v>0.11267094506837803</v>
      </c>
      <c r="L37" s="73">
        <f t="shared" si="2"/>
        <v>29495</v>
      </c>
      <c r="M37" s="76">
        <f t="shared" si="4"/>
        <v>7.2397423687543566E-2</v>
      </c>
      <c r="N37" s="74">
        <f t="shared" si="3"/>
        <v>-968</v>
      </c>
      <c r="O37" s="74">
        <f t="shared" si="5"/>
        <v>0</v>
      </c>
    </row>
    <row r="38" spans="1:15">
      <c r="A38" s="54">
        <v>36</v>
      </c>
      <c r="B38" s="66" t="s">
        <v>36</v>
      </c>
      <c r="C38" s="55">
        <v>4276</v>
      </c>
      <c r="D38" s="55">
        <v>6297</v>
      </c>
      <c r="E38" s="55">
        <v>5852</v>
      </c>
      <c r="F38" s="55"/>
      <c r="G38" s="55"/>
      <c r="H38" s="55"/>
      <c r="I38" s="67">
        <f>E38/'[1]4a_İl'!E37</f>
        <v>0.25617229907196637</v>
      </c>
      <c r="J38" s="75">
        <f t="shared" si="0"/>
        <v>1.4574848772245822E-3</v>
      </c>
      <c r="K38" s="75">
        <f t="shared" si="1"/>
        <v>0.36856875584658561</v>
      </c>
      <c r="L38" s="73">
        <f t="shared" si="2"/>
        <v>1576</v>
      </c>
      <c r="M38" s="76">
        <f t="shared" si="4"/>
        <v>3.8683959902210091E-3</v>
      </c>
      <c r="N38" s="74">
        <f t="shared" si="3"/>
        <v>-445</v>
      </c>
      <c r="O38" s="74">
        <f t="shared" si="5"/>
        <v>0</v>
      </c>
    </row>
    <row r="39" spans="1:15">
      <c r="A39" s="54">
        <v>37</v>
      </c>
      <c r="B39" s="66" t="s">
        <v>37</v>
      </c>
      <c r="C39" s="55">
        <v>10733</v>
      </c>
      <c r="D39" s="55">
        <v>13099</v>
      </c>
      <c r="E39" s="55">
        <v>13084</v>
      </c>
      <c r="F39" s="55"/>
      <c r="G39" s="55"/>
      <c r="H39" s="55"/>
      <c r="I39" s="67">
        <f>E39/'[1]4a_İl'!E38</f>
        <v>0.28293400224894039</v>
      </c>
      <c r="J39" s="75">
        <f t="shared" si="0"/>
        <v>3.2586691957632321E-3</v>
      </c>
      <c r="K39" s="75">
        <f t="shared" si="1"/>
        <v>0.21904406969160534</v>
      </c>
      <c r="L39" s="73">
        <f t="shared" si="2"/>
        <v>2351</v>
      </c>
      <c r="M39" s="76">
        <f t="shared" si="4"/>
        <v>5.770684627544158E-3</v>
      </c>
      <c r="N39" s="74">
        <f t="shared" si="3"/>
        <v>-15</v>
      </c>
      <c r="O39" s="74">
        <f t="shared" si="5"/>
        <v>0</v>
      </c>
    </row>
    <row r="40" spans="1:15">
      <c r="A40" s="54">
        <v>38</v>
      </c>
      <c r="B40" s="66" t="s">
        <v>38</v>
      </c>
      <c r="C40" s="55">
        <v>41844</v>
      </c>
      <c r="D40" s="55">
        <v>46961</v>
      </c>
      <c r="E40" s="55">
        <v>46454</v>
      </c>
      <c r="F40" s="55"/>
      <c r="G40" s="55"/>
      <c r="H40" s="55"/>
      <c r="I40" s="67">
        <f>E40/'[1]4a_İl'!E39</f>
        <v>0.21136110289601201</v>
      </c>
      <c r="J40" s="75">
        <f t="shared" si="0"/>
        <v>1.1569720178843257E-2</v>
      </c>
      <c r="K40" s="75">
        <f t="shared" si="1"/>
        <v>0.11017111174839882</v>
      </c>
      <c r="L40" s="73">
        <f t="shared" si="2"/>
        <v>4610</v>
      </c>
      <c r="M40" s="76">
        <f t="shared" si="4"/>
        <v>1.131554918459318E-2</v>
      </c>
      <c r="N40" s="74">
        <f t="shared" si="3"/>
        <v>-507</v>
      </c>
      <c r="O40" s="74">
        <f t="shared" si="5"/>
        <v>0</v>
      </c>
    </row>
    <row r="41" spans="1:15">
      <c r="A41" s="54">
        <v>39</v>
      </c>
      <c r="B41" s="66" t="s">
        <v>39</v>
      </c>
      <c r="C41" s="55">
        <v>19827</v>
      </c>
      <c r="D41" s="55">
        <v>22274</v>
      </c>
      <c r="E41" s="55">
        <v>22026</v>
      </c>
      <c r="F41" s="55"/>
      <c r="G41" s="55"/>
      <c r="H41" s="55"/>
      <c r="I41" s="67">
        <f>E41/'[1]4a_İl'!E40</f>
        <v>0.3333030688214999</v>
      </c>
      <c r="J41" s="75">
        <f t="shared" si="0"/>
        <v>5.4857419524519217E-3</v>
      </c>
      <c r="K41" s="75">
        <f t="shared" si="1"/>
        <v>0.11090936601603874</v>
      </c>
      <c r="L41" s="73">
        <f t="shared" si="2"/>
        <v>2199</v>
      </c>
      <c r="M41" s="76">
        <f t="shared" si="4"/>
        <v>5.3975905980304566E-3</v>
      </c>
      <c r="N41" s="74">
        <f t="shared" si="3"/>
        <v>-248</v>
      </c>
      <c r="O41" s="74">
        <f t="shared" si="5"/>
        <v>0</v>
      </c>
    </row>
    <row r="42" spans="1:15">
      <c r="A42" s="54">
        <v>40</v>
      </c>
      <c r="B42" s="66" t="s">
        <v>40</v>
      </c>
      <c r="C42" s="55">
        <v>4558</v>
      </c>
      <c r="D42" s="55">
        <v>5067</v>
      </c>
      <c r="E42" s="55">
        <v>5030</v>
      </c>
      <c r="F42" s="55"/>
      <c r="G42" s="55"/>
      <c r="H42" s="55"/>
      <c r="I42" s="67">
        <f>E42/'[1]4a_İl'!E41</f>
        <v>0.19222685061336797</v>
      </c>
      <c r="J42" s="75">
        <f t="shared" si="0"/>
        <v>1.2527595578331594E-3</v>
      </c>
      <c r="K42" s="75">
        <f t="shared" si="1"/>
        <v>0.10355419043440105</v>
      </c>
      <c r="L42" s="73">
        <f t="shared" si="2"/>
        <v>472</v>
      </c>
      <c r="M42" s="76">
        <f t="shared" si="4"/>
        <v>1.1585551442793885E-3</v>
      </c>
      <c r="N42" s="74">
        <f t="shared" si="3"/>
        <v>-37</v>
      </c>
      <c r="O42" s="74">
        <f t="shared" si="5"/>
        <v>0</v>
      </c>
    </row>
    <row r="43" spans="1:15">
      <c r="A43" s="54">
        <v>41</v>
      </c>
      <c r="B43" s="66" t="s">
        <v>41</v>
      </c>
      <c r="C43" s="55">
        <v>114561</v>
      </c>
      <c r="D43" s="55">
        <v>126327</v>
      </c>
      <c r="E43" s="55">
        <v>126918</v>
      </c>
      <c r="F43" s="55"/>
      <c r="G43" s="55"/>
      <c r="H43" s="55"/>
      <c r="I43" s="67">
        <f>E43/'[1]4a_İl'!E42</f>
        <v>0.27043359122802907</v>
      </c>
      <c r="J43" s="75">
        <f t="shared" si="0"/>
        <v>3.1609888183115095E-2</v>
      </c>
      <c r="K43" s="75">
        <f t="shared" si="1"/>
        <v>0.10786393275198367</v>
      </c>
      <c r="L43" s="73">
        <f t="shared" si="2"/>
        <v>12357</v>
      </c>
      <c r="M43" s="76">
        <f t="shared" si="4"/>
        <v>3.0331071859873736E-2</v>
      </c>
      <c r="N43" s="74">
        <f t="shared" si="3"/>
        <v>591</v>
      </c>
      <c r="O43" s="74">
        <f t="shared" si="5"/>
        <v>0</v>
      </c>
    </row>
    <row r="44" spans="1:15">
      <c r="A44" s="54">
        <v>42</v>
      </c>
      <c r="B44" s="66" t="s">
        <v>42</v>
      </c>
      <c r="C44" s="55">
        <v>52428</v>
      </c>
      <c r="D44" s="55">
        <v>60797</v>
      </c>
      <c r="E44" s="55">
        <v>60437</v>
      </c>
      <c r="F44" s="55"/>
      <c r="G44" s="55"/>
      <c r="H44" s="55"/>
      <c r="I44" s="67">
        <f>E44/'[1]4a_İl'!E43</f>
        <v>0.20074669253074959</v>
      </c>
      <c r="J44" s="75">
        <f t="shared" si="0"/>
        <v>1.5052292126592972E-2</v>
      </c>
      <c r="K44" s="75">
        <f t="shared" si="1"/>
        <v>0.15276188296330206</v>
      </c>
      <c r="L44" s="73">
        <f t="shared" si="2"/>
        <v>8009</v>
      </c>
      <c r="M44" s="76">
        <f t="shared" si="4"/>
        <v>1.9658618962994964E-2</v>
      </c>
      <c r="N44" s="74">
        <f t="shared" si="3"/>
        <v>-360</v>
      </c>
      <c r="O44" s="74">
        <f t="shared" si="5"/>
        <v>0</v>
      </c>
    </row>
    <row r="45" spans="1:15">
      <c r="A45" s="54">
        <v>43</v>
      </c>
      <c r="B45" s="66" t="s">
        <v>43</v>
      </c>
      <c r="C45" s="55">
        <v>17041</v>
      </c>
      <c r="D45" s="55">
        <v>19606</v>
      </c>
      <c r="E45" s="55">
        <v>19549</v>
      </c>
      <c r="F45" s="55"/>
      <c r="G45" s="55"/>
      <c r="H45" s="55"/>
      <c r="I45" s="67">
        <f>E45/'[1]4a_İl'!E44</f>
        <v>0.24238103503855976</v>
      </c>
      <c r="J45" s="75">
        <f t="shared" si="0"/>
        <v>4.8688263610497879E-3</v>
      </c>
      <c r="K45" s="75">
        <f t="shared" si="1"/>
        <v>0.14717446159262954</v>
      </c>
      <c r="L45" s="73">
        <f t="shared" si="2"/>
        <v>2508</v>
      </c>
      <c r="M45" s="76">
        <f t="shared" si="4"/>
        <v>6.1560514869760732E-3</v>
      </c>
      <c r="N45" s="74">
        <f t="shared" si="3"/>
        <v>-57</v>
      </c>
      <c r="O45" s="74">
        <f t="shared" si="5"/>
        <v>0</v>
      </c>
    </row>
    <row r="46" spans="1:15">
      <c r="A46" s="54">
        <v>44</v>
      </c>
      <c r="B46" s="66" t="s">
        <v>44</v>
      </c>
      <c r="C46" s="55">
        <v>18749</v>
      </c>
      <c r="D46" s="55">
        <v>22136</v>
      </c>
      <c r="E46" s="55">
        <v>21849</v>
      </c>
      <c r="F46" s="55"/>
      <c r="G46" s="55"/>
      <c r="H46" s="55"/>
      <c r="I46" s="67">
        <f>E46/'[1]4a_İl'!E45</f>
        <v>0.24094884151788176</v>
      </c>
      <c r="J46" s="75">
        <f t="shared" si="0"/>
        <v>5.4416587632399004E-3</v>
      </c>
      <c r="K46" s="75">
        <f t="shared" si="1"/>
        <v>0.16534215158141768</v>
      </c>
      <c r="L46" s="73">
        <f t="shared" si="2"/>
        <v>3100</v>
      </c>
      <c r="M46" s="76">
        <f t="shared" si="4"/>
        <v>7.609154549292594E-3</v>
      </c>
      <c r="N46" s="74">
        <f t="shared" si="3"/>
        <v>-287</v>
      </c>
      <c r="O46" s="74">
        <f t="shared" si="5"/>
        <v>0</v>
      </c>
    </row>
    <row r="47" spans="1:15">
      <c r="A47" s="54">
        <v>45</v>
      </c>
      <c r="B47" s="66" t="s">
        <v>45</v>
      </c>
      <c r="C47" s="55">
        <v>58956</v>
      </c>
      <c r="D47" s="55">
        <v>66918</v>
      </c>
      <c r="E47" s="55">
        <v>66732</v>
      </c>
      <c r="F47" s="55"/>
      <c r="G47" s="55"/>
      <c r="H47" s="55"/>
      <c r="I47" s="67">
        <f>E47/'[1]4a_İl'!E46</f>
        <v>0.29200031505158969</v>
      </c>
      <c r="J47" s="75">
        <f t="shared" si="0"/>
        <v>1.6620109505630695E-2</v>
      </c>
      <c r="K47" s="75">
        <f t="shared" si="1"/>
        <v>0.13189497252188073</v>
      </c>
      <c r="L47" s="73">
        <f t="shared" si="2"/>
        <v>7776</v>
      </c>
      <c r="M47" s="76">
        <f t="shared" si="4"/>
        <v>1.9086705088806197E-2</v>
      </c>
      <c r="N47" s="74">
        <f t="shared" si="3"/>
        <v>-186</v>
      </c>
      <c r="O47" s="74">
        <f t="shared" si="5"/>
        <v>0</v>
      </c>
    </row>
    <row r="48" spans="1:15">
      <c r="A48" s="54">
        <v>46</v>
      </c>
      <c r="B48" s="66" t="s">
        <v>46</v>
      </c>
      <c r="C48" s="55">
        <v>22112</v>
      </c>
      <c r="D48" s="55">
        <v>26217</v>
      </c>
      <c r="E48" s="55">
        <v>25517</v>
      </c>
      <c r="F48" s="55"/>
      <c r="G48" s="55"/>
      <c r="H48" s="55"/>
      <c r="I48" s="67">
        <f>E48/'[1]4a_İl'!E47</f>
        <v>0.18548779867264678</v>
      </c>
      <c r="J48" s="75">
        <f t="shared" si="0"/>
        <v>6.3552019159500454E-3</v>
      </c>
      <c r="K48" s="75">
        <f t="shared" si="1"/>
        <v>0.15398878437047755</v>
      </c>
      <c r="L48" s="73">
        <f t="shared" si="2"/>
        <v>3405</v>
      </c>
      <c r="M48" s="76">
        <f t="shared" si="4"/>
        <v>8.3577971743036394E-3</v>
      </c>
      <c r="N48" s="74">
        <f t="shared" si="3"/>
        <v>-700</v>
      </c>
      <c r="O48" s="74">
        <f t="shared" si="5"/>
        <v>0</v>
      </c>
    </row>
    <row r="49" spans="1:15">
      <c r="A49" s="54">
        <v>47</v>
      </c>
      <c r="B49" s="66" t="s">
        <v>47</v>
      </c>
      <c r="C49" s="55">
        <v>8946</v>
      </c>
      <c r="D49" s="55">
        <v>11925</v>
      </c>
      <c r="E49" s="55">
        <v>11946</v>
      </c>
      <c r="F49" s="55"/>
      <c r="G49" s="55"/>
      <c r="H49" s="55"/>
      <c r="I49" s="67">
        <f>E49/'[1]4a_İl'!E48</f>
        <v>0.20383230672104014</v>
      </c>
      <c r="J49" s="75">
        <f t="shared" si="0"/>
        <v>2.9752416854622109E-3</v>
      </c>
      <c r="K49" s="75">
        <f t="shared" si="1"/>
        <v>0.33534540576794097</v>
      </c>
      <c r="L49" s="73">
        <f t="shared" si="2"/>
        <v>3000</v>
      </c>
      <c r="M49" s="76">
        <f t="shared" si="4"/>
        <v>7.3636979509283168E-3</v>
      </c>
      <c r="N49" s="74">
        <f t="shared" si="3"/>
        <v>21</v>
      </c>
      <c r="O49" s="74">
        <f t="shared" si="5"/>
        <v>0</v>
      </c>
    </row>
    <row r="50" spans="1:15">
      <c r="A50" s="54">
        <v>48</v>
      </c>
      <c r="B50" s="66" t="s">
        <v>48</v>
      </c>
      <c r="C50" s="55">
        <v>43180</v>
      </c>
      <c r="D50" s="55">
        <v>48743</v>
      </c>
      <c r="E50" s="55">
        <v>48413</v>
      </c>
      <c r="F50" s="55"/>
      <c r="G50" s="55"/>
      <c r="H50" s="55"/>
      <c r="I50" s="67">
        <f>E50/'[1]4a_İl'!E49</f>
        <v>0.25454134397493128</v>
      </c>
      <c r="J50" s="75">
        <f t="shared" si="0"/>
        <v>1.2057623950969531E-2</v>
      </c>
      <c r="K50" s="75">
        <f t="shared" si="1"/>
        <v>0.12119036591014358</v>
      </c>
      <c r="L50" s="73">
        <f t="shared" si="2"/>
        <v>5233</v>
      </c>
      <c r="M50" s="76">
        <f t="shared" si="4"/>
        <v>1.2844743792402627E-2</v>
      </c>
      <c r="N50" s="74">
        <f t="shared" si="3"/>
        <v>-330</v>
      </c>
      <c r="O50" s="74">
        <f t="shared" si="5"/>
        <v>0</v>
      </c>
    </row>
    <row r="51" spans="1:15">
      <c r="A51" s="54">
        <v>49</v>
      </c>
      <c r="B51" s="66" t="s">
        <v>49</v>
      </c>
      <c r="C51" s="55">
        <v>3250</v>
      </c>
      <c r="D51" s="55">
        <v>5511</v>
      </c>
      <c r="E51" s="55">
        <v>5056</v>
      </c>
      <c r="F51" s="55"/>
      <c r="G51" s="55"/>
      <c r="H51" s="55"/>
      <c r="I51" s="67">
        <f>E51/'[1]4a_İl'!E50</f>
        <v>0.22534206890404243</v>
      </c>
      <c r="J51" s="75">
        <f t="shared" si="0"/>
        <v>1.2592350545535694E-3</v>
      </c>
      <c r="K51" s="75">
        <f t="shared" si="1"/>
        <v>0.55569230769230771</v>
      </c>
      <c r="L51" s="73">
        <f t="shared" si="2"/>
        <v>1806</v>
      </c>
      <c r="M51" s="76">
        <f t="shared" si="4"/>
        <v>4.4329461664588468E-3</v>
      </c>
      <c r="N51" s="74">
        <f t="shared" si="3"/>
        <v>-455</v>
      </c>
      <c r="O51" s="74">
        <f t="shared" si="5"/>
        <v>0</v>
      </c>
    </row>
    <row r="52" spans="1:15">
      <c r="A52" s="54">
        <v>50</v>
      </c>
      <c r="B52" s="66" t="s">
        <v>50</v>
      </c>
      <c r="C52" s="55">
        <v>7680</v>
      </c>
      <c r="D52" s="55">
        <v>9194</v>
      </c>
      <c r="E52" s="55">
        <v>8890</v>
      </c>
      <c r="F52" s="55"/>
      <c r="G52" s="55"/>
      <c r="H52" s="55"/>
      <c r="I52" s="67">
        <f>E52/'[1]4a_İl'!E51</f>
        <v>0.21783876500857632</v>
      </c>
      <c r="J52" s="75">
        <f t="shared" si="0"/>
        <v>2.2141217632478702E-3</v>
      </c>
      <c r="K52" s="75">
        <f t="shared" si="1"/>
        <v>0.15755208333333334</v>
      </c>
      <c r="L52" s="73">
        <f t="shared" si="2"/>
        <v>1210</v>
      </c>
      <c r="M52" s="76">
        <f t="shared" si="4"/>
        <v>2.9700248402077544E-3</v>
      </c>
      <c r="N52" s="74">
        <f t="shared" si="3"/>
        <v>-304</v>
      </c>
      <c r="O52" s="74">
        <f t="shared" si="5"/>
        <v>0</v>
      </c>
    </row>
    <row r="53" spans="1:15">
      <c r="A53" s="54">
        <v>51</v>
      </c>
      <c r="B53" s="66" t="s">
        <v>51</v>
      </c>
      <c r="C53" s="55">
        <v>6558</v>
      </c>
      <c r="D53" s="55">
        <v>8249</v>
      </c>
      <c r="E53" s="55">
        <v>8078</v>
      </c>
      <c r="F53" s="55"/>
      <c r="G53" s="55"/>
      <c r="H53" s="55"/>
      <c r="I53" s="67">
        <f>E53/'[1]4a_İl'!E52</f>
        <v>0.19973296409850658</v>
      </c>
      <c r="J53" s="75">
        <f t="shared" si="0"/>
        <v>2.0118870195181431E-3</v>
      </c>
      <c r="K53" s="75">
        <f t="shared" si="1"/>
        <v>0.23177798109179629</v>
      </c>
      <c r="L53" s="73">
        <f t="shared" si="2"/>
        <v>1520</v>
      </c>
      <c r="M53" s="76">
        <f t="shared" si="4"/>
        <v>3.7309402951370141E-3</v>
      </c>
      <c r="N53" s="74">
        <f t="shared" si="3"/>
        <v>-171</v>
      </c>
      <c r="O53" s="74">
        <f t="shared" si="5"/>
        <v>0</v>
      </c>
    </row>
    <row r="54" spans="1:15">
      <c r="A54" s="54">
        <v>52</v>
      </c>
      <c r="B54" s="66" t="s">
        <v>52</v>
      </c>
      <c r="C54" s="55">
        <v>23364</v>
      </c>
      <c r="D54" s="55">
        <v>27953</v>
      </c>
      <c r="E54" s="55">
        <v>28003</v>
      </c>
      <c r="F54" s="55"/>
      <c r="G54" s="55"/>
      <c r="H54" s="55"/>
      <c r="I54" s="67">
        <f>E54/'[1]4a_İl'!E53</f>
        <v>0.36382179838636336</v>
      </c>
      <c r="J54" s="75">
        <f t="shared" si="0"/>
        <v>6.9743590254477059E-3</v>
      </c>
      <c r="K54" s="75">
        <f t="shared" si="1"/>
        <v>0.19855332990926211</v>
      </c>
      <c r="L54" s="73">
        <f t="shared" si="2"/>
        <v>4639</v>
      </c>
      <c r="M54" s="76">
        <f t="shared" si="4"/>
        <v>1.1386731598118821E-2</v>
      </c>
      <c r="N54" s="74">
        <f t="shared" si="3"/>
        <v>50</v>
      </c>
      <c r="O54" s="74">
        <f t="shared" si="5"/>
        <v>0</v>
      </c>
    </row>
    <row r="55" spans="1:15">
      <c r="A55" s="54">
        <v>53</v>
      </c>
      <c r="B55" s="66" t="s">
        <v>53</v>
      </c>
      <c r="C55" s="55">
        <v>10532</v>
      </c>
      <c r="D55" s="55">
        <v>11522</v>
      </c>
      <c r="E55" s="55">
        <v>11176</v>
      </c>
      <c r="F55" s="55"/>
      <c r="G55" s="55"/>
      <c r="H55" s="55"/>
      <c r="I55" s="67">
        <f>E55/'[1]4a_İl'!E54</f>
        <v>0.19517306416122385</v>
      </c>
      <c r="J55" s="75">
        <f t="shared" si="0"/>
        <v>2.783467359511608E-3</v>
      </c>
      <c r="K55" s="75">
        <f t="shared" si="1"/>
        <v>6.1146980630459549E-2</v>
      </c>
      <c r="L55" s="73">
        <f t="shared" si="2"/>
        <v>644</v>
      </c>
      <c r="M55" s="76">
        <f t="shared" si="4"/>
        <v>1.5807404934659454E-3</v>
      </c>
      <c r="N55" s="74">
        <f t="shared" si="3"/>
        <v>-346</v>
      </c>
      <c r="O55" s="74">
        <f t="shared" si="5"/>
        <v>0</v>
      </c>
    </row>
    <row r="56" spans="1:15">
      <c r="A56" s="54">
        <v>54</v>
      </c>
      <c r="B56" s="66" t="s">
        <v>54</v>
      </c>
      <c r="C56" s="55">
        <v>46124</v>
      </c>
      <c r="D56" s="55">
        <v>50964</v>
      </c>
      <c r="E56" s="55">
        <v>50801</v>
      </c>
      <c r="F56" s="55"/>
      <c r="G56" s="55"/>
      <c r="H56" s="55"/>
      <c r="I56" s="67">
        <f>E56/'[1]4a_İl'!E55</f>
        <v>0.28954027836355967</v>
      </c>
      <c r="J56" s="75">
        <f t="shared" si="0"/>
        <v>1.2652373418982571E-2</v>
      </c>
      <c r="K56" s="75">
        <f t="shared" si="1"/>
        <v>0.10140057237013268</v>
      </c>
      <c r="L56" s="73">
        <f t="shared" si="2"/>
        <v>4677</v>
      </c>
      <c r="M56" s="76">
        <f t="shared" si="4"/>
        <v>1.1480005105497246E-2</v>
      </c>
      <c r="N56" s="74">
        <f t="shared" si="3"/>
        <v>-163</v>
      </c>
      <c r="O56" s="74">
        <f t="shared" si="5"/>
        <v>0</v>
      </c>
    </row>
    <row r="57" spans="1:15">
      <c r="A57" s="54">
        <v>55</v>
      </c>
      <c r="B57" s="66" t="s">
        <v>55</v>
      </c>
      <c r="C57" s="55">
        <v>44773</v>
      </c>
      <c r="D57" s="55">
        <v>50804</v>
      </c>
      <c r="E57" s="55">
        <v>50747</v>
      </c>
      <c r="F57" s="55"/>
      <c r="G57" s="55"/>
      <c r="H57" s="55"/>
      <c r="I57" s="67">
        <f>E57/'[1]4a_İl'!E56</f>
        <v>0.31636597134770522</v>
      </c>
      <c r="J57" s="75">
        <f t="shared" si="0"/>
        <v>1.2638924310409411E-2</v>
      </c>
      <c r="K57" s="75">
        <f t="shared" si="1"/>
        <v>0.13342862886114398</v>
      </c>
      <c r="L57" s="73">
        <f t="shared" si="2"/>
        <v>5974</v>
      </c>
      <c r="M57" s="76">
        <f t="shared" si="4"/>
        <v>1.4663577186281921E-2</v>
      </c>
      <c r="N57" s="74">
        <f t="shared" si="3"/>
        <v>-57</v>
      </c>
      <c r="O57" s="74">
        <f t="shared" si="5"/>
        <v>0</v>
      </c>
    </row>
    <row r="58" spans="1:15">
      <c r="A58" s="54">
        <v>56</v>
      </c>
      <c r="B58" s="66" t="s">
        <v>56</v>
      </c>
      <c r="C58" s="55">
        <v>2662</v>
      </c>
      <c r="D58" s="55">
        <v>4155</v>
      </c>
      <c r="E58" s="55">
        <v>4023</v>
      </c>
      <c r="F58" s="55"/>
      <c r="G58" s="55"/>
      <c r="H58" s="55"/>
      <c r="I58" s="67">
        <f>E58/'[1]4a_İl'!E57</f>
        <v>0.17954210737715892</v>
      </c>
      <c r="J58" s="75">
        <f t="shared" si="0"/>
        <v>1.0019585887003578E-3</v>
      </c>
      <c r="K58" s="75">
        <f t="shared" si="1"/>
        <v>0.51126972201352372</v>
      </c>
      <c r="L58" s="73">
        <f t="shared" si="2"/>
        <v>1361</v>
      </c>
      <c r="M58" s="76">
        <f t="shared" si="4"/>
        <v>3.3406643037378132E-3</v>
      </c>
      <c r="N58" s="74">
        <f t="shared" si="3"/>
        <v>-132</v>
      </c>
      <c r="O58" s="74">
        <f t="shared" si="5"/>
        <v>0</v>
      </c>
    </row>
    <row r="59" spans="1:15">
      <c r="A59" s="54">
        <v>57</v>
      </c>
      <c r="B59" s="66" t="s">
        <v>57</v>
      </c>
      <c r="C59" s="55">
        <v>6217</v>
      </c>
      <c r="D59" s="55">
        <v>7279</v>
      </c>
      <c r="E59" s="55">
        <v>7226</v>
      </c>
      <c r="F59" s="55"/>
      <c r="G59" s="55"/>
      <c r="H59" s="55"/>
      <c r="I59" s="67">
        <f>E59/'[1]4a_İl'!E58</f>
        <v>0.30089527378721631</v>
      </c>
      <c r="J59" s="75">
        <f t="shared" si="0"/>
        <v>1.7996899731416321E-3</v>
      </c>
      <c r="K59" s="75">
        <f t="shared" si="1"/>
        <v>0.16229692777867138</v>
      </c>
      <c r="L59" s="73">
        <f t="shared" si="2"/>
        <v>1009</v>
      </c>
      <c r="M59" s="76">
        <f t="shared" si="4"/>
        <v>2.4766570774955574E-3</v>
      </c>
      <c r="N59" s="74">
        <f t="shared" si="3"/>
        <v>-53</v>
      </c>
      <c r="O59" s="74">
        <f t="shared" si="5"/>
        <v>0</v>
      </c>
    </row>
    <row r="60" spans="1:15">
      <c r="A60" s="54">
        <v>58</v>
      </c>
      <c r="B60" s="66" t="s">
        <v>58</v>
      </c>
      <c r="C60" s="55">
        <v>12821</v>
      </c>
      <c r="D60" s="55">
        <v>15600</v>
      </c>
      <c r="E60" s="55">
        <v>14888</v>
      </c>
      <c r="F60" s="55"/>
      <c r="G60" s="55"/>
      <c r="H60" s="55"/>
      <c r="I60" s="67">
        <f>E60/'[1]4a_İl'!E59</f>
        <v>0.18371401424005726</v>
      </c>
      <c r="J60" s="75">
        <f t="shared" si="0"/>
        <v>3.7079690451332159E-3</v>
      </c>
      <c r="K60" s="75">
        <f t="shared" si="1"/>
        <v>0.1612198736448015</v>
      </c>
      <c r="L60" s="73">
        <f t="shared" si="2"/>
        <v>2067</v>
      </c>
      <c r="M60" s="76">
        <f t="shared" si="4"/>
        <v>5.0735878881896105E-3</v>
      </c>
      <c r="N60" s="74">
        <f t="shared" si="3"/>
        <v>-712</v>
      </c>
      <c r="O60" s="74">
        <f t="shared" si="5"/>
        <v>0</v>
      </c>
    </row>
    <row r="61" spans="1:15">
      <c r="A61" s="54">
        <v>59</v>
      </c>
      <c r="B61" s="66" t="s">
        <v>59</v>
      </c>
      <c r="C61" s="55">
        <v>74945</v>
      </c>
      <c r="D61" s="55">
        <v>82336</v>
      </c>
      <c r="E61" s="55">
        <v>82401</v>
      </c>
      <c r="F61" s="55"/>
      <c r="G61" s="55"/>
      <c r="H61" s="55"/>
      <c r="I61" s="67">
        <f>E61/'[1]4a_İl'!E60</f>
        <v>0.33185931591093071</v>
      </c>
      <c r="J61" s="75">
        <f t="shared" si="0"/>
        <v>2.0522592509942379E-2</v>
      </c>
      <c r="K61" s="75">
        <f t="shared" si="1"/>
        <v>9.9486289945960371E-2</v>
      </c>
      <c r="L61" s="73">
        <f t="shared" si="2"/>
        <v>7456</v>
      </c>
      <c r="M61" s="76">
        <f t="shared" si="4"/>
        <v>1.830124397404051E-2</v>
      </c>
      <c r="N61" s="74">
        <f t="shared" si="3"/>
        <v>65</v>
      </c>
      <c r="O61" s="74">
        <f t="shared" si="5"/>
        <v>0</v>
      </c>
    </row>
    <row r="62" spans="1:15">
      <c r="A62" s="54">
        <v>60</v>
      </c>
      <c r="B62" s="66" t="s">
        <v>60</v>
      </c>
      <c r="C62" s="55">
        <v>12401</v>
      </c>
      <c r="D62" s="55">
        <v>15899</v>
      </c>
      <c r="E62" s="55">
        <v>15120</v>
      </c>
      <c r="F62" s="55"/>
      <c r="G62" s="55"/>
      <c r="H62" s="55"/>
      <c r="I62" s="67">
        <f>E62/'[1]4a_İl'!E61</f>
        <v>0.27350674722332768</v>
      </c>
      <c r="J62" s="75">
        <f t="shared" si="0"/>
        <v>3.7657504004845665E-3</v>
      </c>
      <c r="K62" s="75">
        <f t="shared" si="1"/>
        <v>0.21925651157164744</v>
      </c>
      <c r="L62" s="73">
        <f t="shared" si="2"/>
        <v>2719</v>
      </c>
      <c r="M62" s="76">
        <f t="shared" si="4"/>
        <v>6.6739649095246979E-3</v>
      </c>
      <c r="N62" s="74">
        <f t="shared" si="3"/>
        <v>-779</v>
      </c>
      <c r="O62" s="74">
        <f t="shared" si="5"/>
        <v>0</v>
      </c>
    </row>
    <row r="63" spans="1:15">
      <c r="A63" s="54">
        <v>61</v>
      </c>
      <c r="B63" s="66" t="s">
        <v>61</v>
      </c>
      <c r="C63" s="55">
        <v>30079</v>
      </c>
      <c r="D63" s="55">
        <v>33765</v>
      </c>
      <c r="E63" s="55">
        <v>33389</v>
      </c>
      <c r="F63" s="55"/>
      <c r="G63" s="55"/>
      <c r="H63" s="55"/>
      <c r="I63" s="67">
        <f>E63/'[1]4a_İl'!E62</f>
        <v>0.28345006154760388</v>
      </c>
      <c r="J63" s="75">
        <f t="shared" si="0"/>
        <v>8.3157830768372486E-3</v>
      </c>
      <c r="K63" s="75">
        <f t="shared" si="1"/>
        <v>0.11004355197978656</v>
      </c>
      <c r="L63" s="73">
        <f t="shared" si="2"/>
        <v>3310</v>
      </c>
      <c r="M63" s="76">
        <f t="shared" si="4"/>
        <v>8.124613405857576E-3</v>
      </c>
      <c r="N63" s="74">
        <f t="shared" si="3"/>
        <v>-376</v>
      </c>
      <c r="O63" s="74">
        <f t="shared" si="5"/>
        <v>0</v>
      </c>
    </row>
    <row r="64" spans="1:15">
      <c r="A64" s="54">
        <v>62</v>
      </c>
      <c r="B64" s="66" t="s">
        <v>62</v>
      </c>
      <c r="C64" s="55">
        <v>1506</v>
      </c>
      <c r="D64" s="55">
        <v>1993</v>
      </c>
      <c r="E64" s="55">
        <v>1995</v>
      </c>
      <c r="F64" s="55"/>
      <c r="G64" s="55"/>
      <c r="H64" s="55"/>
      <c r="I64" s="67">
        <f>E64/'[1]4a_İl'!E63</f>
        <v>0.27616279069767441</v>
      </c>
      <c r="J64" s="75">
        <f t="shared" si="0"/>
        <v>4.9686984450838026E-4</v>
      </c>
      <c r="K64" s="75">
        <f t="shared" si="1"/>
        <v>0.3247011952191235</v>
      </c>
      <c r="L64" s="73">
        <f t="shared" si="2"/>
        <v>489</v>
      </c>
      <c r="M64" s="76">
        <f t="shared" si="4"/>
        <v>1.2002827660013155E-3</v>
      </c>
      <c r="N64" s="74">
        <f t="shared" si="3"/>
        <v>2</v>
      </c>
      <c r="O64" s="74">
        <f t="shared" si="5"/>
        <v>0</v>
      </c>
    </row>
    <row r="65" spans="1:15">
      <c r="A65" s="54">
        <v>63</v>
      </c>
      <c r="B65" s="66" t="s">
        <v>63</v>
      </c>
      <c r="C65" s="55">
        <v>17641</v>
      </c>
      <c r="D65" s="55">
        <v>25934</v>
      </c>
      <c r="E65" s="55">
        <v>25608</v>
      </c>
      <c r="F65" s="55"/>
      <c r="G65" s="55"/>
      <c r="H65" s="55"/>
      <c r="I65" s="67">
        <f>E65/'[1]4a_İl'!E64</f>
        <v>0.20742948790642668</v>
      </c>
      <c r="J65" s="75">
        <f t="shared" si="0"/>
        <v>6.3778661544714801E-3</v>
      </c>
      <c r="K65" s="75">
        <f t="shared" si="1"/>
        <v>0.45161838898021656</v>
      </c>
      <c r="L65" s="73">
        <f t="shared" si="2"/>
        <v>7967</v>
      </c>
      <c r="M65" s="76">
        <f t="shared" si="4"/>
        <v>1.9555527191681965E-2</v>
      </c>
      <c r="N65" s="74">
        <f t="shared" si="3"/>
        <v>-326</v>
      </c>
      <c r="O65" s="74">
        <f t="shared" si="5"/>
        <v>0</v>
      </c>
    </row>
    <row r="66" spans="1:15">
      <c r="A66" s="54">
        <v>64</v>
      </c>
      <c r="B66" s="66" t="s">
        <v>64</v>
      </c>
      <c r="C66" s="55">
        <v>16316</v>
      </c>
      <c r="D66" s="55">
        <v>18837</v>
      </c>
      <c r="E66" s="55">
        <v>18801</v>
      </c>
      <c r="F66" s="55"/>
      <c r="G66" s="55"/>
      <c r="H66" s="55"/>
      <c r="I66" s="67">
        <f>E66/'[1]4a_İl'!E65</f>
        <v>0.30337404998951156</v>
      </c>
      <c r="J66" s="75">
        <f t="shared" si="0"/>
        <v>4.6825313015549158E-3</v>
      </c>
      <c r="K66" s="75">
        <f t="shared" si="1"/>
        <v>0.15230448639372396</v>
      </c>
      <c r="L66" s="73">
        <f t="shared" si="2"/>
        <v>2485</v>
      </c>
      <c r="M66" s="76">
        <f t="shared" si="4"/>
        <v>6.0995964693522893E-3</v>
      </c>
      <c r="N66" s="74">
        <f t="shared" si="3"/>
        <v>-36</v>
      </c>
      <c r="O66" s="74">
        <f t="shared" si="5"/>
        <v>0</v>
      </c>
    </row>
    <row r="67" spans="1:15">
      <c r="A67" s="54">
        <v>65</v>
      </c>
      <c r="B67" s="66" t="s">
        <v>65</v>
      </c>
      <c r="C67" s="55">
        <v>10326</v>
      </c>
      <c r="D67" s="55">
        <v>14876</v>
      </c>
      <c r="E67" s="55">
        <v>14921</v>
      </c>
      <c r="F67" s="55"/>
      <c r="G67" s="55"/>
      <c r="H67" s="55"/>
      <c r="I67" s="67">
        <f>E67/'[1]4a_İl'!E66</f>
        <v>0.21339797771770999</v>
      </c>
      <c r="J67" s="75">
        <f t="shared" ref="J67:J84" si="6">E67/$E$84</f>
        <v>3.716187944816813E-3</v>
      </c>
      <c r="K67" s="75">
        <f t="shared" ref="K67:K84" si="7">(E67-C67)/C67</f>
        <v>0.44499322099554522</v>
      </c>
      <c r="L67" s="73">
        <f t="shared" ref="L67:L84" si="8">E67-C67</f>
        <v>4595</v>
      </c>
      <c r="M67" s="76">
        <f t="shared" si="4"/>
        <v>1.1278730694838538E-2</v>
      </c>
      <c r="N67" s="74">
        <f t="shared" ref="N67:N84" si="9">E67-D67</f>
        <v>45</v>
      </c>
      <c r="O67" s="74">
        <f t="shared" si="5"/>
        <v>0</v>
      </c>
    </row>
    <row r="68" spans="1:15">
      <c r="A68" s="54">
        <v>66</v>
      </c>
      <c r="B68" s="66" t="s">
        <v>66</v>
      </c>
      <c r="C68" s="55">
        <v>6189</v>
      </c>
      <c r="D68" s="55">
        <v>8057</v>
      </c>
      <c r="E68" s="55">
        <v>7771</v>
      </c>
      <c r="F68" s="55"/>
      <c r="G68" s="55"/>
      <c r="H68" s="55"/>
      <c r="I68" s="67">
        <f>E68/'[1]4a_İl'!E67</f>
        <v>0.18981899899850999</v>
      </c>
      <c r="J68" s="75">
        <f t="shared" si="6"/>
        <v>1.9354263467040718E-3</v>
      </c>
      <c r="K68" s="75">
        <f t="shared" si="7"/>
        <v>0.25561480045241558</v>
      </c>
      <c r="L68" s="73">
        <f t="shared" si="8"/>
        <v>1582</v>
      </c>
      <c r="M68" s="76">
        <f t="shared" ref="M68:M84" si="10">L68/$L$84</f>
        <v>3.8831233861228659E-3</v>
      </c>
      <c r="N68" s="74">
        <f t="shared" si="9"/>
        <v>-286</v>
      </c>
      <c r="O68" s="74">
        <f t="shared" ref="O68:O83" si="11">H68-G68</f>
        <v>0</v>
      </c>
    </row>
    <row r="69" spans="1:15">
      <c r="A69" s="54">
        <v>67</v>
      </c>
      <c r="B69" s="66" t="s">
        <v>67</v>
      </c>
      <c r="C69" s="55">
        <v>17742</v>
      </c>
      <c r="D69" s="55">
        <v>20237</v>
      </c>
      <c r="E69" s="55">
        <v>19866</v>
      </c>
      <c r="F69" s="55"/>
      <c r="G69" s="55"/>
      <c r="H69" s="55"/>
      <c r="I69" s="67">
        <f>E69/'[1]4a_İl'!E68</f>
        <v>0.22904776728580817</v>
      </c>
      <c r="J69" s="75">
        <f t="shared" si="6"/>
        <v>4.9477776095255555E-3</v>
      </c>
      <c r="K69" s="75">
        <f t="shared" si="7"/>
        <v>0.11971592830571526</v>
      </c>
      <c r="L69" s="73">
        <f t="shared" si="8"/>
        <v>2124</v>
      </c>
      <c r="M69" s="76">
        <f t="shared" si="10"/>
        <v>5.2134981492572485E-3</v>
      </c>
      <c r="N69" s="74">
        <f t="shared" si="9"/>
        <v>-371</v>
      </c>
      <c r="O69" s="74">
        <f t="shared" si="11"/>
        <v>0</v>
      </c>
    </row>
    <row r="70" spans="1:15">
      <c r="A70" s="54">
        <v>68</v>
      </c>
      <c r="B70" s="66" t="s">
        <v>68</v>
      </c>
      <c r="C70" s="55">
        <v>8178</v>
      </c>
      <c r="D70" s="55">
        <v>9785</v>
      </c>
      <c r="E70" s="55">
        <v>9861</v>
      </c>
      <c r="F70" s="55"/>
      <c r="G70" s="55"/>
      <c r="H70" s="55"/>
      <c r="I70" s="67">
        <f>E70/'[1]4a_İl'!E69</f>
        <v>0.20829724762890517</v>
      </c>
      <c r="J70" s="75">
        <f t="shared" si="6"/>
        <v>2.4559566599985654E-3</v>
      </c>
      <c r="K70" s="75">
        <f t="shared" si="7"/>
        <v>0.2057960381511372</v>
      </c>
      <c r="L70" s="73">
        <f t="shared" si="8"/>
        <v>1683</v>
      </c>
      <c r="M70" s="76">
        <f t="shared" si="10"/>
        <v>4.1310345504707857E-3</v>
      </c>
      <c r="N70" s="74">
        <f t="shared" si="9"/>
        <v>76</v>
      </c>
      <c r="O70" s="74">
        <f t="shared" si="11"/>
        <v>0</v>
      </c>
    </row>
    <row r="71" spans="1:15">
      <c r="A71" s="54">
        <v>69</v>
      </c>
      <c r="B71" s="66" t="s">
        <v>69</v>
      </c>
      <c r="C71" s="55">
        <v>1385</v>
      </c>
      <c r="D71" s="55">
        <v>1743</v>
      </c>
      <c r="E71" s="55">
        <v>1700</v>
      </c>
      <c r="F71" s="55"/>
      <c r="G71" s="55"/>
      <c r="H71" s="55"/>
      <c r="I71" s="67">
        <f>E71/'[1]4a_İl'!E70</f>
        <v>0.18985928076837169</v>
      </c>
      <c r="J71" s="75">
        <f t="shared" si="6"/>
        <v>4.2339786248834409E-4</v>
      </c>
      <c r="K71" s="75">
        <f t="shared" si="7"/>
        <v>0.22743682310469315</v>
      </c>
      <c r="L71" s="73">
        <f t="shared" si="8"/>
        <v>315</v>
      </c>
      <c r="M71" s="76">
        <f t="shared" si="10"/>
        <v>7.7318828484747326E-4</v>
      </c>
      <c r="N71" s="74">
        <f t="shared" si="9"/>
        <v>-43</v>
      </c>
      <c r="O71" s="74">
        <f t="shared" si="11"/>
        <v>0</v>
      </c>
    </row>
    <row r="72" spans="1:15">
      <c r="A72" s="54">
        <v>70</v>
      </c>
      <c r="B72" s="66" t="s">
        <v>70</v>
      </c>
      <c r="C72" s="55">
        <v>12004</v>
      </c>
      <c r="D72" s="55">
        <v>13381</v>
      </c>
      <c r="E72" s="55">
        <v>12520</v>
      </c>
      <c r="F72" s="55"/>
      <c r="G72" s="55"/>
      <c r="H72" s="55"/>
      <c r="I72" s="67">
        <f>E72/'[1]4a_İl'!E71</f>
        <v>0.29877102971005848</v>
      </c>
      <c r="J72" s="75">
        <f t="shared" si="6"/>
        <v>3.1182007284435696E-3</v>
      </c>
      <c r="K72" s="75">
        <f t="shared" si="7"/>
        <v>4.2985671442852383E-2</v>
      </c>
      <c r="L72" s="73">
        <f t="shared" si="8"/>
        <v>516</v>
      </c>
      <c r="M72" s="76">
        <f t="shared" si="10"/>
        <v>1.2665560475596705E-3</v>
      </c>
      <c r="N72" s="74">
        <f t="shared" si="9"/>
        <v>-861</v>
      </c>
      <c r="O72" s="74">
        <f t="shared" si="11"/>
        <v>0</v>
      </c>
    </row>
    <row r="73" spans="1:15">
      <c r="A73" s="54">
        <v>71</v>
      </c>
      <c r="B73" s="66" t="s">
        <v>71</v>
      </c>
      <c r="C73" s="55">
        <v>6916</v>
      </c>
      <c r="D73" s="55">
        <v>7539</v>
      </c>
      <c r="E73" s="55">
        <v>7415</v>
      </c>
      <c r="F73" s="55"/>
      <c r="G73" s="55"/>
      <c r="H73" s="55"/>
      <c r="I73" s="67">
        <f>E73/'[1]4a_İl'!E72</f>
        <v>0.19301853394418991</v>
      </c>
      <c r="J73" s="75">
        <f t="shared" si="6"/>
        <v>1.8467618531476891E-3</v>
      </c>
      <c r="K73" s="75">
        <f t="shared" si="7"/>
        <v>7.2151532677848462E-2</v>
      </c>
      <c r="L73" s="73">
        <f t="shared" si="8"/>
        <v>499</v>
      </c>
      <c r="M73" s="76">
        <f t="shared" si="10"/>
        <v>1.2248284258377434E-3</v>
      </c>
      <c r="N73" s="74">
        <f t="shared" si="9"/>
        <v>-124</v>
      </c>
      <c r="O73" s="74">
        <f t="shared" si="11"/>
        <v>0</v>
      </c>
    </row>
    <row r="74" spans="1:15">
      <c r="A74" s="54">
        <v>72</v>
      </c>
      <c r="B74" s="66" t="s">
        <v>72</v>
      </c>
      <c r="C74" s="55">
        <v>8678</v>
      </c>
      <c r="D74" s="55">
        <v>11788</v>
      </c>
      <c r="E74" s="55">
        <v>11266</v>
      </c>
      <c r="F74" s="55"/>
      <c r="G74" s="55"/>
      <c r="H74" s="55"/>
      <c r="I74" s="67">
        <f>E74/'[1]4a_İl'!E73</f>
        <v>0.22583943069058834</v>
      </c>
      <c r="J74" s="75">
        <f t="shared" si="6"/>
        <v>2.8058825404668735E-3</v>
      </c>
      <c r="K74" s="75">
        <f t="shared" si="7"/>
        <v>0.29822539755704081</v>
      </c>
      <c r="L74" s="73">
        <f t="shared" si="8"/>
        <v>2588</v>
      </c>
      <c r="M74" s="76">
        <f t="shared" si="10"/>
        <v>6.3524167656674943E-3</v>
      </c>
      <c r="N74" s="74">
        <f t="shared" si="9"/>
        <v>-522</v>
      </c>
      <c r="O74" s="74">
        <f t="shared" si="11"/>
        <v>0</v>
      </c>
    </row>
    <row r="75" spans="1:15">
      <c r="A75" s="54">
        <v>73</v>
      </c>
      <c r="B75" s="66" t="s">
        <v>73</v>
      </c>
      <c r="C75" s="55">
        <v>4090</v>
      </c>
      <c r="D75" s="55">
        <v>5711</v>
      </c>
      <c r="E75" s="55">
        <v>5793</v>
      </c>
      <c r="F75" s="55"/>
      <c r="G75" s="55"/>
      <c r="H75" s="55"/>
      <c r="I75" s="67">
        <f>E75/'[1]4a_İl'!E74</f>
        <v>0.20227661580362444</v>
      </c>
      <c r="J75" s="75">
        <f t="shared" si="6"/>
        <v>1.442790480820575E-3</v>
      </c>
      <c r="K75" s="75">
        <f t="shared" si="7"/>
        <v>0.41638141809290952</v>
      </c>
      <c r="L75" s="73">
        <f t="shared" si="8"/>
        <v>1703</v>
      </c>
      <c r="M75" s="76">
        <f t="shared" si="10"/>
        <v>4.180125870143641E-3</v>
      </c>
      <c r="N75" s="74">
        <f t="shared" si="9"/>
        <v>82</v>
      </c>
      <c r="O75" s="74">
        <f t="shared" si="11"/>
        <v>0</v>
      </c>
    </row>
    <row r="76" spans="1:15">
      <c r="A76" s="54">
        <v>74</v>
      </c>
      <c r="B76" s="66" t="s">
        <v>74</v>
      </c>
      <c r="C76" s="55">
        <v>7161</v>
      </c>
      <c r="D76" s="55">
        <v>8309</v>
      </c>
      <c r="E76" s="55">
        <v>8232</v>
      </c>
      <c r="F76" s="55"/>
      <c r="G76" s="55"/>
      <c r="H76" s="55"/>
      <c r="I76" s="67">
        <f>E76/'[1]4a_İl'!E75</f>
        <v>0.29772151898734178</v>
      </c>
      <c r="J76" s="75">
        <f t="shared" si="6"/>
        <v>2.0502418847082641E-3</v>
      </c>
      <c r="K76" s="75">
        <f t="shared" si="7"/>
        <v>0.14956011730205279</v>
      </c>
      <c r="L76" s="73">
        <f t="shared" si="8"/>
        <v>1071</v>
      </c>
      <c r="M76" s="76">
        <f t="shared" si="10"/>
        <v>2.6288401684814093E-3</v>
      </c>
      <c r="N76" s="74">
        <f t="shared" si="9"/>
        <v>-77</v>
      </c>
      <c r="O76" s="74">
        <f t="shared" si="11"/>
        <v>0</v>
      </c>
    </row>
    <row r="77" spans="1:15">
      <c r="A77" s="54">
        <v>75</v>
      </c>
      <c r="B77" s="66" t="s">
        <v>75</v>
      </c>
      <c r="C77" s="55">
        <v>1337</v>
      </c>
      <c r="D77" s="55">
        <v>2096</v>
      </c>
      <c r="E77" s="55">
        <v>2086</v>
      </c>
      <c r="F77" s="55"/>
      <c r="G77" s="55"/>
      <c r="H77" s="55"/>
      <c r="I77" s="67">
        <f>E77/'[1]4a_İl'!E76</f>
        <v>0.22745611165630791</v>
      </c>
      <c r="J77" s="75">
        <f t="shared" si="6"/>
        <v>5.1953408302981522E-4</v>
      </c>
      <c r="K77" s="75">
        <f t="shared" si="7"/>
        <v>0.56020942408376961</v>
      </c>
      <c r="L77" s="73">
        <f t="shared" si="8"/>
        <v>749</v>
      </c>
      <c r="M77" s="76">
        <f t="shared" si="10"/>
        <v>1.8384699217484364E-3</v>
      </c>
      <c r="N77" s="74">
        <f t="shared" si="9"/>
        <v>-10</v>
      </c>
      <c r="O77" s="74">
        <f t="shared" si="11"/>
        <v>0</v>
      </c>
    </row>
    <row r="78" spans="1:15">
      <c r="A78" s="54">
        <v>76</v>
      </c>
      <c r="B78" s="66" t="s">
        <v>76</v>
      </c>
      <c r="C78" s="55">
        <v>2766</v>
      </c>
      <c r="D78" s="55">
        <v>4407</v>
      </c>
      <c r="E78" s="55">
        <v>3892</v>
      </c>
      <c r="F78" s="55"/>
      <c r="G78" s="55"/>
      <c r="H78" s="55"/>
      <c r="I78" s="67">
        <f>E78/'[1]4a_İl'!E77</f>
        <v>0.26359634270233662</v>
      </c>
      <c r="J78" s="75">
        <f t="shared" si="6"/>
        <v>9.6933204753213843E-4</v>
      </c>
      <c r="K78" s="75">
        <f t="shared" si="7"/>
        <v>0.40708604483007954</v>
      </c>
      <c r="L78" s="73">
        <f t="shared" si="8"/>
        <v>1126</v>
      </c>
      <c r="M78" s="76">
        <f t="shared" si="10"/>
        <v>2.7638412975817617E-3</v>
      </c>
      <c r="N78" s="74">
        <f t="shared" si="9"/>
        <v>-515</v>
      </c>
      <c r="O78" s="74">
        <f t="shared" si="11"/>
        <v>0</v>
      </c>
    </row>
    <row r="79" spans="1:15">
      <c r="A79" s="54">
        <v>77</v>
      </c>
      <c r="B79" s="66" t="s">
        <v>77</v>
      </c>
      <c r="C79" s="55">
        <v>12149</v>
      </c>
      <c r="D79" s="55">
        <v>13500</v>
      </c>
      <c r="E79" s="55">
        <v>13283</v>
      </c>
      <c r="F79" s="55"/>
      <c r="G79" s="55"/>
      <c r="H79" s="55"/>
      <c r="I79" s="67">
        <f>E79/'[1]4a_İl'!E78</f>
        <v>0.25586054126938262</v>
      </c>
      <c r="J79" s="75">
        <f t="shared" si="6"/>
        <v>3.3082316514309851E-3</v>
      </c>
      <c r="K79" s="75">
        <f t="shared" si="7"/>
        <v>9.3341015721458559E-2</v>
      </c>
      <c r="L79" s="73">
        <f t="shared" si="8"/>
        <v>1134</v>
      </c>
      <c r="M79" s="76">
        <f t="shared" si="10"/>
        <v>2.7834778254509037E-3</v>
      </c>
      <c r="N79" s="74">
        <f t="shared" si="9"/>
        <v>-217</v>
      </c>
      <c r="O79" s="74">
        <f t="shared" si="11"/>
        <v>0</v>
      </c>
    </row>
    <row r="80" spans="1:15">
      <c r="A80" s="54">
        <v>78</v>
      </c>
      <c r="B80" s="66" t="s">
        <v>78</v>
      </c>
      <c r="C80" s="55">
        <v>8255</v>
      </c>
      <c r="D80" s="55">
        <v>9815</v>
      </c>
      <c r="E80" s="55">
        <v>9313</v>
      </c>
      <c r="F80" s="55"/>
      <c r="G80" s="55"/>
      <c r="H80" s="55"/>
      <c r="I80" s="67">
        <f>E80/'[1]4a_İl'!E79</f>
        <v>0.23428341425372948</v>
      </c>
      <c r="J80" s="75">
        <f t="shared" si="6"/>
        <v>2.3194731137376168E-3</v>
      </c>
      <c r="K80" s="75">
        <f t="shared" si="7"/>
        <v>0.12816474863718957</v>
      </c>
      <c r="L80" s="73">
        <f t="shared" si="8"/>
        <v>1058</v>
      </c>
      <c r="M80" s="76">
        <f t="shared" si="10"/>
        <v>2.596930810694053E-3</v>
      </c>
      <c r="N80" s="74">
        <f t="shared" si="9"/>
        <v>-502</v>
      </c>
      <c r="O80" s="74">
        <f t="shared" si="11"/>
        <v>0</v>
      </c>
    </row>
    <row r="81" spans="1:15">
      <c r="A81" s="54">
        <v>79</v>
      </c>
      <c r="B81" s="66" t="s">
        <v>79</v>
      </c>
      <c r="C81" s="55">
        <v>3570</v>
      </c>
      <c r="D81" s="55">
        <v>3430</v>
      </c>
      <c r="E81" s="55">
        <v>3442</v>
      </c>
      <c r="F81" s="55"/>
      <c r="G81" s="55"/>
      <c r="H81" s="55"/>
      <c r="I81" s="67">
        <f>E81/'[1]4a_İl'!E80</f>
        <v>0.25131425233644861</v>
      </c>
      <c r="J81" s="75">
        <f t="shared" si="6"/>
        <v>8.5725614275581198E-4</v>
      </c>
      <c r="K81" s="75">
        <f t="shared" si="7"/>
        <v>-3.5854341736694675E-2</v>
      </c>
      <c r="L81" s="73">
        <f t="shared" si="8"/>
        <v>-128</v>
      </c>
      <c r="M81" s="76">
        <f t="shared" si="10"/>
        <v>-3.1418444590627486E-4</v>
      </c>
      <c r="N81" s="74">
        <f t="shared" si="9"/>
        <v>12</v>
      </c>
      <c r="O81" s="74">
        <f t="shared" si="11"/>
        <v>0</v>
      </c>
    </row>
    <row r="82" spans="1:15">
      <c r="A82" s="54">
        <v>80</v>
      </c>
      <c r="B82" s="66" t="s">
        <v>80</v>
      </c>
      <c r="C82" s="55">
        <v>10077</v>
      </c>
      <c r="D82" s="55">
        <v>12080</v>
      </c>
      <c r="E82" s="55">
        <v>11748</v>
      </c>
      <c r="F82" s="55"/>
      <c r="G82" s="55"/>
      <c r="H82" s="55"/>
      <c r="I82" s="67">
        <f>E82/'[1]4a_İl'!E81</f>
        <v>0.22435260866243983</v>
      </c>
      <c r="J82" s="75">
        <f t="shared" si="6"/>
        <v>2.9259282873606274E-3</v>
      </c>
      <c r="K82" s="75">
        <f t="shared" si="7"/>
        <v>0.16582316165525454</v>
      </c>
      <c r="L82" s="73">
        <f t="shared" si="8"/>
        <v>1671</v>
      </c>
      <c r="M82" s="76">
        <f t="shared" si="10"/>
        <v>4.1015797586670729E-3</v>
      </c>
      <c r="N82" s="74">
        <f t="shared" si="9"/>
        <v>-332</v>
      </c>
      <c r="O82" s="74">
        <f t="shared" si="11"/>
        <v>0</v>
      </c>
    </row>
    <row r="83" spans="1:15">
      <c r="A83" s="54">
        <v>81</v>
      </c>
      <c r="B83" s="66" t="s">
        <v>81</v>
      </c>
      <c r="C83" s="55">
        <v>20217</v>
      </c>
      <c r="D83" s="55">
        <v>22728</v>
      </c>
      <c r="E83" s="55">
        <v>22542</v>
      </c>
      <c r="F83" s="55"/>
      <c r="G83" s="55"/>
      <c r="H83" s="55"/>
      <c r="I83" s="67">
        <f>E83/'[1]4a_İl'!E82</f>
        <v>0.32546924631822122</v>
      </c>
      <c r="J83" s="75">
        <f t="shared" si="6"/>
        <v>5.6142556565954432E-3</v>
      </c>
      <c r="K83" s="75">
        <f t="shared" si="7"/>
        <v>0.11500222584953257</v>
      </c>
      <c r="L83" s="73">
        <f t="shared" si="8"/>
        <v>2325</v>
      </c>
      <c r="M83" s="76">
        <f t="shared" si="10"/>
        <v>5.7068659119694455E-3</v>
      </c>
      <c r="N83" s="74">
        <f t="shared" si="9"/>
        <v>-186</v>
      </c>
      <c r="O83" s="74">
        <f t="shared" si="11"/>
        <v>0</v>
      </c>
    </row>
    <row r="84" spans="1:15" s="85" customFormat="1">
      <c r="A84" s="173" t="s">
        <v>255</v>
      </c>
      <c r="B84" s="173"/>
      <c r="C84" s="56">
        <v>3607732</v>
      </c>
      <c r="D84" s="56">
        <v>4040935</v>
      </c>
      <c r="E84" s="56">
        <v>4015136</v>
      </c>
      <c r="F84" s="45"/>
      <c r="G84" s="45"/>
      <c r="H84" s="45"/>
      <c r="I84" s="88">
        <f>E84/'[1]4a_İl'!E83</f>
        <v>0.28537116148809588</v>
      </c>
      <c r="J84" s="48">
        <f t="shared" si="6"/>
        <v>1</v>
      </c>
      <c r="K84" s="48">
        <f t="shared" si="7"/>
        <v>0.11292523945791982</v>
      </c>
      <c r="L84" s="45">
        <f t="shared" si="8"/>
        <v>407404</v>
      </c>
      <c r="M84" s="49">
        <f t="shared" si="10"/>
        <v>1</v>
      </c>
      <c r="N84" s="45">
        <f t="shared" si="9"/>
        <v>-25799</v>
      </c>
      <c r="O84" s="74">
        <f>H84-G84</f>
        <v>0</v>
      </c>
    </row>
    <row r="85" spans="1:15">
      <c r="F85" s="101"/>
      <c r="G85" s="101"/>
      <c r="H85" s="101"/>
      <c r="I85" s="52"/>
      <c r="M85" s="8"/>
    </row>
    <row r="86" spans="1:15">
      <c r="F86" s="115">
        <f>E84-C84</f>
        <v>407404</v>
      </c>
      <c r="G86" s="115">
        <f>E84-D84</f>
        <v>-25799</v>
      </c>
      <c r="I86" s="14"/>
      <c r="M86" s="8"/>
    </row>
    <row r="87" spans="1:15">
      <c r="F87" s="115">
        <f>H84-F84</f>
        <v>0</v>
      </c>
      <c r="G87" s="115">
        <f>H84-G84</f>
        <v>0</v>
      </c>
      <c r="M87" s="8"/>
    </row>
    <row r="88" spans="1:15">
      <c r="M88" s="8"/>
    </row>
    <row r="89" spans="1:15">
      <c r="M89" s="8"/>
    </row>
    <row r="90" spans="1:15">
      <c r="M90" s="8"/>
    </row>
  </sheetData>
  <mergeCells count="3">
    <mergeCell ref="A84:B84"/>
    <mergeCell ref="C1:E1"/>
    <mergeCell ref="F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84"/>
  <sheetViews>
    <sheetView topLeftCell="M1" workbookViewId="0">
      <selection activeCell="M23" sqref="M23"/>
    </sheetView>
  </sheetViews>
  <sheetFormatPr defaultColWidth="8.85546875" defaultRowHeight="15"/>
  <cols>
    <col min="1" max="1" width="18.28515625" style="3" bestFit="1" customWidth="1"/>
    <col min="2" max="2" width="12" style="3" customWidth="1"/>
    <col min="3" max="3" width="12" style="3" bestFit="1" customWidth="1"/>
    <col min="4" max="7" width="12" style="3" customWidth="1"/>
    <col min="8" max="8" width="22.42578125" style="3" customWidth="1"/>
    <col min="9" max="9" width="26.42578125" style="3" customWidth="1"/>
    <col min="10" max="10" width="27.42578125" style="3" customWidth="1"/>
    <col min="11" max="11" width="26.140625" style="3" customWidth="1"/>
    <col min="12" max="12" width="25.140625" style="3" customWidth="1"/>
    <col min="13" max="16384" width="8.85546875" style="3"/>
  </cols>
  <sheetData>
    <row r="1" spans="1:12" ht="15.75" thickBot="1">
      <c r="B1" s="169" t="s">
        <v>163</v>
      </c>
      <c r="C1" s="169"/>
      <c r="D1" s="170"/>
      <c r="E1" s="171" t="s">
        <v>164</v>
      </c>
      <c r="F1" s="169"/>
      <c r="G1" s="170"/>
    </row>
    <row r="2" spans="1:12" ht="45">
      <c r="A2" s="69" t="s">
        <v>258</v>
      </c>
      <c r="B2" s="144">
        <v>42795</v>
      </c>
      <c r="C2" s="144">
        <v>43132</v>
      </c>
      <c r="D2" s="144">
        <v>43160</v>
      </c>
      <c r="E2" s="144">
        <v>42795</v>
      </c>
      <c r="F2" s="144">
        <v>43132</v>
      </c>
      <c r="G2" s="144">
        <v>43160</v>
      </c>
      <c r="H2" s="68" t="s">
        <v>316</v>
      </c>
      <c r="I2" s="1" t="s">
        <v>317</v>
      </c>
      <c r="J2" s="1" t="s">
        <v>318</v>
      </c>
      <c r="K2" s="72" t="s">
        <v>320</v>
      </c>
      <c r="L2" s="136" t="s">
        <v>319</v>
      </c>
    </row>
    <row r="3" spans="1:12">
      <c r="A3" s="145" t="s">
        <v>82</v>
      </c>
      <c r="B3" s="146">
        <v>2328</v>
      </c>
      <c r="C3" s="73">
        <v>2373</v>
      </c>
      <c r="D3" s="19">
        <v>2221</v>
      </c>
      <c r="E3" s="19">
        <v>2438.3263964358998</v>
      </c>
      <c r="F3" s="19">
        <v>2344.0306889072199</v>
      </c>
      <c r="G3" s="19">
        <v>2258.2030915990599</v>
      </c>
      <c r="H3" s="76">
        <f>D3/$D$84</f>
        <v>2.1808933709089838E-2</v>
      </c>
      <c r="I3" s="76">
        <f t="shared" ref="I3:I66" si="0">(D3-B3)/B3</f>
        <v>-4.596219931271478E-2</v>
      </c>
      <c r="J3" s="73">
        <f t="shared" ref="J3:J66" si="1">D3-B3</f>
        <v>-107</v>
      </c>
      <c r="K3" s="73">
        <f>D3-C3</f>
        <v>-152</v>
      </c>
      <c r="L3" s="73">
        <f>G3-F3</f>
        <v>-85.827597308159966</v>
      </c>
    </row>
    <row r="4" spans="1:12">
      <c r="A4" s="145" t="s">
        <v>83</v>
      </c>
      <c r="B4" s="146">
        <v>340</v>
      </c>
      <c r="C4" s="73">
        <v>325</v>
      </c>
      <c r="D4" s="19">
        <v>339</v>
      </c>
      <c r="E4" s="19">
        <v>385.65936890023403</v>
      </c>
      <c r="F4" s="19">
        <v>359.343197966986</v>
      </c>
      <c r="G4" s="19">
        <v>377.65119042521599</v>
      </c>
      <c r="H4" s="76">
        <f t="shared" ref="H4:H67" si="2">D4/$D$84</f>
        <v>3.3287836683392412E-3</v>
      </c>
      <c r="I4" s="76">
        <f t="shared" si="0"/>
        <v>-2.9411764705882353E-3</v>
      </c>
      <c r="J4" s="73">
        <f t="shared" si="1"/>
        <v>-1</v>
      </c>
      <c r="K4" s="73">
        <f t="shared" ref="K4:K67" si="3">D4-C4</f>
        <v>14</v>
      </c>
      <c r="L4" s="73">
        <f t="shared" ref="L4:L67" si="4">G4-F4</f>
        <v>18.30799245822999</v>
      </c>
    </row>
    <row r="5" spans="1:12">
      <c r="A5" s="145" t="s">
        <v>84</v>
      </c>
      <c r="B5" s="146">
        <v>628</v>
      </c>
      <c r="C5" s="73">
        <v>791</v>
      </c>
      <c r="D5" s="19">
        <v>555</v>
      </c>
      <c r="E5" s="19">
        <v>772.83619869946301</v>
      </c>
      <c r="F5" s="19">
        <v>782.59730777426</v>
      </c>
      <c r="G5" s="19">
        <v>687.17848145267897</v>
      </c>
      <c r="H5" s="76">
        <f t="shared" si="2"/>
        <v>5.4497785720598203E-3</v>
      </c>
      <c r="I5" s="76">
        <f t="shared" si="0"/>
        <v>-0.11624203821656051</v>
      </c>
      <c r="J5" s="73">
        <f t="shared" si="1"/>
        <v>-73</v>
      </c>
      <c r="K5" s="73">
        <f t="shared" si="3"/>
        <v>-236</v>
      </c>
      <c r="L5" s="73">
        <f t="shared" si="4"/>
        <v>-95.418826321581037</v>
      </c>
    </row>
    <row r="6" spans="1:12">
      <c r="A6" s="145" t="s">
        <v>85</v>
      </c>
      <c r="B6" s="146">
        <v>161</v>
      </c>
      <c r="C6" s="73">
        <v>115</v>
      </c>
      <c r="D6" s="19">
        <v>138</v>
      </c>
      <c r="E6" s="19">
        <v>239.16703144745401</v>
      </c>
      <c r="F6" s="19">
        <v>188.438631978209</v>
      </c>
      <c r="G6" s="19">
        <v>198.06850147591601</v>
      </c>
      <c r="H6" s="76">
        <f t="shared" si="2"/>
        <v>1.3550800773770362E-3</v>
      </c>
      <c r="I6" s="76">
        <f t="shared" si="0"/>
        <v>-0.14285714285714285</v>
      </c>
      <c r="J6" s="73">
        <f t="shared" si="1"/>
        <v>-23</v>
      </c>
      <c r="K6" s="73">
        <f t="shared" si="3"/>
        <v>23</v>
      </c>
      <c r="L6" s="73">
        <f t="shared" si="4"/>
        <v>9.6298694977070056</v>
      </c>
    </row>
    <row r="7" spans="1:12">
      <c r="A7" s="145" t="s">
        <v>86</v>
      </c>
      <c r="B7" s="146">
        <v>287</v>
      </c>
      <c r="C7" s="73">
        <v>290</v>
      </c>
      <c r="D7" s="19">
        <v>258</v>
      </c>
      <c r="E7" s="19">
        <v>333.04782380411001</v>
      </c>
      <c r="F7" s="19">
        <v>330.24503863795798</v>
      </c>
      <c r="G7" s="19">
        <v>299.39856037043899</v>
      </c>
      <c r="H7" s="76">
        <f t="shared" si="2"/>
        <v>2.5334105794440243E-3</v>
      </c>
      <c r="I7" s="76">
        <f t="shared" si="0"/>
        <v>-0.10104529616724739</v>
      </c>
      <c r="J7" s="73">
        <f t="shared" si="1"/>
        <v>-29</v>
      </c>
      <c r="K7" s="73">
        <f t="shared" si="3"/>
        <v>-32</v>
      </c>
      <c r="L7" s="73">
        <f t="shared" si="4"/>
        <v>-30.846478267518989</v>
      </c>
    </row>
    <row r="8" spans="1:12">
      <c r="A8" s="145" t="s">
        <v>87</v>
      </c>
      <c r="B8" s="146">
        <v>347</v>
      </c>
      <c r="C8" s="73">
        <v>272</v>
      </c>
      <c r="D8" s="19">
        <v>321</v>
      </c>
      <c r="E8" s="19">
        <v>405.48676327791298</v>
      </c>
      <c r="F8" s="19">
        <v>308.75466772005097</v>
      </c>
      <c r="G8" s="19">
        <v>375.104316922414</v>
      </c>
      <c r="H8" s="76">
        <f t="shared" si="2"/>
        <v>3.152034093029193E-3</v>
      </c>
      <c r="I8" s="76">
        <f t="shared" si="0"/>
        <v>-7.492795389048991E-2</v>
      </c>
      <c r="J8" s="73">
        <f t="shared" si="1"/>
        <v>-26</v>
      </c>
      <c r="K8" s="73">
        <f t="shared" si="3"/>
        <v>49</v>
      </c>
      <c r="L8" s="73">
        <f t="shared" si="4"/>
        <v>66.349649202363025</v>
      </c>
    </row>
    <row r="9" spans="1:12">
      <c r="A9" s="145" t="s">
        <v>88</v>
      </c>
      <c r="B9" s="146">
        <v>8468</v>
      </c>
      <c r="C9" s="73">
        <v>7916</v>
      </c>
      <c r="D9" s="19">
        <v>7588</v>
      </c>
      <c r="E9" s="19">
        <v>8504.9711669201806</v>
      </c>
      <c r="F9" s="19">
        <v>7739.7598703581798</v>
      </c>
      <c r="G9" s="19">
        <v>7645.36412393503</v>
      </c>
      <c r="H9" s="76">
        <f t="shared" si="2"/>
        <v>7.4509765414035881E-2</v>
      </c>
      <c r="I9" s="76">
        <f t="shared" si="0"/>
        <v>-0.10392064241851677</v>
      </c>
      <c r="J9" s="73">
        <f t="shared" si="1"/>
        <v>-880</v>
      </c>
      <c r="K9" s="73">
        <f t="shared" si="3"/>
        <v>-328</v>
      </c>
      <c r="L9" s="73">
        <f t="shared" si="4"/>
        <v>-94.395746423149831</v>
      </c>
    </row>
    <row r="10" spans="1:12">
      <c r="A10" s="145" t="s">
        <v>89</v>
      </c>
      <c r="B10" s="146">
        <v>4230</v>
      </c>
      <c r="C10" s="73">
        <v>3893</v>
      </c>
      <c r="D10" s="19">
        <v>3500</v>
      </c>
      <c r="E10" s="19">
        <v>6347.0418568546702</v>
      </c>
      <c r="F10" s="19">
        <v>5350.9003104345702</v>
      </c>
      <c r="G10" s="19">
        <v>5258.8954071593598</v>
      </c>
      <c r="H10" s="76">
        <f t="shared" si="2"/>
        <v>3.436797297695382E-2</v>
      </c>
      <c r="I10" s="76">
        <f t="shared" si="0"/>
        <v>-0.17257683215130024</v>
      </c>
      <c r="J10" s="73">
        <f t="shared" si="1"/>
        <v>-730</v>
      </c>
      <c r="K10" s="73">
        <f t="shared" si="3"/>
        <v>-393</v>
      </c>
      <c r="L10" s="73">
        <f t="shared" si="4"/>
        <v>-92.004903275210381</v>
      </c>
    </row>
    <row r="11" spans="1:12">
      <c r="A11" s="145" t="s">
        <v>90</v>
      </c>
      <c r="B11" s="146">
        <v>53</v>
      </c>
      <c r="C11" s="73">
        <v>85</v>
      </c>
      <c r="D11" s="19">
        <v>109</v>
      </c>
      <c r="E11" s="19">
        <v>56.627011823645397</v>
      </c>
      <c r="F11" s="19">
        <v>105.647145195061</v>
      </c>
      <c r="G11" s="19">
        <v>106.933859254672</v>
      </c>
      <c r="H11" s="76">
        <f t="shared" si="2"/>
        <v>1.0703168727108476E-3</v>
      </c>
      <c r="I11" s="76">
        <f t="shared" si="0"/>
        <v>1.0566037735849056</v>
      </c>
      <c r="J11" s="73">
        <f t="shared" si="1"/>
        <v>56</v>
      </c>
      <c r="K11" s="73">
        <f t="shared" si="3"/>
        <v>24</v>
      </c>
      <c r="L11" s="73">
        <f t="shared" si="4"/>
        <v>1.2867140596110005</v>
      </c>
    </row>
    <row r="12" spans="1:12">
      <c r="A12" s="145" t="s">
        <v>91</v>
      </c>
      <c r="B12" s="146">
        <v>148</v>
      </c>
      <c r="C12" s="73">
        <v>466</v>
      </c>
      <c r="D12" s="19">
        <v>197</v>
      </c>
      <c r="E12" s="19">
        <v>178.32697094224901</v>
      </c>
      <c r="F12" s="19">
        <v>437.974888467901</v>
      </c>
      <c r="G12" s="19">
        <v>238.381406571507</v>
      </c>
      <c r="H12" s="76">
        <f t="shared" si="2"/>
        <v>1.9344259075599721E-3</v>
      </c>
      <c r="I12" s="76">
        <f t="shared" si="0"/>
        <v>0.33108108108108109</v>
      </c>
      <c r="J12" s="73">
        <f t="shared" si="1"/>
        <v>49</v>
      </c>
      <c r="K12" s="73">
        <f t="shared" si="3"/>
        <v>-269</v>
      </c>
      <c r="L12" s="73">
        <f t="shared" si="4"/>
        <v>-199.593481896394</v>
      </c>
    </row>
    <row r="13" spans="1:12">
      <c r="A13" s="145" t="s">
        <v>92</v>
      </c>
      <c r="B13" s="146">
        <v>1145</v>
      </c>
      <c r="C13" s="73">
        <v>1080</v>
      </c>
      <c r="D13" s="19">
        <v>1209</v>
      </c>
      <c r="E13" s="19">
        <v>1258.9554349165801</v>
      </c>
      <c r="F13" s="19">
        <v>1180.9612925957399</v>
      </c>
      <c r="G13" s="19">
        <v>1327.78449001884</v>
      </c>
      <c r="H13" s="76">
        <f t="shared" si="2"/>
        <v>1.1871679808324905E-2</v>
      </c>
      <c r="I13" s="76">
        <f t="shared" si="0"/>
        <v>5.589519650655022E-2</v>
      </c>
      <c r="J13" s="73">
        <f t="shared" si="1"/>
        <v>64</v>
      </c>
      <c r="K13" s="73">
        <f t="shared" si="3"/>
        <v>129</v>
      </c>
      <c r="L13" s="73">
        <f t="shared" si="4"/>
        <v>146.82319742310005</v>
      </c>
    </row>
    <row r="14" spans="1:12">
      <c r="A14" s="145" t="s">
        <v>93</v>
      </c>
      <c r="B14" s="146">
        <v>1036</v>
      </c>
      <c r="C14" s="73">
        <v>1267</v>
      </c>
      <c r="D14" s="19">
        <v>1040</v>
      </c>
      <c r="E14" s="19">
        <v>1109.9730244882701</v>
      </c>
      <c r="F14" s="19">
        <v>1213.0372358265299</v>
      </c>
      <c r="G14" s="19">
        <v>1114.8304339968299</v>
      </c>
      <c r="H14" s="76">
        <f t="shared" si="2"/>
        <v>1.0212197684580563E-2</v>
      </c>
      <c r="I14" s="76">
        <f t="shared" si="0"/>
        <v>3.8610038610038611E-3</v>
      </c>
      <c r="J14" s="73">
        <f t="shared" si="1"/>
        <v>4</v>
      </c>
      <c r="K14" s="73">
        <f t="shared" si="3"/>
        <v>-227</v>
      </c>
      <c r="L14" s="73">
        <f t="shared" si="4"/>
        <v>-98.206801829699998</v>
      </c>
    </row>
    <row r="15" spans="1:12">
      <c r="A15" s="145" t="s">
        <v>94</v>
      </c>
      <c r="B15" s="146">
        <v>194</v>
      </c>
      <c r="C15" s="73">
        <v>239</v>
      </c>
      <c r="D15" s="19">
        <v>314</v>
      </c>
      <c r="E15" s="19">
        <v>210.626872834013</v>
      </c>
      <c r="F15" s="19">
        <v>266.249805563422</v>
      </c>
      <c r="G15" s="19">
        <v>300.25616482094398</v>
      </c>
      <c r="H15" s="76">
        <f t="shared" si="2"/>
        <v>3.0832981470752855E-3</v>
      </c>
      <c r="I15" s="76">
        <f t="shared" si="0"/>
        <v>0.61855670103092786</v>
      </c>
      <c r="J15" s="73">
        <f t="shared" si="1"/>
        <v>120</v>
      </c>
      <c r="K15" s="73">
        <f t="shared" si="3"/>
        <v>75</v>
      </c>
      <c r="L15" s="73">
        <f t="shared" si="4"/>
        <v>34.006359257521979</v>
      </c>
    </row>
    <row r="16" spans="1:12">
      <c r="A16" s="145" t="s">
        <v>95</v>
      </c>
      <c r="B16" s="146">
        <v>350</v>
      </c>
      <c r="C16" s="73">
        <v>404</v>
      </c>
      <c r="D16" s="19">
        <v>413</v>
      </c>
      <c r="E16" s="19">
        <v>419.07829473502397</v>
      </c>
      <c r="F16" s="19">
        <v>445.88248711994203</v>
      </c>
      <c r="G16" s="19">
        <v>490.25904342760401</v>
      </c>
      <c r="H16" s="76">
        <f t="shared" si="2"/>
        <v>4.0554208112805511E-3</v>
      </c>
      <c r="I16" s="76">
        <f t="shared" si="0"/>
        <v>0.18</v>
      </c>
      <c r="J16" s="73">
        <f t="shared" si="1"/>
        <v>63</v>
      </c>
      <c r="K16" s="73">
        <f t="shared" si="3"/>
        <v>9</v>
      </c>
      <c r="L16" s="73">
        <f t="shared" si="4"/>
        <v>44.376556307661986</v>
      </c>
    </row>
    <row r="17" spans="1:12">
      <c r="A17" s="145" t="s">
        <v>96</v>
      </c>
      <c r="B17" s="146">
        <v>78</v>
      </c>
      <c r="C17" s="73">
        <v>73</v>
      </c>
      <c r="D17" s="19">
        <v>27</v>
      </c>
      <c r="E17" s="19">
        <v>103.325722169728</v>
      </c>
      <c r="F17" s="19">
        <v>106.936059652653</v>
      </c>
      <c r="G17" s="19">
        <v>80.230154926630803</v>
      </c>
      <c r="H17" s="76">
        <f t="shared" si="2"/>
        <v>2.6512436296507232E-4</v>
      </c>
      <c r="I17" s="76">
        <f t="shared" si="0"/>
        <v>-0.65384615384615385</v>
      </c>
      <c r="J17" s="73">
        <f t="shared" si="1"/>
        <v>-51</v>
      </c>
      <c r="K17" s="73">
        <f t="shared" si="3"/>
        <v>-46</v>
      </c>
      <c r="L17" s="73">
        <f t="shared" si="4"/>
        <v>-26.705904726022197</v>
      </c>
    </row>
    <row r="18" spans="1:12">
      <c r="A18" s="145" t="s">
        <v>97</v>
      </c>
      <c r="B18" s="146">
        <v>317</v>
      </c>
      <c r="C18" s="73">
        <v>304</v>
      </c>
      <c r="D18" s="19">
        <v>301</v>
      </c>
      <c r="E18" s="19">
        <v>317.61756993396801</v>
      </c>
      <c r="F18" s="19">
        <v>308.96968750753302</v>
      </c>
      <c r="G18" s="19">
        <v>304.95247652439298</v>
      </c>
      <c r="H18" s="76">
        <f t="shared" si="2"/>
        <v>2.9556456760180282E-3</v>
      </c>
      <c r="I18" s="76">
        <f t="shared" si="0"/>
        <v>-5.0473186119873815E-2</v>
      </c>
      <c r="J18" s="73">
        <f t="shared" si="1"/>
        <v>-16</v>
      </c>
      <c r="K18" s="73">
        <f t="shared" si="3"/>
        <v>-3</v>
      </c>
      <c r="L18" s="73">
        <f t="shared" si="4"/>
        <v>-4.0172109831400462</v>
      </c>
    </row>
    <row r="19" spans="1:12">
      <c r="A19" s="145" t="s">
        <v>98</v>
      </c>
      <c r="B19" s="146">
        <v>154</v>
      </c>
      <c r="C19" s="73">
        <v>192</v>
      </c>
      <c r="D19" s="19">
        <v>162</v>
      </c>
      <c r="E19" s="19">
        <v>252.485037443322</v>
      </c>
      <c r="F19" s="19">
        <v>252.52298797563299</v>
      </c>
      <c r="G19" s="19">
        <v>264.72567947144699</v>
      </c>
      <c r="H19" s="76">
        <f t="shared" si="2"/>
        <v>1.5907461777904339E-3</v>
      </c>
      <c r="I19" s="76">
        <f t="shared" si="0"/>
        <v>5.1948051948051951E-2</v>
      </c>
      <c r="J19" s="73">
        <f t="shared" si="1"/>
        <v>8</v>
      </c>
      <c r="K19" s="73">
        <f t="shared" si="3"/>
        <v>-30</v>
      </c>
      <c r="L19" s="73">
        <f t="shared" si="4"/>
        <v>12.202691495814008</v>
      </c>
    </row>
    <row r="20" spans="1:12">
      <c r="A20" s="145" t="s">
        <v>99</v>
      </c>
      <c r="B20" s="146">
        <v>168</v>
      </c>
      <c r="C20" s="73">
        <v>313</v>
      </c>
      <c r="D20" s="19">
        <v>137</v>
      </c>
      <c r="E20" s="19">
        <v>280.03816481400901</v>
      </c>
      <c r="F20" s="19">
        <v>320.71637048925402</v>
      </c>
      <c r="G20" s="19">
        <v>228.379096151814</v>
      </c>
      <c r="H20" s="76">
        <f t="shared" si="2"/>
        <v>1.345260656526478E-3</v>
      </c>
      <c r="I20" s="76">
        <f t="shared" si="0"/>
        <v>-0.18452380952380953</v>
      </c>
      <c r="J20" s="73">
        <f t="shared" si="1"/>
        <v>-31</v>
      </c>
      <c r="K20" s="73">
        <f t="shared" si="3"/>
        <v>-176</v>
      </c>
      <c r="L20" s="73">
        <f t="shared" si="4"/>
        <v>-92.337274337440022</v>
      </c>
    </row>
    <row r="21" spans="1:12">
      <c r="A21" s="145" t="s">
        <v>100</v>
      </c>
      <c r="B21" s="146">
        <v>408</v>
      </c>
      <c r="C21" s="73">
        <v>359</v>
      </c>
      <c r="D21" s="19">
        <v>350</v>
      </c>
      <c r="E21" s="19">
        <v>404.698883638528</v>
      </c>
      <c r="F21" s="19">
        <v>358.81832465099302</v>
      </c>
      <c r="G21" s="19">
        <v>353.18786928626599</v>
      </c>
      <c r="H21" s="76">
        <f t="shared" si="2"/>
        <v>3.4367972976953819E-3</v>
      </c>
      <c r="I21" s="76">
        <f t="shared" si="0"/>
        <v>-0.14215686274509803</v>
      </c>
      <c r="J21" s="73">
        <f t="shared" si="1"/>
        <v>-58</v>
      </c>
      <c r="K21" s="73">
        <f t="shared" si="3"/>
        <v>-9</v>
      </c>
      <c r="L21" s="73">
        <f t="shared" si="4"/>
        <v>-5.6304553647270268</v>
      </c>
    </row>
    <row r="22" spans="1:12">
      <c r="A22" s="145" t="s">
        <v>101</v>
      </c>
      <c r="B22" s="146">
        <v>214</v>
      </c>
      <c r="C22" s="73">
        <v>279</v>
      </c>
      <c r="D22" s="19">
        <v>189</v>
      </c>
      <c r="E22" s="19">
        <v>268.79001722353303</v>
      </c>
      <c r="F22" s="19">
        <v>280.48324381894997</v>
      </c>
      <c r="G22" s="19">
        <v>237.33595664077399</v>
      </c>
      <c r="H22" s="76">
        <f t="shared" si="2"/>
        <v>1.8558705407555063E-3</v>
      </c>
      <c r="I22" s="76">
        <f t="shared" si="0"/>
        <v>-0.11682242990654206</v>
      </c>
      <c r="J22" s="73">
        <f t="shared" si="1"/>
        <v>-25</v>
      </c>
      <c r="K22" s="73">
        <f t="shared" si="3"/>
        <v>-90</v>
      </c>
      <c r="L22" s="73">
        <f t="shared" si="4"/>
        <v>-43.147287178175986</v>
      </c>
    </row>
    <row r="23" spans="1:12">
      <c r="A23" s="145" t="s">
        <v>102</v>
      </c>
      <c r="B23" s="146">
        <v>5501</v>
      </c>
      <c r="C23" s="73">
        <v>4914</v>
      </c>
      <c r="D23" s="19">
        <v>4922</v>
      </c>
      <c r="E23" s="19">
        <v>5368.0521487804199</v>
      </c>
      <c r="F23" s="19">
        <v>4854.9399975078604</v>
      </c>
      <c r="G23" s="19">
        <v>4812.0070488136998</v>
      </c>
      <c r="H23" s="76">
        <f t="shared" si="2"/>
        <v>4.8331189426447631E-2</v>
      </c>
      <c r="I23" s="76">
        <f t="shared" si="0"/>
        <v>-0.10525359025631703</v>
      </c>
      <c r="J23" s="73">
        <f t="shared" si="1"/>
        <v>-579</v>
      </c>
      <c r="K23" s="73">
        <f t="shared" si="3"/>
        <v>8</v>
      </c>
      <c r="L23" s="73">
        <f t="shared" si="4"/>
        <v>-42.932948694160586</v>
      </c>
    </row>
    <row r="24" spans="1:12">
      <c r="A24" s="145" t="s">
        <v>103</v>
      </c>
      <c r="B24" s="146">
        <v>538</v>
      </c>
      <c r="C24" s="73">
        <v>625</v>
      </c>
      <c r="D24" s="19">
        <v>622</v>
      </c>
      <c r="E24" s="19">
        <v>522.484547174618</v>
      </c>
      <c r="F24" s="19">
        <v>632.92318132376295</v>
      </c>
      <c r="G24" s="19">
        <v>679.64941630159399</v>
      </c>
      <c r="H24" s="76">
        <f t="shared" si="2"/>
        <v>6.1076797690472213E-3</v>
      </c>
      <c r="I24" s="76">
        <f t="shared" si="0"/>
        <v>0.15613382899628253</v>
      </c>
      <c r="J24" s="73">
        <f t="shared" si="1"/>
        <v>84</v>
      </c>
      <c r="K24" s="73">
        <f t="shared" si="3"/>
        <v>-3</v>
      </c>
      <c r="L24" s="73">
        <f t="shared" si="4"/>
        <v>46.726234977831041</v>
      </c>
    </row>
    <row r="25" spans="1:12">
      <c r="A25" s="145" t="s">
        <v>104</v>
      </c>
      <c r="B25" s="146">
        <v>250</v>
      </c>
      <c r="C25" s="73">
        <v>175</v>
      </c>
      <c r="D25" s="19">
        <v>148</v>
      </c>
      <c r="E25" s="19">
        <v>250</v>
      </c>
      <c r="F25" s="19">
        <v>175</v>
      </c>
      <c r="G25" s="19">
        <v>148</v>
      </c>
      <c r="H25" s="76">
        <f t="shared" si="2"/>
        <v>1.4532742858826186E-3</v>
      </c>
      <c r="I25" s="76">
        <f t="shared" si="0"/>
        <v>-0.40799999999999997</v>
      </c>
      <c r="J25" s="73">
        <f t="shared" si="1"/>
        <v>-102</v>
      </c>
      <c r="K25" s="73">
        <f t="shared" si="3"/>
        <v>-27</v>
      </c>
      <c r="L25" s="73">
        <f t="shared" si="4"/>
        <v>-27</v>
      </c>
    </row>
    <row r="26" spans="1:12">
      <c r="A26" s="145" t="s">
        <v>105</v>
      </c>
      <c r="B26" s="146">
        <v>406</v>
      </c>
      <c r="C26" s="73">
        <v>533</v>
      </c>
      <c r="D26" s="19">
        <v>488</v>
      </c>
      <c r="E26" s="19">
        <v>514.66916675536504</v>
      </c>
      <c r="F26" s="19">
        <v>578.10812118368597</v>
      </c>
      <c r="G26" s="19">
        <v>621.70498517193403</v>
      </c>
      <c r="H26" s="76">
        <f t="shared" si="2"/>
        <v>4.7918773750724184E-3</v>
      </c>
      <c r="I26" s="76">
        <f t="shared" si="0"/>
        <v>0.2019704433497537</v>
      </c>
      <c r="J26" s="73">
        <f t="shared" si="1"/>
        <v>82</v>
      </c>
      <c r="K26" s="73">
        <f t="shared" si="3"/>
        <v>-45</v>
      </c>
      <c r="L26" s="73">
        <f t="shared" si="4"/>
        <v>43.59686398824806</v>
      </c>
    </row>
    <row r="27" spans="1:12">
      <c r="A27" s="145" t="s">
        <v>106</v>
      </c>
      <c r="B27" s="146">
        <v>1536</v>
      </c>
      <c r="C27" s="73">
        <v>1446</v>
      </c>
      <c r="D27" s="19">
        <v>1437</v>
      </c>
      <c r="E27" s="19">
        <v>1527.29112234288</v>
      </c>
      <c r="F27" s="19">
        <v>1434.4831115085401</v>
      </c>
      <c r="G27" s="19">
        <v>1417.7849409064399</v>
      </c>
      <c r="H27" s="76">
        <f t="shared" si="2"/>
        <v>1.4110507762252183E-2</v>
      </c>
      <c r="I27" s="76">
        <f t="shared" si="0"/>
        <v>-6.4453125E-2</v>
      </c>
      <c r="J27" s="73">
        <f t="shared" si="1"/>
        <v>-99</v>
      </c>
      <c r="K27" s="73">
        <f t="shared" si="3"/>
        <v>-9</v>
      </c>
      <c r="L27" s="73">
        <f t="shared" si="4"/>
        <v>-16.698170602100163</v>
      </c>
    </row>
    <row r="28" spans="1:12">
      <c r="A28" s="145" t="s">
        <v>21</v>
      </c>
      <c r="B28" s="146">
        <v>1016</v>
      </c>
      <c r="C28" s="73">
        <v>827</v>
      </c>
      <c r="D28" s="19">
        <v>811</v>
      </c>
      <c r="E28" s="19">
        <v>1155.0954784294699</v>
      </c>
      <c r="F28" s="19">
        <v>879.10105978720196</v>
      </c>
      <c r="G28" s="19">
        <v>921.87249873534199</v>
      </c>
      <c r="H28" s="76">
        <f t="shared" si="2"/>
        <v>7.9635503098027284E-3</v>
      </c>
      <c r="I28" s="76">
        <f t="shared" si="0"/>
        <v>-0.20177165354330709</v>
      </c>
      <c r="J28" s="73">
        <f t="shared" si="1"/>
        <v>-205</v>
      </c>
      <c r="K28" s="73">
        <f t="shared" si="3"/>
        <v>-16</v>
      </c>
      <c r="L28" s="73">
        <f t="shared" si="4"/>
        <v>42.77143894814003</v>
      </c>
    </row>
    <row r="29" spans="1:12">
      <c r="A29" s="145" t="s">
        <v>107</v>
      </c>
      <c r="B29" s="146">
        <v>971</v>
      </c>
      <c r="C29" s="73">
        <v>592</v>
      </c>
      <c r="D29" s="19">
        <v>585</v>
      </c>
      <c r="E29" s="19">
        <v>955.97976088427799</v>
      </c>
      <c r="F29" s="19">
        <v>544.45943553535596</v>
      </c>
      <c r="G29" s="19">
        <v>574.71604490792697</v>
      </c>
      <c r="H29" s="76">
        <f t="shared" si="2"/>
        <v>5.744361197576567E-3</v>
      </c>
      <c r="I29" s="76">
        <f t="shared" si="0"/>
        <v>-0.39752832131822863</v>
      </c>
      <c r="J29" s="73">
        <f t="shared" si="1"/>
        <v>-386</v>
      </c>
      <c r="K29" s="73">
        <f t="shared" si="3"/>
        <v>-7</v>
      </c>
      <c r="L29" s="73">
        <f t="shared" si="4"/>
        <v>30.256609372571006</v>
      </c>
    </row>
    <row r="30" spans="1:12">
      <c r="A30" s="145" t="s">
        <v>108</v>
      </c>
      <c r="B30" s="146">
        <v>498</v>
      </c>
      <c r="C30" s="73">
        <v>369</v>
      </c>
      <c r="D30" s="19">
        <v>370</v>
      </c>
      <c r="E30" s="19">
        <v>520.24928189036302</v>
      </c>
      <c r="F30" s="19">
        <v>390.48271419682402</v>
      </c>
      <c r="G30" s="19">
        <v>385.36624068533501</v>
      </c>
      <c r="H30" s="76">
        <f t="shared" si="2"/>
        <v>3.6331857147065467E-3</v>
      </c>
      <c r="I30" s="76">
        <f t="shared" si="0"/>
        <v>-0.25702811244979917</v>
      </c>
      <c r="J30" s="73">
        <f t="shared" si="1"/>
        <v>-128</v>
      </c>
      <c r="K30" s="73">
        <f t="shared" si="3"/>
        <v>1</v>
      </c>
      <c r="L30" s="73">
        <f t="shared" si="4"/>
        <v>-5.116473511489005</v>
      </c>
    </row>
    <row r="31" spans="1:12">
      <c r="A31" s="145" t="s">
        <v>109</v>
      </c>
      <c r="B31" s="146">
        <v>464</v>
      </c>
      <c r="C31" s="73">
        <v>541</v>
      </c>
      <c r="D31" s="19">
        <v>489</v>
      </c>
      <c r="E31" s="19">
        <v>602.08538413589304</v>
      </c>
      <c r="F31" s="19">
        <v>618.91551140861702</v>
      </c>
      <c r="G31" s="19">
        <v>643.96897856896601</v>
      </c>
      <c r="H31" s="76">
        <f t="shared" si="2"/>
        <v>4.8016967959229762E-3</v>
      </c>
      <c r="I31" s="76">
        <f t="shared" si="0"/>
        <v>5.3879310344827583E-2</v>
      </c>
      <c r="J31" s="73">
        <f t="shared" si="1"/>
        <v>25</v>
      </c>
      <c r="K31" s="73">
        <f t="shared" si="3"/>
        <v>-52</v>
      </c>
      <c r="L31" s="73">
        <f t="shared" si="4"/>
        <v>25.053467160348987</v>
      </c>
    </row>
    <row r="32" spans="1:12">
      <c r="A32" s="145" t="s">
        <v>110</v>
      </c>
      <c r="B32" s="146">
        <v>220</v>
      </c>
      <c r="C32" s="73">
        <v>303</v>
      </c>
      <c r="D32" s="19">
        <v>237</v>
      </c>
      <c r="E32" s="19">
        <v>336.07593286475299</v>
      </c>
      <c r="F32" s="19">
        <v>400.40942956054101</v>
      </c>
      <c r="G32" s="19">
        <v>372.144178297765</v>
      </c>
      <c r="H32" s="76">
        <f t="shared" si="2"/>
        <v>2.3272027415823016E-3</v>
      </c>
      <c r="I32" s="76">
        <f t="shared" si="0"/>
        <v>7.7272727272727271E-2</v>
      </c>
      <c r="J32" s="73">
        <f t="shared" si="1"/>
        <v>17</v>
      </c>
      <c r="K32" s="73">
        <f t="shared" si="3"/>
        <v>-66</v>
      </c>
      <c r="L32" s="73">
        <f t="shared" si="4"/>
        <v>-28.265251262776019</v>
      </c>
    </row>
    <row r="33" spans="1:12">
      <c r="A33" s="145" t="s">
        <v>111</v>
      </c>
      <c r="B33" s="146">
        <v>659</v>
      </c>
      <c r="C33" s="73">
        <v>680</v>
      </c>
      <c r="D33" s="19">
        <v>621</v>
      </c>
      <c r="E33" s="19">
        <v>760.11339484547705</v>
      </c>
      <c r="F33" s="19">
        <v>748.20100854362704</v>
      </c>
      <c r="G33" s="19">
        <v>718.26784853998595</v>
      </c>
      <c r="H33" s="76">
        <f t="shared" si="2"/>
        <v>6.0978603481966634E-3</v>
      </c>
      <c r="I33" s="76">
        <f t="shared" si="0"/>
        <v>-5.7663125948406675E-2</v>
      </c>
      <c r="J33" s="73">
        <f t="shared" si="1"/>
        <v>-38</v>
      </c>
      <c r="K33" s="73">
        <f t="shared" si="3"/>
        <v>-59</v>
      </c>
      <c r="L33" s="73">
        <f t="shared" si="4"/>
        <v>-29.933160003641092</v>
      </c>
    </row>
    <row r="34" spans="1:12">
      <c r="A34" s="145" t="s">
        <v>112</v>
      </c>
      <c r="B34" s="146">
        <v>1134</v>
      </c>
      <c r="C34" s="73">
        <v>1144</v>
      </c>
      <c r="D34" s="19">
        <v>1198</v>
      </c>
      <c r="E34" s="19">
        <v>1155.2590763139401</v>
      </c>
      <c r="F34" s="19">
        <v>1192.93254587515</v>
      </c>
      <c r="G34" s="19">
        <v>1214.6578653562999</v>
      </c>
      <c r="H34" s="76">
        <f t="shared" si="2"/>
        <v>1.1763666178968764E-2</v>
      </c>
      <c r="I34" s="76">
        <f t="shared" si="0"/>
        <v>5.6437389770723101E-2</v>
      </c>
      <c r="J34" s="73">
        <f t="shared" si="1"/>
        <v>64</v>
      </c>
      <c r="K34" s="73">
        <f t="shared" si="3"/>
        <v>54</v>
      </c>
      <c r="L34" s="73">
        <f t="shared" si="4"/>
        <v>21.725319481149882</v>
      </c>
    </row>
    <row r="35" spans="1:12">
      <c r="A35" s="145" t="s">
        <v>113</v>
      </c>
      <c r="B35" s="146">
        <v>2396</v>
      </c>
      <c r="C35" s="73">
        <v>2300</v>
      </c>
      <c r="D35" s="19">
        <v>2431</v>
      </c>
      <c r="E35" s="19">
        <v>2230.0362169950799</v>
      </c>
      <c r="F35" s="19">
        <v>2298.9824189846399</v>
      </c>
      <c r="G35" s="19">
        <v>2334.03253190639</v>
      </c>
      <c r="H35" s="76">
        <f t="shared" si="2"/>
        <v>2.3871012087707068E-2</v>
      </c>
      <c r="I35" s="76">
        <f t="shared" si="0"/>
        <v>1.4607679465776294E-2</v>
      </c>
      <c r="J35" s="73">
        <f t="shared" si="1"/>
        <v>35</v>
      </c>
      <c r="K35" s="73">
        <f t="shared" si="3"/>
        <v>131</v>
      </c>
      <c r="L35" s="73">
        <f t="shared" si="4"/>
        <v>35.050112921750042</v>
      </c>
    </row>
    <row r="36" spans="1:12">
      <c r="A36" s="145" t="s">
        <v>114</v>
      </c>
      <c r="B36" s="146">
        <v>310</v>
      </c>
      <c r="C36" s="73">
        <v>453</v>
      </c>
      <c r="D36" s="19">
        <v>313</v>
      </c>
      <c r="E36" s="19">
        <v>395.155344039385</v>
      </c>
      <c r="F36" s="19">
        <v>466.95327978199202</v>
      </c>
      <c r="G36" s="19">
        <v>401.760391276002</v>
      </c>
      <c r="H36" s="76">
        <f t="shared" si="2"/>
        <v>3.0734787262247272E-3</v>
      </c>
      <c r="I36" s="76">
        <f t="shared" si="0"/>
        <v>9.6774193548387101E-3</v>
      </c>
      <c r="J36" s="73">
        <f t="shared" si="1"/>
        <v>3</v>
      </c>
      <c r="K36" s="73">
        <f t="shared" si="3"/>
        <v>-140</v>
      </c>
      <c r="L36" s="73">
        <f t="shared" si="4"/>
        <v>-65.192888505990027</v>
      </c>
    </row>
    <row r="37" spans="1:12">
      <c r="A37" s="145" t="s">
        <v>115</v>
      </c>
      <c r="B37" s="146">
        <v>133</v>
      </c>
      <c r="C37" s="73">
        <v>118</v>
      </c>
      <c r="D37" s="19">
        <v>100</v>
      </c>
      <c r="E37" s="19">
        <v>183.93420052532099</v>
      </c>
      <c r="F37" s="19">
        <v>158.113108182178</v>
      </c>
      <c r="G37" s="19">
        <v>138.29639186458601</v>
      </c>
      <c r="H37" s="76">
        <f t="shared" si="2"/>
        <v>9.8194208505582347E-4</v>
      </c>
      <c r="I37" s="76">
        <f t="shared" si="0"/>
        <v>-0.24812030075187969</v>
      </c>
      <c r="J37" s="73">
        <f t="shared" si="1"/>
        <v>-33</v>
      </c>
      <c r="K37" s="73">
        <f t="shared" si="3"/>
        <v>-18</v>
      </c>
      <c r="L37" s="73">
        <f t="shared" si="4"/>
        <v>-19.816716317591982</v>
      </c>
    </row>
    <row r="38" spans="1:12">
      <c r="A38" s="145" t="s">
        <v>116</v>
      </c>
      <c r="B38" s="146">
        <v>90</v>
      </c>
      <c r="C38" s="73">
        <v>73</v>
      </c>
      <c r="D38" s="19">
        <v>60</v>
      </c>
      <c r="E38" s="19">
        <v>138.548700054216</v>
      </c>
      <c r="F38" s="19">
        <v>89.836850744744794</v>
      </c>
      <c r="G38" s="19">
        <v>93.884259993201596</v>
      </c>
      <c r="H38" s="76">
        <f t="shared" si="2"/>
        <v>5.8916525103349401E-4</v>
      </c>
      <c r="I38" s="76">
        <f t="shared" si="0"/>
        <v>-0.33333333333333331</v>
      </c>
      <c r="J38" s="73">
        <f t="shared" si="1"/>
        <v>-30</v>
      </c>
      <c r="K38" s="73">
        <f t="shared" si="3"/>
        <v>-13</v>
      </c>
      <c r="L38" s="73">
        <f t="shared" si="4"/>
        <v>4.0474092484568018</v>
      </c>
    </row>
    <row r="39" spans="1:12">
      <c r="A39" s="145" t="s">
        <v>117</v>
      </c>
      <c r="B39" s="146">
        <v>1111</v>
      </c>
      <c r="C39" s="73">
        <v>960</v>
      </c>
      <c r="D39" s="19">
        <v>1059</v>
      </c>
      <c r="E39" s="19">
        <v>1061.58725895975</v>
      </c>
      <c r="F39" s="19">
        <v>963.426803887971</v>
      </c>
      <c r="G39" s="19">
        <v>1012.2537707528101</v>
      </c>
      <c r="H39" s="76">
        <f t="shared" si="2"/>
        <v>1.039876668074117E-2</v>
      </c>
      <c r="I39" s="76">
        <f t="shared" si="0"/>
        <v>-4.6804680468046804E-2</v>
      </c>
      <c r="J39" s="73">
        <f t="shared" si="1"/>
        <v>-52</v>
      </c>
      <c r="K39" s="73">
        <f t="shared" si="3"/>
        <v>99</v>
      </c>
      <c r="L39" s="73">
        <f t="shared" si="4"/>
        <v>48.826966864839051</v>
      </c>
    </row>
    <row r="40" spans="1:12">
      <c r="A40" s="145" t="s">
        <v>118</v>
      </c>
      <c r="B40" s="146">
        <v>83</v>
      </c>
      <c r="C40" s="73">
        <v>267</v>
      </c>
      <c r="D40" s="19">
        <v>188</v>
      </c>
      <c r="E40" s="19">
        <v>97.493120890567198</v>
      </c>
      <c r="F40" s="19">
        <v>259.14643965051999</v>
      </c>
      <c r="G40" s="19">
        <v>217.770177664372</v>
      </c>
      <c r="H40" s="76">
        <f t="shared" si="2"/>
        <v>1.846051119904948E-3</v>
      </c>
      <c r="I40" s="76">
        <f t="shared" si="0"/>
        <v>1.2650602409638554</v>
      </c>
      <c r="J40" s="73">
        <f t="shared" si="1"/>
        <v>105</v>
      </c>
      <c r="K40" s="73">
        <f t="shared" si="3"/>
        <v>-79</v>
      </c>
      <c r="L40" s="73">
        <f t="shared" si="4"/>
        <v>-41.376261986147995</v>
      </c>
    </row>
    <row r="41" spans="1:12">
      <c r="A41" s="145" t="s">
        <v>119</v>
      </c>
      <c r="B41" s="146">
        <v>512</v>
      </c>
      <c r="C41" s="73">
        <v>399</v>
      </c>
      <c r="D41" s="19">
        <v>351</v>
      </c>
      <c r="E41" s="19">
        <v>578.65026610963798</v>
      </c>
      <c r="F41" s="19">
        <v>442.71480918328803</v>
      </c>
      <c r="G41" s="19">
        <v>402.22070631935799</v>
      </c>
      <c r="H41" s="76">
        <f t="shared" si="2"/>
        <v>3.4466167185459402E-3</v>
      </c>
      <c r="I41" s="76">
        <f t="shared" si="0"/>
        <v>-0.314453125</v>
      </c>
      <c r="J41" s="73">
        <f t="shared" si="1"/>
        <v>-161</v>
      </c>
      <c r="K41" s="73">
        <f t="shared" si="3"/>
        <v>-48</v>
      </c>
      <c r="L41" s="73">
        <f t="shared" si="4"/>
        <v>-40.494102863930038</v>
      </c>
    </row>
    <row r="42" spans="1:12">
      <c r="A42" s="145" t="s">
        <v>120</v>
      </c>
      <c r="B42" s="146">
        <v>33284</v>
      </c>
      <c r="C42" s="73">
        <v>28463</v>
      </c>
      <c r="D42" s="19">
        <v>29379</v>
      </c>
      <c r="E42" s="19">
        <v>32295.633249118</v>
      </c>
      <c r="F42" s="19">
        <v>28478.592590820601</v>
      </c>
      <c r="G42" s="19">
        <v>28694.6689729912</v>
      </c>
      <c r="H42" s="76">
        <f t="shared" si="2"/>
        <v>0.28848476516855037</v>
      </c>
      <c r="I42" s="76">
        <f t="shared" si="0"/>
        <v>-0.11732363898569884</v>
      </c>
      <c r="J42" s="73">
        <f t="shared" si="1"/>
        <v>-3905</v>
      </c>
      <c r="K42" s="73">
        <f t="shared" si="3"/>
        <v>916</v>
      </c>
      <c r="L42" s="73">
        <f t="shared" si="4"/>
        <v>216.07638217059866</v>
      </c>
    </row>
    <row r="43" spans="1:12">
      <c r="A43" s="145" t="s">
        <v>121</v>
      </c>
      <c r="B43" s="146">
        <v>7423</v>
      </c>
      <c r="C43" s="73">
        <v>6505</v>
      </c>
      <c r="D43" s="19">
        <v>6851</v>
      </c>
      <c r="E43" s="19">
        <v>7331.9320554088199</v>
      </c>
      <c r="F43" s="19">
        <v>6598.14856332618</v>
      </c>
      <c r="G43" s="19">
        <v>6581.0370287987298</v>
      </c>
      <c r="H43" s="76">
        <f t="shared" si="2"/>
        <v>6.7272852247174456E-2</v>
      </c>
      <c r="I43" s="76">
        <f t="shared" si="0"/>
        <v>-7.7057793345008757E-2</v>
      </c>
      <c r="J43" s="73">
        <f t="shared" si="1"/>
        <v>-572</v>
      </c>
      <c r="K43" s="73">
        <f t="shared" si="3"/>
        <v>346</v>
      </c>
      <c r="L43" s="73">
        <f t="shared" si="4"/>
        <v>-17.111534527450203</v>
      </c>
    </row>
    <row r="44" spans="1:12">
      <c r="A44" s="145" t="s">
        <v>265</v>
      </c>
      <c r="B44" s="146">
        <v>1256</v>
      </c>
      <c r="C44" s="73">
        <v>1283</v>
      </c>
      <c r="D44" s="19">
        <v>1181</v>
      </c>
      <c r="E44" s="19">
        <v>1385.6369885950401</v>
      </c>
      <c r="F44" s="19">
        <v>1177.74754929152</v>
      </c>
      <c r="G44" s="19">
        <v>1181.62748148163</v>
      </c>
      <c r="H44" s="76">
        <f t="shared" si="2"/>
        <v>1.1596736024509275E-2</v>
      </c>
      <c r="I44" s="76">
        <f t="shared" si="0"/>
        <v>-5.9713375796178345E-2</v>
      </c>
      <c r="J44" s="73">
        <f t="shared" si="1"/>
        <v>-75</v>
      </c>
      <c r="K44" s="73">
        <f t="shared" si="3"/>
        <v>-102</v>
      </c>
      <c r="L44" s="73">
        <f t="shared" si="4"/>
        <v>3.879932190109912</v>
      </c>
    </row>
    <row r="45" spans="1:12">
      <c r="A45" s="145" t="s">
        <v>122</v>
      </c>
      <c r="B45" s="146">
        <v>254</v>
      </c>
      <c r="C45" s="73">
        <v>278</v>
      </c>
      <c r="D45" s="19">
        <v>249</v>
      </c>
      <c r="E45" s="19">
        <v>277.450967502021</v>
      </c>
      <c r="F45" s="19">
        <v>290.75091595455598</v>
      </c>
      <c r="G45" s="19">
        <v>274.14255235861202</v>
      </c>
      <c r="H45" s="76">
        <f t="shared" si="2"/>
        <v>2.4450357917890002E-3</v>
      </c>
      <c r="I45" s="76">
        <f t="shared" si="0"/>
        <v>-1.968503937007874E-2</v>
      </c>
      <c r="J45" s="73">
        <f t="shared" si="1"/>
        <v>-5</v>
      </c>
      <c r="K45" s="73">
        <f t="shared" si="3"/>
        <v>-29</v>
      </c>
      <c r="L45" s="73">
        <f t="shared" si="4"/>
        <v>-16.608363595943956</v>
      </c>
    </row>
    <row r="46" spans="1:12">
      <c r="A46" s="145" t="s">
        <v>123</v>
      </c>
      <c r="B46" s="146">
        <v>302</v>
      </c>
      <c r="C46" s="73">
        <v>443</v>
      </c>
      <c r="D46" s="19">
        <v>364</v>
      </c>
      <c r="E46" s="19">
        <v>359.280948500119</v>
      </c>
      <c r="F46" s="19">
        <v>469.44351055501198</v>
      </c>
      <c r="G46" s="19">
        <v>457.04472808279201</v>
      </c>
      <c r="H46" s="76">
        <f t="shared" si="2"/>
        <v>3.574269189603197E-3</v>
      </c>
      <c r="I46" s="76">
        <f t="shared" si="0"/>
        <v>0.20529801324503311</v>
      </c>
      <c r="J46" s="73">
        <f t="shared" si="1"/>
        <v>62</v>
      </c>
      <c r="K46" s="73">
        <f t="shared" si="3"/>
        <v>-79</v>
      </c>
      <c r="L46" s="73">
        <f t="shared" si="4"/>
        <v>-12.398782472219978</v>
      </c>
    </row>
    <row r="47" spans="1:12">
      <c r="A47" s="145" t="s">
        <v>124</v>
      </c>
      <c r="B47" s="146">
        <v>128</v>
      </c>
      <c r="C47" s="73">
        <v>569</v>
      </c>
      <c r="D47" s="19">
        <v>279</v>
      </c>
      <c r="E47" s="19">
        <v>204.09386044389299</v>
      </c>
      <c r="F47" s="19">
        <v>541.36006475673503</v>
      </c>
      <c r="G47" s="19">
        <v>435.60719271481997</v>
      </c>
      <c r="H47" s="76">
        <f t="shared" si="2"/>
        <v>2.7396184173057473E-3</v>
      </c>
      <c r="I47" s="76">
        <f t="shared" si="0"/>
        <v>1.1796875</v>
      </c>
      <c r="J47" s="73">
        <f t="shared" si="1"/>
        <v>151</v>
      </c>
      <c r="K47" s="73">
        <f t="shared" si="3"/>
        <v>-290</v>
      </c>
      <c r="L47" s="73">
        <f t="shared" si="4"/>
        <v>-105.75287204191505</v>
      </c>
    </row>
    <row r="48" spans="1:12">
      <c r="A48" s="145" t="s">
        <v>125</v>
      </c>
      <c r="B48" s="146">
        <v>231</v>
      </c>
      <c r="C48" s="73">
        <v>288</v>
      </c>
      <c r="D48" s="19">
        <v>303</v>
      </c>
      <c r="E48" s="19">
        <v>300.36613676429403</v>
      </c>
      <c r="F48" s="19">
        <v>359.89033331050899</v>
      </c>
      <c r="G48" s="19">
        <v>393.26359790591499</v>
      </c>
      <c r="H48" s="76">
        <f t="shared" si="2"/>
        <v>2.9752845177191448E-3</v>
      </c>
      <c r="I48" s="76">
        <f t="shared" si="0"/>
        <v>0.31168831168831168</v>
      </c>
      <c r="J48" s="73">
        <f t="shared" si="1"/>
        <v>72</v>
      </c>
      <c r="K48" s="73">
        <f t="shared" si="3"/>
        <v>15</v>
      </c>
      <c r="L48" s="73">
        <f t="shared" si="4"/>
        <v>33.373264595405999</v>
      </c>
    </row>
    <row r="49" spans="1:12">
      <c r="A49" s="145" t="s">
        <v>126</v>
      </c>
      <c r="B49" s="146">
        <v>1715</v>
      </c>
      <c r="C49" s="73">
        <v>1818</v>
      </c>
      <c r="D49" s="19">
        <v>1749</v>
      </c>
      <c r="E49" s="19">
        <v>1942.38737514237</v>
      </c>
      <c r="F49" s="19">
        <v>1849.7599983144901</v>
      </c>
      <c r="G49" s="19">
        <v>1984.2197710288201</v>
      </c>
      <c r="H49" s="76">
        <f t="shared" si="2"/>
        <v>1.7174167067626353E-2</v>
      </c>
      <c r="I49" s="76">
        <f t="shared" si="0"/>
        <v>1.9825072886297375E-2</v>
      </c>
      <c r="J49" s="73">
        <f t="shared" si="1"/>
        <v>34</v>
      </c>
      <c r="K49" s="73">
        <f t="shared" si="3"/>
        <v>-69</v>
      </c>
      <c r="L49" s="73">
        <f t="shared" si="4"/>
        <v>134.45977271433003</v>
      </c>
    </row>
    <row r="50" spans="1:12">
      <c r="A50" s="145" t="s">
        <v>128</v>
      </c>
      <c r="B50" s="146">
        <v>200</v>
      </c>
      <c r="C50" s="73">
        <v>82</v>
      </c>
      <c r="D50" s="19">
        <v>72</v>
      </c>
      <c r="E50" s="19">
        <v>239.35336181511801</v>
      </c>
      <c r="F50" s="19">
        <v>93.594245452418306</v>
      </c>
      <c r="G50" s="19">
        <v>88.250950953776197</v>
      </c>
      <c r="H50" s="76">
        <f t="shared" si="2"/>
        <v>7.0699830124019286E-4</v>
      </c>
      <c r="I50" s="76">
        <f t="shared" si="0"/>
        <v>-0.64</v>
      </c>
      <c r="J50" s="73">
        <f t="shared" si="1"/>
        <v>-128</v>
      </c>
      <c r="K50" s="73">
        <f t="shared" si="3"/>
        <v>-10</v>
      </c>
      <c r="L50" s="73">
        <f t="shared" si="4"/>
        <v>-5.3432944986421091</v>
      </c>
    </row>
    <row r="51" spans="1:12">
      <c r="A51" s="145" t="s">
        <v>39</v>
      </c>
      <c r="B51" s="146">
        <v>335</v>
      </c>
      <c r="C51" s="73">
        <v>297</v>
      </c>
      <c r="D51" s="19">
        <v>359</v>
      </c>
      <c r="E51" s="19">
        <v>336.32597593186301</v>
      </c>
      <c r="F51" s="19">
        <v>310.664519338368</v>
      </c>
      <c r="G51" s="19">
        <v>360.42276246316402</v>
      </c>
      <c r="H51" s="76">
        <f t="shared" si="2"/>
        <v>3.525172085350406E-3</v>
      </c>
      <c r="I51" s="76">
        <f t="shared" si="0"/>
        <v>7.1641791044776124E-2</v>
      </c>
      <c r="J51" s="73">
        <f t="shared" si="1"/>
        <v>24</v>
      </c>
      <c r="K51" s="73">
        <f t="shared" si="3"/>
        <v>62</v>
      </c>
      <c r="L51" s="73">
        <f t="shared" si="4"/>
        <v>49.758243124796024</v>
      </c>
    </row>
    <row r="52" spans="1:12">
      <c r="A52" s="145" t="s">
        <v>129</v>
      </c>
      <c r="B52" s="146">
        <v>464</v>
      </c>
      <c r="C52" s="73">
        <v>481</v>
      </c>
      <c r="D52" s="19">
        <v>425</v>
      </c>
      <c r="E52" s="19">
        <v>510.64412067509699</v>
      </c>
      <c r="F52" s="19">
        <v>512.17895245209195</v>
      </c>
      <c r="G52" s="19">
        <v>471.42100733450798</v>
      </c>
      <c r="H52" s="76">
        <f t="shared" si="2"/>
        <v>4.1732538614872496E-3</v>
      </c>
      <c r="I52" s="76">
        <f t="shared" si="0"/>
        <v>-8.4051724137931036E-2</v>
      </c>
      <c r="J52" s="73">
        <f t="shared" si="1"/>
        <v>-39</v>
      </c>
      <c r="K52" s="73">
        <f t="shared" si="3"/>
        <v>-56</v>
      </c>
      <c r="L52" s="73">
        <f t="shared" si="4"/>
        <v>-40.757945117583972</v>
      </c>
    </row>
    <row r="53" spans="1:12">
      <c r="A53" s="145" t="s">
        <v>127</v>
      </c>
      <c r="B53" s="146">
        <v>121</v>
      </c>
      <c r="C53" s="73">
        <v>187</v>
      </c>
      <c r="D53" s="19">
        <v>171</v>
      </c>
      <c r="E53" s="19">
        <v>150.598663358837</v>
      </c>
      <c r="F53" s="19">
        <v>194.58565967848699</v>
      </c>
      <c r="G53" s="19">
        <v>204.01302553166599</v>
      </c>
      <c r="H53" s="76">
        <f t="shared" si="2"/>
        <v>1.679120965445458E-3</v>
      </c>
      <c r="I53" s="76">
        <f t="shared" si="0"/>
        <v>0.41322314049586778</v>
      </c>
      <c r="J53" s="73">
        <f t="shared" si="1"/>
        <v>50</v>
      </c>
      <c r="K53" s="73">
        <f t="shared" si="3"/>
        <v>-16</v>
      </c>
      <c r="L53" s="73">
        <f t="shared" si="4"/>
        <v>9.4273658531789977</v>
      </c>
    </row>
    <row r="54" spans="1:12">
      <c r="A54" s="145" t="s">
        <v>130</v>
      </c>
      <c r="B54" s="146">
        <v>3963</v>
      </c>
      <c r="C54" s="73">
        <v>3495</v>
      </c>
      <c r="D54" s="19">
        <v>3454</v>
      </c>
      <c r="E54" s="19">
        <v>3960.37579732125</v>
      </c>
      <c r="F54" s="19">
        <v>3519.727718435</v>
      </c>
      <c r="G54" s="19">
        <v>3517.50402421641</v>
      </c>
      <c r="H54" s="76">
        <f t="shared" si="2"/>
        <v>3.3916279617828143E-2</v>
      </c>
      <c r="I54" s="76">
        <f t="shared" si="0"/>
        <v>-0.12843805198082262</v>
      </c>
      <c r="J54" s="73">
        <f t="shared" si="1"/>
        <v>-509</v>
      </c>
      <c r="K54" s="73">
        <f t="shared" si="3"/>
        <v>-41</v>
      </c>
      <c r="L54" s="73">
        <f t="shared" si="4"/>
        <v>-2.2236942185900261</v>
      </c>
    </row>
    <row r="55" spans="1:12">
      <c r="A55" s="145" t="s">
        <v>131</v>
      </c>
      <c r="B55" s="146">
        <v>1987</v>
      </c>
      <c r="C55" s="73">
        <v>1997</v>
      </c>
      <c r="D55" s="19">
        <v>1857</v>
      </c>
      <c r="E55" s="19">
        <v>2337.4039952753601</v>
      </c>
      <c r="F55" s="19">
        <v>2018.57962844139</v>
      </c>
      <c r="G55" s="19">
        <v>2171.3917436391098</v>
      </c>
      <c r="H55" s="76">
        <f t="shared" si="2"/>
        <v>1.8234664519486642E-2</v>
      </c>
      <c r="I55" s="76">
        <f t="shared" si="0"/>
        <v>-6.5425264217413182E-2</v>
      </c>
      <c r="J55" s="73">
        <f t="shared" si="1"/>
        <v>-130</v>
      </c>
      <c r="K55" s="73">
        <f t="shared" si="3"/>
        <v>-140</v>
      </c>
      <c r="L55" s="73">
        <f t="shared" si="4"/>
        <v>152.81211519771978</v>
      </c>
    </row>
    <row r="56" spans="1:12">
      <c r="A56" s="145" t="s">
        <v>132</v>
      </c>
      <c r="B56" s="146">
        <v>454</v>
      </c>
      <c r="C56" s="73">
        <v>563</v>
      </c>
      <c r="D56" s="19">
        <v>566</v>
      </c>
      <c r="E56" s="19">
        <v>539.50154325735298</v>
      </c>
      <c r="F56" s="19">
        <v>551.82350978381999</v>
      </c>
      <c r="G56" s="19">
        <v>685.68058462838098</v>
      </c>
      <c r="H56" s="76">
        <f t="shared" si="2"/>
        <v>5.5577922014159601E-3</v>
      </c>
      <c r="I56" s="76">
        <f t="shared" si="0"/>
        <v>0.24669603524229075</v>
      </c>
      <c r="J56" s="73">
        <f t="shared" si="1"/>
        <v>112</v>
      </c>
      <c r="K56" s="73">
        <f t="shared" si="3"/>
        <v>3</v>
      </c>
      <c r="L56" s="73">
        <f t="shared" si="4"/>
        <v>133.857074844561</v>
      </c>
    </row>
    <row r="57" spans="1:12">
      <c r="A57" s="145" t="s">
        <v>133</v>
      </c>
      <c r="B57" s="146">
        <v>570</v>
      </c>
      <c r="C57" s="73">
        <v>714</v>
      </c>
      <c r="D57" s="19">
        <v>774</v>
      </c>
      <c r="E57" s="19">
        <v>612.34395493008299</v>
      </c>
      <c r="F57" s="19">
        <v>759.02806138641097</v>
      </c>
      <c r="G57" s="19">
        <v>829.70620282946902</v>
      </c>
      <c r="H57" s="76">
        <f t="shared" si="2"/>
        <v>7.6002317383320733E-3</v>
      </c>
      <c r="I57" s="76">
        <f t="shared" si="0"/>
        <v>0.35789473684210527</v>
      </c>
      <c r="J57" s="73">
        <f t="shared" si="1"/>
        <v>204</v>
      </c>
      <c r="K57" s="73">
        <f t="shared" si="3"/>
        <v>60</v>
      </c>
      <c r="L57" s="73">
        <f t="shared" si="4"/>
        <v>70.678141443058053</v>
      </c>
    </row>
    <row r="58" spans="1:12">
      <c r="A58" s="145" t="s">
        <v>134</v>
      </c>
      <c r="B58" s="146">
        <v>1790</v>
      </c>
      <c r="C58" s="73">
        <v>1522</v>
      </c>
      <c r="D58" s="19">
        <v>1708</v>
      </c>
      <c r="E58" s="19">
        <v>1789.45477633375</v>
      </c>
      <c r="F58" s="19">
        <v>1474.44967399966</v>
      </c>
      <c r="G58" s="19">
        <v>1707.46868652994</v>
      </c>
      <c r="H58" s="76">
        <f t="shared" si="2"/>
        <v>1.6771570812753465E-2</v>
      </c>
      <c r="I58" s="76">
        <f t="shared" si="0"/>
        <v>-4.5810055865921788E-2</v>
      </c>
      <c r="J58" s="73">
        <f t="shared" si="1"/>
        <v>-82</v>
      </c>
      <c r="K58" s="73">
        <f t="shared" si="3"/>
        <v>186</v>
      </c>
      <c r="L58" s="73">
        <f t="shared" si="4"/>
        <v>233.01901253027995</v>
      </c>
    </row>
    <row r="59" spans="1:12">
      <c r="A59" s="145" t="s">
        <v>135</v>
      </c>
      <c r="B59" s="146">
        <v>511</v>
      </c>
      <c r="C59" s="73">
        <v>567</v>
      </c>
      <c r="D59" s="19">
        <v>558</v>
      </c>
      <c r="E59" s="19">
        <v>571.98397286814895</v>
      </c>
      <c r="F59" s="19">
        <v>566.24070139258299</v>
      </c>
      <c r="G59" s="19">
        <v>623.36202246415201</v>
      </c>
      <c r="H59" s="76">
        <f t="shared" si="2"/>
        <v>5.4792368346114947E-3</v>
      </c>
      <c r="I59" s="76">
        <f t="shared" si="0"/>
        <v>9.1976516634050876E-2</v>
      </c>
      <c r="J59" s="73">
        <f t="shared" si="1"/>
        <v>47</v>
      </c>
      <c r="K59" s="73">
        <f t="shared" si="3"/>
        <v>-9</v>
      </c>
      <c r="L59" s="73">
        <f t="shared" si="4"/>
        <v>57.121321071569014</v>
      </c>
    </row>
    <row r="60" spans="1:12">
      <c r="A60" s="145" t="s">
        <v>136</v>
      </c>
      <c r="B60" s="146">
        <v>2120</v>
      </c>
      <c r="C60" s="73">
        <v>1978</v>
      </c>
      <c r="D60" s="19">
        <v>1814</v>
      </c>
      <c r="E60" s="19">
        <v>1982.5157491822499</v>
      </c>
      <c r="F60" s="19">
        <v>1881.85778089429</v>
      </c>
      <c r="G60" s="19">
        <v>1699.5808405494899</v>
      </c>
      <c r="H60" s="76">
        <f t="shared" si="2"/>
        <v>1.7812429422912637E-2</v>
      </c>
      <c r="I60" s="76">
        <f t="shared" si="0"/>
        <v>-0.14433962264150943</v>
      </c>
      <c r="J60" s="73">
        <f t="shared" si="1"/>
        <v>-306</v>
      </c>
      <c r="K60" s="73">
        <f t="shared" si="3"/>
        <v>-164</v>
      </c>
      <c r="L60" s="73">
        <f t="shared" si="4"/>
        <v>-182.2769403448001</v>
      </c>
    </row>
    <row r="61" spans="1:12">
      <c r="A61" s="145" t="s">
        <v>137</v>
      </c>
      <c r="B61" s="146">
        <v>1140</v>
      </c>
      <c r="C61" s="73">
        <v>1183</v>
      </c>
      <c r="D61" s="19">
        <v>1073</v>
      </c>
      <c r="E61" s="19">
        <v>1829.5644046508601</v>
      </c>
      <c r="F61" s="19">
        <v>1766.3749202398601</v>
      </c>
      <c r="G61" s="19">
        <v>1819.7717176050901</v>
      </c>
      <c r="H61" s="76">
        <f t="shared" si="2"/>
        <v>1.0536238572648985E-2</v>
      </c>
      <c r="I61" s="76">
        <f t="shared" si="0"/>
        <v>-5.8771929824561406E-2</v>
      </c>
      <c r="J61" s="73">
        <f t="shared" si="1"/>
        <v>-67</v>
      </c>
      <c r="K61" s="73">
        <f t="shared" si="3"/>
        <v>-110</v>
      </c>
      <c r="L61" s="73">
        <f t="shared" si="4"/>
        <v>53.396797365229986</v>
      </c>
    </row>
    <row r="62" spans="1:12">
      <c r="A62" s="145" t="s">
        <v>138</v>
      </c>
      <c r="B62" s="146">
        <v>88</v>
      </c>
      <c r="C62" s="73">
        <v>102</v>
      </c>
      <c r="D62" s="19">
        <v>92</v>
      </c>
      <c r="E62" s="19">
        <v>156.161804738955</v>
      </c>
      <c r="F62" s="19">
        <v>129.54465622428901</v>
      </c>
      <c r="G62" s="19">
        <v>162.96057466816001</v>
      </c>
      <c r="H62" s="76">
        <f t="shared" si="2"/>
        <v>9.0338671825135753E-4</v>
      </c>
      <c r="I62" s="76">
        <f t="shared" si="0"/>
        <v>4.5454545454545456E-2</v>
      </c>
      <c r="J62" s="73">
        <f t="shared" si="1"/>
        <v>4</v>
      </c>
      <c r="K62" s="73">
        <f t="shared" si="3"/>
        <v>-10</v>
      </c>
      <c r="L62" s="73">
        <f t="shared" si="4"/>
        <v>33.415918443870993</v>
      </c>
    </row>
    <row r="63" spans="1:12">
      <c r="A63" s="145" t="s">
        <v>139</v>
      </c>
      <c r="B63" s="146">
        <v>286</v>
      </c>
      <c r="C63" s="73">
        <v>291</v>
      </c>
      <c r="D63" s="19">
        <v>264</v>
      </c>
      <c r="E63" s="19">
        <v>364.72723158699301</v>
      </c>
      <c r="F63" s="19">
        <v>356.01379900763698</v>
      </c>
      <c r="G63" s="19">
        <v>336.75781420796801</v>
      </c>
      <c r="H63" s="76">
        <f t="shared" si="2"/>
        <v>2.592327104547374E-3</v>
      </c>
      <c r="I63" s="76">
        <f t="shared" si="0"/>
        <v>-7.6923076923076927E-2</v>
      </c>
      <c r="J63" s="73">
        <f t="shared" si="1"/>
        <v>-22</v>
      </c>
      <c r="K63" s="73">
        <f t="shared" si="3"/>
        <v>-27</v>
      </c>
      <c r="L63" s="73">
        <f t="shared" si="4"/>
        <v>-19.255984799668965</v>
      </c>
    </row>
    <row r="64" spans="1:12">
      <c r="A64" s="145" t="s">
        <v>140</v>
      </c>
      <c r="B64" s="146">
        <v>256</v>
      </c>
      <c r="C64" s="73">
        <v>396</v>
      </c>
      <c r="D64" s="19">
        <v>303</v>
      </c>
      <c r="E64" s="19">
        <v>294.08898261239199</v>
      </c>
      <c r="F64" s="19">
        <v>418.86044324034901</v>
      </c>
      <c r="G64" s="19">
        <v>348.08192729161601</v>
      </c>
      <c r="H64" s="76">
        <f t="shared" si="2"/>
        <v>2.9752845177191448E-3</v>
      </c>
      <c r="I64" s="76">
        <f t="shared" si="0"/>
        <v>0.18359375</v>
      </c>
      <c r="J64" s="73">
        <f t="shared" si="1"/>
        <v>47</v>
      </c>
      <c r="K64" s="73">
        <f t="shared" si="3"/>
        <v>-93</v>
      </c>
      <c r="L64" s="73">
        <f t="shared" si="4"/>
        <v>-70.778515948733002</v>
      </c>
    </row>
    <row r="65" spans="1:12">
      <c r="A65" s="145" t="s">
        <v>141</v>
      </c>
      <c r="B65" s="146">
        <v>528</v>
      </c>
      <c r="C65" s="73">
        <v>595</v>
      </c>
      <c r="D65" s="19">
        <v>606</v>
      </c>
      <c r="E65" s="19">
        <v>627.74209796426999</v>
      </c>
      <c r="F65" s="19">
        <v>722.40204685915899</v>
      </c>
      <c r="G65" s="19">
        <v>617.13052883963803</v>
      </c>
      <c r="H65" s="76">
        <f t="shared" si="2"/>
        <v>5.9505690354382896E-3</v>
      </c>
      <c r="I65" s="76">
        <f t="shared" si="0"/>
        <v>0.14772727272727273</v>
      </c>
      <c r="J65" s="73">
        <f t="shared" si="1"/>
        <v>78</v>
      </c>
      <c r="K65" s="73">
        <f t="shared" si="3"/>
        <v>11</v>
      </c>
      <c r="L65" s="73">
        <f t="shared" si="4"/>
        <v>-105.27151801952095</v>
      </c>
    </row>
    <row r="66" spans="1:12">
      <c r="A66" s="145" t="s">
        <v>142</v>
      </c>
      <c r="B66" s="146">
        <v>747</v>
      </c>
      <c r="C66" s="73">
        <v>493</v>
      </c>
      <c r="D66" s="19">
        <v>499</v>
      </c>
      <c r="E66" s="19">
        <v>749.91125935611694</v>
      </c>
      <c r="F66" s="19">
        <v>470.60065851834003</v>
      </c>
      <c r="G66" s="19">
        <v>500.77546653648102</v>
      </c>
      <c r="H66" s="76">
        <f t="shared" si="2"/>
        <v>4.8998910044285591E-3</v>
      </c>
      <c r="I66" s="76">
        <f t="shared" si="0"/>
        <v>-0.33199464524765732</v>
      </c>
      <c r="J66" s="73">
        <f t="shared" si="1"/>
        <v>-248</v>
      </c>
      <c r="K66" s="73">
        <f t="shared" si="3"/>
        <v>6</v>
      </c>
      <c r="L66" s="73">
        <f t="shared" si="4"/>
        <v>30.174808018140993</v>
      </c>
    </row>
    <row r="67" spans="1:12">
      <c r="A67" s="145" t="s">
        <v>143</v>
      </c>
      <c r="B67" s="146">
        <v>347</v>
      </c>
      <c r="C67" s="73">
        <v>327</v>
      </c>
      <c r="D67" s="19">
        <v>275</v>
      </c>
      <c r="E67" s="19">
        <v>383.85655422951498</v>
      </c>
      <c r="F67" s="19">
        <v>373.014339006939</v>
      </c>
      <c r="G67" s="19">
        <v>342.62861189753801</v>
      </c>
      <c r="H67" s="76">
        <f t="shared" si="2"/>
        <v>2.7003407339035142E-3</v>
      </c>
      <c r="I67" s="76">
        <f t="shared" ref="I67:I84" si="5">(D67-B67)/B67</f>
        <v>-0.207492795389049</v>
      </c>
      <c r="J67" s="73">
        <f t="shared" ref="J67:J84" si="6">D67-B67</f>
        <v>-72</v>
      </c>
      <c r="K67" s="73">
        <f t="shared" si="3"/>
        <v>-52</v>
      </c>
      <c r="L67" s="73">
        <f t="shared" si="4"/>
        <v>-30.385727109400989</v>
      </c>
    </row>
    <row r="68" spans="1:12">
      <c r="A68" s="145" t="s">
        <v>144</v>
      </c>
      <c r="B68" s="146">
        <v>1370</v>
      </c>
      <c r="C68" s="73">
        <v>1506</v>
      </c>
      <c r="D68" s="19">
        <v>1347</v>
      </c>
      <c r="E68" s="19">
        <v>1430.2827144717301</v>
      </c>
      <c r="F68" s="19">
        <v>1454.5068279842999</v>
      </c>
      <c r="G68" s="19">
        <v>1408.0394497684399</v>
      </c>
      <c r="H68" s="76">
        <f t="shared" ref="H68:H84" si="7">D68/$D$84</f>
        <v>1.3226759885701942E-2</v>
      </c>
      <c r="I68" s="76">
        <f t="shared" si="5"/>
        <v>-1.6788321167883213E-2</v>
      </c>
      <c r="J68" s="73">
        <f t="shared" si="6"/>
        <v>-23</v>
      </c>
      <c r="K68" s="73">
        <f t="shared" ref="K68:K84" si="8">D68-C68</f>
        <v>-159</v>
      </c>
      <c r="L68" s="73">
        <f t="shared" ref="L68:L84" si="9">G68-F68</f>
        <v>-46.467378215859981</v>
      </c>
    </row>
    <row r="69" spans="1:12">
      <c r="A69" s="145" t="s">
        <v>145</v>
      </c>
      <c r="B69" s="146">
        <v>1123</v>
      </c>
      <c r="C69" s="73">
        <v>1177</v>
      </c>
      <c r="D69" s="19">
        <v>1298</v>
      </c>
      <c r="E69" s="19">
        <v>1188.74421786023</v>
      </c>
      <c r="F69" s="19">
        <v>1286.93666082963</v>
      </c>
      <c r="G69" s="19">
        <v>1313.95333999026</v>
      </c>
      <c r="H69" s="76">
        <f t="shared" si="7"/>
        <v>1.2745608264024587E-2</v>
      </c>
      <c r="I69" s="76">
        <f t="shared" si="5"/>
        <v>0.1558325912733749</v>
      </c>
      <c r="J69" s="73">
        <f t="shared" si="6"/>
        <v>175</v>
      </c>
      <c r="K69" s="73">
        <f t="shared" si="8"/>
        <v>121</v>
      </c>
      <c r="L69" s="73">
        <f t="shared" si="9"/>
        <v>27.016679160630019</v>
      </c>
    </row>
    <row r="70" spans="1:12">
      <c r="A70" s="145" t="s">
        <v>146</v>
      </c>
      <c r="B70" s="146">
        <v>150</v>
      </c>
      <c r="C70" s="73">
        <v>175</v>
      </c>
      <c r="D70" s="19">
        <v>146</v>
      </c>
      <c r="E70" s="19">
        <v>183.29137741038801</v>
      </c>
      <c r="F70" s="19">
        <v>166.842057611039</v>
      </c>
      <c r="G70" s="19">
        <v>178.39945760232601</v>
      </c>
      <c r="H70" s="76">
        <f t="shared" si="7"/>
        <v>1.4336354441815021E-3</v>
      </c>
      <c r="I70" s="76">
        <f t="shared" si="5"/>
        <v>-2.6666666666666668E-2</v>
      </c>
      <c r="J70" s="73">
        <f t="shared" si="6"/>
        <v>-4</v>
      </c>
      <c r="K70" s="73">
        <f t="shared" si="8"/>
        <v>-29</v>
      </c>
      <c r="L70" s="73">
        <f t="shared" si="9"/>
        <v>11.557399991287014</v>
      </c>
    </row>
    <row r="71" spans="1:12">
      <c r="A71" s="145" t="s">
        <v>147</v>
      </c>
      <c r="B71" s="146">
        <v>101</v>
      </c>
      <c r="C71" s="73">
        <v>174</v>
      </c>
      <c r="D71" s="19">
        <v>112</v>
      </c>
      <c r="E71" s="19">
        <v>127.632256418414</v>
      </c>
      <c r="F71" s="19">
        <v>171.03793262719401</v>
      </c>
      <c r="G71" s="19">
        <v>141.806996996105</v>
      </c>
      <c r="H71" s="76">
        <f t="shared" si="7"/>
        <v>1.0997751352625222E-3</v>
      </c>
      <c r="I71" s="76">
        <f t="shared" si="5"/>
        <v>0.10891089108910891</v>
      </c>
      <c r="J71" s="73">
        <f t="shared" si="6"/>
        <v>11</v>
      </c>
      <c r="K71" s="73">
        <f t="shared" si="8"/>
        <v>-62</v>
      </c>
      <c r="L71" s="73">
        <f t="shared" si="9"/>
        <v>-29.230935631089011</v>
      </c>
    </row>
    <row r="72" spans="1:12">
      <c r="A72" s="145" t="s">
        <v>148</v>
      </c>
      <c r="B72" s="146">
        <v>625</v>
      </c>
      <c r="C72" s="73">
        <v>797</v>
      </c>
      <c r="D72" s="19">
        <v>595</v>
      </c>
      <c r="E72" s="19">
        <v>917.85325845062505</v>
      </c>
      <c r="F72" s="19">
        <v>853.308251614646</v>
      </c>
      <c r="G72" s="19">
        <v>818.735910987181</v>
      </c>
      <c r="H72" s="76">
        <f t="shared" si="7"/>
        <v>5.842555406082149E-3</v>
      </c>
      <c r="I72" s="76">
        <f t="shared" si="5"/>
        <v>-4.8000000000000001E-2</v>
      </c>
      <c r="J72" s="73">
        <f t="shared" si="6"/>
        <v>-30</v>
      </c>
      <c r="K72" s="73">
        <f t="shared" si="8"/>
        <v>-202</v>
      </c>
      <c r="L72" s="73">
        <f t="shared" si="9"/>
        <v>-34.572340627464996</v>
      </c>
    </row>
    <row r="73" spans="1:12">
      <c r="A73" s="145" t="s">
        <v>149</v>
      </c>
      <c r="B73" s="146">
        <v>819</v>
      </c>
      <c r="C73" s="73">
        <v>1986</v>
      </c>
      <c r="D73" s="19">
        <v>907</v>
      </c>
      <c r="E73" s="19">
        <v>920.65508123661505</v>
      </c>
      <c r="F73" s="19">
        <v>1521.8648774562801</v>
      </c>
      <c r="G73" s="19">
        <v>992.83453619946602</v>
      </c>
      <c r="H73" s="76">
        <f t="shared" si="7"/>
        <v>8.9062147114563183E-3</v>
      </c>
      <c r="I73" s="76">
        <f t="shared" si="5"/>
        <v>0.10744810744810745</v>
      </c>
      <c r="J73" s="73">
        <f t="shared" si="6"/>
        <v>88</v>
      </c>
      <c r="K73" s="73">
        <f t="shared" si="8"/>
        <v>-1079</v>
      </c>
      <c r="L73" s="73">
        <f t="shared" si="9"/>
        <v>-529.03034125681404</v>
      </c>
    </row>
    <row r="74" spans="1:12">
      <c r="A74" s="145" t="s">
        <v>150</v>
      </c>
      <c r="B74" s="146">
        <v>310</v>
      </c>
      <c r="C74" s="73">
        <v>239</v>
      </c>
      <c r="D74" s="19">
        <v>215</v>
      </c>
      <c r="E74" s="19">
        <v>299.13630029123999</v>
      </c>
      <c r="F74" s="19">
        <v>193.123109834232</v>
      </c>
      <c r="G74" s="19">
        <v>207.848664956535</v>
      </c>
      <c r="H74" s="76">
        <f t="shared" si="7"/>
        <v>2.1111754828700203E-3</v>
      </c>
      <c r="I74" s="76">
        <f t="shared" si="5"/>
        <v>-0.30645161290322581</v>
      </c>
      <c r="J74" s="73">
        <f t="shared" si="6"/>
        <v>-95</v>
      </c>
      <c r="K74" s="73">
        <f t="shared" si="8"/>
        <v>-24</v>
      </c>
      <c r="L74" s="73">
        <f t="shared" si="9"/>
        <v>14.725555122303007</v>
      </c>
    </row>
    <row r="75" spans="1:12">
      <c r="A75" s="145" t="s">
        <v>151</v>
      </c>
      <c r="B75" s="146">
        <v>2881</v>
      </c>
      <c r="C75" s="73">
        <v>2151</v>
      </c>
      <c r="D75" s="19">
        <v>2642</v>
      </c>
      <c r="E75" s="19">
        <v>2435.9491439793801</v>
      </c>
      <c r="F75" s="19">
        <v>1981.25783269357</v>
      </c>
      <c r="G75" s="19">
        <v>2221.6908617474601</v>
      </c>
      <c r="H75" s="76">
        <f t="shared" si="7"/>
        <v>2.5942909887174855E-2</v>
      </c>
      <c r="I75" s="76">
        <f t="shared" si="5"/>
        <v>-8.295730649080181E-2</v>
      </c>
      <c r="J75" s="73">
        <f t="shared" si="6"/>
        <v>-239</v>
      </c>
      <c r="K75" s="73">
        <f t="shared" si="8"/>
        <v>491</v>
      </c>
      <c r="L75" s="73">
        <f t="shared" si="9"/>
        <v>240.4330290538901</v>
      </c>
    </row>
    <row r="76" spans="1:12">
      <c r="A76" s="145" t="s">
        <v>152</v>
      </c>
      <c r="B76" s="146">
        <v>391</v>
      </c>
      <c r="C76" s="73">
        <v>544</v>
      </c>
      <c r="D76" s="19">
        <v>344</v>
      </c>
      <c r="E76" s="19">
        <v>457.50430773507998</v>
      </c>
      <c r="F76" s="19">
        <v>573.20715070515996</v>
      </c>
      <c r="G76" s="19">
        <v>402.57351724566098</v>
      </c>
      <c r="H76" s="76">
        <f t="shared" si="7"/>
        <v>3.3778807725920327E-3</v>
      </c>
      <c r="I76" s="76">
        <f t="shared" si="5"/>
        <v>-0.12020460358056266</v>
      </c>
      <c r="J76" s="73">
        <f t="shared" si="6"/>
        <v>-47</v>
      </c>
      <c r="K76" s="73">
        <f t="shared" si="8"/>
        <v>-200</v>
      </c>
      <c r="L76" s="73">
        <f t="shared" si="9"/>
        <v>-170.63363345949898</v>
      </c>
    </row>
    <row r="77" spans="1:12">
      <c r="A77" s="145" t="s">
        <v>153</v>
      </c>
      <c r="B77" s="146">
        <v>787</v>
      </c>
      <c r="C77" s="73">
        <v>999</v>
      </c>
      <c r="D77" s="19">
        <v>937</v>
      </c>
      <c r="E77" s="19">
        <v>988.30852536084899</v>
      </c>
      <c r="F77" s="19">
        <v>1135.1428725477001</v>
      </c>
      <c r="G77" s="19">
        <v>1178.7235018153799</v>
      </c>
      <c r="H77" s="76">
        <f t="shared" si="7"/>
        <v>9.2007973369730659E-3</v>
      </c>
      <c r="I77" s="76">
        <f t="shared" si="5"/>
        <v>0.19059720457433291</v>
      </c>
      <c r="J77" s="73">
        <f t="shared" si="6"/>
        <v>150</v>
      </c>
      <c r="K77" s="73">
        <f t="shared" si="8"/>
        <v>-62</v>
      </c>
      <c r="L77" s="73">
        <f t="shared" si="9"/>
        <v>43.580629267679797</v>
      </c>
    </row>
    <row r="78" spans="1:12">
      <c r="A78" s="145" t="s">
        <v>154</v>
      </c>
      <c r="B78" s="146">
        <v>81</v>
      </c>
      <c r="C78" s="73">
        <v>45</v>
      </c>
      <c r="D78" s="19">
        <v>53</v>
      </c>
      <c r="E78" s="19">
        <v>106.60003024417701</v>
      </c>
      <c r="F78" s="19">
        <v>70.278935274900306</v>
      </c>
      <c r="G78" s="19">
        <v>76.963955387174707</v>
      </c>
      <c r="H78" s="76">
        <f t="shared" si="7"/>
        <v>5.2042930507958636E-4</v>
      </c>
      <c r="I78" s="76">
        <f t="shared" si="5"/>
        <v>-0.34567901234567899</v>
      </c>
      <c r="J78" s="73">
        <f t="shared" si="6"/>
        <v>-28</v>
      </c>
      <c r="K78" s="73">
        <f t="shared" si="8"/>
        <v>8</v>
      </c>
      <c r="L78" s="73">
        <f t="shared" si="9"/>
        <v>6.6850201122744011</v>
      </c>
    </row>
    <row r="79" spans="1:12">
      <c r="A79" s="145" t="s">
        <v>155</v>
      </c>
      <c r="B79" s="146">
        <v>669</v>
      </c>
      <c r="C79" s="73">
        <v>607</v>
      </c>
      <c r="D79" s="19">
        <v>577</v>
      </c>
      <c r="E79" s="19">
        <v>656.87304027517098</v>
      </c>
      <c r="F79" s="19">
        <v>570.94981489445502</v>
      </c>
      <c r="G79" s="19">
        <v>566.54069838503995</v>
      </c>
      <c r="H79" s="76">
        <f t="shared" si="7"/>
        <v>5.6658058307721007E-3</v>
      </c>
      <c r="I79" s="76">
        <f t="shared" si="5"/>
        <v>-0.13751868460388639</v>
      </c>
      <c r="J79" s="73">
        <f t="shared" si="6"/>
        <v>-92</v>
      </c>
      <c r="K79" s="73">
        <f t="shared" si="8"/>
        <v>-30</v>
      </c>
      <c r="L79" s="73">
        <f t="shared" si="9"/>
        <v>-4.4091165094150711</v>
      </c>
    </row>
    <row r="80" spans="1:12">
      <c r="A80" s="145" t="s">
        <v>156</v>
      </c>
      <c r="B80" s="146">
        <v>520</v>
      </c>
      <c r="C80" s="73">
        <v>596</v>
      </c>
      <c r="D80" s="19">
        <v>487</v>
      </c>
      <c r="E80" s="19">
        <v>773.45214264017795</v>
      </c>
      <c r="F80" s="19">
        <v>704.30157283810797</v>
      </c>
      <c r="G80" s="19">
        <v>724.37913511858801</v>
      </c>
      <c r="H80" s="76">
        <f t="shared" si="7"/>
        <v>4.7820579542218597E-3</v>
      </c>
      <c r="I80" s="76">
        <f t="shared" si="5"/>
        <v>-6.3461538461538458E-2</v>
      </c>
      <c r="J80" s="73">
        <f t="shared" si="6"/>
        <v>-33</v>
      </c>
      <c r="K80" s="73">
        <f t="shared" si="8"/>
        <v>-109</v>
      </c>
      <c r="L80" s="73">
        <f t="shared" si="9"/>
        <v>20.077562280480038</v>
      </c>
    </row>
    <row r="81" spans="1:12">
      <c r="A81" s="145" t="s">
        <v>157</v>
      </c>
      <c r="B81" s="146">
        <v>365</v>
      </c>
      <c r="C81" s="73">
        <v>383</v>
      </c>
      <c r="D81" s="19">
        <v>406</v>
      </c>
      <c r="E81" s="19">
        <v>367.141944870072</v>
      </c>
      <c r="F81" s="19">
        <v>386.20655055072501</v>
      </c>
      <c r="G81" s="19">
        <v>407.74222885843699</v>
      </c>
      <c r="H81" s="76">
        <f t="shared" si="7"/>
        <v>3.9866848653266427E-3</v>
      </c>
      <c r="I81" s="76">
        <f t="shared" si="5"/>
        <v>0.11232876712328767</v>
      </c>
      <c r="J81" s="73">
        <f t="shared" si="6"/>
        <v>41</v>
      </c>
      <c r="K81" s="73">
        <f t="shared" si="8"/>
        <v>23</v>
      </c>
      <c r="L81" s="73">
        <f t="shared" si="9"/>
        <v>21.535678307711976</v>
      </c>
    </row>
    <row r="82" spans="1:12">
      <c r="A82" s="145" t="s">
        <v>158</v>
      </c>
      <c r="B82" s="146">
        <v>302</v>
      </c>
      <c r="C82" s="73">
        <v>305</v>
      </c>
      <c r="D82" s="19">
        <v>265</v>
      </c>
      <c r="E82" s="19">
        <v>414.41295946539901</v>
      </c>
      <c r="F82" s="19">
        <v>344.99118476576803</v>
      </c>
      <c r="G82" s="19">
        <v>313.95658684150999</v>
      </c>
      <c r="H82" s="76">
        <f t="shared" si="7"/>
        <v>2.6021465253979318E-3</v>
      </c>
      <c r="I82" s="76">
        <f t="shared" si="5"/>
        <v>-0.12251655629139073</v>
      </c>
      <c r="J82" s="73">
        <f t="shared" si="6"/>
        <v>-37</v>
      </c>
      <c r="K82" s="73">
        <f t="shared" si="8"/>
        <v>-40</v>
      </c>
      <c r="L82" s="73">
        <f t="shared" si="9"/>
        <v>-31.034597924258037</v>
      </c>
    </row>
    <row r="83" spans="1:12">
      <c r="A83" s="145" t="s">
        <v>159</v>
      </c>
      <c r="B83" s="146">
        <v>653</v>
      </c>
      <c r="C83" s="73">
        <v>509</v>
      </c>
      <c r="D83" s="19">
        <v>485</v>
      </c>
      <c r="E83" s="19">
        <v>727.64521293718303</v>
      </c>
      <c r="F83" s="19">
        <v>508.80416995966198</v>
      </c>
      <c r="G83" s="19">
        <v>540.343503844456</v>
      </c>
      <c r="H83" s="76">
        <f t="shared" si="7"/>
        <v>4.7624191125207431E-3</v>
      </c>
      <c r="I83" s="76">
        <f t="shared" si="5"/>
        <v>-0.25727411944869832</v>
      </c>
      <c r="J83" s="73">
        <f t="shared" si="6"/>
        <v>-168</v>
      </c>
      <c r="K83" s="73">
        <f t="shared" si="8"/>
        <v>-24</v>
      </c>
      <c r="L83" s="73">
        <f t="shared" si="9"/>
        <v>31.539333884794019</v>
      </c>
    </row>
    <row r="84" spans="1:12" s="6" customFormat="1">
      <c r="A84" s="147" t="s">
        <v>266</v>
      </c>
      <c r="B84" s="148">
        <v>110529</v>
      </c>
      <c r="C84" s="45">
        <v>104865</v>
      </c>
      <c r="D84" s="149">
        <v>101839</v>
      </c>
      <c r="E84" s="149">
        <v>116785.533486695</v>
      </c>
      <c r="F84" s="149">
        <v>108671.045419569</v>
      </c>
      <c r="G84" s="149">
        <v>107921.000674216</v>
      </c>
      <c r="H84" s="76">
        <f t="shared" si="7"/>
        <v>1</v>
      </c>
      <c r="I84" s="76">
        <f t="shared" si="5"/>
        <v>-7.8621900134806244E-2</v>
      </c>
      <c r="J84" s="73">
        <f t="shared" si="6"/>
        <v>-8690</v>
      </c>
      <c r="K84" s="73">
        <f t="shared" si="8"/>
        <v>-3026</v>
      </c>
      <c r="L84" s="73">
        <f t="shared" si="9"/>
        <v>-750.04474535299232</v>
      </c>
    </row>
  </sheetData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84"/>
  <sheetViews>
    <sheetView topLeftCell="M1" workbookViewId="0">
      <selection activeCell="L7" sqref="L7"/>
    </sheetView>
  </sheetViews>
  <sheetFormatPr defaultColWidth="8.85546875" defaultRowHeight="15"/>
  <cols>
    <col min="1" max="1" width="18.28515625" style="3" bestFit="1" customWidth="1"/>
    <col min="2" max="2" width="12" style="3" customWidth="1"/>
    <col min="3" max="3" width="12" style="3" bestFit="1" customWidth="1"/>
    <col min="4" max="7" width="12" style="3" customWidth="1"/>
    <col min="8" max="8" width="21.42578125" style="3" customWidth="1"/>
    <col min="9" max="9" width="31.140625" style="3" customWidth="1"/>
    <col min="10" max="10" width="36.7109375" style="3" customWidth="1"/>
    <col min="11" max="11" width="25.140625" style="3" customWidth="1"/>
    <col min="12" max="12" width="32" style="3" customWidth="1"/>
    <col min="13" max="16384" width="8.85546875" style="3"/>
  </cols>
  <sheetData>
    <row r="1" spans="1:12" ht="16.5" customHeight="1" thickBot="1">
      <c r="B1" s="169" t="s">
        <v>163</v>
      </c>
      <c r="C1" s="169"/>
      <c r="D1" s="170"/>
      <c r="E1" s="171" t="s">
        <v>164</v>
      </c>
      <c r="F1" s="169"/>
      <c r="G1" s="170"/>
    </row>
    <row r="2" spans="1:12" ht="55.5" customHeight="1">
      <c r="A2" s="69" t="s">
        <v>258</v>
      </c>
      <c r="B2" s="144">
        <v>42795</v>
      </c>
      <c r="C2" s="144">
        <v>43132</v>
      </c>
      <c r="D2" s="144">
        <v>43160</v>
      </c>
      <c r="E2" s="144">
        <v>42795</v>
      </c>
      <c r="F2" s="144">
        <v>43132</v>
      </c>
      <c r="G2" s="144">
        <v>43160</v>
      </c>
      <c r="H2" s="68" t="s">
        <v>316</v>
      </c>
      <c r="I2" s="1" t="s">
        <v>321</v>
      </c>
      <c r="J2" s="1" t="s">
        <v>322</v>
      </c>
      <c r="K2" s="72" t="s">
        <v>323</v>
      </c>
      <c r="L2" s="136" t="s">
        <v>324</v>
      </c>
    </row>
    <row r="3" spans="1:12" ht="16.5" customHeight="1">
      <c r="A3" s="145" t="s">
        <v>82</v>
      </c>
      <c r="B3" s="74">
        <v>1159</v>
      </c>
      <c r="C3" s="73">
        <v>1193</v>
      </c>
      <c r="D3" s="19">
        <v>1131</v>
      </c>
      <c r="E3" s="19">
        <v>1148.3472890079699</v>
      </c>
      <c r="F3" s="19">
        <v>1143.7299100853099</v>
      </c>
      <c r="G3" s="19">
        <v>1125.55405118924</v>
      </c>
      <c r="H3" s="76">
        <f>D3/$D$84</f>
        <v>2.2942107184875653E-2</v>
      </c>
      <c r="I3" s="76">
        <f t="shared" ref="I3:I66" si="0">(D3-B3)/B3</f>
        <v>-2.4158757549611734E-2</v>
      </c>
      <c r="J3" s="73">
        <f t="shared" ref="J3:J66" si="1">D3-B3</f>
        <v>-28</v>
      </c>
      <c r="K3" s="73">
        <f>D3-C3</f>
        <v>-62</v>
      </c>
      <c r="L3" s="73">
        <f>G3-F3</f>
        <v>-18.17585889606994</v>
      </c>
    </row>
    <row r="4" spans="1:12" ht="16.5" customHeight="1">
      <c r="A4" s="145" t="s">
        <v>83</v>
      </c>
      <c r="B4" s="74">
        <v>166</v>
      </c>
      <c r="C4" s="73">
        <v>156</v>
      </c>
      <c r="D4" s="19">
        <v>191</v>
      </c>
      <c r="E4" s="19">
        <v>176.62564452383899</v>
      </c>
      <c r="F4" s="19">
        <v>170.938238671032</v>
      </c>
      <c r="G4" s="19">
        <v>200.79765698330399</v>
      </c>
      <c r="H4" s="76">
        <f t="shared" ref="H4:H67" si="2">D4/$D$84</f>
        <v>3.8743965272424845E-3</v>
      </c>
      <c r="I4" s="76">
        <f t="shared" si="0"/>
        <v>0.15060240963855423</v>
      </c>
      <c r="J4" s="73">
        <f t="shared" si="1"/>
        <v>25</v>
      </c>
      <c r="K4" s="73">
        <f t="shared" ref="K4:K67" si="3">D4-C4</f>
        <v>35</v>
      </c>
      <c r="L4" s="73">
        <f t="shared" ref="L4:L67" si="4">G4-F4</f>
        <v>29.859418312271998</v>
      </c>
    </row>
    <row r="5" spans="1:12" ht="16.5" customHeight="1">
      <c r="A5" s="145" t="s">
        <v>84</v>
      </c>
      <c r="B5" s="74">
        <v>255</v>
      </c>
      <c r="C5" s="73">
        <v>291</v>
      </c>
      <c r="D5" s="19">
        <v>269</v>
      </c>
      <c r="E5" s="19">
        <v>302.35514159905898</v>
      </c>
      <c r="F5" s="19">
        <v>298.66527441571702</v>
      </c>
      <c r="G5" s="19">
        <v>318.82815533563002</v>
      </c>
      <c r="H5" s="76">
        <f t="shared" si="2"/>
        <v>5.4566108158545989E-3</v>
      </c>
      <c r="I5" s="76">
        <f t="shared" si="0"/>
        <v>5.4901960784313725E-2</v>
      </c>
      <c r="J5" s="73">
        <f t="shared" si="1"/>
        <v>14</v>
      </c>
      <c r="K5" s="73">
        <f t="shared" si="3"/>
        <v>-22</v>
      </c>
      <c r="L5" s="73">
        <f t="shared" si="4"/>
        <v>20.162880919912993</v>
      </c>
    </row>
    <row r="6" spans="1:12" ht="16.5" customHeight="1">
      <c r="A6" s="145" t="s">
        <v>85</v>
      </c>
      <c r="B6" s="74">
        <v>42</v>
      </c>
      <c r="C6" s="73">
        <v>43</v>
      </c>
      <c r="D6" s="19">
        <v>52</v>
      </c>
      <c r="E6" s="19">
        <v>59.1990043983511</v>
      </c>
      <c r="F6" s="19">
        <v>64.146236638226796</v>
      </c>
      <c r="G6" s="19">
        <v>67.318011358989494</v>
      </c>
      <c r="H6" s="76">
        <f t="shared" si="2"/>
        <v>1.0548095257414095E-3</v>
      </c>
      <c r="I6" s="76">
        <f t="shared" si="0"/>
        <v>0.23809523809523808</v>
      </c>
      <c r="J6" s="73">
        <f t="shared" si="1"/>
        <v>10</v>
      </c>
      <c r="K6" s="73">
        <f t="shared" si="3"/>
        <v>9</v>
      </c>
      <c r="L6" s="73">
        <f t="shared" si="4"/>
        <v>3.1717747207626985</v>
      </c>
    </row>
    <row r="7" spans="1:12" ht="16.5" customHeight="1">
      <c r="A7" s="145" t="s">
        <v>86</v>
      </c>
      <c r="B7" s="74">
        <v>132</v>
      </c>
      <c r="C7" s="73">
        <v>122</v>
      </c>
      <c r="D7" s="19">
        <v>106</v>
      </c>
      <c r="E7" s="19">
        <v>159.06358825820601</v>
      </c>
      <c r="F7" s="19">
        <v>127.829345056965</v>
      </c>
      <c r="G7" s="19">
        <v>127.73273706028699</v>
      </c>
      <c r="H7" s="76">
        <f t="shared" si="2"/>
        <v>2.1501886486267191E-3</v>
      </c>
      <c r="I7" s="76">
        <f t="shared" si="0"/>
        <v>-0.19696969696969696</v>
      </c>
      <c r="J7" s="73">
        <f t="shared" si="1"/>
        <v>-26</v>
      </c>
      <c r="K7" s="73">
        <f t="shared" si="3"/>
        <v>-16</v>
      </c>
      <c r="L7" s="73">
        <f t="shared" si="4"/>
        <v>-9.6607996678002905E-2</v>
      </c>
    </row>
    <row r="8" spans="1:12" ht="16.5" customHeight="1">
      <c r="A8" s="145" t="s">
        <v>87</v>
      </c>
      <c r="B8" s="74">
        <v>135</v>
      </c>
      <c r="C8" s="73">
        <v>107</v>
      </c>
      <c r="D8" s="19">
        <v>146</v>
      </c>
      <c r="E8" s="19">
        <v>148.42979125209601</v>
      </c>
      <c r="F8" s="19">
        <v>116.411228902541</v>
      </c>
      <c r="G8" s="19">
        <v>159.80946522311299</v>
      </c>
      <c r="H8" s="76">
        <f t="shared" si="2"/>
        <v>2.9615805915047264E-3</v>
      </c>
      <c r="I8" s="76">
        <f t="shared" si="0"/>
        <v>8.1481481481481488E-2</v>
      </c>
      <c r="J8" s="73">
        <f t="shared" si="1"/>
        <v>11</v>
      </c>
      <c r="K8" s="73">
        <f t="shared" si="3"/>
        <v>39</v>
      </c>
      <c r="L8" s="73">
        <f t="shared" si="4"/>
        <v>43.398236320571996</v>
      </c>
    </row>
    <row r="9" spans="1:12" ht="16.5" customHeight="1">
      <c r="A9" s="145" t="s">
        <v>88</v>
      </c>
      <c r="B9" s="74">
        <v>3659</v>
      </c>
      <c r="C9" s="73">
        <v>3598</v>
      </c>
      <c r="D9" s="19">
        <v>3379</v>
      </c>
      <c r="E9" s="19">
        <v>3742.9602426923302</v>
      </c>
      <c r="F9" s="19">
        <v>3585.0127479589601</v>
      </c>
      <c r="G9" s="19">
        <v>3487.3683014810899</v>
      </c>
      <c r="H9" s="76">
        <f t="shared" si="2"/>
        <v>6.8542334374619665E-2</v>
      </c>
      <c r="I9" s="76">
        <f t="shared" si="0"/>
        <v>-7.6523640338890406E-2</v>
      </c>
      <c r="J9" s="73">
        <f t="shared" si="1"/>
        <v>-280</v>
      </c>
      <c r="K9" s="73">
        <f t="shared" si="3"/>
        <v>-219</v>
      </c>
      <c r="L9" s="73">
        <f t="shared" si="4"/>
        <v>-97.644446477870133</v>
      </c>
    </row>
    <row r="10" spans="1:12" ht="16.5" customHeight="1">
      <c r="A10" s="145" t="s">
        <v>89</v>
      </c>
      <c r="B10" s="74">
        <v>1661</v>
      </c>
      <c r="C10" s="73">
        <v>1641</v>
      </c>
      <c r="D10" s="19">
        <v>1503</v>
      </c>
      <c r="E10" s="19">
        <v>2943.67204470366</v>
      </c>
      <c r="F10" s="19">
        <v>2433.3721538906002</v>
      </c>
      <c r="G10" s="19">
        <v>2337.5838994638202</v>
      </c>
      <c r="H10" s="76">
        <f t="shared" si="2"/>
        <v>3.048805225364112E-2</v>
      </c>
      <c r="I10" s="76">
        <f t="shared" si="0"/>
        <v>-9.512341962673089E-2</v>
      </c>
      <c r="J10" s="73">
        <f t="shared" si="1"/>
        <v>-158</v>
      </c>
      <c r="K10" s="73">
        <f t="shared" si="3"/>
        <v>-138</v>
      </c>
      <c r="L10" s="73">
        <f t="shared" si="4"/>
        <v>-95.788254426779986</v>
      </c>
    </row>
    <row r="11" spans="1:12" ht="16.5" customHeight="1">
      <c r="A11" s="145" t="s">
        <v>90</v>
      </c>
      <c r="B11" s="74">
        <v>10</v>
      </c>
      <c r="C11" s="73">
        <v>25</v>
      </c>
      <c r="D11" s="19">
        <v>40</v>
      </c>
      <c r="E11" s="19">
        <v>19.879494285963801</v>
      </c>
      <c r="F11" s="19">
        <v>35.307159813732397</v>
      </c>
      <c r="G11" s="19">
        <v>44.198516713959897</v>
      </c>
      <c r="H11" s="76">
        <f t="shared" si="2"/>
        <v>8.1139194287800718E-4</v>
      </c>
      <c r="I11" s="76">
        <f t="shared" si="0"/>
        <v>3</v>
      </c>
      <c r="J11" s="73">
        <f t="shared" si="1"/>
        <v>30</v>
      </c>
      <c r="K11" s="73">
        <f t="shared" si="3"/>
        <v>15</v>
      </c>
      <c r="L11" s="73">
        <f t="shared" si="4"/>
        <v>8.8913569002274997</v>
      </c>
    </row>
    <row r="12" spans="1:12" ht="16.5" customHeight="1">
      <c r="A12" s="145" t="s">
        <v>91</v>
      </c>
      <c r="B12" s="74">
        <v>50</v>
      </c>
      <c r="C12" s="73">
        <v>115</v>
      </c>
      <c r="D12" s="19">
        <v>94</v>
      </c>
      <c r="E12" s="19">
        <v>57.158015964806502</v>
      </c>
      <c r="F12" s="19">
        <v>123.089053735137</v>
      </c>
      <c r="G12" s="19">
        <v>107.301762365865</v>
      </c>
      <c r="H12" s="76">
        <f t="shared" si="2"/>
        <v>1.9067710657633169E-3</v>
      </c>
      <c r="I12" s="76">
        <f t="shared" si="0"/>
        <v>0.88</v>
      </c>
      <c r="J12" s="73">
        <f t="shared" si="1"/>
        <v>44</v>
      </c>
      <c r="K12" s="73">
        <f t="shared" si="3"/>
        <v>-21</v>
      </c>
      <c r="L12" s="73">
        <f t="shared" si="4"/>
        <v>-15.787291369271998</v>
      </c>
    </row>
    <row r="13" spans="1:12" ht="16.5" customHeight="1">
      <c r="A13" s="145" t="s">
        <v>92</v>
      </c>
      <c r="B13" s="74">
        <v>502</v>
      </c>
      <c r="C13" s="73">
        <v>474</v>
      </c>
      <c r="D13" s="19">
        <v>563</v>
      </c>
      <c r="E13" s="19">
        <v>552.65460100367602</v>
      </c>
      <c r="F13" s="19">
        <v>575.66023858029405</v>
      </c>
      <c r="G13" s="19">
        <v>611.16366912100295</v>
      </c>
      <c r="H13" s="76">
        <f t="shared" si="2"/>
        <v>1.1420341596007952E-2</v>
      </c>
      <c r="I13" s="76">
        <f t="shared" si="0"/>
        <v>0.12151394422310757</v>
      </c>
      <c r="J13" s="73">
        <f t="shared" si="1"/>
        <v>61</v>
      </c>
      <c r="K13" s="73">
        <f t="shared" si="3"/>
        <v>89</v>
      </c>
      <c r="L13" s="73">
        <f t="shared" si="4"/>
        <v>35.503430540708905</v>
      </c>
    </row>
    <row r="14" spans="1:12" ht="16.5" customHeight="1">
      <c r="A14" s="145" t="s">
        <v>93</v>
      </c>
      <c r="B14" s="74">
        <v>490</v>
      </c>
      <c r="C14" s="73">
        <v>539</v>
      </c>
      <c r="D14" s="19">
        <v>519</v>
      </c>
      <c r="E14" s="19">
        <v>500.33365259477</v>
      </c>
      <c r="F14" s="19">
        <v>510.79216722014002</v>
      </c>
      <c r="G14" s="19">
        <v>529.87838668140205</v>
      </c>
      <c r="H14" s="76">
        <f t="shared" si="2"/>
        <v>1.0527810458842143E-2</v>
      </c>
      <c r="I14" s="76">
        <f t="shared" si="0"/>
        <v>5.9183673469387757E-2</v>
      </c>
      <c r="J14" s="73">
        <f t="shared" si="1"/>
        <v>29</v>
      </c>
      <c r="K14" s="73">
        <f t="shared" si="3"/>
        <v>-20</v>
      </c>
      <c r="L14" s="73">
        <f t="shared" si="4"/>
        <v>19.086219461262033</v>
      </c>
    </row>
    <row r="15" spans="1:12" ht="16.5" customHeight="1">
      <c r="A15" s="145" t="s">
        <v>94</v>
      </c>
      <c r="B15" s="74">
        <v>74</v>
      </c>
      <c r="C15" s="73">
        <v>96</v>
      </c>
      <c r="D15" s="19">
        <v>119</v>
      </c>
      <c r="E15" s="19">
        <v>74</v>
      </c>
      <c r="F15" s="19">
        <v>96</v>
      </c>
      <c r="G15" s="19">
        <v>119</v>
      </c>
      <c r="H15" s="76">
        <f t="shared" si="2"/>
        <v>2.4138910300620714E-3</v>
      </c>
      <c r="I15" s="76">
        <f t="shared" si="0"/>
        <v>0.60810810810810811</v>
      </c>
      <c r="J15" s="73">
        <f t="shared" si="1"/>
        <v>45</v>
      </c>
      <c r="K15" s="73">
        <f t="shared" si="3"/>
        <v>23</v>
      </c>
      <c r="L15" s="73">
        <f t="shared" si="4"/>
        <v>23</v>
      </c>
    </row>
    <row r="16" spans="1:12" ht="16.5" customHeight="1">
      <c r="A16" s="145" t="s">
        <v>95</v>
      </c>
      <c r="B16" s="74">
        <v>204</v>
      </c>
      <c r="C16" s="73">
        <v>232</v>
      </c>
      <c r="D16" s="19">
        <v>268</v>
      </c>
      <c r="E16" s="19">
        <v>244.109114818763</v>
      </c>
      <c r="F16" s="19">
        <v>246.77149777931399</v>
      </c>
      <c r="G16" s="19">
        <v>314.91657208683301</v>
      </c>
      <c r="H16" s="76">
        <f t="shared" si="2"/>
        <v>5.4363260172826484E-3</v>
      </c>
      <c r="I16" s="76">
        <f t="shared" si="0"/>
        <v>0.31372549019607843</v>
      </c>
      <c r="J16" s="73">
        <f t="shared" si="1"/>
        <v>64</v>
      </c>
      <c r="K16" s="73">
        <f t="shared" si="3"/>
        <v>36</v>
      </c>
      <c r="L16" s="73">
        <f t="shared" si="4"/>
        <v>68.145074307519025</v>
      </c>
    </row>
    <row r="17" spans="1:12" ht="16.5" customHeight="1">
      <c r="A17" s="145" t="s">
        <v>96</v>
      </c>
      <c r="B17" s="74">
        <v>30</v>
      </c>
      <c r="C17" s="73">
        <v>25</v>
      </c>
      <c r="D17" s="19">
        <v>8</v>
      </c>
      <c r="E17" s="19">
        <v>34.000055412148498</v>
      </c>
      <c r="F17" s="19">
        <v>31.102657655044101</v>
      </c>
      <c r="G17" s="19">
        <v>13.889411995871701</v>
      </c>
      <c r="H17" s="76">
        <f t="shared" si="2"/>
        <v>1.6227838857560143E-4</v>
      </c>
      <c r="I17" s="76">
        <f t="shared" si="0"/>
        <v>-0.73333333333333328</v>
      </c>
      <c r="J17" s="73">
        <f t="shared" si="1"/>
        <v>-22</v>
      </c>
      <c r="K17" s="73">
        <f t="shared" si="3"/>
        <v>-17</v>
      </c>
      <c r="L17" s="73">
        <f t="shared" si="4"/>
        <v>-17.213245659172401</v>
      </c>
    </row>
    <row r="18" spans="1:12" ht="16.5" customHeight="1">
      <c r="A18" s="145" t="s">
        <v>97</v>
      </c>
      <c r="B18" s="74">
        <v>130</v>
      </c>
      <c r="C18" s="73">
        <v>157</v>
      </c>
      <c r="D18" s="19">
        <v>134</v>
      </c>
      <c r="E18" s="19">
        <v>143.773325399866</v>
      </c>
      <c r="F18" s="19">
        <v>137.784634991378</v>
      </c>
      <c r="G18" s="19">
        <v>128.17266730129501</v>
      </c>
      <c r="H18" s="76">
        <f t="shared" si="2"/>
        <v>2.7181630086413242E-3</v>
      </c>
      <c r="I18" s="76">
        <f t="shared" si="0"/>
        <v>3.0769230769230771E-2</v>
      </c>
      <c r="J18" s="73">
        <f t="shared" si="1"/>
        <v>4</v>
      </c>
      <c r="K18" s="73">
        <f t="shared" si="3"/>
        <v>-23</v>
      </c>
      <c r="L18" s="73">
        <f t="shared" si="4"/>
        <v>-9.6119676900829916</v>
      </c>
    </row>
    <row r="19" spans="1:12" ht="16.5" customHeight="1">
      <c r="A19" s="145" t="s">
        <v>98</v>
      </c>
      <c r="B19" s="74">
        <v>83</v>
      </c>
      <c r="C19" s="73">
        <v>120</v>
      </c>
      <c r="D19" s="19">
        <v>107</v>
      </c>
      <c r="E19" s="19">
        <v>137.722404834136</v>
      </c>
      <c r="F19" s="19">
        <v>160.983844571036</v>
      </c>
      <c r="G19" s="19">
        <v>159.146235849031</v>
      </c>
      <c r="H19" s="76">
        <f t="shared" si="2"/>
        <v>2.1704734471986692E-3</v>
      </c>
      <c r="I19" s="76">
        <f t="shared" si="0"/>
        <v>0.28915662650602408</v>
      </c>
      <c r="J19" s="73">
        <f t="shared" si="1"/>
        <v>24</v>
      </c>
      <c r="K19" s="73">
        <f t="shared" si="3"/>
        <v>-13</v>
      </c>
      <c r="L19" s="73">
        <f t="shared" si="4"/>
        <v>-1.837608722005001</v>
      </c>
    </row>
    <row r="20" spans="1:12" ht="16.5" customHeight="1">
      <c r="A20" s="145" t="s">
        <v>99</v>
      </c>
      <c r="B20" s="74">
        <v>48</v>
      </c>
      <c r="C20" s="73">
        <v>146</v>
      </c>
      <c r="D20" s="19">
        <v>51</v>
      </c>
      <c r="E20" s="19">
        <v>77.603755085028396</v>
      </c>
      <c r="F20" s="19">
        <v>145.36262084250899</v>
      </c>
      <c r="G20" s="19">
        <v>82.646132753484395</v>
      </c>
      <c r="H20" s="76">
        <f t="shared" si="2"/>
        <v>1.0345247271694592E-3</v>
      </c>
      <c r="I20" s="76">
        <f t="shared" si="0"/>
        <v>6.25E-2</v>
      </c>
      <c r="J20" s="73">
        <f t="shared" si="1"/>
        <v>3</v>
      </c>
      <c r="K20" s="73">
        <f t="shared" si="3"/>
        <v>-95</v>
      </c>
      <c r="L20" s="73">
        <f t="shared" si="4"/>
        <v>-62.716488089024594</v>
      </c>
    </row>
    <row r="21" spans="1:12" ht="16.5" customHeight="1">
      <c r="A21" s="145" t="s">
        <v>100</v>
      </c>
      <c r="B21" s="74">
        <v>151</v>
      </c>
      <c r="C21" s="73">
        <v>129</v>
      </c>
      <c r="D21" s="19">
        <v>145</v>
      </c>
      <c r="E21" s="19">
        <v>169.62208367529999</v>
      </c>
      <c r="F21" s="19">
        <v>130.06595797163999</v>
      </c>
      <c r="G21" s="19">
        <v>163.794631463359</v>
      </c>
      <c r="H21" s="76">
        <f t="shared" si="2"/>
        <v>2.9412957929327763E-3</v>
      </c>
      <c r="I21" s="76">
        <f t="shared" si="0"/>
        <v>-3.9735099337748346E-2</v>
      </c>
      <c r="J21" s="73">
        <f t="shared" si="1"/>
        <v>-6</v>
      </c>
      <c r="K21" s="73">
        <f t="shared" si="3"/>
        <v>16</v>
      </c>
      <c r="L21" s="73">
        <f t="shared" si="4"/>
        <v>33.728673491719007</v>
      </c>
    </row>
    <row r="22" spans="1:12" ht="16.5" customHeight="1">
      <c r="A22" s="145" t="s">
        <v>101</v>
      </c>
      <c r="B22" s="74">
        <v>91</v>
      </c>
      <c r="C22" s="73">
        <v>131</v>
      </c>
      <c r="D22" s="19">
        <v>73</v>
      </c>
      <c r="E22" s="19">
        <v>117.977356818909</v>
      </c>
      <c r="F22" s="19">
        <v>125.64520446479899</v>
      </c>
      <c r="G22" s="19">
        <v>95.252218774662495</v>
      </c>
      <c r="H22" s="76">
        <f t="shared" si="2"/>
        <v>1.4807902957523632E-3</v>
      </c>
      <c r="I22" s="76">
        <f t="shared" si="0"/>
        <v>-0.19780219780219779</v>
      </c>
      <c r="J22" s="73">
        <f t="shared" si="1"/>
        <v>-18</v>
      </c>
      <c r="K22" s="73">
        <f t="shared" si="3"/>
        <v>-58</v>
      </c>
      <c r="L22" s="73">
        <f t="shared" si="4"/>
        <v>-30.392985690136499</v>
      </c>
    </row>
    <row r="23" spans="1:12" ht="16.5" customHeight="1">
      <c r="A23" s="145" t="s">
        <v>102</v>
      </c>
      <c r="B23" s="74">
        <v>2643</v>
      </c>
      <c r="C23" s="73">
        <v>2564</v>
      </c>
      <c r="D23" s="19">
        <v>2575</v>
      </c>
      <c r="E23" s="19">
        <v>2588.75447986992</v>
      </c>
      <c r="F23" s="19">
        <v>2540.6953113340701</v>
      </c>
      <c r="G23" s="19">
        <v>2539.41225009952</v>
      </c>
      <c r="H23" s="76">
        <f t="shared" si="2"/>
        <v>5.2233356322771714E-2</v>
      </c>
      <c r="I23" s="76">
        <f t="shared" si="0"/>
        <v>-2.5728339008702233E-2</v>
      </c>
      <c r="J23" s="73">
        <f t="shared" si="1"/>
        <v>-68</v>
      </c>
      <c r="K23" s="73">
        <f t="shared" si="3"/>
        <v>11</v>
      </c>
      <c r="L23" s="73">
        <f t="shared" si="4"/>
        <v>-1.2830612345501322</v>
      </c>
    </row>
    <row r="24" spans="1:12" ht="16.5" customHeight="1">
      <c r="A24" s="145" t="s">
        <v>103</v>
      </c>
      <c r="B24" s="74">
        <v>185</v>
      </c>
      <c r="C24" s="73">
        <v>252</v>
      </c>
      <c r="D24" s="19">
        <v>235</v>
      </c>
      <c r="E24" s="19">
        <v>191.14644488435701</v>
      </c>
      <c r="F24" s="19">
        <v>255.101014822124</v>
      </c>
      <c r="G24" s="19">
        <v>243.00153790749999</v>
      </c>
      <c r="H24" s="76">
        <f t="shared" si="2"/>
        <v>4.7669276644082921E-3</v>
      </c>
      <c r="I24" s="76">
        <f t="shared" si="0"/>
        <v>0.27027027027027029</v>
      </c>
      <c r="J24" s="73">
        <f t="shared" si="1"/>
        <v>50</v>
      </c>
      <c r="K24" s="73">
        <f t="shared" si="3"/>
        <v>-17</v>
      </c>
      <c r="L24" s="73">
        <f t="shared" si="4"/>
        <v>-12.099476914624006</v>
      </c>
    </row>
    <row r="25" spans="1:12" ht="16.5" customHeight="1">
      <c r="A25" s="145" t="s">
        <v>104</v>
      </c>
      <c r="B25" s="74">
        <v>80</v>
      </c>
      <c r="C25" s="73">
        <v>76</v>
      </c>
      <c r="D25" s="19">
        <v>51</v>
      </c>
      <c r="E25" s="19">
        <v>94.283401594359802</v>
      </c>
      <c r="F25" s="19">
        <v>75.9367122294735</v>
      </c>
      <c r="G25" s="19">
        <v>60.385182196787198</v>
      </c>
      <c r="H25" s="76">
        <f t="shared" si="2"/>
        <v>1.0345247271694592E-3</v>
      </c>
      <c r="I25" s="76">
        <f t="shared" si="0"/>
        <v>-0.36249999999999999</v>
      </c>
      <c r="J25" s="73">
        <f t="shared" si="1"/>
        <v>-29</v>
      </c>
      <c r="K25" s="73">
        <f t="shared" si="3"/>
        <v>-25</v>
      </c>
      <c r="L25" s="73">
        <f t="shared" si="4"/>
        <v>-15.551530032686301</v>
      </c>
    </row>
    <row r="26" spans="1:12" ht="16.5" customHeight="1">
      <c r="A26" s="145" t="s">
        <v>105</v>
      </c>
      <c r="B26" s="74">
        <v>135</v>
      </c>
      <c r="C26" s="73">
        <v>207</v>
      </c>
      <c r="D26" s="19">
        <v>208</v>
      </c>
      <c r="E26" s="19">
        <v>190.819981918591</v>
      </c>
      <c r="F26" s="19">
        <v>235.007848071859</v>
      </c>
      <c r="G26" s="19">
        <v>233.48575193336501</v>
      </c>
      <c r="H26" s="76">
        <f t="shared" si="2"/>
        <v>4.2192381029656379E-3</v>
      </c>
      <c r="I26" s="76">
        <f t="shared" si="0"/>
        <v>0.54074074074074074</v>
      </c>
      <c r="J26" s="73">
        <f t="shared" si="1"/>
        <v>73</v>
      </c>
      <c r="K26" s="73">
        <f t="shared" si="3"/>
        <v>1</v>
      </c>
      <c r="L26" s="73">
        <f t="shared" si="4"/>
        <v>-1.5220961384939926</v>
      </c>
    </row>
    <row r="27" spans="1:12" ht="16.5" customHeight="1">
      <c r="A27" s="145" t="s">
        <v>106</v>
      </c>
      <c r="B27" s="74">
        <v>735</v>
      </c>
      <c r="C27" s="73">
        <v>654</v>
      </c>
      <c r="D27" s="19">
        <v>700</v>
      </c>
      <c r="E27" s="19">
        <v>715.43636188189203</v>
      </c>
      <c r="F27" s="19">
        <v>701.66146014147898</v>
      </c>
      <c r="G27" s="19">
        <v>690.14617366329298</v>
      </c>
      <c r="H27" s="76">
        <f t="shared" si="2"/>
        <v>1.4199359000365126E-2</v>
      </c>
      <c r="I27" s="76">
        <f t="shared" si="0"/>
        <v>-4.7619047619047616E-2</v>
      </c>
      <c r="J27" s="73">
        <f t="shared" si="1"/>
        <v>-35</v>
      </c>
      <c r="K27" s="73">
        <f t="shared" si="3"/>
        <v>46</v>
      </c>
      <c r="L27" s="73">
        <f t="shared" si="4"/>
        <v>-11.515286478185999</v>
      </c>
    </row>
    <row r="28" spans="1:12" ht="16.5" customHeight="1">
      <c r="A28" s="145" t="s">
        <v>21</v>
      </c>
      <c r="B28" s="74">
        <v>482</v>
      </c>
      <c r="C28" s="73">
        <v>436</v>
      </c>
      <c r="D28" s="19">
        <v>474</v>
      </c>
      <c r="E28" s="19">
        <v>551.49323851868996</v>
      </c>
      <c r="F28" s="19">
        <v>437.315065498742</v>
      </c>
      <c r="G28" s="19">
        <v>542.33961946877503</v>
      </c>
      <c r="H28" s="76">
        <f t="shared" si="2"/>
        <v>9.6149945231043862E-3</v>
      </c>
      <c r="I28" s="76">
        <f t="shared" si="0"/>
        <v>-1.6597510373443983E-2</v>
      </c>
      <c r="J28" s="73">
        <f t="shared" si="1"/>
        <v>-8</v>
      </c>
      <c r="K28" s="73">
        <f t="shared" si="3"/>
        <v>38</v>
      </c>
      <c r="L28" s="73">
        <f t="shared" si="4"/>
        <v>105.02455397003303</v>
      </c>
    </row>
    <row r="29" spans="1:12" ht="16.5" customHeight="1">
      <c r="A29" s="145" t="s">
        <v>107</v>
      </c>
      <c r="B29" s="74">
        <v>530</v>
      </c>
      <c r="C29" s="73">
        <v>258</v>
      </c>
      <c r="D29" s="19">
        <v>273</v>
      </c>
      <c r="E29" s="19">
        <v>494.73144353463601</v>
      </c>
      <c r="F29" s="19">
        <v>239.53884543000501</v>
      </c>
      <c r="G29" s="19">
        <v>254.83530643236401</v>
      </c>
      <c r="H29" s="76">
        <f t="shared" si="2"/>
        <v>5.5377500101423992E-3</v>
      </c>
      <c r="I29" s="76">
        <f t="shared" si="0"/>
        <v>-0.48490566037735849</v>
      </c>
      <c r="J29" s="73">
        <f t="shared" si="1"/>
        <v>-257</v>
      </c>
      <c r="K29" s="73">
        <f t="shared" si="3"/>
        <v>15</v>
      </c>
      <c r="L29" s="73">
        <f t="shared" si="4"/>
        <v>15.296461002358996</v>
      </c>
    </row>
    <row r="30" spans="1:12" ht="16.5" customHeight="1">
      <c r="A30" s="145" t="s">
        <v>108</v>
      </c>
      <c r="B30" s="74">
        <v>201</v>
      </c>
      <c r="C30" s="73">
        <v>195</v>
      </c>
      <c r="D30" s="19">
        <v>162</v>
      </c>
      <c r="E30" s="19">
        <v>228.844197783987</v>
      </c>
      <c r="F30" s="19">
        <v>206.39430088351301</v>
      </c>
      <c r="G30" s="19">
        <v>184.82440977705201</v>
      </c>
      <c r="H30" s="76">
        <f t="shared" si="2"/>
        <v>3.2861373686559293E-3</v>
      </c>
      <c r="I30" s="76">
        <f t="shared" si="0"/>
        <v>-0.19402985074626866</v>
      </c>
      <c r="J30" s="73">
        <f t="shared" si="1"/>
        <v>-39</v>
      </c>
      <c r="K30" s="73">
        <f t="shared" si="3"/>
        <v>-33</v>
      </c>
      <c r="L30" s="73">
        <f t="shared" si="4"/>
        <v>-21.569891106461</v>
      </c>
    </row>
    <row r="31" spans="1:12" ht="16.5" customHeight="1">
      <c r="A31" s="145" t="s">
        <v>109</v>
      </c>
      <c r="B31" s="74">
        <v>182</v>
      </c>
      <c r="C31" s="73">
        <v>206</v>
      </c>
      <c r="D31" s="19">
        <v>213</v>
      </c>
      <c r="E31" s="19">
        <v>230.769603479246</v>
      </c>
      <c r="F31" s="19">
        <v>227.279155435799</v>
      </c>
      <c r="G31" s="19">
        <v>270.05499752062201</v>
      </c>
      <c r="H31" s="76">
        <f t="shared" si="2"/>
        <v>4.3206620958253887E-3</v>
      </c>
      <c r="I31" s="76">
        <f t="shared" si="0"/>
        <v>0.17032967032967034</v>
      </c>
      <c r="J31" s="73">
        <f t="shared" si="1"/>
        <v>31</v>
      </c>
      <c r="K31" s="73">
        <f t="shared" si="3"/>
        <v>7</v>
      </c>
      <c r="L31" s="73">
        <f t="shared" si="4"/>
        <v>42.775842084823012</v>
      </c>
    </row>
    <row r="32" spans="1:12" ht="16.5" customHeight="1">
      <c r="A32" s="145" t="s">
        <v>110</v>
      </c>
      <c r="B32" s="74">
        <v>80</v>
      </c>
      <c r="C32" s="73">
        <v>104</v>
      </c>
      <c r="D32" s="19">
        <v>81</v>
      </c>
      <c r="E32" s="19">
        <v>102.61554819887</v>
      </c>
      <c r="F32" s="19">
        <v>124.492462333833</v>
      </c>
      <c r="G32" s="19">
        <v>105.64378396391</v>
      </c>
      <c r="H32" s="76">
        <f t="shared" si="2"/>
        <v>1.6430686843279647E-3</v>
      </c>
      <c r="I32" s="76">
        <f t="shared" si="0"/>
        <v>1.2500000000000001E-2</v>
      </c>
      <c r="J32" s="73">
        <f t="shared" si="1"/>
        <v>1</v>
      </c>
      <c r="K32" s="73">
        <f t="shared" si="3"/>
        <v>-23</v>
      </c>
      <c r="L32" s="73">
        <f t="shared" si="4"/>
        <v>-18.848678369923007</v>
      </c>
    </row>
    <row r="33" spans="1:12" ht="16.5" customHeight="1">
      <c r="A33" s="145" t="s">
        <v>111</v>
      </c>
      <c r="B33" s="74">
        <v>194</v>
      </c>
      <c r="C33" s="73">
        <v>196</v>
      </c>
      <c r="D33" s="19">
        <v>220</v>
      </c>
      <c r="E33" s="19">
        <v>214.520938475984</v>
      </c>
      <c r="F33" s="19">
        <v>220.981502437952</v>
      </c>
      <c r="G33" s="19">
        <v>243.57581393290599</v>
      </c>
      <c r="H33" s="76">
        <f t="shared" si="2"/>
        <v>4.4626556858290397E-3</v>
      </c>
      <c r="I33" s="76">
        <f t="shared" si="0"/>
        <v>0.13402061855670103</v>
      </c>
      <c r="J33" s="73">
        <f t="shared" si="1"/>
        <v>26</v>
      </c>
      <c r="K33" s="73">
        <f t="shared" si="3"/>
        <v>24</v>
      </c>
      <c r="L33" s="73">
        <f t="shared" si="4"/>
        <v>22.594311494953985</v>
      </c>
    </row>
    <row r="34" spans="1:12" ht="16.5" customHeight="1">
      <c r="A34" s="145" t="s">
        <v>112</v>
      </c>
      <c r="B34" s="74">
        <v>459</v>
      </c>
      <c r="C34" s="73">
        <v>467</v>
      </c>
      <c r="D34" s="19">
        <v>515</v>
      </c>
      <c r="E34" s="19">
        <v>491.87732068848698</v>
      </c>
      <c r="F34" s="19">
        <v>476.62476390594497</v>
      </c>
      <c r="G34" s="19">
        <v>527.44255102589705</v>
      </c>
      <c r="H34" s="76">
        <f t="shared" si="2"/>
        <v>1.0446671264554343E-2</v>
      </c>
      <c r="I34" s="76">
        <f t="shared" si="0"/>
        <v>0.12200435729847495</v>
      </c>
      <c r="J34" s="73">
        <f t="shared" si="1"/>
        <v>56</v>
      </c>
      <c r="K34" s="73">
        <f t="shared" si="3"/>
        <v>48</v>
      </c>
      <c r="L34" s="73">
        <f t="shared" si="4"/>
        <v>50.817787119952072</v>
      </c>
    </row>
    <row r="35" spans="1:12" ht="16.5" customHeight="1">
      <c r="A35" s="145" t="s">
        <v>113</v>
      </c>
      <c r="B35" s="74">
        <v>1177</v>
      </c>
      <c r="C35" s="73">
        <v>1158</v>
      </c>
      <c r="D35" s="19">
        <v>1205</v>
      </c>
      <c r="E35" s="19">
        <v>1175.0997375583299</v>
      </c>
      <c r="F35" s="19">
        <v>1160.60286122817</v>
      </c>
      <c r="G35" s="19">
        <v>1206.4622195717</v>
      </c>
      <c r="H35" s="76">
        <f t="shared" si="2"/>
        <v>2.4443182279199966E-2</v>
      </c>
      <c r="I35" s="76">
        <f t="shared" si="0"/>
        <v>2.3789294817332201E-2</v>
      </c>
      <c r="J35" s="73">
        <f t="shared" si="1"/>
        <v>28</v>
      </c>
      <c r="K35" s="73">
        <f t="shared" si="3"/>
        <v>47</v>
      </c>
      <c r="L35" s="73">
        <f t="shared" si="4"/>
        <v>45.859358343529948</v>
      </c>
    </row>
    <row r="36" spans="1:12" ht="16.5" customHeight="1">
      <c r="A36" s="145" t="s">
        <v>114</v>
      </c>
      <c r="B36" s="74">
        <v>131</v>
      </c>
      <c r="C36" s="73">
        <v>196</v>
      </c>
      <c r="D36" s="19">
        <v>149</v>
      </c>
      <c r="E36" s="19">
        <v>139.23037086745401</v>
      </c>
      <c r="F36" s="19">
        <v>194.64146692725399</v>
      </c>
      <c r="G36" s="19">
        <v>159.037414202077</v>
      </c>
      <c r="H36" s="76">
        <f t="shared" si="2"/>
        <v>3.022434987220577E-3</v>
      </c>
      <c r="I36" s="76">
        <f t="shared" si="0"/>
        <v>0.13740458015267176</v>
      </c>
      <c r="J36" s="73">
        <f t="shared" si="1"/>
        <v>18</v>
      </c>
      <c r="K36" s="73">
        <f t="shared" si="3"/>
        <v>-47</v>
      </c>
      <c r="L36" s="73">
        <f t="shared" si="4"/>
        <v>-35.604052725176984</v>
      </c>
    </row>
    <row r="37" spans="1:12" ht="16.5" customHeight="1">
      <c r="A37" s="145" t="s">
        <v>115</v>
      </c>
      <c r="B37" s="74">
        <v>78</v>
      </c>
      <c r="C37" s="73">
        <v>49</v>
      </c>
      <c r="D37" s="19">
        <v>47</v>
      </c>
      <c r="E37" s="19">
        <v>100.877074214676</v>
      </c>
      <c r="F37" s="19">
        <v>63.943858258842802</v>
      </c>
      <c r="G37" s="19">
        <v>60.786167541826401</v>
      </c>
      <c r="H37" s="76">
        <f t="shared" si="2"/>
        <v>9.5338553288165846E-4</v>
      </c>
      <c r="I37" s="76">
        <f t="shared" si="0"/>
        <v>-0.39743589743589741</v>
      </c>
      <c r="J37" s="73">
        <f t="shared" si="1"/>
        <v>-31</v>
      </c>
      <c r="K37" s="73">
        <f t="shared" si="3"/>
        <v>-2</v>
      </c>
      <c r="L37" s="73">
        <f t="shared" si="4"/>
        <v>-3.1576907170164006</v>
      </c>
    </row>
    <row r="38" spans="1:12" ht="16.5" customHeight="1">
      <c r="A38" s="145" t="s">
        <v>116</v>
      </c>
      <c r="B38" s="74">
        <v>19</v>
      </c>
      <c r="C38" s="73">
        <v>21</v>
      </c>
      <c r="D38" s="19">
        <v>21</v>
      </c>
      <c r="E38" s="19">
        <v>33.844928331321299</v>
      </c>
      <c r="F38" s="19">
        <v>33.503023788661402</v>
      </c>
      <c r="G38" s="19">
        <v>35.318452667539802</v>
      </c>
      <c r="H38" s="76">
        <f t="shared" si="2"/>
        <v>4.2598077001095377E-4</v>
      </c>
      <c r="I38" s="76">
        <f t="shared" si="0"/>
        <v>0.10526315789473684</v>
      </c>
      <c r="J38" s="73">
        <f t="shared" si="1"/>
        <v>2</v>
      </c>
      <c r="K38" s="73">
        <f t="shared" si="3"/>
        <v>0</v>
      </c>
      <c r="L38" s="73">
        <f t="shared" si="4"/>
        <v>1.8154288788784001</v>
      </c>
    </row>
    <row r="39" spans="1:12" ht="16.5" customHeight="1">
      <c r="A39" s="145" t="s">
        <v>117</v>
      </c>
      <c r="B39" s="74">
        <v>484</v>
      </c>
      <c r="C39" s="73">
        <v>444</v>
      </c>
      <c r="D39" s="19">
        <v>515</v>
      </c>
      <c r="E39" s="19">
        <v>478.09514261382998</v>
      </c>
      <c r="F39" s="19">
        <v>471.97612655920602</v>
      </c>
      <c r="G39" s="19">
        <v>506.90150095057902</v>
      </c>
      <c r="H39" s="76">
        <f t="shared" si="2"/>
        <v>1.0446671264554343E-2</v>
      </c>
      <c r="I39" s="76">
        <f t="shared" si="0"/>
        <v>6.4049586776859499E-2</v>
      </c>
      <c r="J39" s="73">
        <f t="shared" si="1"/>
        <v>31</v>
      </c>
      <c r="K39" s="73">
        <f t="shared" si="3"/>
        <v>71</v>
      </c>
      <c r="L39" s="73">
        <f t="shared" si="4"/>
        <v>34.925374391372998</v>
      </c>
    </row>
    <row r="40" spans="1:12" ht="16.5" customHeight="1">
      <c r="A40" s="145" t="s">
        <v>118</v>
      </c>
      <c r="B40" s="74">
        <v>28</v>
      </c>
      <c r="C40" s="73">
        <v>65</v>
      </c>
      <c r="D40" s="19">
        <v>52</v>
      </c>
      <c r="E40" s="19">
        <v>36.5399074452029</v>
      </c>
      <c r="F40" s="19">
        <v>61.357249116794698</v>
      </c>
      <c r="G40" s="19">
        <v>58.2183571011252</v>
      </c>
      <c r="H40" s="76">
        <f t="shared" si="2"/>
        <v>1.0548095257414095E-3</v>
      </c>
      <c r="I40" s="76">
        <f t="shared" si="0"/>
        <v>0.8571428571428571</v>
      </c>
      <c r="J40" s="73">
        <f t="shared" si="1"/>
        <v>24</v>
      </c>
      <c r="K40" s="73">
        <f t="shared" si="3"/>
        <v>-13</v>
      </c>
      <c r="L40" s="73">
        <f t="shared" si="4"/>
        <v>-3.1388920156694979</v>
      </c>
    </row>
    <row r="41" spans="1:12" ht="16.5" customHeight="1">
      <c r="A41" s="145" t="s">
        <v>119</v>
      </c>
      <c r="B41" s="74">
        <v>249</v>
      </c>
      <c r="C41" s="73">
        <v>174</v>
      </c>
      <c r="D41" s="19">
        <v>160</v>
      </c>
      <c r="E41" s="19">
        <v>271.959923999225</v>
      </c>
      <c r="F41" s="19">
        <v>180.718260627201</v>
      </c>
      <c r="G41" s="19">
        <v>173.75070971976101</v>
      </c>
      <c r="H41" s="76">
        <f t="shared" si="2"/>
        <v>3.2455677715120287E-3</v>
      </c>
      <c r="I41" s="76">
        <f t="shared" si="0"/>
        <v>-0.35742971887550201</v>
      </c>
      <c r="J41" s="73">
        <f t="shared" si="1"/>
        <v>-89</v>
      </c>
      <c r="K41" s="73">
        <f t="shared" si="3"/>
        <v>-14</v>
      </c>
      <c r="L41" s="73">
        <f t="shared" si="4"/>
        <v>-6.9675509074399997</v>
      </c>
    </row>
    <row r="42" spans="1:12" ht="16.5" customHeight="1">
      <c r="A42" s="145" t="s">
        <v>120</v>
      </c>
      <c r="B42" s="74">
        <v>16899</v>
      </c>
      <c r="C42" s="73">
        <v>15051</v>
      </c>
      <c r="D42" s="19">
        <v>15648</v>
      </c>
      <c r="E42" s="19">
        <v>16904.672473230301</v>
      </c>
      <c r="F42" s="19">
        <v>15506.9395425326</v>
      </c>
      <c r="G42" s="19">
        <v>15625.7345561028</v>
      </c>
      <c r="H42" s="76">
        <f t="shared" si="2"/>
        <v>0.31741652805387643</v>
      </c>
      <c r="I42" s="76">
        <f t="shared" si="0"/>
        <v>-7.4028048996982065E-2</v>
      </c>
      <c r="J42" s="73">
        <f t="shared" si="1"/>
        <v>-1251</v>
      </c>
      <c r="K42" s="73">
        <f t="shared" si="3"/>
        <v>597</v>
      </c>
      <c r="L42" s="73">
        <f t="shared" si="4"/>
        <v>118.79501357019944</v>
      </c>
    </row>
    <row r="43" spans="1:12" ht="16.5" customHeight="1">
      <c r="A43" s="145" t="s">
        <v>121</v>
      </c>
      <c r="B43" s="74">
        <v>3608</v>
      </c>
      <c r="C43" s="73">
        <v>3268</v>
      </c>
      <c r="D43" s="19">
        <v>3449</v>
      </c>
      <c r="E43" s="19">
        <v>3559.2796822262198</v>
      </c>
      <c r="F43" s="19">
        <v>3332.5074691812001</v>
      </c>
      <c r="G43" s="19">
        <v>3400.3879083926499</v>
      </c>
      <c r="H43" s="76">
        <f t="shared" si="2"/>
        <v>6.9962270274656166E-2</v>
      </c>
      <c r="I43" s="76">
        <f t="shared" si="0"/>
        <v>-4.4068736141906872E-2</v>
      </c>
      <c r="J43" s="73">
        <f t="shared" si="1"/>
        <v>-159</v>
      </c>
      <c r="K43" s="73">
        <f t="shared" si="3"/>
        <v>181</v>
      </c>
      <c r="L43" s="73">
        <f t="shared" si="4"/>
        <v>67.880439211449811</v>
      </c>
    </row>
    <row r="44" spans="1:12" ht="16.5" customHeight="1">
      <c r="A44" s="145" t="s">
        <v>265</v>
      </c>
      <c r="B44" s="74">
        <v>493</v>
      </c>
      <c r="C44" s="73">
        <v>432</v>
      </c>
      <c r="D44" s="19">
        <v>464</v>
      </c>
      <c r="E44" s="19">
        <v>494.878205632218</v>
      </c>
      <c r="F44" s="19">
        <v>415.76107881778199</v>
      </c>
      <c r="G44" s="19">
        <v>494.290045526141</v>
      </c>
      <c r="H44" s="76">
        <f t="shared" si="2"/>
        <v>9.4121465373848846E-3</v>
      </c>
      <c r="I44" s="76">
        <f t="shared" si="0"/>
        <v>-5.8823529411764705E-2</v>
      </c>
      <c r="J44" s="73">
        <f t="shared" si="1"/>
        <v>-29</v>
      </c>
      <c r="K44" s="73">
        <f t="shared" si="3"/>
        <v>32</v>
      </c>
      <c r="L44" s="73">
        <f t="shared" si="4"/>
        <v>78.528966708359007</v>
      </c>
    </row>
    <row r="45" spans="1:12" ht="16.5" customHeight="1">
      <c r="A45" s="145" t="s">
        <v>122</v>
      </c>
      <c r="B45" s="74">
        <v>99</v>
      </c>
      <c r="C45" s="73">
        <v>95</v>
      </c>
      <c r="D45" s="19">
        <v>94</v>
      </c>
      <c r="E45" s="19">
        <v>108.689074555235</v>
      </c>
      <c r="F45" s="19">
        <v>100.16738042019399</v>
      </c>
      <c r="G45" s="19">
        <v>103.166483179407</v>
      </c>
      <c r="H45" s="76">
        <f t="shared" si="2"/>
        <v>1.9067710657633169E-3</v>
      </c>
      <c r="I45" s="76">
        <f t="shared" si="0"/>
        <v>-5.0505050505050504E-2</v>
      </c>
      <c r="J45" s="73">
        <f t="shared" si="1"/>
        <v>-5</v>
      </c>
      <c r="K45" s="73">
        <f t="shared" si="3"/>
        <v>-1</v>
      </c>
      <c r="L45" s="73">
        <f t="shared" si="4"/>
        <v>2.9991027592130024</v>
      </c>
    </row>
    <row r="46" spans="1:12" ht="16.5" customHeight="1">
      <c r="A46" s="145" t="s">
        <v>123</v>
      </c>
      <c r="B46" s="74">
        <v>87</v>
      </c>
      <c r="C46" s="73">
        <v>158</v>
      </c>
      <c r="D46" s="19">
        <v>140</v>
      </c>
      <c r="E46" s="19">
        <v>96.828596159742801</v>
      </c>
      <c r="F46" s="19">
        <v>166.70616076473601</v>
      </c>
      <c r="G46" s="19">
        <v>156.293547254863</v>
      </c>
      <c r="H46" s="76">
        <f t="shared" si="2"/>
        <v>2.8398718000730251E-3</v>
      </c>
      <c r="I46" s="76">
        <f t="shared" si="0"/>
        <v>0.60919540229885061</v>
      </c>
      <c r="J46" s="73">
        <f t="shared" si="1"/>
        <v>53</v>
      </c>
      <c r="K46" s="73">
        <f t="shared" si="3"/>
        <v>-18</v>
      </c>
      <c r="L46" s="73">
        <f t="shared" si="4"/>
        <v>-10.412613509873012</v>
      </c>
    </row>
    <row r="47" spans="1:12" ht="16.5" customHeight="1">
      <c r="A47" s="145" t="s">
        <v>124</v>
      </c>
      <c r="B47" s="74">
        <v>37</v>
      </c>
      <c r="C47" s="73">
        <v>249</v>
      </c>
      <c r="D47" s="19">
        <v>117</v>
      </c>
      <c r="E47" s="19">
        <v>55.988272892313802</v>
      </c>
      <c r="F47" s="19">
        <v>239.44202789887001</v>
      </c>
      <c r="G47" s="19">
        <v>173.10835341560801</v>
      </c>
      <c r="H47" s="76">
        <f t="shared" si="2"/>
        <v>2.3733214329181712E-3</v>
      </c>
      <c r="I47" s="76">
        <f t="shared" si="0"/>
        <v>2.1621621621621623</v>
      </c>
      <c r="J47" s="73">
        <f t="shared" si="1"/>
        <v>80</v>
      </c>
      <c r="K47" s="73">
        <f t="shared" si="3"/>
        <v>-132</v>
      </c>
      <c r="L47" s="73">
        <f t="shared" si="4"/>
        <v>-66.333674483262001</v>
      </c>
    </row>
    <row r="48" spans="1:12" ht="16.5" customHeight="1">
      <c r="A48" s="145" t="s">
        <v>125</v>
      </c>
      <c r="B48" s="74">
        <v>91</v>
      </c>
      <c r="C48" s="73">
        <v>95</v>
      </c>
      <c r="D48" s="19">
        <v>121</v>
      </c>
      <c r="E48" s="19">
        <v>103.18181270823</v>
      </c>
      <c r="F48" s="19">
        <v>117.82818011643</v>
      </c>
      <c r="G48" s="19">
        <v>136.27784992809299</v>
      </c>
      <c r="H48" s="76">
        <f t="shared" si="2"/>
        <v>2.4544606272059719E-3</v>
      </c>
      <c r="I48" s="76">
        <f t="shared" si="0"/>
        <v>0.32967032967032966</v>
      </c>
      <c r="J48" s="73">
        <f t="shared" si="1"/>
        <v>30</v>
      </c>
      <c r="K48" s="73">
        <f t="shared" si="3"/>
        <v>26</v>
      </c>
      <c r="L48" s="73">
        <f t="shared" si="4"/>
        <v>18.449669811662986</v>
      </c>
    </row>
    <row r="49" spans="1:12" ht="16.5" customHeight="1">
      <c r="A49" s="145" t="s">
        <v>126</v>
      </c>
      <c r="B49" s="74">
        <v>800</v>
      </c>
      <c r="C49" s="73">
        <v>838</v>
      </c>
      <c r="D49" s="19">
        <v>815</v>
      </c>
      <c r="E49" s="19">
        <v>965.484936283092</v>
      </c>
      <c r="F49" s="19">
        <v>868.93041042135098</v>
      </c>
      <c r="G49" s="19">
        <v>898.65537524813101</v>
      </c>
      <c r="H49" s="76">
        <f t="shared" si="2"/>
        <v>1.6532110836139396E-2</v>
      </c>
      <c r="I49" s="76">
        <f t="shared" si="0"/>
        <v>1.8749999999999999E-2</v>
      </c>
      <c r="J49" s="73">
        <f t="shared" si="1"/>
        <v>15</v>
      </c>
      <c r="K49" s="73">
        <f t="shared" si="3"/>
        <v>-23</v>
      </c>
      <c r="L49" s="73">
        <f t="shared" si="4"/>
        <v>29.724964826780024</v>
      </c>
    </row>
    <row r="50" spans="1:12" ht="16.5" customHeight="1">
      <c r="A50" s="145" t="s">
        <v>128</v>
      </c>
      <c r="B50" s="74">
        <v>93</v>
      </c>
      <c r="C50" s="73">
        <v>33</v>
      </c>
      <c r="D50" s="19">
        <v>37</v>
      </c>
      <c r="E50" s="19">
        <v>118.374704488495</v>
      </c>
      <c r="F50" s="19">
        <v>52.189504751344202</v>
      </c>
      <c r="G50" s="19">
        <v>48.254138045318399</v>
      </c>
      <c r="H50" s="76">
        <f t="shared" si="2"/>
        <v>7.5053754716215663E-4</v>
      </c>
      <c r="I50" s="76">
        <f t="shared" si="0"/>
        <v>-0.60215053763440862</v>
      </c>
      <c r="J50" s="73">
        <f t="shared" si="1"/>
        <v>-56</v>
      </c>
      <c r="K50" s="73">
        <f t="shared" si="3"/>
        <v>4</v>
      </c>
      <c r="L50" s="73">
        <f t="shared" si="4"/>
        <v>-3.9353667060258033</v>
      </c>
    </row>
    <row r="51" spans="1:12" ht="16.5" customHeight="1">
      <c r="A51" s="145" t="s">
        <v>39</v>
      </c>
      <c r="B51" s="74">
        <v>132</v>
      </c>
      <c r="C51" s="73">
        <v>94</v>
      </c>
      <c r="D51" s="19">
        <v>136</v>
      </c>
      <c r="E51" s="19">
        <v>135.60995974426299</v>
      </c>
      <c r="F51" s="19">
        <v>109.21160546788001</v>
      </c>
      <c r="G51" s="19">
        <v>138.21288469560301</v>
      </c>
      <c r="H51" s="76">
        <f t="shared" si="2"/>
        <v>2.7587326057852244E-3</v>
      </c>
      <c r="I51" s="76">
        <f t="shared" si="0"/>
        <v>3.0303030303030304E-2</v>
      </c>
      <c r="J51" s="73">
        <f t="shared" si="1"/>
        <v>4</v>
      </c>
      <c r="K51" s="73">
        <f t="shared" si="3"/>
        <v>42</v>
      </c>
      <c r="L51" s="73">
        <f t="shared" si="4"/>
        <v>29.001279227723003</v>
      </c>
    </row>
    <row r="52" spans="1:12" ht="16.5" customHeight="1">
      <c r="A52" s="145" t="s">
        <v>129</v>
      </c>
      <c r="B52" s="74">
        <v>217</v>
      </c>
      <c r="C52" s="73">
        <v>233</v>
      </c>
      <c r="D52" s="19">
        <v>214</v>
      </c>
      <c r="E52" s="19">
        <v>235.56614208217999</v>
      </c>
      <c r="F52" s="19">
        <v>224.756343653957</v>
      </c>
      <c r="G52" s="19">
        <v>232.44826624645401</v>
      </c>
      <c r="H52" s="76">
        <f t="shared" si="2"/>
        <v>4.3409468943973384E-3</v>
      </c>
      <c r="I52" s="76">
        <f t="shared" si="0"/>
        <v>-1.3824884792626729E-2</v>
      </c>
      <c r="J52" s="73">
        <f t="shared" si="1"/>
        <v>-3</v>
      </c>
      <c r="K52" s="73">
        <f t="shared" si="3"/>
        <v>-19</v>
      </c>
      <c r="L52" s="73">
        <f t="shared" si="4"/>
        <v>7.6919225924970078</v>
      </c>
    </row>
    <row r="53" spans="1:12" ht="16.5" customHeight="1">
      <c r="A53" s="145" t="s">
        <v>127</v>
      </c>
      <c r="B53" s="74">
        <v>64</v>
      </c>
      <c r="C53" s="73">
        <v>109</v>
      </c>
      <c r="D53" s="19">
        <v>98</v>
      </c>
      <c r="E53" s="19">
        <v>64.880402037791498</v>
      </c>
      <c r="F53" s="19">
        <v>99.942540374545999</v>
      </c>
      <c r="G53" s="19">
        <v>99.826021933840806</v>
      </c>
      <c r="H53" s="76">
        <f t="shared" si="2"/>
        <v>1.9879102600511176E-3</v>
      </c>
      <c r="I53" s="76">
        <f t="shared" si="0"/>
        <v>0.53125</v>
      </c>
      <c r="J53" s="73">
        <f t="shared" si="1"/>
        <v>34</v>
      </c>
      <c r="K53" s="73">
        <f t="shared" si="3"/>
        <v>-11</v>
      </c>
      <c r="L53" s="73">
        <f t="shared" si="4"/>
        <v>-0.11651844070519246</v>
      </c>
    </row>
    <row r="54" spans="1:12" ht="16.5" customHeight="1">
      <c r="A54" s="145" t="s">
        <v>130</v>
      </c>
      <c r="B54" s="74">
        <v>1642</v>
      </c>
      <c r="C54" s="73">
        <v>1542</v>
      </c>
      <c r="D54" s="19">
        <v>1476</v>
      </c>
      <c r="E54" s="19">
        <v>1637.80464826927</v>
      </c>
      <c r="F54" s="19">
        <v>1530.8696714873499</v>
      </c>
      <c r="G54" s="19">
        <v>1506.9454460281199</v>
      </c>
      <c r="H54" s="76">
        <f t="shared" si="2"/>
        <v>2.9940362692198467E-2</v>
      </c>
      <c r="I54" s="76">
        <f t="shared" si="0"/>
        <v>-0.10109622411693057</v>
      </c>
      <c r="J54" s="73">
        <f t="shared" si="1"/>
        <v>-166</v>
      </c>
      <c r="K54" s="73">
        <f t="shared" si="3"/>
        <v>-66</v>
      </c>
      <c r="L54" s="73">
        <f t="shared" si="4"/>
        <v>-23.924225459230001</v>
      </c>
    </row>
    <row r="55" spans="1:12" ht="16.5" customHeight="1">
      <c r="A55" s="145" t="s">
        <v>131</v>
      </c>
      <c r="B55" s="74">
        <v>661</v>
      </c>
      <c r="C55" s="73">
        <v>703</v>
      </c>
      <c r="D55" s="19">
        <v>713</v>
      </c>
      <c r="E55" s="19">
        <v>805.49353134166995</v>
      </c>
      <c r="F55" s="19">
        <v>787.80189883313994</v>
      </c>
      <c r="G55" s="19">
        <v>850.615948325825</v>
      </c>
      <c r="H55" s="76">
        <f t="shared" si="2"/>
        <v>1.4463061381800479E-2</v>
      </c>
      <c r="I55" s="76">
        <f t="shared" si="0"/>
        <v>7.8668683812405452E-2</v>
      </c>
      <c r="J55" s="73">
        <f t="shared" si="1"/>
        <v>52</v>
      </c>
      <c r="K55" s="73">
        <f t="shared" si="3"/>
        <v>10</v>
      </c>
      <c r="L55" s="73">
        <f t="shared" si="4"/>
        <v>62.814049492685058</v>
      </c>
    </row>
    <row r="56" spans="1:12" ht="16.5" customHeight="1">
      <c r="A56" s="145" t="s">
        <v>132</v>
      </c>
      <c r="B56" s="74">
        <v>168</v>
      </c>
      <c r="C56" s="73">
        <v>249</v>
      </c>
      <c r="D56" s="19">
        <v>206</v>
      </c>
      <c r="E56" s="19">
        <v>223.55741818346601</v>
      </c>
      <c r="F56" s="19">
        <v>262.33159722802401</v>
      </c>
      <c r="G56" s="19">
        <v>273.83989998513903</v>
      </c>
      <c r="H56" s="76">
        <f t="shared" si="2"/>
        <v>4.1786685058217369E-3</v>
      </c>
      <c r="I56" s="76">
        <f t="shared" si="0"/>
        <v>0.22619047619047619</v>
      </c>
      <c r="J56" s="73">
        <f t="shared" si="1"/>
        <v>38</v>
      </c>
      <c r="K56" s="73">
        <f t="shared" si="3"/>
        <v>-43</v>
      </c>
      <c r="L56" s="73">
        <f t="shared" si="4"/>
        <v>11.508302757115018</v>
      </c>
    </row>
    <row r="57" spans="1:12" ht="16.5" customHeight="1">
      <c r="A57" s="145" t="s">
        <v>133</v>
      </c>
      <c r="B57" s="74">
        <v>268</v>
      </c>
      <c r="C57" s="73">
        <v>338</v>
      </c>
      <c r="D57" s="19">
        <v>372</v>
      </c>
      <c r="E57" s="19">
        <v>254.90650700668499</v>
      </c>
      <c r="F57" s="19">
        <v>345.11555203499802</v>
      </c>
      <c r="G57" s="19">
        <v>356.61013285637699</v>
      </c>
      <c r="H57" s="76">
        <f t="shared" si="2"/>
        <v>7.5459450687654674E-3</v>
      </c>
      <c r="I57" s="76">
        <f t="shared" si="0"/>
        <v>0.38805970149253732</v>
      </c>
      <c r="J57" s="73">
        <f t="shared" si="1"/>
        <v>104</v>
      </c>
      <c r="K57" s="73">
        <f t="shared" si="3"/>
        <v>34</v>
      </c>
      <c r="L57" s="73">
        <f t="shared" si="4"/>
        <v>11.494580821378975</v>
      </c>
    </row>
    <row r="58" spans="1:12" ht="16.5" customHeight="1">
      <c r="A58" s="145" t="s">
        <v>134</v>
      </c>
      <c r="B58" s="74">
        <v>854</v>
      </c>
      <c r="C58" s="73">
        <v>689</v>
      </c>
      <c r="D58" s="19">
        <v>781</v>
      </c>
      <c r="E58" s="19">
        <v>869.67465312644504</v>
      </c>
      <c r="F58" s="19">
        <v>671.82010545404296</v>
      </c>
      <c r="G58" s="19">
        <v>794.317244230754</v>
      </c>
      <c r="H58" s="76">
        <f t="shared" si="2"/>
        <v>1.584242768469309E-2</v>
      </c>
      <c r="I58" s="76">
        <f t="shared" si="0"/>
        <v>-8.5480093676814986E-2</v>
      </c>
      <c r="J58" s="73">
        <f t="shared" si="1"/>
        <v>-73</v>
      </c>
      <c r="K58" s="73">
        <f t="shared" si="3"/>
        <v>92</v>
      </c>
      <c r="L58" s="73">
        <f t="shared" si="4"/>
        <v>122.49713877671104</v>
      </c>
    </row>
    <row r="59" spans="1:12" ht="16.5" customHeight="1">
      <c r="A59" s="145" t="s">
        <v>135</v>
      </c>
      <c r="B59" s="74">
        <v>228</v>
      </c>
      <c r="C59" s="73">
        <v>255</v>
      </c>
      <c r="D59" s="19">
        <v>276</v>
      </c>
      <c r="E59" s="19">
        <v>254.50270865828199</v>
      </c>
      <c r="F59" s="19">
        <v>246.42925773710499</v>
      </c>
      <c r="G59" s="19">
        <v>306.92734657393402</v>
      </c>
      <c r="H59" s="76">
        <f t="shared" si="2"/>
        <v>5.5986044058582499E-3</v>
      </c>
      <c r="I59" s="76">
        <f t="shared" si="0"/>
        <v>0.21052631578947367</v>
      </c>
      <c r="J59" s="73">
        <f t="shared" si="1"/>
        <v>48</v>
      </c>
      <c r="K59" s="73">
        <f t="shared" si="3"/>
        <v>21</v>
      </c>
      <c r="L59" s="73">
        <f t="shared" si="4"/>
        <v>60.498088836829027</v>
      </c>
    </row>
    <row r="60" spans="1:12" ht="16.5" customHeight="1">
      <c r="A60" s="145" t="s">
        <v>136</v>
      </c>
      <c r="B60" s="74">
        <v>939</v>
      </c>
      <c r="C60" s="73">
        <v>811</v>
      </c>
      <c r="D60" s="19">
        <v>859</v>
      </c>
      <c r="E60" s="19">
        <v>846.14023160018496</v>
      </c>
      <c r="F60" s="19">
        <v>849.40621271284294</v>
      </c>
      <c r="G60" s="19">
        <v>774.05164191390202</v>
      </c>
      <c r="H60" s="76">
        <f t="shared" si="2"/>
        <v>1.7424641973305205E-2</v>
      </c>
      <c r="I60" s="76">
        <f t="shared" si="0"/>
        <v>-8.5197018104366348E-2</v>
      </c>
      <c r="J60" s="73">
        <f t="shared" si="1"/>
        <v>-80</v>
      </c>
      <c r="K60" s="73">
        <f t="shared" si="3"/>
        <v>48</v>
      </c>
      <c r="L60" s="73">
        <f t="shared" si="4"/>
        <v>-75.354570798940927</v>
      </c>
    </row>
    <row r="61" spans="1:12" ht="16.5" customHeight="1">
      <c r="A61" s="145" t="s">
        <v>137</v>
      </c>
      <c r="B61" s="74">
        <v>457</v>
      </c>
      <c r="C61" s="73">
        <v>514</v>
      </c>
      <c r="D61" s="19">
        <v>452</v>
      </c>
      <c r="E61" s="19">
        <v>663.77080424459098</v>
      </c>
      <c r="F61" s="19">
        <v>678.60216076927099</v>
      </c>
      <c r="G61" s="19">
        <v>688.844249297381</v>
      </c>
      <c r="H61" s="76">
        <f t="shared" si="2"/>
        <v>9.1687289545214819E-3</v>
      </c>
      <c r="I61" s="76">
        <f t="shared" si="0"/>
        <v>-1.0940919037199124E-2</v>
      </c>
      <c r="J61" s="73">
        <f t="shared" si="1"/>
        <v>-5</v>
      </c>
      <c r="K61" s="73">
        <f t="shared" si="3"/>
        <v>-62</v>
      </c>
      <c r="L61" s="73">
        <f t="shared" si="4"/>
        <v>10.242088528110003</v>
      </c>
    </row>
    <row r="62" spans="1:12" ht="16.5" customHeight="1">
      <c r="A62" s="145" t="s">
        <v>138</v>
      </c>
      <c r="B62" s="74">
        <v>34</v>
      </c>
      <c r="C62" s="73">
        <v>59</v>
      </c>
      <c r="D62" s="19">
        <v>49</v>
      </c>
      <c r="E62" s="19">
        <v>60.8890740187503</v>
      </c>
      <c r="F62" s="19">
        <v>78.156702724940999</v>
      </c>
      <c r="G62" s="19">
        <v>87.881155929022697</v>
      </c>
      <c r="H62" s="76">
        <f t="shared" si="2"/>
        <v>9.9395513002555882E-4</v>
      </c>
      <c r="I62" s="76">
        <f t="shared" si="0"/>
        <v>0.44117647058823528</v>
      </c>
      <c r="J62" s="73">
        <f t="shared" si="1"/>
        <v>15</v>
      </c>
      <c r="K62" s="73">
        <f t="shared" si="3"/>
        <v>-10</v>
      </c>
      <c r="L62" s="73">
        <f t="shared" si="4"/>
        <v>9.7244532040816978</v>
      </c>
    </row>
    <row r="63" spans="1:12" ht="16.5" customHeight="1">
      <c r="A63" s="145" t="s">
        <v>139</v>
      </c>
      <c r="B63" s="74">
        <v>108</v>
      </c>
      <c r="C63" s="73">
        <v>114</v>
      </c>
      <c r="D63" s="19">
        <v>110</v>
      </c>
      <c r="E63" s="19">
        <v>144.703347597603</v>
      </c>
      <c r="F63" s="19">
        <v>149.60870323234499</v>
      </c>
      <c r="G63" s="19">
        <v>147.04477961674101</v>
      </c>
      <c r="H63" s="76">
        <f t="shared" si="2"/>
        <v>2.2313278429145198E-3</v>
      </c>
      <c r="I63" s="76">
        <f t="shared" si="0"/>
        <v>1.8518518518518517E-2</v>
      </c>
      <c r="J63" s="73">
        <f t="shared" si="1"/>
        <v>2</v>
      </c>
      <c r="K63" s="73">
        <f t="shared" si="3"/>
        <v>-4</v>
      </c>
      <c r="L63" s="73">
        <f t="shared" si="4"/>
        <v>-2.5639236156039829</v>
      </c>
    </row>
    <row r="64" spans="1:12" ht="16.5" customHeight="1">
      <c r="A64" s="145" t="s">
        <v>140</v>
      </c>
      <c r="B64" s="74">
        <v>89</v>
      </c>
      <c r="C64" s="73">
        <v>86</v>
      </c>
      <c r="D64" s="19">
        <v>111</v>
      </c>
      <c r="E64" s="19">
        <v>105.695432258945</v>
      </c>
      <c r="F64" s="19">
        <v>87.4893746850112</v>
      </c>
      <c r="G64" s="19">
        <v>131.82315886045001</v>
      </c>
      <c r="H64" s="76">
        <f t="shared" si="2"/>
        <v>2.2516126414864699E-3</v>
      </c>
      <c r="I64" s="76">
        <f t="shared" si="0"/>
        <v>0.24719101123595505</v>
      </c>
      <c r="J64" s="73">
        <f t="shared" si="1"/>
        <v>22</v>
      </c>
      <c r="K64" s="73">
        <f t="shared" si="3"/>
        <v>25</v>
      </c>
      <c r="L64" s="73">
        <f t="shared" si="4"/>
        <v>44.333784175438808</v>
      </c>
    </row>
    <row r="65" spans="1:12" ht="16.5" customHeight="1">
      <c r="A65" s="145" t="s">
        <v>141</v>
      </c>
      <c r="B65" s="74">
        <v>221</v>
      </c>
      <c r="C65" s="73">
        <v>291</v>
      </c>
      <c r="D65" s="19">
        <v>320</v>
      </c>
      <c r="E65" s="19">
        <v>243.99588276294099</v>
      </c>
      <c r="F65" s="19">
        <v>328.85267307721801</v>
      </c>
      <c r="G65" s="19">
        <v>351.97131753276699</v>
      </c>
      <c r="H65" s="76">
        <f t="shared" si="2"/>
        <v>6.4911355430240575E-3</v>
      </c>
      <c r="I65" s="76">
        <f t="shared" si="0"/>
        <v>0.44796380090497739</v>
      </c>
      <c r="J65" s="73">
        <f t="shared" si="1"/>
        <v>99</v>
      </c>
      <c r="K65" s="73">
        <f t="shared" si="3"/>
        <v>29</v>
      </c>
      <c r="L65" s="73">
        <f t="shared" si="4"/>
        <v>23.118644455548974</v>
      </c>
    </row>
    <row r="66" spans="1:12" ht="16.5" customHeight="1">
      <c r="A66" s="145" t="s">
        <v>142</v>
      </c>
      <c r="B66" s="74">
        <v>298</v>
      </c>
      <c r="C66" s="73">
        <v>199</v>
      </c>
      <c r="D66" s="19">
        <v>235</v>
      </c>
      <c r="E66" s="19">
        <v>280.20321472136499</v>
      </c>
      <c r="F66" s="19">
        <v>187.75540734536301</v>
      </c>
      <c r="G66" s="19">
        <v>220.95065259299301</v>
      </c>
      <c r="H66" s="76">
        <f t="shared" si="2"/>
        <v>4.7669276644082921E-3</v>
      </c>
      <c r="I66" s="76">
        <f t="shared" si="0"/>
        <v>-0.21140939597315436</v>
      </c>
      <c r="J66" s="73">
        <f t="shared" si="1"/>
        <v>-63</v>
      </c>
      <c r="K66" s="73">
        <f t="shared" si="3"/>
        <v>36</v>
      </c>
      <c r="L66" s="73">
        <f t="shared" si="4"/>
        <v>33.195245247629998</v>
      </c>
    </row>
    <row r="67" spans="1:12" ht="16.5" customHeight="1">
      <c r="A67" s="145" t="s">
        <v>143</v>
      </c>
      <c r="B67" s="74">
        <v>140</v>
      </c>
      <c r="C67" s="73">
        <v>149</v>
      </c>
      <c r="D67" s="19">
        <v>126</v>
      </c>
      <c r="E67" s="19">
        <v>158.360567211621</v>
      </c>
      <c r="F67" s="19">
        <v>176.25488500208101</v>
      </c>
      <c r="G67" s="19">
        <v>145.827113203263</v>
      </c>
      <c r="H67" s="76">
        <f t="shared" si="2"/>
        <v>2.5558846200657227E-3</v>
      </c>
      <c r="I67" s="76">
        <f t="shared" ref="I67:I84" si="5">(D67-B67)/B67</f>
        <v>-0.1</v>
      </c>
      <c r="J67" s="73">
        <f t="shared" ref="J67:J84" si="6">D67-B67</f>
        <v>-14</v>
      </c>
      <c r="K67" s="73">
        <f t="shared" si="3"/>
        <v>-23</v>
      </c>
      <c r="L67" s="73">
        <f t="shared" si="4"/>
        <v>-30.427771798818014</v>
      </c>
    </row>
    <row r="68" spans="1:12" ht="16.5" customHeight="1">
      <c r="A68" s="145" t="s">
        <v>144</v>
      </c>
      <c r="B68" s="74">
        <v>606</v>
      </c>
      <c r="C68" s="73">
        <v>762</v>
      </c>
      <c r="D68" s="19">
        <v>684</v>
      </c>
      <c r="E68" s="19">
        <v>627.07251954366097</v>
      </c>
      <c r="F68" s="19">
        <v>722.72596243364796</v>
      </c>
      <c r="G68" s="19">
        <v>706.12574799772699</v>
      </c>
      <c r="H68" s="76">
        <f t="shared" ref="H68:H84" si="7">D68/$D$84</f>
        <v>1.3874802223213923E-2</v>
      </c>
      <c r="I68" s="76">
        <f t="shared" si="5"/>
        <v>0.12871287128712872</v>
      </c>
      <c r="J68" s="73">
        <f t="shared" si="6"/>
        <v>78</v>
      </c>
      <c r="K68" s="73">
        <f t="shared" ref="K68:K84" si="8">D68-C68</f>
        <v>-78</v>
      </c>
      <c r="L68" s="73">
        <f t="shared" ref="L68:L84" si="9">G68-F68</f>
        <v>-16.600214435920975</v>
      </c>
    </row>
    <row r="69" spans="1:12" ht="16.5" customHeight="1">
      <c r="A69" s="145" t="s">
        <v>145</v>
      </c>
      <c r="B69" s="74">
        <v>607</v>
      </c>
      <c r="C69" s="73">
        <v>608</v>
      </c>
      <c r="D69" s="19">
        <v>674</v>
      </c>
      <c r="E69" s="19">
        <v>602.51878743327802</v>
      </c>
      <c r="F69" s="19">
        <v>636.41486910797505</v>
      </c>
      <c r="G69" s="19">
        <v>647.71896539821205</v>
      </c>
      <c r="H69" s="76">
        <f t="shared" si="7"/>
        <v>1.3671954237494422E-2</v>
      </c>
      <c r="I69" s="76">
        <f t="shared" si="5"/>
        <v>0.11037891268533773</v>
      </c>
      <c r="J69" s="73">
        <f t="shared" si="6"/>
        <v>67</v>
      </c>
      <c r="K69" s="73">
        <f t="shared" si="8"/>
        <v>66</v>
      </c>
      <c r="L69" s="73">
        <f t="shared" si="9"/>
        <v>11.304096290236998</v>
      </c>
    </row>
    <row r="70" spans="1:12" ht="16.5" customHeight="1">
      <c r="A70" s="145" t="s">
        <v>146</v>
      </c>
      <c r="B70" s="74">
        <v>89</v>
      </c>
      <c r="C70" s="73">
        <v>67</v>
      </c>
      <c r="D70" s="19">
        <v>72</v>
      </c>
      <c r="E70" s="19">
        <v>103.684766497056</v>
      </c>
      <c r="F70" s="19">
        <v>66.140016595686802</v>
      </c>
      <c r="G70" s="19">
        <v>83.876167689922497</v>
      </c>
      <c r="H70" s="76">
        <f t="shared" si="7"/>
        <v>1.4605054971804129E-3</v>
      </c>
      <c r="I70" s="76">
        <f t="shared" si="5"/>
        <v>-0.19101123595505617</v>
      </c>
      <c r="J70" s="73">
        <f t="shared" si="6"/>
        <v>-17</v>
      </c>
      <c r="K70" s="73">
        <f t="shared" si="8"/>
        <v>5</v>
      </c>
      <c r="L70" s="73">
        <f t="shared" si="9"/>
        <v>17.736151094235694</v>
      </c>
    </row>
    <row r="71" spans="1:12" ht="16.5" customHeight="1">
      <c r="A71" s="145" t="s">
        <v>147</v>
      </c>
      <c r="B71" s="74">
        <v>61</v>
      </c>
      <c r="C71" s="73">
        <v>80</v>
      </c>
      <c r="D71" s="19">
        <v>59</v>
      </c>
      <c r="E71" s="19">
        <v>66.216205132321093</v>
      </c>
      <c r="F71" s="19">
        <v>78.075965770194898</v>
      </c>
      <c r="G71" s="19">
        <v>64.047575671403905</v>
      </c>
      <c r="H71" s="76">
        <f t="shared" si="7"/>
        <v>1.1968031157450606E-3</v>
      </c>
      <c r="I71" s="76">
        <f t="shared" si="5"/>
        <v>-3.2786885245901641E-2</v>
      </c>
      <c r="J71" s="73">
        <f t="shared" si="6"/>
        <v>-2</v>
      </c>
      <c r="K71" s="73">
        <f t="shared" si="8"/>
        <v>-21</v>
      </c>
      <c r="L71" s="73">
        <f t="shared" si="9"/>
        <v>-14.028390098790993</v>
      </c>
    </row>
    <row r="72" spans="1:12" ht="16.5" customHeight="1">
      <c r="A72" s="145" t="s">
        <v>148</v>
      </c>
      <c r="B72" s="74">
        <v>201</v>
      </c>
      <c r="C72" s="73">
        <v>258</v>
      </c>
      <c r="D72" s="19">
        <v>220</v>
      </c>
      <c r="E72" s="19">
        <v>263.95700291295202</v>
      </c>
      <c r="F72" s="19">
        <v>289.71241624647098</v>
      </c>
      <c r="G72" s="19">
        <v>288.92057181121498</v>
      </c>
      <c r="H72" s="76">
        <f t="shared" si="7"/>
        <v>4.4626556858290397E-3</v>
      </c>
      <c r="I72" s="76">
        <f t="shared" si="5"/>
        <v>9.4527363184079602E-2</v>
      </c>
      <c r="J72" s="73">
        <f t="shared" si="6"/>
        <v>19</v>
      </c>
      <c r="K72" s="73">
        <f t="shared" si="8"/>
        <v>-38</v>
      </c>
      <c r="L72" s="73">
        <f t="shared" si="9"/>
        <v>-0.7918444352559959</v>
      </c>
    </row>
    <row r="73" spans="1:12" ht="16.5" customHeight="1">
      <c r="A73" s="145" t="s">
        <v>149</v>
      </c>
      <c r="B73" s="74">
        <v>337</v>
      </c>
      <c r="C73" s="73">
        <v>601</v>
      </c>
      <c r="D73" s="19">
        <v>380</v>
      </c>
      <c r="E73" s="19">
        <v>337.42601193982898</v>
      </c>
      <c r="F73" s="19">
        <v>460.71473952463299</v>
      </c>
      <c r="G73" s="19">
        <v>431.53989118648502</v>
      </c>
      <c r="H73" s="76">
        <f t="shared" si="7"/>
        <v>7.7082234573410688E-3</v>
      </c>
      <c r="I73" s="76">
        <f t="shared" si="5"/>
        <v>0.12759643916913946</v>
      </c>
      <c r="J73" s="73">
        <f t="shared" si="6"/>
        <v>43</v>
      </c>
      <c r="K73" s="73">
        <f t="shared" si="8"/>
        <v>-221</v>
      </c>
      <c r="L73" s="73">
        <f t="shared" si="9"/>
        <v>-29.174848338147967</v>
      </c>
    </row>
    <row r="74" spans="1:12" ht="16.5" customHeight="1">
      <c r="A74" s="145" t="s">
        <v>150</v>
      </c>
      <c r="B74" s="74">
        <v>159</v>
      </c>
      <c r="C74" s="73">
        <v>107</v>
      </c>
      <c r="D74" s="19">
        <v>104</v>
      </c>
      <c r="E74" s="19">
        <v>138.45828775195201</v>
      </c>
      <c r="F74" s="19">
        <v>86.435560849232402</v>
      </c>
      <c r="G74" s="19">
        <v>90.983007371346105</v>
      </c>
      <c r="H74" s="76">
        <f t="shared" si="7"/>
        <v>2.109619051482819E-3</v>
      </c>
      <c r="I74" s="76">
        <f t="shared" si="5"/>
        <v>-0.34591194968553457</v>
      </c>
      <c r="J74" s="73">
        <f t="shared" si="6"/>
        <v>-55</v>
      </c>
      <c r="K74" s="73">
        <f t="shared" si="8"/>
        <v>-3</v>
      </c>
      <c r="L74" s="73">
        <f t="shared" si="9"/>
        <v>4.5474465221137024</v>
      </c>
    </row>
    <row r="75" spans="1:12" ht="16.5" customHeight="1">
      <c r="A75" s="145" t="s">
        <v>151</v>
      </c>
      <c r="B75" s="74">
        <v>1127</v>
      </c>
      <c r="C75" s="73">
        <v>1050</v>
      </c>
      <c r="D75" s="19">
        <v>1363</v>
      </c>
      <c r="E75" s="19">
        <v>943.86698217297499</v>
      </c>
      <c r="F75" s="19">
        <v>952.23342441045997</v>
      </c>
      <c r="G75" s="19">
        <v>1138.2422069689601</v>
      </c>
      <c r="H75" s="76">
        <f t="shared" si="7"/>
        <v>2.7648180453568098E-2</v>
      </c>
      <c r="I75" s="76">
        <f t="shared" si="5"/>
        <v>0.20940550133096716</v>
      </c>
      <c r="J75" s="73">
        <f t="shared" si="6"/>
        <v>236</v>
      </c>
      <c r="K75" s="73">
        <f t="shared" si="8"/>
        <v>313</v>
      </c>
      <c r="L75" s="73">
        <f t="shared" si="9"/>
        <v>186.00878255850012</v>
      </c>
    </row>
    <row r="76" spans="1:12" ht="16.5" customHeight="1">
      <c r="A76" s="145" t="s">
        <v>152</v>
      </c>
      <c r="B76" s="74">
        <v>141</v>
      </c>
      <c r="C76" s="73">
        <v>185</v>
      </c>
      <c r="D76" s="19">
        <v>143</v>
      </c>
      <c r="E76" s="19">
        <v>171.059307161151</v>
      </c>
      <c r="F76" s="19">
        <v>196.67996216569401</v>
      </c>
      <c r="G76" s="19">
        <v>174.53184943593999</v>
      </c>
      <c r="H76" s="76">
        <f t="shared" si="7"/>
        <v>2.9007261957888757E-3</v>
      </c>
      <c r="I76" s="76">
        <f t="shared" si="5"/>
        <v>1.4184397163120567E-2</v>
      </c>
      <c r="J76" s="73">
        <f t="shared" si="6"/>
        <v>2</v>
      </c>
      <c r="K76" s="73">
        <f t="shared" si="8"/>
        <v>-42</v>
      </c>
      <c r="L76" s="73">
        <f t="shared" si="9"/>
        <v>-22.148112729754018</v>
      </c>
    </row>
    <row r="77" spans="1:12" ht="16.5" customHeight="1">
      <c r="A77" s="145" t="s">
        <v>153</v>
      </c>
      <c r="B77" s="74">
        <v>344</v>
      </c>
      <c r="C77" s="73">
        <v>455</v>
      </c>
      <c r="D77" s="19">
        <v>424</v>
      </c>
      <c r="E77" s="19">
        <v>385.55876853670401</v>
      </c>
      <c r="F77" s="19">
        <v>487.41789314646701</v>
      </c>
      <c r="G77" s="19">
        <v>497.20937338374603</v>
      </c>
      <c r="H77" s="76">
        <f t="shared" si="7"/>
        <v>8.6007545945068764E-3</v>
      </c>
      <c r="I77" s="76">
        <f t="shared" si="5"/>
        <v>0.23255813953488372</v>
      </c>
      <c r="J77" s="73">
        <f t="shared" si="6"/>
        <v>80</v>
      </c>
      <c r="K77" s="73">
        <f t="shared" si="8"/>
        <v>-31</v>
      </c>
      <c r="L77" s="73">
        <f t="shared" si="9"/>
        <v>9.7914802372790177</v>
      </c>
    </row>
    <row r="78" spans="1:12" ht="16.5" customHeight="1">
      <c r="A78" s="145" t="s">
        <v>154</v>
      </c>
      <c r="B78" s="74">
        <v>19</v>
      </c>
      <c r="C78" s="73">
        <v>21</v>
      </c>
      <c r="D78" s="19">
        <v>21</v>
      </c>
      <c r="E78" s="19">
        <v>33.148200878606403</v>
      </c>
      <c r="F78" s="19">
        <v>33.320304504644398</v>
      </c>
      <c r="G78" s="19">
        <v>34.244116151225199</v>
      </c>
      <c r="H78" s="76">
        <f t="shared" si="7"/>
        <v>4.2598077001095377E-4</v>
      </c>
      <c r="I78" s="76">
        <f t="shared" si="5"/>
        <v>0.10526315789473684</v>
      </c>
      <c r="J78" s="73">
        <f t="shared" si="6"/>
        <v>2</v>
      </c>
      <c r="K78" s="73">
        <f t="shared" si="8"/>
        <v>0</v>
      </c>
      <c r="L78" s="73">
        <f t="shared" si="9"/>
        <v>0.92381164658080195</v>
      </c>
    </row>
    <row r="79" spans="1:12" ht="16.5" customHeight="1">
      <c r="A79" s="145" t="s">
        <v>155</v>
      </c>
      <c r="B79" s="74">
        <v>316</v>
      </c>
      <c r="C79" s="73">
        <v>297</v>
      </c>
      <c r="D79" s="19">
        <v>294</v>
      </c>
      <c r="E79" s="19">
        <v>311.99259786284199</v>
      </c>
      <c r="F79" s="19">
        <v>282.180316428982</v>
      </c>
      <c r="G79" s="19">
        <v>290.271582456602</v>
      </c>
      <c r="H79" s="76">
        <f t="shared" si="7"/>
        <v>5.9637307801533529E-3</v>
      </c>
      <c r="I79" s="76">
        <f t="shared" si="5"/>
        <v>-6.9620253164556958E-2</v>
      </c>
      <c r="J79" s="73">
        <f t="shared" si="6"/>
        <v>-22</v>
      </c>
      <c r="K79" s="73">
        <f t="shared" si="8"/>
        <v>-3</v>
      </c>
      <c r="L79" s="73">
        <f t="shared" si="9"/>
        <v>8.0912660276200086</v>
      </c>
    </row>
    <row r="80" spans="1:12" ht="16.5" customHeight="1">
      <c r="A80" s="145" t="s">
        <v>156</v>
      </c>
      <c r="B80" s="74">
        <v>219</v>
      </c>
      <c r="C80" s="73">
        <v>230</v>
      </c>
      <c r="D80" s="19">
        <v>186</v>
      </c>
      <c r="E80" s="19">
        <v>310.35800547717901</v>
      </c>
      <c r="F80" s="19">
        <v>227.12919325496699</v>
      </c>
      <c r="G80" s="19">
        <v>263.62991547231098</v>
      </c>
      <c r="H80" s="76">
        <f t="shared" si="7"/>
        <v>3.7729725343827337E-3</v>
      </c>
      <c r="I80" s="76">
        <f t="shared" si="5"/>
        <v>-0.15068493150684931</v>
      </c>
      <c r="J80" s="73">
        <f t="shared" si="6"/>
        <v>-33</v>
      </c>
      <c r="K80" s="73">
        <f t="shared" si="8"/>
        <v>-44</v>
      </c>
      <c r="L80" s="73">
        <f t="shared" si="9"/>
        <v>36.500722217343991</v>
      </c>
    </row>
    <row r="81" spans="1:12" ht="16.5" customHeight="1">
      <c r="A81" s="145" t="s">
        <v>157</v>
      </c>
      <c r="B81" s="74">
        <v>168</v>
      </c>
      <c r="C81" s="73">
        <v>177</v>
      </c>
      <c r="D81" s="19">
        <v>191</v>
      </c>
      <c r="E81" s="19">
        <v>164.28635318358701</v>
      </c>
      <c r="F81" s="19">
        <v>168.09462042585801</v>
      </c>
      <c r="G81" s="19">
        <v>187.28637064455501</v>
      </c>
      <c r="H81" s="76">
        <f t="shared" si="7"/>
        <v>3.8743965272424845E-3</v>
      </c>
      <c r="I81" s="76">
        <f t="shared" si="5"/>
        <v>0.13690476190476192</v>
      </c>
      <c r="J81" s="73">
        <f t="shared" si="6"/>
        <v>23</v>
      </c>
      <c r="K81" s="73">
        <f t="shared" si="8"/>
        <v>14</v>
      </c>
      <c r="L81" s="73">
        <f t="shared" si="9"/>
        <v>19.191750218696995</v>
      </c>
    </row>
    <row r="82" spans="1:12" ht="16.5" customHeight="1">
      <c r="A82" s="145" t="s">
        <v>158</v>
      </c>
      <c r="B82" s="74">
        <v>127</v>
      </c>
      <c r="C82" s="73">
        <v>108</v>
      </c>
      <c r="D82" s="19">
        <v>118</v>
      </c>
      <c r="E82" s="19">
        <v>142.76005833266899</v>
      </c>
      <c r="F82" s="19">
        <v>123.318074850637</v>
      </c>
      <c r="G82" s="19">
        <v>132.47679436613399</v>
      </c>
      <c r="H82" s="76">
        <f t="shared" si="7"/>
        <v>2.3936062314901213E-3</v>
      </c>
      <c r="I82" s="76">
        <f t="shared" si="5"/>
        <v>-7.0866141732283464E-2</v>
      </c>
      <c r="J82" s="73">
        <f t="shared" si="6"/>
        <v>-9</v>
      </c>
      <c r="K82" s="73">
        <f t="shared" si="8"/>
        <v>10</v>
      </c>
      <c r="L82" s="73">
        <f t="shared" si="9"/>
        <v>9.1587195154969834</v>
      </c>
    </row>
    <row r="83" spans="1:12" ht="16.5" customHeight="1">
      <c r="A83" s="145" t="s">
        <v>159</v>
      </c>
      <c r="B83" s="74">
        <v>269</v>
      </c>
      <c r="C83" s="73">
        <v>206</v>
      </c>
      <c r="D83" s="19">
        <v>192</v>
      </c>
      <c r="E83" s="19">
        <v>287.48106530522602</v>
      </c>
      <c r="F83" s="19">
        <v>215.91639067841001</v>
      </c>
      <c r="G83" s="19">
        <v>205.191029042032</v>
      </c>
      <c r="H83" s="76">
        <f t="shared" si="7"/>
        <v>3.8946813258144346E-3</v>
      </c>
      <c r="I83" s="76">
        <f t="shared" si="5"/>
        <v>-0.28624535315985128</v>
      </c>
      <c r="J83" s="73">
        <f t="shared" si="6"/>
        <v>-77</v>
      </c>
      <c r="K83" s="73">
        <f t="shared" si="8"/>
        <v>-14</v>
      </c>
      <c r="L83" s="73">
        <f t="shared" si="9"/>
        <v>-10.725361636378011</v>
      </c>
    </row>
    <row r="84" spans="1:12" s="6" customFormat="1" ht="16.5" customHeight="1">
      <c r="A84" s="145" t="s">
        <v>266</v>
      </c>
      <c r="B84" s="44">
        <v>50661</v>
      </c>
      <c r="C84" s="45">
        <v>48928</v>
      </c>
      <c r="D84" s="149">
        <v>49298</v>
      </c>
      <c r="E84" s="149">
        <v>54295.072669453701</v>
      </c>
      <c r="F84" s="149">
        <v>51274.438748441797</v>
      </c>
      <c r="G84" s="149">
        <v>51071.0058717555</v>
      </c>
      <c r="H84" s="76">
        <f t="shared" si="7"/>
        <v>1</v>
      </c>
      <c r="I84" s="76">
        <f t="shared" si="5"/>
        <v>-2.6904324825802885E-2</v>
      </c>
      <c r="J84" s="73">
        <f t="shared" si="6"/>
        <v>-1363</v>
      </c>
      <c r="K84" s="73">
        <f t="shared" si="8"/>
        <v>370</v>
      </c>
      <c r="L84" s="73">
        <f t="shared" si="9"/>
        <v>-203.43287668629637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94"/>
  <sheetViews>
    <sheetView topLeftCell="J1" zoomScale="80" zoomScaleNormal="80" workbookViewId="0">
      <selection activeCell="S17" sqref="S17"/>
    </sheetView>
  </sheetViews>
  <sheetFormatPr defaultRowHeight="15"/>
  <cols>
    <col min="1" max="1" width="38.42578125" customWidth="1"/>
    <col min="2" max="2" width="9.140625" style="120"/>
    <col min="3" max="3" width="9.140625" style="116"/>
    <col min="4" max="4" width="15.5703125" style="118" customWidth="1"/>
    <col min="5" max="6" width="8.7109375" style="131"/>
    <col min="7" max="7" width="12.85546875" style="131" customWidth="1"/>
    <col min="8" max="8" width="24.42578125" customWidth="1"/>
    <col min="9" max="9" width="27" customWidth="1"/>
    <col min="10" max="10" width="29.5703125" customWidth="1"/>
    <col min="11" max="11" width="29.5703125" style="131" customWidth="1"/>
  </cols>
  <sheetData>
    <row r="1" spans="1:11" s="131" customFormat="1" ht="15.75" thickBot="1">
      <c r="B1" s="169" t="s">
        <v>163</v>
      </c>
      <c r="C1" s="169"/>
      <c r="D1" s="170"/>
      <c r="E1" s="171" t="s">
        <v>164</v>
      </c>
      <c r="F1" s="169"/>
      <c r="G1" s="170"/>
    </row>
    <row r="2" spans="1:11" ht="48.6" customHeight="1">
      <c r="A2" s="70" t="s">
        <v>165</v>
      </c>
      <c r="B2" s="144">
        <v>42767</v>
      </c>
      <c r="C2" s="144">
        <v>43101</v>
      </c>
      <c r="D2" s="144">
        <v>43132</v>
      </c>
      <c r="E2" s="144">
        <v>42767</v>
      </c>
      <c r="F2" s="144">
        <v>43101</v>
      </c>
      <c r="G2" s="144">
        <v>43132</v>
      </c>
      <c r="H2" s="9" t="s">
        <v>325</v>
      </c>
      <c r="I2" s="68" t="s">
        <v>326</v>
      </c>
      <c r="J2" s="1" t="s">
        <v>327</v>
      </c>
      <c r="K2" s="136" t="s">
        <v>328</v>
      </c>
    </row>
    <row r="3" spans="1:11">
      <c r="A3" s="64" t="s">
        <v>168</v>
      </c>
      <c r="B3" s="83">
        <v>70.842601597558073</v>
      </c>
      <c r="C3" s="83">
        <v>92.907713743156691</v>
      </c>
      <c r="D3" s="83">
        <v>89.110519971969168</v>
      </c>
      <c r="E3" s="83"/>
      <c r="F3" s="83"/>
      <c r="G3" s="83"/>
      <c r="H3" s="67">
        <f>(D3-B3)/B3</f>
        <v>0.25786628331617889</v>
      </c>
      <c r="I3" s="58">
        <f>D3-B3</f>
        <v>18.267918374411096</v>
      </c>
      <c r="J3" s="58">
        <f>D3-C3</f>
        <v>-3.7971937711875228</v>
      </c>
      <c r="K3" s="58">
        <f>G3-F3</f>
        <v>0</v>
      </c>
    </row>
    <row r="4" spans="1:11">
      <c r="A4" s="64" t="s">
        <v>169</v>
      </c>
      <c r="B4" s="83">
        <v>86.97813846751157</v>
      </c>
      <c r="C4" s="83">
        <v>138.87364124601183</v>
      </c>
      <c r="D4" s="83">
        <v>125.13106160564952</v>
      </c>
      <c r="E4" s="83"/>
      <c r="F4" s="83"/>
      <c r="G4" s="83"/>
      <c r="H4" s="67">
        <f t="shared" ref="H4:H67" si="0">(D4-B4)/B4</f>
        <v>0.43864957114929504</v>
      </c>
      <c r="I4" s="58">
        <f t="shared" ref="I4:I67" si="1">D4-B4</f>
        <v>38.15292313813795</v>
      </c>
      <c r="J4" s="58">
        <f t="shared" ref="J4:J67" si="2">D4-C4</f>
        <v>-13.742579640362308</v>
      </c>
      <c r="K4" s="58">
        <f t="shared" ref="K4:K67" si="3">G4-F4</f>
        <v>0</v>
      </c>
    </row>
    <row r="5" spans="1:11">
      <c r="A5" s="64" t="s">
        <v>170</v>
      </c>
      <c r="B5" s="83">
        <v>74.951490630819364</v>
      </c>
      <c r="C5" s="83">
        <v>98.935388090742762</v>
      </c>
      <c r="D5" s="83">
        <v>96.57615116491607</v>
      </c>
      <c r="E5" s="83"/>
      <c r="F5" s="83"/>
      <c r="G5" s="83"/>
      <c r="H5" s="67">
        <f t="shared" si="0"/>
        <v>0.28851541646597811</v>
      </c>
      <c r="I5" s="58">
        <f t="shared" si="1"/>
        <v>21.624660534096705</v>
      </c>
      <c r="J5" s="58">
        <f t="shared" si="2"/>
        <v>-2.3592369258266928</v>
      </c>
      <c r="K5" s="58">
        <f t="shared" si="3"/>
        <v>0</v>
      </c>
    </row>
    <row r="6" spans="1:11">
      <c r="A6" s="64" t="s">
        <v>171</v>
      </c>
      <c r="B6" s="83">
        <v>103.20834328952608</v>
      </c>
      <c r="C6" s="83">
        <v>195.8440879380465</v>
      </c>
      <c r="D6" s="83">
        <v>157.20437586541544</v>
      </c>
      <c r="E6" s="83"/>
      <c r="F6" s="83"/>
      <c r="G6" s="83"/>
      <c r="H6" s="67">
        <f t="shared" si="0"/>
        <v>0.52317507339902292</v>
      </c>
      <c r="I6" s="58">
        <f t="shared" si="1"/>
        <v>53.996032575889359</v>
      </c>
      <c r="J6" s="58">
        <f t="shared" si="2"/>
        <v>-38.639712072631056</v>
      </c>
      <c r="K6" s="58">
        <f t="shared" si="3"/>
        <v>0</v>
      </c>
    </row>
    <row r="7" spans="1:11">
      <c r="A7" s="64" t="s">
        <v>172</v>
      </c>
      <c r="B7" s="83">
        <v>246.5851418535531</v>
      </c>
      <c r="C7" s="83">
        <v>283.52263262360157</v>
      </c>
      <c r="D7" s="83">
        <v>306.51559598023158</v>
      </c>
      <c r="E7" s="83"/>
      <c r="F7" s="83"/>
      <c r="G7" s="83"/>
      <c r="H7" s="67">
        <f t="shared" si="0"/>
        <v>0.24304162722939396</v>
      </c>
      <c r="I7" s="58">
        <f t="shared" si="1"/>
        <v>59.930454126678484</v>
      </c>
      <c r="J7" s="58">
        <f t="shared" si="2"/>
        <v>22.992963356630014</v>
      </c>
      <c r="K7" s="58">
        <f t="shared" si="3"/>
        <v>0</v>
      </c>
    </row>
    <row r="8" spans="1:11">
      <c r="A8" s="64" t="s">
        <v>173</v>
      </c>
      <c r="B8" s="83">
        <v>111.36679194883371</v>
      </c>
      <c r="C8" s="83">
        <v>134.15638128966711</v>
      </c>
      <c r="D8" s="83">
        <v>126.50161423770894</v>
      </c>
      <c r="E8" s="83"/>
      <c r="F8" s="83"/>
      <c r="G8" s="83"/>
      <c r="H8" s="67">
        <f t="shared" si="0"/>
        <v>0.13590067581212864</v>
      </c>
      <c r="I8" s="58">
        <f t="shared" si="1"/>
        <v>15.134822288875228</v>
      </c>
      <c r="J8" s="58">
        <f t="shared" si="2"/>
        <v>-7.6547670519581743</v>
      </c>
      <c r="K8" s="58">
        <f t="shared" si="3"/>
        <v>0</v>
      </c>
    </row>
    <row r="9" spans="1:11">
      <c r="A9" s="64" t="s">
        <v>174</v>
      </c>
      <c r="B9" s="83">
        <v>80.07092844086219</v>
      </c>
      <c r="C9" s="83">
        <v>102.26373869508564</v>
      </c>
      <c r="D9" s="83">
        <v>99.446118689028623</v>
      </c>
      <c r="E9" s="83"/>
      <c r="F9" s="83"/>
      <c r="G9" s="83"/>
      <c r="H9" s="67">
        <f t="shared" si="0"/>
        <v>0.24197534143089555</v>
      </c>
      <c r="I9" s="58">
        <f t="shared" si="1"/>
        <v>19.375190248166433</v>
      </c>
      <c r="J9" s="58">
        <f t="shared" si="2"/>
        <v>-2.8176200060570125</v>
      </c>
      <c r="K9" s="58">
        <f t="shared" si="3"/>
        <v>0</v>
      </c>
    </row>
    <row r="10" spans="1:11">
      <c r="A10" s="64" t="s">
        <v>175</v>
      </c>
      <c r="B10" s="83">
        <v>119.4570191758466</v>
      </c>
      <c r="C10" s="83">
        <v>161.933150458564</v>
      </c>
      <c r="D10" s="83">
        <v>153.72384481453446</v>
      </c>
      <c r="E10" s="83"/>
      <c r="F10" s="83"/>
      <c r="G10" s="83"/>
      <c r="H10" s="67">
        <f t="shared" si="0"/>
        <v>0.28685485269179045</v>
      </c>
      <c r="I10" s="58">
        <f t="shared" si="1"/>
        <v>34.266825638687862</v>
      </c>
      <c r="J10" s="58">
        <f t="shared" si="2"/>
        <v>-8.2093056440295413</v>
      </c>
      <c r="K10" s="58">
        <f t="shared" si="3"/>
        <v>0</v>
      </c>
    </row>
    <row r="11" spans="1:11">
      <c r="A11" s="64" t="s">
        <v>176</v>
      </c>
      <c r="B11" s="83">
        <v>71.007204719117837</v>
      </c>
      <c r="C11" s="83">
        <v>92.907353441950008</v>
      </c>
      <c r="D11" s="83">
        <v>91.173696824183125</v>
      </c>
      <c r="E11" s="83"/>
      <c r="F11" s="83"/>
      <c r="G11" s="83"/>
      <c r="H11" s="67">
        <f t="shared" si="0"/>
        <v>0.28400628055755167</v>
      </c>
      <c r="I11" s="58">
        <f t="shared" si="1"/>
        <v>20.166492105065288</v>
      </c>
      <c r="J11" s="58">
        <f t="shared" si="2"/>
        <v>-1.7336566177668828</v>
      </c>
      <c r="K11" s="58">
        <f t="shared" si="3"/>
        <v>0</v>
      </c>
    </row>
    <row r="12" spans="1:11">
      <c r="A12" s="64" t="s">
        <v>177</v>
      </c>
      <c r="B12" s="83">
        <v>97.569456511246258</v>
      </c>
      <c r="C12" s="83">
        <v>121.17642253579609</v>
      </c>
      <c r="D12" s="83">
        <v>119.22487060769677</v>
      </c>
      <c r="E12" s="83"/>
      <c r="F12" s="83"/>
      <c r="G12" s="83"/>
      <c r="H12" s="67">
        <f t="shared" si="0"/>
        <v>0.22194870065668984</v>
      </c>
      <c r="I12" s="58">
        <f t="shared" si="1"/>
        <v>21.655414096450514</v>
      </c>
      <c r="J12" s="58">
        <f t="shared" si="2"/>
        <v>-1.9515519280993203</v>
      </c>
      <c r="K12" s="58">
        <f t="shared" si="3"/>
        <v>0</v>
      </c>
    </row>
    <row r="13" spans="1:11">
      <c r="A13" s="64" t="s">
        <v>178</v>
      </c>
      <c r="B13" s="83">
        <v>160.91181827244182</v>
      </c>
      <c r="C13" s="83">
        <v>204.33989151756018</v>
      </c>
      <c r="D13" s="83">
        <v>189.73765562913908</v>
      </c>
      <c r="E13" s="83"/>
      <c r="F13" s="83"/>
      <c r="G13" s="83"/>
      <c r="H13" s="67">
        <f t="shared" si="0"/>
        <v>0.17914058560877036</v>
      </c>
      <c r="I13" s="58">
        <f t="shared" si="1"/>
        <v>28.825837356697264</v>
      </c>
      <c r="J13" s="58">
        <f t="shared" si="2"/>
        <v>-14.602235888421092</v>
      </c>
      <c r="K13" s="58">
        <f t="shared" si="3"/>
        <v>0</v>
      </c>
    </row>
    <row r="14" spans="1:11">
      <c r="A14" s="64" t="s">
        <v>179</v>
      </c>
      <c r="B14" s="83">
        <v>72.158483264489305</v>
      </c>
      <c r="C14" s="83">
        <v>91.260662792993216</v>
      </c>
      <c r="D14" s="83">
        <v>90.367337085600624</v>
      </c>
      <c r="E14" s="83"/>
      <c r="F14" s="83"/>
      <c r="G14" s="83"/>
      <c r="H14" s="67">
        <f t="shared" si="0"/>
        <v>0.25234529603911832</v>
      </c>
      <c r="I14" s="58">
        <f t="shared" si="1"/>
        <v>18.208853821111319</v>
      </c>
      <c r="J14" s="58">
        <f t="shared" si="2"/>
        <v>-0.89332570739259154</v>
      </c>
      <c r="K14" s="58">
        <f t="shared" si="3"/>
        <v>0</v>
      </c>
    </row>
    <row r="15" spans="1:11">
      <c r="A15" s="64" t="s">
        <v>180</v>
      </c>
      <c r="B15" s="83">
        <v>67.429265651773434</v>
      </c>
      <c r="C15" s="83">
        <v>79.764039085071474</v>
      </c>
      <c r="D15" s="83">
        <v>78.979780520785383</v>
      </c>
      <c r="E15" s="83"/>
      <c r="F15" s="83"/>
      <c r="G15" s="83"/>
      <c r="H15" s="67">
        <f t="shared" si="0"/>
        <v>0.17129824501815796</v>
      </c>
      <c r="I15" s="58">
        <f t="shared" si="1"/>
        <v>11.550514869011948</v>
      </c>
      <c r="J15" s="58">
        <f t="shared" si="2"/>
        <v>-0.78425856428609109</v>
      </c>
      <c r="K15" s="58">
        <f t="shared" si="3"/>
        <v>0</v>
      </c>
    </row>
    <row r="16" spans="1:11">
      <c r="A16" s="64" t="s">
        <v>181</v>
      </c>
      <c r="B16" s="83">
        <v>65.199169745695059</v>
      </c>
      <c r="C16" s="83">
        <v>77.854139041568203</v>
      </c>
      <c r="D16" s="83">
        <v>77.855843951672995</v>
      </c>
      <c r="E16" s="83"/>
      <c r="F16" s="83"/>
      <c r="G16" s="83"/>
      <c r="H16" s="67">
        <f t="shared" si="0"/>
        <v>0.19412324198827124</v>
      </c>
      <c r="I16" s="58">
        <f t="shared" si="1"/>
        <v>12.656674205977936</v>
      </c>
      <c r="J16" s="58">
        <f t="shared" si="2"/>
        <v>1.7049101047916793E-3</v>
      </c>
      <c r="K16" s="58">
        <f t="shared" si="3"/>
        <v>0</v>
      </c>
    </row>
    <row r="17" spans="1:11">
      <c r="A17" s="64" t="s">
        <v>182</v>
      </c>
      <c r="B17" s="83">
        <v>70.102972583243698</v>
      </c>
      <c r="C17" s="83">
        <v>84.752202190087445</v>
      </c>
      <c r="D17" s="83">
        <v>85.315197598756924</v>
      </c>
      <c r="E17" s="83"/>
      <c r="F17" s="83"/>
      <c r="G17" s="83"/>
      <c r="H17" s="67">
        <f t="shared" si="0"/>
        <v>0.21699828773237093</v>
      </c>
      <c r="I17" s="58">
        <f t="shared" si="1"/>
        <v>15.212225015513226</v>
      </c>
      <c r="J17" s="58">
        <f t="shared" si="2"/>
        <v>0.5629954086694795</v>
      </c>
      <c r="K17" s="58">
        <f t="shared" si="3"/>
        <v>0</v>
      </c>
    </row>
    <row r="18" spans="1:11">
      <c r="A18" s="64" t="s">
        <v>183</v>
      </c>
      <c r="B18" s="83">
        <v>84.097217924175666</v>
      </c>
      <c r="C18" s="83">
        <v>109.80889581646096</v>
      </c>
      <c r="D18" s="83">
        <v>107.53974435463797</v>
      </c>
      <c r="E18" s="83"/>
      <c r="F18" s="83"/>
      <c r="G18" s="83"/>
      <c r="H18" s="67">
        <f t="shared" si="0"/>
        <v>0.27875507667327026</v>
      </c>
      <c r="I18" s="58">
        <f t="shared" si="1"/>
        <v>23.442526430462308</v>
      </c>
      <c r="J18" s="58">
        <f t="shared" si="2"/>
        <v>-2.269151461822986</v>
      </c>
      <c r="K18" s="58">
        <f t="shared" si="3"/>
        <v>0</v>
      </c>
    </row>
    <row r="19" spans="1:11">
      <c r="A19" s="64" t="s">
        <v>184</v>
      </c>
      <c r="B19" s="83">
        <v>77.585541122280489</v>
      </c>
      <c r="C19" s="83">
        <v>94.785938285806552</v>
      </c>
      <c r="D19" s="83">
        <v>95.725824808796887</v>
      </c>
      <c r="E19" s="83"/>
      <c r="F19" s="83"/>
      <c r="G19" s="83"/>
      <c r="H19" s="67">
        <f t="shared" si="0"/>
        <v>0.23381010719414824</v>
      </c>
      <c r="I19" s="58">
        <f t="shared" si="1"/>
        <v>18.140283686516398</v>
      </c>
      <c r="J19" s="58">
        <f t="shared" si="2"/>
        <v>0.93988652299033504</v>
      </c>
      <c r="K19" s="58">
        <f t="shared" si="3"/>
        <v>0</v>
      </c>
    </row>
    <row r="20" spans="1:11">
      <c r="A20" s="64" t="s">
        <v>185</v>
      </c>
      <c r="B20" s="83">
        <v>154.86225954594275</v>
      </c>
      <c r="C20" s="83">
        <v>273.38960073758687</v>
      </c>
      <c r="D20" s="83">
        <v>243.61997869003579</v>
      </c>
      <c r="E20" s="83"/>
      <c r="F20" s="83"/>
      <c r="G20" s="83"/>
      <c r="H20" s="67">
        <f t="shared" si="0"/>
        <v>0.57313976564936686</v>
      </c>
      <c r="I20" s="58">
        <f t="shared" si="1"/>
        <v>88.757719144093045</v>
      </c>
      <c r="J20" s="58">
        <f t="shared" si="2"/>
        <v>-29.769622047551081</v>
      </c>
      <c r="K20" s="58">
        <f t="shared" si="3"/>
        <v>0</v>
      </c>
    </row>
    <row r="21" spans="1:11">
      <c r="A21" s="64" t="s">
        <v>186</v>
      </c>
      <c r="B21" s="83">
        <v>101.91217814294809</v>
      </c>
      <c r="C21" s="83">
        <v>137.35162659479661</v>
      </c>
      <c r="D21" s="83">
        <v>136.20123154005825</v>
      </c>
      <c r="E21" s="83"/>
      <c r="F21" s="83"/>
      <c r="G21" s="83"/>
      <c r="H21" s="67">
        <f t="shared" si="0"/>
        <v>0.33645687906909694</v>
      </c>
      <c r="I21" s="58">
        <f t="shared" si="1"/>
        <v>34.289053397110152</v>
      </c>
      <c r="J21" s="58">
        <f t="shared" si="2"/>
        <v>-1.1503950547383681</v>
      </c>
      <c r="K21" s="58">
        <f t="shared" si="3"/>
        <v>0</v>
      </c>
    </row>
    <row r="22" spans="1:11">
      <c r="A22" s="64" t="s">
        <v>187</v>
      </c>
      <c r="B22" s="83">
        <v>135.04095762862823</v>
      </c>
      <c r="C22" s="83">
        <v>157.96867367449678</v>
      </c>
      <c r="D22" s="83">
        <v>161.57429872528564</v>
      </c>
      <c r="E22" s="83"/>
      <c r="F22" s="83"/>
      <c r="G22" s="83"/>
      <c r="H22" s="67">
        <f t="shared" si="0"/>
        <v>0.19648365623728686</v>
      </c>
      <c r="I22" s="58">
        <f t="shared" si="1"/>
        <v>26.533341096657409</v>
      </c>
      <c r="J22" s="58">
        <f t="shared" si="2"/>
        <v>3.6056250507888592</v>
      </c>
      <c r="K22" s="58">
        <f t="shared" si="3"/>
        <v>0</v>
      </c>
    </row>
    <row r="23" spans="1:11">
      <c r="A23" s="64" t="s">
        <v>188</v>
      </c>
      <c r="B23" s="83">
        <v>79.73245149846403</v>
      </c>
      <c r="C23" s="83">
        <v>103.59708435475856</v>
      </c>
      <c r="D23" s="83">
        <v>107.90261046900171</v>
      </c>
      <c r="E23" s="83"/>
      <c r="F23" s="83"/>
      <c r="G23" s="83"/>
      <c r="H23" s="67">
        <f t="shared" si="0"/>
        <v>0.35330857688579104</v>
      </c>
      <c r="I23" s="58">
        <f t="shared" si="1"/>
        <v>28.170158970537685</v>
      </c>
      <c r="J23" s="58">
        <f t="shared" si="2"/>
        <v>4.3055261142431505</v>
      </c>
      <c r="K23" s="58">
        <f t="shared" si="3"/>
        <v>0</v>
      </c>
    </row>
    <row r="24" spans="1:11">
      <c r="A24" s="64" t="s">
        <v>189</v>
      </c>
      <c r="B24" s="83">
        <v>77.869465118920772</v>
      </c>
      <c r="C24" s="83">
        <v>102.30966195995943</v>
      </c>
      <c r="D24" s="83">
        <v>98.25754057593565</v>
      </c>
      <c r="E24" s="83"/>
      <c r="F24" s="83"/>
      <c r="G24" s="83"/>
      <c r="H24" s="67">
        <f t="shared" si="0"/>
        <v>0.26182375114402795</v>
      </c>
      <c r="I24" s="58">
        <f t="shared" si="1"/>
        <v>20.388075457014878</v>
      </c>
      <c r="J24" s="58">
        <f t="shared" si="2"/>
        <v>-4.0521213840237778</v>
      </c>
      <c r="K24" s="58">
        <f t="shared" si="3"/>
        <v>0</v>
      </c>
    </row>
    <row r="25" spans="1:11">
      <c r="A25" s="64" t="s">
        <v>190</v>
      </c>
      <c r="B25" s="83">
        <v>95.995354796298486</v>
      </c>
      <c r="C25" s="83">
        <v>142.45176663208497</v>
      </c>
      <c r="D25" s="83">
        <v>136.50552101880638</v>
      </c>
      <c r="E25" s="83"/>
      <c r="F25" s="83"/>
      <c r="G25" s="83"/>
      <c r="H25" s="67">
        <f t="shared" si="0"/>
        <v>0.42200131775615807</v>
      </c>
      <c r="I25" s="58">
        <f t="shared" si="1"/>
        <v>40.510166222507891</v>
      </c>
      <c r="J25" s="58">
        <f t="shared" si="2"/>
        <v>-5.9462456132785917</v>
      </c>
      <c r="K25" s="58">
        <f t="shared" si="3"/>
        <v>0</v>
      </c>
    </row>
    <row r="26" spans="1:11">
      <c r="A26" s="64" t="s">
        <v>191</v>
      </c>
      <c r="B26" s="83">
        <v>81.323355269284491</v>
      </c>
      <c r="C26" s="83">
        <v>104.66976575226438</v>
      </c>
      <c r="D26" s="83">
        <v>103.24700773823859</v>
      </c>
      <c r="E26" s="83"/>
      <c r="F26" s="83"/>
      <c r="G26" s="83"/>
      <c r="H26" s="67">
        <f t="shared" si="0"/>
        <v>0.26958617725939527</v>
      </c>
      <c r="I26" s="58">
        <f t="shared" si="1"/>
        <v>21.923652468954103</v>
      </c>
      <c r="J26" s="58">
        <f t="shared" si="2"/>
        <v>-1.4227580140257885</v>
      </c>
      <c r="K26" s="58">
        <f t="shared" si="3"/>
        <v>0</v>
      </c>
    </row>
    <row r="27" spans="1:11">
      <c r="A27" s="64" t="s">
        <v>192</v>
      </c>
      <c r="B27" s="83">
        <v>97.582219621962196</v>
      </c>
      <c r="C27" s="83">
        <v>141.09582894002861</v>
      </c>
      <c r="D27" s="83">
        <v>130.10293978918656</v>
      </c>
      <c r="E27" s="83"/>
      <c r="F27" s="83"/>
      <c r="G27" s="83"/>
      <c r="H27" s="67">
        <f t="shared" si="0"/>
        <v>0.33326481292607474</v>
      </c>
      <c r="I27" s="58">
        <f t="shared" si="1"/>
        <v>32.520720167224368</v>
      </c>
      <c r="J27" s="58">
        <f t="shared" si="2"/>
        <v>-10.992889150842046</v>
      </c>
      <c r="K27" s="58">
        <f t="shared" si="3"/>
        <v>0</v>
      </c>
    </row>
    <row r="28" spans="1:11">
      <c r="A28" s="64" t="s">
        <v>193</v>
      </c>
      <c r="B28" s="83">
        <v>85.927843728370007</v>
      </c>
      <c r="C28" s="83">
        <v>118.33179747822864</v>
      </c>
      <c r="D28" s="83">
        <v>116.24076262015373</v>
      </c>
      <c r="E28" s="83"/>
      <c r="F28" s="83"/>
      <c r="G28" s="83"/>
      <c r="H28" s="67">
        <f t="shared" si="0"/>
        <v>0.35277178591385489</v>
      </c>
      <c r="I28" s="58">
        <f t="shared" si="1"/>
        <v>30.312918891783724</v>
      </c>
      <c r="J28" s="58">
        <f t="shared" si="2"/>
        <v>-2.0910348580749059</v>
      </c>
      <c r="K28" s="58">
        <f t="shared" si="3"/>
        <v>0</v>
      </c>
    </row>
    <row r="29" spans="1:11">
      <c r="A29" s="64" t="s">
        <v>194</v>
      </c>
      <c r="B29" s="83">
        <v>89.942227588963206</v>
      </c>
      <c r="C29" s="83">
        <v>115.29206111228872</v>
      </c>
      <c r="D29" s="83">
        <v>114.8132561812738</v>
      </c>
      <c r="E29" s="83"/>
      <c r="F29" s="83"/>
      <c r="G29" s="83"/>
      <c r="H29" s="67">
        <f t="shared" si="0"/>
        <v>0.27652226611477115</v>
      </c>
      <c r="I29" s="58">
        <f t="shared" si="1"/>
        <v>24.871028592310594</v>
      </c>
      <c r="J29" s="58">
        <f t="shared" si="2"/>
        <v>-0.4788049310149205</v>
      </c>
      <c r="K29" s="58">
        <f t="shared" si="3"/>
        <v>0</v>
      </c>
    </row>
    <row r="30" spans="1:11">
      <c r="A30" s="64" t="s">
        <v>195</v>
      </c>
      <c r="B30" s="83">
        <v>104.14967441762617</v>
      </c>
      <c r="C30" s="83">
        <v>141.88836199223749</v>
      </c>
      <c r="D30" s="83">
        <v>136.02607506732082</v>
      </c>
      <c r="E30" s="83"/>
      <c r="F30" s="83"/>
      <c r="G30" s="83"/>
      <c r="H30" s="67">
        <f t="shared" si="0"/>
        <v>0.30606337300560893</v>
      </c>
      <c r="I30" s="58">
        <f t="shared" si="1"/>
        <v>31.876400649694645</v>
      </c>
      <c r="J30" s="58">
        <f t="shared" si="2"/>
        <v>-5.862286924916674</v>
      </c>
      <c r="K30" s="58">
        <f t="shared" si="3"/>
        <v>0</v>
      </c>
    </row>
    <row r="31" spans="1:11">
      <c r="A31" s="64" t="s">
        <v>196</v>
      </c>
      <c r="B31" s="83">
        <v>168.87980755401844</v>
      </c>
      <c r="C31" s="83">
        <v>181.17859393026035</v>
      </c>
      <c r="D31" s="83">
        <v>163.1869249738225</v>
      </c>
      <c r="E31" s="83"/>
      <c r="F31" s="83"/>
      <c r="G31" s="83"/>
      <c r="H31" s="67">
        <f t="shared" si="0"/>
        <v>-3.3709669987485022E-2</v>
      </c>
      <c r="I31" s="58">
        <f t="shared" si="1"/>
        <v>-5.692882580195942</v>
      </c>
      <c r="J31" s="58">
        <f t="shared" si="2"/>
        <v>-17.991668956437849</v>
      </c>
      <c r="K31" s="58">
        <f t="shared" si="3"/>
        <v>0</v>
      </c>
    </row>
    <row r="32" spans="1:11">
      <c r="A32" s="64" t="s">
        <v>197</v>
      </c>
      <c r="B32" s="83">
        <v>69.092877348186022</v>
      </c>
      <c r="C32" s="83">
        <v>82.016954411550827</v>
      </c>
      <c r="D32" s="83">
        <v>81.697772540153196</v>
      </c>
      <c r="E32" s="83"/>
      <c r="F32" s="83"/>
      <c r="G32" s="83"/>
      <c r="H32" s="67">
        <f t="shared" si="0"/>
        <v>0.18243407534536707</v>
      </c>
      <c r="I32" s="58">
        <f t="shared" si="1"/>
        <v>12.604895191967174</v>
      </c>
      <c r="J32" s="58">
        <f t="shared" si="2"/>
        <v>-0.31918187139763177</v>
      </c>
      <c r="K32" s="58">
        <f t="shared" si="3"/>
        <v>0</v>
      </c>
    </row>
    <row r="33" spans="1:11">
      <c r="A33" s="64" t="s">
        <v>198</v>
      </c>
      <c r="B33" s="83">
        <v>75.47984729915197</v>
      </c>
      <c r="C33" s="83">
        <v>86.797387317591401</v>
      </c>
      <c r="D33" s="83">
        <v>87.640878596387793</v>
      </c>
      <c r="E33" s="83"/>
      <c r="F33" s="83"/>
      <c r="G33" s="83"/>
      <c r="H33" s="67">
        <f t="shared" si="0"/>
        <v>0.16111626788323477</v>
      </c>
      <c r="I33" s="58">
        <f t="shared" si="1"/>
        <v>12.161031297235823</v>
      </c>
      <c r="J33" s="58">
        <f t="shared" si="2"/>
        <v>0.84349127879639241</v>
      </c>
      <c r="K33" s="58">
        <f t="shared" si="3"/>
        <v>0</v>
      </c>
    </row>
    <row r="34" spans="1:11">
      <c r="A34" s="64" t="s">
        <v>199</v>
      </c>
      <c r="B34" s="83">
        <v>93.634411370652998</v>
      </c>
      <c r="C34" s="83">
        <v>140.51993949694685</v>
      </c>
      <c r="D34" s="83">
        <v>131.46942826421213</v>
      </c>
      <c r="E34" s="83"/>
      <c r="F34" s="83"/>
      <c r="G34" s="83"/>
      <c r="H34" s="67">
        <f t="shared" si="0"/>
        <v>0.40407171188152974</v>
      </c>
      <c r="I34" s="58">
        <f t="shared" si="1"/>
        <v>37.835016893559128</v>
      </c>
      <c r="J34" s="58">
        <f t="shared" si="2"/>
        <v>-9.0505112327347206</v>
      </c>
      <c r="K34" s="58">
        <f t="shared" si="3"/>
        <v>0</v>
      </c>
    </row>
    <row r="35" spans="1:11">
      <c r="A35" s="64" t="s">
        <v>200</v>
      </c>
      <c r="B35" s="83">
        <v>97.36863836183781</v>
      </c>
      <c r="C35" s="83">
        <v>131.42926249962665</v>
      </c>
      <c r="D35" s="83">
        <v>125.2469880617577</v>
      </c>
      <c r="E35" s="83"/>
      <c r="F35" s="83"/>
      <c r="G35" s="83"/>
      <c r="H35" s="67">
        <f t="shared" si="0"/>
        <v>0.28631754709683194</v>
      </c>
      <c r="I35" s="58">
        <f t="shared" si="1"/>
        <v>27.878349699919895</v>
      </c>
      <c r="J35" s="58">
        <f t="shared" si="2"/>
        <v>-6.1822744378689407</v>
      </c>
      <c r="K35" s="58">
        <f t="shared" si="3"/>
        <v>0</v>
      </c>
    </row>
    <row r="36" spans="1:11">
      <c r="A36" s="64" t="s">
        <v>201</v>
      </c>
      <c r="B36" s="83">
        <v>126.17812819977014</v>
      </c>
      <c r="C36" s="83">
        <v>173.93868678631802</v>
      </c>
      <c r="D36" s="83">
        <v>149.1033103176589</v>
      </c>
      <c r="E36" s="83"/>
      <c r="F36" s="83"/>
      <c r="G36" s="83"/>
      <c r="H36" s="67">
        <f t="shared" si="0"/>
        <v>0.18168903315472162</v>
      </c>
      <c r="I36" s="58">
        <f t="shared" si="1"/>
        <v>22.925182117888752</v>
      </c>
      <c r="J36" s="58">
        <f t="shared" si="2"/>
        <v>-24.835376468659121</v>
      </c>
      <c r="K36" s="58">
        <f t="shared" si="3"/>
        <v>0</v>
      </c>
    </row>
    <row r="37" spans="1:11">
      <c r="A37" s="64" t="s">
        <v>202</v>
      </c>
      <c r="B37" s="83">
        <v>109.54305466019747</v>
      </c>
      <c r="C37" s="83">
        <v>131.80567405126865</v>
      </c>
      <c r="D37" s="83">
        <v>124.80580753651591</v>
      </c>
      <c r="E37" s="83"/>
      <c r="F37" s="83"/>
      <c r="G37" s="83"/>
      <c r="H37" s="67">
        <f t="shared" si="0"/>
        <v>0.13933108697455535</v>
      </c>
      <c r="I37" s="58">
        <f t="shared" si="1"/>
        <v>15.262752876318444</v>
      </c>
      <c r="J37" s="58">
        <f t="shared" si="2"/>
        <v>-6.999866514752739</v>
      </c>
      <c r="K37" s="58">
        <f t="shared" si="3"/>
        <v>0</v>
      </c>
    </row>
    <row r="38" spans="1:11">
      <c r="A38" s="64" t="s">
        <v>203</v>
      </c>
      <c r="B38" s="83">
        <v>92.889574591985294</v>
      </c>
      <c r="C38" s="83">
        <v>112.65352660257989</v>
      </c>
      <c r="D38" s="83">
        <v>106.72144745324036</v>
      </c>
      <c r="E38" s="83"/>
      <c r="F38" s="83"/>
      <c r="G38" s="83"/>
      <c r="H38" s="67">
        <f t="shared" si="0"/>
        <v>0.14890662296615262</v>
      </c>
      <c r="I38" s="58">
        <f t="shared" si="1"/>
        <v>13.831872861255064</v>
      </c>
      <c r="J38" s="58">
        <f t="shared" si="2"/>
        <v>-5.9320791493395291</v>
      </c>
      <c r="K38" s="58">
        <f t="shared" si="3"/>
        <v>0</v>
      </c>
    </row>
    <row r="39" spans="1:11">
      <c r="A39" s="64" t="s">
        <v>204</v>
      </c>
      <c r="B39" s="83">
        <v>99.08609306611379</v>
      </c>
      <c r="C39" s="83">
        <v>125.98682433437455</v>
      </c>
      <c r="D39" s="83">
        <v>131.60588681573981</v>
      </c>
      <c r="E39" s="83"/>
      <c r="F39" s="83"/>
      <c r="G39" s="83"/>
      <c r="H39" s="67">
        <f t="shared" si="0"/>
        <v>0.32819735588855692</v>
      </c>
      <c r="I39" s="58">
        <f t="shared" si="1"/>
        <v>32.519793749626018</v>
      </c>
      <c r="J39" s="58">
        <f t="shared" si="2"/>
        <v>5.6190624813652619</v>
      </c>
      <c r="K39" s="58">
        <f t="shared" si="3"/>
        <v>0</v>
      </c>
    </row>
    <row r="40" spans="1:11">
      <c r="A40" s="64" t="s">
        <v>205</v>
      </c>
      <c r="B40" s="83">
        <v>80.950479249747772</v>
      </c>
      <c r="C40" s="83">
        <v>79.262077230351892</v>
      </c>
      <c r="D40" s="83">
        <v>79.252280377678318</v>
      </c>
      <c r="E40" s="83"/>
      <c r="F40" s="83"/>
      <c r="G40" s="83"/>
      <c r="H40" s="67">
        <f t="shared" si="0"/>
        <v>-2.0978243585565257E-2</v>
      </c>
      <c r="I40" s="58">
        <f t="shared" si="1"/>
        <v>-1.6981988720694545</v>
      </c>
      <c r="J40" s="58">
        <f t="shared" si="2"/>
        <v>-9.7968526735741079E-3</v>
      </c>
      <c r="K40" s="58">
        <f t="shared" si="3"/>
        <v>0</v>
      </c>
    </row>
    <row r="41" spans="1:11">
      <c r="A41" s="64" t="s">
        <v>206</v>
      </c>
      <c r="B41" s="83">
        <v>101.9897530456734</v>
      </c>
      <c r="C41" s="83">
        <v>125.54034969998686</v>
      </c>
      <c r="D41" s="83">
        <v>120.43913549075209</v>
      </c>
      <c r="E41" s="83"/>
      <c r="F41" s="83"/>
      <c r="G41" s="83"/>
      <c r="H41" s="67">
        <f t="shared" si="0"/>
        <v>0.18089447120061788</v>
      </c>
      <c r="I41" s="58">
        <f t="shared" si="1"/>
        <v>18.449382445078697</v>
      </c>
      <c r="J41" s="58">
        <f t="shared" si="2"/>
        <v>-5.1012142092347688</v>
      </c>
      <c r="K41" s="58">
        <f t="shared" si="3"/>
        <v>0</v>
      </c>
    </row>
    <row r="42" spans="1:11">
      <c r="A42" s="64" t="s">
        <v>207</v>
      </c>
      <c r="B42" s="83">
        <v>71.893146288176865</v>
      </c>
      <c r="C42" s="83">
        <v>86.697567452735242</v>
      </c>
      <c r="D42" s="83">
        <v>85.702614845826488</v>
      </c>
      <c r="E42" s="83"/>
      <c r="F42" s="83"/>
      <c r="G42" s="83"/>
      <c r="H42" s="67">
        <f t="shared" si="0"/>
        <v>0.19208324117984316</v>
      </c>
      <c r="I42" s="58">
        <f t="shared" si="1"/>
        <v>13.809468557649623</v>
      </c>
      <c r="J42" s="58">
        <f t="shared" si="2"/>
        <v>-0.99495260690875398</v>
      </c>
      <c r="K42" s="58">
        <f t="shared" si="3"/>
        <v>0</v>
      </c>
    </row>
    <row r="43" spans="1:11">
      <c r="A43" s="64" t="s">
        <v>208</v>
      </c>
      <c r="B43" s="83">
        <v>81.925896496277034</v>
      </c>
      <c r="C43" s="83">
        <v>97.996708015084195</v>
      </c>
      <c r="D43" s="83">
        <v>95.026188732131672</v>
      </c>
      <c r="E43" s="83"/>
      <c r="F43" s="83"/>
      <c r="G43" s="83"/>
      <c r="H43" s="67">
        <f t="shared" si="0"/>
        <v>0.15990416701085422</v>
      </c>
      <c r="I43" s="58">
        <f t="shared" si="1"/>
        <v>13.100292235854639</v>
      </c>
      <c r="J43" s="58">
        <f t="shared" si="2"/>
        <v>-2.9705192829525231</v>
      </c>
      <c r="K43" s="58">
        <f t="shared" si="3"/>
        <v>0</v>
      </c>
    </row>
    <row r="44" spans="1:11">
      <c r="A44" s="64" t="s">
        <v>209</v>
      </c>
      <c r="B44" s="83">
        <v>90.773099708401944</v>
      </c>
      <c r="C44" s="83">
        <v>104.47977565612395</v>
      </c>
      <c r="D44" s="83">
        <v>104.59958278297648</v>
      </c>
      <c r="E44" s="83"/>
      <c r="F44" s="83"/>
      <c r="G44" s="83"/>
      <c r="H44" s="67">
        <f t="shared" si="0"/>
        <v>0.15231916855313429</v>
      </c>
      <c r="I44" s="58">
        <f t="shared" si="1"/>
        <v>13.82648307457454</v>
      </c>
      <c r="J44" s="58">
        <f t="shared" si="2"/>
        <v>0.11980712685253536</v>
      </c>
      <c r="K44" s="58">
        <f t="shared" si="3"/>
        <v>0</v>
      </c>
    </row>
    <row r="45" spans="1:11">
      <c r="A45" s="64" t="s">
        <v>210</v>
      </c>
      <c r="B45" s="83">
        <v>72.538475473817329</v>
      </c>
      <c r="C45" s="83">
        <v>85.828421038256167</v>
      </c>
      <c r="D45" s="83">
        <v>84.358272660935015</v>
      </c>
      <c r="E45" s="83"/>
      <c r="F45" s="83"/>
      <c r="G45" s="83"/>
      <c r="H45" s="67">
        <f t="shared" si="0"/>
        <v>0.16294521093683623</v>
      </c>
      <c r="I45" s="58">
        <f t="shared" si="1"/>
        <v>11.819797187117686</v>
      </c>
      <c r="J45" s="58">
        <f t="shared" si="2"/>
        <v>-1.4701483773211521</v>
      </c>
      <c r="K45" s="58">
        <f t="shared" si="3"/>
        <v>0</v>
      </c>
    </row>
    <row r="46" spans="1:11">
      <c r="A46" s="64" t="s">
        <v>211</v>
      </c>
      <c r="B46" s="83">
        <v>75.511476575563833</v>
      </c>
      <c r="C46" s="83">
        <v>86.82180507305921</v>
      </c>
      <c r="D46" s="83">
        <v>85.083200000057275</v>
      </c>
      <c r="E46" s="83"/>
      <c r="F46" s="83"/>
      <c r="G46" s="83"/>
      <c r="H46" s="67">
        <f t="shared" si="0"/>
        <v>0.12675852543970692</v>
      </c>
      <c r="I46" s="58">
        <f t="shared" si="1"/>
        <v>9.5717234244934417</v>
      </c>
      <c r="J46" s="58">
        <f t="shared" si="2"/>
        <v>-1.7386050730019349</v>
      </c>
      <c r="K46" s="58">
        <f t="shared" si="3"/>
        <v>0</v>
      </c>
    </row>
    <row r="47" spans="1:11">
      <c r="A47" s="64" t="s">
        <v>212</v>
      </c>
      <c r="B47" s="83">
        <v>103.14417223198595</v>
      </c>
      <c r="C47" s="83">
        <v>178.36730286129668</v>
      </c>
      <c r="D47" s="83">
        <v>176.05202617011579</v>
      </c>
      <c r="E47" s="83"/>
      <c r="F47" s="83"/>
      <c r="G47" s="83"/>
      <c r="H47" s="67">
        <f t="shared" si="0"/>
        <v>0.70685383730793527</v>
      </c>
      <c r="I47" s="58">
        <f t="shared" si="1"/>
        <v>72.907853938129847</v>
      </c>
      <c r="J47" s="58">
        <f t="shared" si="2"/>
        <v>-2.315276691180884</v>
      </c>
      <c r="K47" s="58">
        <f t="shared" si="3"/>
        <v>0</v>
      </c>
    </row>
    <row r="48" spans="1:11">
      <c r="A48" s="64" t="s">
        <v>213</v>
      </c>
      <c r="B48" s="83">
        <v>210.93446986441978</v>
      </c>
      <c r="C48" s="83">
        <v>343.63932698394632</v>
      </c>
      <c r="D48" s="83">
        <v>311.79312863910735</v>
      </c>
      <c r="E48" s="83"/>
      <c r="F48" s="83"/>
      <c r="G48" s="83"/>
      <c r="H48" s="67">
        <f t="shared" si="0"/>
        <v>0.47815162139936385</v>
      </c>
      <c r="I48" s="58">
        <f t="shared" si="1"/>
        <v>100.85865877468757</v>
      </c>
      <c r="J48" s="58">
        <f t="shared" si="2"/>
        <v>-31.846198344838967</v>
      </c>
      <c r="K48" s="58">
        <f t="shared" si="3"/>
        <v>0</v>
      </c>
    </row>
    <row r="49" spans="1:11">
      <c r="A49" s="64" t="s">
        <v>214</v>
      </c>
      <c r="B49" s="83">
        <v>97.410390735806587</v>
      </c>
      <c r="C49" s="83">
        <v>119.71254295336483</v>
      </c>
      <c r="D49" s="83">
        <v>114.49961519813525</v>
      </c>
      <c r="E49" s="83"/>
      <c r="F49" s="83"/>
      <c r="G49" s="83"/>
      <c r="H49" s="67">
        <f t="shared" si="0"/>
        <v>0.17543533429280167</v>
      </c>
      <c r="I49" s="58">
        <f t="shared" si="1"/>
        <v>17.089224462328659</v>
      </c>
      <c r="J49" s="58">
        <f t="shared" si="2"/>
        <v>-5.2129277552295861</v>
      </c>
      <c r="K49" s="58">
        <f t="shared" si="3"/>
        <v>0</v>
      </c>
    </row>
    <row r="50" spans="1:11">
      <c r="A50" s="64" t="s">
        <v>215</v>
      </c>
      <c r="B50" s="83">
        <v>98.330360880915606</v>
      </c>
      <c r="C50" s="83">
        <v>103.92954714798812</v>
      </c>
      <c r="D50" s="83">
        <v>103.51251690762227</v>
      </c>
      <c r="E50" s="83"/>
      <c r="F50" s="83"/>
      <c r="G50" s="83"/>
      <c r="H50" s="67">
        <f t="shared" si="0"/>
        <v>5.2701484874875915E-2</v>
      </c>
      <c r="I50" s="58">
        <f t="shared" si="1"/>
        <v>5.1821560267066644</v>
      </c>
      <c r="J50" s="58">
        <f t="shared" si="2"/>
        <v>-0.41703024036584679</v>
      </c>
      <c r="K50" s="58">
        <f t="shared" si="3"/>
        <v>0</v>
      </c>
    </row>
    <row r="51" spans="1:11">
      <c r="A51" s="64" t="s">
        <v>216</v>
      </c>
      <c r="B51" s="83">
        <v>76.884557865038573</v>
      </c>
      <c r="C51" s="83">
        <v>94.201887678818395</v>
      </c>
      <c r="D51" s="83">
        <v>92.981238623410107</v>
      </c>
      <c r="E51" s="83"/>
      <c r="F51" s="83"/>
      <c r="G51" s="83"/>
      <c r="H51" s="67">
        <f t="shared" si="0"/>
        <v>0.20936168725360021</v>
      </c>
      <c r="I51" s="58">
        <f t="shared" si="1"/>
        <v>16.096680758371534</v>
      </c>
      <c r="J51" s="58">
        <f t="shared" si="2"/>
        <v>-1.2206490554082876</v>
      </c>
      <c r="K51" s="58">
        <f t="shared" si="3"/>
        <v>0</v>
      </c>
    </row>
    <row r="52" spans="1:11">
      <c r="A52" s="64" t="s">
        <v>217</v>
      </c>
      <c r="B52" s="83">
        <v>65.153486809718046</v>
      </c>
      <c r="C52" s="83">
        <v>77.48141252067478</v>
      </c>
      <c r="D52" s="83">
        <v>76.965723288493592</v>
      </c>
      <c r="E52" s="83"/>
      <c r="F52" s="83"/>
      <c r="G52" s="83"/>
      <c r="H52" s="67">
        <f t="shared" si="0"/>
        <v>0.1812986082122266</v>
      </c>
      <c r="I52" s="58">
        <f t="shared" si="1"/>
        <v>11.812236478775546</v>
      </c>
      <c r="J52" s="58">
        <f t="shared" si="2"/>
        <v>-0.51568923218118812</v>
      </c>
      <c r="K52" s="58">
        <f t="shared" si="3"/>
        <v>0</v>
      </c>
    </row>
    <row r="53" spans="1:11">
      <c r="A53" s="64" t="s">
        <v>218</v>
      </c>
      <c r="B53" s="83">
        <v>114.66099741646246</v>
      </c>
      <c r="C53" s="83">
        <v>127.00875699169612</v>
      </c>
      <c r="D53" s="83">
        <v>133.35607633502485</v>
      </c>
      <c r="E53" s="83"/>
      <c r="F53" s="83"/>
      <c r="G53" s="83"/>
      <c r="H53" s="67">
        <f t="shared" si="0"/>
        <v>0.16304654014703557</v>
      </c>
      <c r="I53" s="58">
        <f t="shared" si="1"/>
        <v>18.695078918562388</v>
      </c>
      <c r="J53" s="58">
        <f t="shared" si="2"/>
        <v>6.3473193433287349</v>
      </c>
      <c r="K53" s="58">
        <f t="shared" si="3"/>
        <v>0</v>
      </c>
    </row>
    <row r="54" spans="1:11">
      <c r="A54" s="64" t="s">
        <v>219</v>
      </c>
      <c r="B54" s="83">
        <v>97.74873135923886</v>
      </c>
      <c r="C54" s="83">
        <v>113.64625147979625</v>
      </c>
      <c r="D54" s="83">
        <v>112.95179795653982</v>
      </c>
      <c r="E54" s="83"/>
      <c r="F54" s="83"/>
      <c r="G54" s="83"/>
      <c r="H54" s="67">
        <f t="shared" si="0"/>
        <v>0.15553211162841368</v>
      </c>
      <c r="I54" s="58">
        <f t="shared" si="1"/>
        <v>15.20306659730096</v>
      </c>
      <c r="J54" s="58">
        <f t="shared" si="2"/>
        <v>-0.69445352325642773</v>
      </c>
      <c r="K54" s="58">
        <f t="shared" si="3"/>
        <v>0</v>
      </c>
    </row>
    <row r="55" spans="1:11">
      <c r="A55" s="64" t="s">
        <v>220</v>
      </c>
      <c r="B55" s="83">
        <v>149.48542924958917</v>
      </c>
      <c r="C55" s="83">
        <v>155.49720770796478</v>
      </c>
      <c r="D55" s="83">
        <v>158.48732231156129</v>
      </c>
      <c r="E55" s="83"/>
      <c r="F55" s="83"/>
      <c r="G55" s="83"/>
      <c r="H55" s="67">
        <f t="shared" si="0"/>
        <v>6.0219200675017306E-2</v>
      </c>
      <c r="I55" s="58">
        <f t="shared" si="1"/>
        <v>9.0018930619721118</v>
      </c>
      <c r="J55" s="58">
        <f t="shared" si="2"/>
        <v>2.9901146035965098</v>
      </c>
      <c r="K55" s="58">
        <f t="shared" si="3"/>
        <v>0</v>
      </c>
    </row>
    <row r="56" spans="1:11">
      <c r="A56" s="64" t="s">
        <v>221</v>
      </c>
      <c r="B56" s="83">
        <v>149.34093713844968</v>
      </c>
      <c r="C56" s="83">
        <v>171.43972702499948</v>
      </c>
      <c r="D56" s="83">
        <v>163.95802573307512</v>
      </c>
      <c r="E56" s="83"/>
      <c r="F56" s="83"/>
      <c r="G56" s="83"/>
      <c r="H56" s="67">
        <f t="shared" si="0"/>
        <v>9.7877305946422188E-2</v>
      </c>
      <c r="I56" s="58">
        <f t="shared" si="1"/>
        <v>14.617088594625443</v>
      </c>
      <c r="J56" s="58">
        <f t="shared" si="2"/>
        <v>-7.4817012919243666</v>
      </c>
      <c r="K56" s="58">
        <f t="shared" si="3"/>
        <v>0</v>
      </c>
    </row>
    <row r="57" spans="1:11">
      <c r="A57" s="64" t="s">
        <v>222</v>
      </c>
      <c r="B57" s="83">
        <v>140.53216185020935</v>
      </c>
      <c r="C57" s="83">
        <v>187.65893841738134</v>
      </c>
      <c r="D57" s="83">
        <v>187.09675743581633</v>
      </c>
      <c r="E57" s="83"/>
      <c r="F57" s="83"/>
      <c r="G57" s="83"/>
      <c r="H57" s="67">
        <f t="shared" si="0"/>
        <v>0.33134476103227761</v>
      </c>
      <c r="I57" s="58">
        <f t="shared" si="1"/>
        <v>46.56459558560698</v>
      </c>
      <c r="J57" s="58">
        <f t="shared" si="2"/>
        <v>-0.56218098156500673</v>
      </c>
      <c r="K57" s="58">
        <f t="shared" si="3"/>
        <v>0</v>
      </c>
    </row>
    <row r="58" spans="1:11">
      <c r="A58" s="64" t="s">
        <v>223</v>
      </c>
      <c r="B58" s="83">
        <v>85.261721971452246</v>
      </c>
      <c r="C58" s="83">
        <v>112.42972381052867</v>
      </c>
      <c r="D58" s="83">
        <v>112.17772648773337</v>
      </c>
      <c r="E58" s="83"/>
      <c r="F58" s="83"/>
      <c r="G58" s="83"/>
      <c r="H58" s="67">
        <f t="shared" si="0"/>
        <v>0.31568685095632093</v>
      </c>
      <c r="I58" s="58">
        <f t="shared" si="1"/>
        <v>26.91600451628112</v>
      </c>
      <c r="J58" s="58">
        <f t="shared" si="2"/>
        <v>-0.25199732279530451</v>
      </c>
      <c r="K58" s="58">
        <f t="shared" si="3"/>
        <v>0</v>
      </c>
    </row>
    <row r="59" spans="1:11">
      <c r="A59" s="64" t="s">
        <v>224</v>
      </c>
      <c r="B59" s="83">
        <v>187.32334014511491</v>
      </c>
      <c r="C59" s="83">
        <v>239.00756783944112</v>
      </c>
      <c r="D59" s="83">
        <v>230.5032735242126</v>
      </c>
      <c r="E59" s="83"/>
      <c r="F59" s="83"/>
      <c r="G59" s="83"/>
      <c r="H59" s="67">
        <f t="shared" si="0"/>
        <v>0.2305101614440957</v>
      </c>
      <c r="I59" s="58">
        <f t="shared" si="1"/>
        <v>43.17993337909769</v>
      </c>
      <c r="J59" s="58">
        <f t="shared" si="2"/>
        <v>-8.5042943152285204</v>
      </c>
      <c r="K59" s="58">
        <f t="shared" si="3"/>
        <v>0</v>
      </c>
    </row>
    <row r="60" spans="1:11">
      <c r="A60" s="64" t="s">
        <v>225</v>
      </c>
      <c r="B60" s="83">
        <v>128.57168587964549</v>
      </c>
      <c r="C60" s="83">
        <v>164.87506806511243</v>
      </c>
      <c r="D60" s="83">
        <v>167.3563014926327</v>
      </c>
      <c r="E60" s="83"/>
      <c r="F60" s="83"/>
      <c r="G60" s="83"/>
      <c r="H60" s="67">
        <f t="shared" si="0"/>
        <v>0.30165751773133825</v>
      </c>
      <c r="I60" s="58">
        <f t="shared" si="1"/>
        <v>38.78461561298721</v>
      </c>
      <c r="J60" s="58">
        <f t="shared" si="2"/>
        <v>2.4812334275202659</v>
      </c>
      <c r="K60" s="58">
        <f t="shared" si="3"/>
        <v>0</v>
      </c>
    </row>
    <row r="61" spans="1:11">
      <c r="A61" s="64" t="s">
        <v>226</v>
      </c>
      <c r="B61" s="83">
        <v>106.92656131095958</v>
      </c>
      <c r="C61" s="83">
        <v>132.76804715788933</v>
      </c>
      <c r="D61" s="83">
        <v>132.26595798983561</v>
      </c>
      <c r="E61" s="83"/>
      <c r="F61" s="83"/>
      <c r="G61" s="83"/>
      <c r="H61" s="67">
        <f t="shared" si="0"/>
        <v>0.23697944054503914</v>
      </c>
      <c r="I61" s="58">
        <f t="shared" si="1"/>
        <v>25.339396678876028</v>
      </c>
      <c r="J61" s="58">
        <f t="shared" si="2"/>
        <v>-0.50208916805371473</v>
      </c>
      <c r="K61" s="58">
        <f t="shared" si="3"/>
        <v>0</v>
      </c>
    </row>
    <row r="62" spans="1:11">
      <c r="A62" s="64" t="s">
        <v>227</v>
      </c>
      <c r="B62" s="83">
        <v>79.609247223287639</v>
      </c>
      <c r="C62" s="83">
        <v>86.585327134984212</v>
      </c>
      <c r="D62" s="83">
        <v>86.571504264172916</v>
      </c>
      <c r="E62" s="83"/>
      <c r="F62" s="83"/>
      <c r="G62" s="83"/>
      <c r="H62" s="67">
        <f t="shared" si="0"/>
        <v>8.7455380922740938E-2</v>
      </c>
      <c r="I62" s="58">
        <f t="shared" si="1"/>
        <v>6.9622570408852766</v>
      </c>
      <c r="J62" s="58">
        <f t="shared" si="2"/>
        <v>-1.3822870811296184E-2</v>
      </c>
      <c r="K62" s="58">
        <f t="shared" si="3"/>
        <v>0</v>
      </c>
    </row>
    <row r="63" spans="1:11">
      <c r="A63" s="64" t="s">
        <v>228</v>
      </c>
      <c r="B63" s="83">
        <v>75.718771989014243</v>
      </c>
      <c r="C63" s="83">
        <v>88.201650066090139</v>
      </c>
      <c r="D63" s="83">
        <v>88.121011838797301</v>
      </c>
      <c r="E63" s="83"/>
      <c r="F63" s="83"/>
      <c r="G63" s="83"/>
      <c r="H63" s="67">
        <f t="shared" si="0"/>
        <v>0.16379346262486208</v>
      </c>
      <c r="I63" s="58">
        <f t="shared" si="1"/>
        <v>12.402239849783058</v>
      </c>
      <c r="J63" s="58">
        <f t="shared" si="2"/>
        <v>-8.0638227292837428E-2</v>
      </c>
      <c r="K63" s="58">
        <f t="shared" si="3"/>
        <v>0</v>
      </c>
    </row>
    <row r="64" spans="1:11">
      <c r="A64" s="64" t="s">
        <v>229</v>
      </c>
      <c r="B64" s="83">
        <v>142.96517651246927</v>
      </c>
      <c r="C64" s="83">
        <v>176.37952784831498</v>
      </c>
      <c r="D64" s="83">
        <v>177.7686787953088</v>
      </c>
      <c r="E64" s="83"/>
      <c r="F64" s="83"/>
      <c r="G64" s="83"/>
      <c r="H64" s="67">
        <f t="shared" si="0"/>
        <v>0.24344041767264915</v>
      </c>
      <c r="I64" s="58">
        <f t="shared" si="1"/>
        <v>34.803502282839531</v>
      </c>
      <c r="J64" s="58">
        <f t="shared" si="2"/>
        <v>1.3891509469938228</v>
      </c>
      <c r="K64" s="58">
        <f t="shared" si="3"/>
        <v>0</v>
      </c>
    </row>
    <row r="65" spans="1:11">
      <c r="A65" s="64" t="s">
        <v>230</v>
      </c>
      <c r="B65" s="83">
        <v>100.325013535709</v>
      </c>
      <c r="C65" s="83">
        <v>132.35447333137006</v>
      </c>
      <c r="D65" s="83">
        <v>128.40698729047361</v>
      </c>
      <c r="E65" s="83"/>
      <c r="F65" s="83"/>
      <c r="G65" s="83"/>
      <c r="H65" s="67">
        <f t="shared" si="0"/>
        <v>0.27990999218524198</v>
      </c>
      <c r="I65" s="58">
        <f t="shared" si="1"/>
        <v>28.081973754764604</v>
      </c>
      <c r="J65" s="58">
        <f t="shared" si="2"/>
        <v>-3.9474860408964503</v>
      </c>
      <c r="K65" s="58">
        <f t="shared" si="3"/>
        <v>0</v>
      </c>
    </row>
    <row r="66" spans="1:11">
      <c r="A66" s="64" t="s">
        <v>231</v>
      </c>
      <c r="B66" s="83">
        <v>211.49192196183816</v>
      </c>
      <c r="C66" s="83">
        <v>256.82870412174867</v>
      </c>
      <c r="D66" s="83">
        <v>274.81802423749679</v>
      </c>
      <c r="E66" s="83"/>
      <c r="F66" s="83"/>
      <c r="G66" s="83"/>
      <c r="H66" s="67">
        <f t="shared" si="0"/>
        <v>0.29942563142948436</v>
      </c>
      <c r="I66" s="58">
        <f t="shared" si="1"/>
        <v>63.326102275658627</v>
      </c>
      <c r="J66" s="58">
        <f t="shared" si="2"/>
        <v>17.989320115748114</v>
      </c>
      <c r="K66" s="58">
        <f t="shared" si="3"/>
        <v>0</v>
      </c>
    </row>
    <row r="67" spans="1:11">
      <c r="A67" s="64" t="s">
        <v>232</v>
      </c>
      <c r="B67" s="83">
        <v>95.810666660819535</v>
      </c>
      <c r="C67" s="83">
        <v>111.26065209695416</v>
      </c>
      <c r="D67" s="83">
        <v>110.64671815990809</v>
      </c>
      <c r="E67" s="83"/>
      <c r="F67" s="83"/>
      <c r="G67" s="83"/>
      <c r="H67" s="67">
        <f t="shared" si="0"/>
        <v>0.15484759699679196</v>
      </c>
      <c r="I67" s="58">
        <f t="shared" si="1"/>
        <v>14.836051499088555</v>
      </c>
      <c r="J67" s="58">
        <f t="shared" si="2"/>
        <v>-0.61393393704607035</v>
      </c>
      <c r="K67" s="58">
        <f t="shared" si="3"/>
        <v>0</v>
      </c>
    </row>
    <row r="68" spans="1:11">
      <c r="A68" s="64" t="s">
        <v>233</v>
      </c>
      <c r="B68" s="83">
        <v>88.397591538430078</v>
      </c>
      <c r="C68" s="83">
        <v>100.54536677984673</v>
      </c>
      <c r="D68" s="83">
        <v>103.04415428152289</v>
      </c>
      <c r="E68" s="83"/>
      <c r="F68" s="83"/>
      <c r="G68" s="83"/>
      <c r="H68" s="67">
        <f t="shared" ref="H68:H92" si="4">(D68-B68)/B68</f>
        <v>0.1656896131239656</v>
      </c>
      <c r="I68" s="58">
        <f t="shared" ref="I68:I92" si="5">D68-B68</f>
        <v>14.646562743092815</v>
      </c>
      <c r="J68" s="58">
        <f t="shared" ref="J68:J92" si="6">D68-C68</f>
        <v>2.498787501676162</v>
      </c>
      <c r="K68" s="58">
        <f t="shared" ref="K68:K92" si="7">G68-F68</f>
        <v>0</v>
      </c>
    </row>
    <row r="69" spans="1:11">
      <c r="A69" s="64" t="s">
        <v>234</v>
      </c>
      <c r="B69" s="83">
        <v>75.230554075978816</v>
      </c>
      <c r="C69" s="83">
        <v>98.592581304429359</v>
      </c>
      <c r="D69" s="83">
        <v>96.758939952205495</v>
      </c>
      <c r="E69" s="83"/>
      <c r="F69" s="83"/>
      <c r="G69" s="83"/>
      <c r="H69" s="67">
        <f t="shared" si="4"/>
        <v>0.28616545684994116</v>
      </c>
      <c r="I69" s="58">
        <f t="shared" si="5"/>
        <v>21.528385876226679</v>
      </c>
      <c r="J69" s="58">
        <f t="shared" si="6"/>
        <v>-1.8336413522238644</v>
      </c>
      <c r="K69" s="58">
        <f t="shared" si="7"/>
        <v>0</v>
      </c>
    </row>
    <row r="70" spans="1:11">
      <c r="A70" s="64" t="s">
        <v>235</v>
      </c>
      <c r="B70" s="83">
        <v>99.257651123818732</v>
      </c>
      <c r="C70" s="83">
        <v>119.74907423233148</v>
      </c>
      <c r="D70" s="83">
        <v>115.56239486029223</v>
      </c>
      <c r="E70" s="83"/>
      <c r="F70" s="83"/>
      <c r="G70" s="83"/>
      <c r="H70" s="67">
        <f t="shared" si="4"/>
        <v>0.16426687063281581</v>
      </c>
      <c r="I70" s="58">
        <f t="shared" si="5"/>
        <v>16.304743736473498</v>
      </c>
      <c r="J70" s="58">
        <f t="shared" si="6"/>
        <v>-4.1866793720392508</v>
      </c>
      <c r="K70" s="58">
        <f t="shared" si="7"/>
        <v>0</v>
      </c>
    </row>
    <row r="71" spans="1:11">
      <c r="A71" s="64" t="s">
        <v>236</v>
      </c>
      <c r="B71" s="83">
        <v>84.367720390226168</v>
      </c>
      <c r="C71" s="83">
        <v>96.59568842395467</v>
      </c>
      <c r="D71" s="83">
        <v>95.900751774573195</v>
      </c>
      <c r="E71" s="83"/>
      <c r="F71" s="83"/>
      <c r="G71" s="83"/>
      <c r="H71" s="67">
        <f t="shared" si="4"/>
        <v>0.13669957337952568</v>
      </c>
      <c r="I71" s="58">
        <f t="shared" si="5"/>
        <v>11.533031384347026</v>
      </c>
      <c r="J71" s="58">
        <f t="shared" si="6"/>
        <v>-0.69493664938147504</v>
      </c>
      <c r="K71" s="58">
        <f t="shared" si="7"/>
        <v>0</v>
      </c>
    </row>
    <row r="72" spans="1:11">
      <c r="A72" s="64" t="s">
        <v>237</v>
      </c>
      <c r="B72" s="83">
        <v>89.871307194198323</v>
      </c>
      <c r="C72" s="83">
        <v>105.25607875067924</v>
      </c>
      <c r="D72" s="83">
        <v>105.2592612496546</v>
      </c>
      <c r="E72" s="83"/>
      <c r="F72" s="83"/>
      <c r="G72" s="83"/>
      <c r="H72" s="67">
        <f t="shared" si="4"/>
        <v>0.17122210120083411</v>
      </c>
      <c r="I72" s="58">
        <f t="shared" si="5"/>
        <v>15.387954055456277</v>
      </c>
      <c r="J72" s="58">
        <f t="shared" si="6"/>
        <v>3.1824989753630462E-3</v>
      </c>
      <c r="K72" s="58">
        <f t="shared" si="7"/>
        <v>0</v>
      </c>
    </row>
    <row r="73" spans="1:11">
      <c r="A73" s="64" t="s">
        <v>238</v>
      </c>
      <c r="B73" s="83">
        <v>80.110183628956122</v>
      </c>
      <c r="C73" s="83">
        <v>93.438528731606581</v>
      </c>
      <c r="D73" s="83">
        <v>91.53094303647481</v>
      </c>
      <c r="E73" s="83"/>
      <c r="F73" s="83"/>
      <c r="G73" s="83"/>
      <c r="H73" s="67">
        <f t="shared" si="4"/>
        <v>0.14256314104104253</v>
      </c>
      <c r="I73" s="58">
        <f t="shared" si="5"/>
        <v>11.420759407518688</v>
      </c>
      <c r="J73" s="58">
        <f t="shared" si="6"/>
        <v>-1.9075856951317718</v>
      </c>
      <c r="K73" s="58">
        <f t="shared" si="7"/>
        <v>0</v>
      </c>
    </row>
    <row r="74" spans="1:11">
      <c r="A74" s="64" t="s">
        <v>239</v>
      </c>
      <c r="B74" s="83">
        <v>70.343058600804056</v>
      </c>
      <c r="C74" s="83">
        <v>87.23122673091865</v>
      </c>
      <c r="D74" s="83">
        <v>86.921825939834577</v>
      </c>
      <c r="E74" s="83"/>
      <c r="F74" s="83"/>
      <c r="G74" s="83"/>
      <c r="H74" s="67">
        <f t="shared" si="4"/>
        <v>0.23568448214790899</v>
      </c>
      <c r="I74" s="58">
        <f t="shared" si="5"/>
        <v>16.57876733903052</v>
      </c>
      <c r="J74" s="58">
        <f t="shared" si="6"/>
        <v>-0.30940079108407303</v>
      </c>
      <c r="K74" s="58">
        <f t="shared" si="7"/>
        <v>0</v>
      </c>
    </row>
    <row r="75" spans="1:11">
      <c r="A75" s="64" t="s">
        <v>240</v>
      </c>
      <c r="B75" s="83">
        <v>99.227613113877823</v>
      </c>
      <c r="C75" s="83">
        <v>129.83258968203731</v>
      </c>
      <c r="D75" s="83">
        <v>126.12710723806946</v>
      </c>
      <c r="E75" s="83"/>
      <c r="F75" s="83"/>
      <c r="G75" s="83"/>
      <c r="H75" s="67">
        <f t="shared" si="4"/>
        <v>0.27108879554847937</v>
      </c>
      <c r="I75" s="58">
        <f t="shared" si="5"/>
        <v>26.899494124191634</v>
      </c>
      <c r="J75" s="58">
        <f t="shared" si="6"/>
        <v>-3.7054824439678526</v>
      </c>
      <c r="K75" s="58">
        <f t="shared" si="7"/>
        <v>0</v>
      </c>
    </row>
    <row r="76" spans="1:11">
      <c r="A76" s="64" t="s">
        <v>166</v>
      </c>
      <c r="B76" s="83">
        <v>118.21238873415291</v>
      </c>
      <c r="C76" s="83">
        <v>110.24432571969231</v>
      </c>
      <c r="D76" s="83">
        <v>103.34328564618808</v>
      </c>
      <c r="E76" s="83"/>
      <c r="F76" s="83"/>
      <c r="G76" s="83"/>
      <c r="H76" s="67">
        <f t="shared" si="4"/>
        <v>-0.12578295090038205</v>
      </c>
      <c r="I76" s="58">
        <f t="shared" si="5"/>
        <v>-14.869103087964831</v>
      </c>
      <c r="J76" s="58">
        <f t="shared" si="6"/>
        <v>-6.9010400735042339</v>
      </c>
      <c r="K76" s="58">
        <f t="shared" si="7"/>
        <v>0</v>
      </c>
    </row>
    <row r="77" spans="1:11">
      <c r="A77" s="64" t="s">
        <v>241</v>
      </c>
      <c r="B77" s="83">
        <v>93.497979391032658</v>
      </c>
      <c r="C77" s="83">
        <v>108.80818501242862</v>
      </c>
      <c r="D77" s="83">
        <v>109.49546845361242</v>
      </c>
      <c r="E77" s="83"/>
      <c r="F77" s="83"/>
      <c r="G77" s="83"/>
      <c r="H77" s="67">
        <f t="shared" si="4"/>
        <v>0.17109983730957581</v>
      </c>
      <c r="I77" s="58">
        <f t="shared" si="5"/>
        <v>15.99748906257976</v>
      </c>
      <c r="J77" s="58">
        <f t="shared" si="6"/>
        <v>0.68728344118379425</v>
      </c>
      <c r="K77" s="58">
        <f t="shared" si="7"/>
        <v>0</v>
      </c>
    </row>
    <row r="78" spans="1:11">
      <c r="A78" s="64" t="s">
        <v>242</v>
      </c>
      <c r="B78" s="83">
        <v>89.876448396898496</v>
      </c>
      <c r="C78" s="83">
        <v>109.03970238588896</v>
      </c>
      <c r="D78" s="83">
        <v>108.76996504620047</v>
      </c>
      <c r="E78" s="83"/>
      <c r="F78" s="83"/>
      <c r="G78" s="83"/>
      <c r="H78" s="67">
        <f t="shared" si="4"/>
        <v>0.21021654711885521</v>
      </c>
      <c r="I78" s="58">
        <f t="shared" si="5"/>
        <v>18.893516649301972</v>
      </c>
      <c r="J78" s="58">
        <f t="shared" si="6"/>
        <v>-0.2697373396884899</v>
      </c>
      <c r="K78" s="58">
        <f t="shared" si="7"/>
        <v>0</v>
      </c>
    </row>
    <row r="79" spans="1:11">
      <c r="A79" s="64" t="s">
        <v>243</v>
      </c>
      <c r="B79" s="83">
        <v>87.049447563210904</v>
      </c>
      <c r="C79" s="83">
        <v>98.916809093764911</v>
      </c>
      <c r="D79" s="83">
        <v>96.006510719412617</v>
      </c>
      <c r="E79" s="83"/>
      <c r="F79" s="83"/>
      <c r="G79" s="83"/>
      <c r="H79" s="67">
        <f t="shared" si="4"/>
        <v>0.10289626651217455</v>
      </c>
      <c r="I79" s="58">
        <f t="shared" si="5"/>
        <v>8.9570631562017127</v>
      </c>
      <c r="J79" s="58">
        <f t="shared" si="6"/>
        <v>-2.9102983743522941</v>
      </c>
      <c r="K79" s="58">
        <f t="shared" si="7"/>
        <v>0</v>
      </c>
    </row>
    <row r="80" spans="1:11">
      <c r="A80" s="64" t="s">
        <v>244</v>
      </c>
      <c r="B80" s="83">
        <v>74.625439728133131</v>
      </c>
      <c r="C80" s="83">
        <v>106.07073284720555</v>
      </c>
      <c r="D80" s="83">
        <v>91.216111670703285</v>
      </c>
      <c r="E80" s="83"/>
      <c r="F80" s="83"/>
      <c r="G80" s="83"/>
      <c r="H80" s="67">
        <f t="shared" si="4"/>
        <v>0.2223192520273434</v>
      </c>
      <c r="I80" s="58">
        <f t="shared" si="5"/>
        <v>16.590671942570154</v>
      </c>
      <c r="J80" s="58">
        <f t="shared" si="6"/>
        <v>-14.854621176502263</v>
      </c>
      <c r="K80" s="58">
        <f t="shared" si="7"/>
        <v>0</v>
      </c>
    </row>
    <row r="81" spans="1:11">
      <c r="A81" s="64" t="s">
        <v>245</v>
      </c>
      <c r="B81" s="83">
        <v>100.85116915351644</v>
      </c>
      <c r="C81" s="83">
        <v>117.60873443097719</v>
      </c>
      <c r="D81" s="83">
        <v>116.04921213135678</v>
      </c>
      <c r="E81" s="83"/>
      <c r="F81" s="83"/>
      <c r="G81" s="83"/>
      <c r="H81" s="67">
        <f t="shared" si="4"/>
        <v>0.15069773712494861</v>
      </c>
      <c r="I81" s="58">
        <f t="shared" si="5"/>
        <v>15.198042977840345</v>
      </c>
      <c r="J81" s="58">
        <f t="shared" si="6"/>
        <v>-1.5595222996204114</v>
      </c>
      <c r="K81" s="58">
        <f t="shared" si="7"/>
        <v>0</v>
      </c>
    </row>
    <row r="82" spans="1:11">
      <c r="A82" s="64" t="s">
        <v>246</v>
      </c>
      <c r="B82" s="83">
        <v>104.87253698370745</v>
      </c>
      <c r="C82" s="83">
        <v>132.30258728925395</v>
      </c>
      <c r="D82" s="83">
        <v>121.92488604885418</v>
      </c>
      <c r="E82" s="83"/>
      <c r="F82" s="83"/>
      <c r="G82" s="83"/>
      <c r="H82" s="67">
        <f t="shared" si="4"/>
        <v>0.16260071087815783</v>
      </c>
      <c r="I82" s="58">
        <f t="shared" si="5"/>
        <v>17.052349065146728</v>
      </c>
      <c r="J82" s="58">
        <f t="shared" si="6"/>
        <v>-10.377701240399773</v>
      </c>
      <c r="K82" s="58">
        <f t="shared" si="7"/>
        <v>0</v>
      </c>
    </row>
    <row r="83" spans="1:11">
      <c r="A83" s="64" t="s">
        <v>247</v>
      </c>
      <c r="B83" s="83">
        <v>62.855776586852841</v>
      </c>
      <c r="C83" s="83">
        <v>79.663342448506825</v>
      </c>
      <c r="D83" s="83">
        <v>73.320824868336544</v>
      </c>
      <c r="E83" s="83"/>
      <c r="F83" s="83"/>
      <c r="G83" s="83"/>
      <c r="H83" s="67">
        <f t="shared" si="4"/>
        <v>0.16649302339019409</v>
      </c>
      <c r="I83" s="58">
        <f t="shared" si="5"/>
        <v>10.465048281483703</v>
      </c>
      <c r="J83" s="58">
        <f t="shared" si="6"/>
        <v>-6.3425175801702807</v>
      </c>
      <c r="K83" s="58">
        <f t="shared" si="7"/>
        <v>0</v>
      </c>
    </row>
    <row r="84" spans="1:11">
      <c r="A84" s="64" t="s">
        <v>248</v>
      </c>
      <c r="B84" s="83">
        <v>84.067760757485615</v>
      </c>
      <c r="C84" s="83">
        <v>106.65299442181364</v>
      </c>
      <c r="D84" s="83">
        <v>108.43906683158473</v>
      </c>
      <c r="E84" s="83"/>
      <c r="F84" s="83"/>
      <c r="G84" s="83"/>
      <c r="H84" s="67">
        <f t="shared" si="4"/>
        <v>0.28990074024219831</v>
      </c>
      <c r="I84" s="58">
        <f t="shared" si="5"/>
        <v>24.37130607409911</v>
      </c>
      <c r="J84" s="58">
        <f t="shared" si="6"/>
        <v>1.7860724097710801</v>
      </c>
      <c r="K84" s="58">
        <f t="shared" si="7"/>
        <v>0</v>
      </c>
    </row>
    <row r="85" spans="1:11">
      <c r="A85" s="64" t="s">
        <v>249</v>
      </c>
      <c r="B85" s="83">
        <v>112.78074269759085</v>
      </c>
      <c r="C85" s="83">
        <v>131.15163351095546</v>
      </c>
      <c r="D85" s="83">
        <v>123.65082887824083</v>
      </c>
      <c r="E85" s="83"/>
      <c r="F85" s="83"/>
      <c r="G85" s="83"/>
      <c r="H85" s="67">
        <f t="shared" si="4"/>
        <v>9.6382466728357319E-2</v>
      </c>
      <c r="I85" s="58">
        <f t="shared" si="5"/>
        <v>10.870086180649977</v>
      </c>
      <c r="J85" s="58">
        <f t="shared" si="6"/>
        <v>-7.5008046327146332</v>
      </c>
      <c r="K85" s="58">
        <f t="shared" si="7"/>
        <v>0</v>
      </c>
    </row>
    <row r="86" spans="1:11">
      <c r="A86" s="64" t="s">
        <v>250</v>
      </c>
      <c r="B86" s="83">
        <v>81.83129310225091</v>
      </c>
      <c r="C86" s="83">
        <v>93.933181072585924</v>
      </c>
      <c r="D86" s="83">
        <v>93.961091365670569</v>
      </c>
      <c r="E86" s="83"/>
      <c r="F86" s="83"/>
      <c r="G86" s="83"/>
      <c r="H86" s="67">
        <f t="shared" si="4"/>
        <v>0.14822933627925289</v>
      </c>
      <c r="I86" s="58">
        <f t="shared" si="5"/>
        <v>12.129798263419659</v>
      </c>
      <c r="J86" s="58">
        <f t="shared" si="6"/>
        <v>2.7910293084644877E-2</v>
      </c>
      <c r="K86" s="58">
        <f t="shared" si="7"/>
        <v>0</v>
      </c>
    </row>
    <row r="87" spans="1:11">
      <c r="A87" s="64" t="s">
        <v>251</v>
      </c>
      <c r="B87" s="83">
        <v>63.911875803387105</v>
      </c>
      <c r="C87" s="83">
        <v>76.972959643043993</v>
      </c>
      <c r="D87" s="83">
        <v>76.295062324186929</v>
      </c>
      <c r="E87" s="83"/>
      <c r="F87" s="83"/>
      <c r="G87" s="83"/>
      <c r="H87" s="67">
        <f t="shared" si="4"/>
        <v>0.19375407723745075</v>
      </c>
      <c r="I87" s="58">
        <f t="shared" si="5"/>
        <v>12.383186520799825</v>
      </c>
      <c r="J87" s="58">
        <f t="shared" si="6"/>
        <v>-0.67789731885706317</v>
      </c>
      <c r="K87" s="58">
        <f t="shared" si="7"/>
        <v>0</v>
      </c>
    </row>
    <row r="88" spans="1:11">
      <c r="A88" s="64" t="s">
        <v>252</v>
      </c>
      <c r="B88" s="83">
        <v>60.700032171913882</v>
      </c>
      <c r="C88" s="83">
        <v>71.315092121752542</v>
      </c>
      <c r="D88" s="83">
        <v>71.297267149982176</v>
      </c>
      <c r="E88" s="83"/>
      <c r="F88" s="83"/>
      <c r="G88" s="83"/>
      <c r="H88" s="67">
        <f t="shared" si="4"/>
        <v>0.17458367975909692</v>
      </c>
      <c r="I88" s="58">
        <f t="shared" si="5"/>
        <v>10.597234978068293</v>
      </c>
      <c r="J88" s="58">
        <f t="shared" si="6"/>
        <v>-1.782497177036646E-2</v>
      </c>
      <c r="K88" s="58">
        <f t="shared" si="7"/>
        <v>0</v>
      </c>
    </row>
    <row r="89" spans="1:11">
      <c r="A89" s="64" t="s">
        <v>253</v>
      </c>
      <c r="B89" s="83">
        <v>61.159609109821524</v>
      </c>
      <c r="C89" s="83">
        <v>74.719606576629474</v>
      </c>
      <c r="D89" s="83">
        <v>74.892634667020246</v>
      </c>
      <c r="E89" s="83"/>
      <c r="F89" s="83"/>
      <c r="G89" s="83"/>
      <c r="H89" s="67">
        <f t="shared" si="4"/>
        <v>0.22454403743063422</v>
      </c>
      <c r="I89" s="58">
        <f t="shared" si="5"/>
        <v>13.733025557198722</v>
      </c>
      <c r="J89" s="58">
        <f t="shared" si="6"/>
        <v>0.1730280903907726</v>
      </c>
      <c r="K89" s="58">
        <f t="shared" si="7"/>
        <v>0</v>
      </c>
    </row>
    <row r="90" spans="1:11">
      <c r="A90" s="64" t="s">
        <v>254</v>
      </c>
      <c r="B90" s="83">
        <v>178.81204215013977</v>
      </c>
      <c r="C90" s="83">
        <v>184.41922468394679</v>
      </c>
      <c r="D90" s="83">
        <v>180.07434221439814</v>
      </c>
      <c r="E90" s="83"/>
      <c r="F90" s="83"/>
      <c r="G90" s="83"/>
      <c r="H90" s="67">
        <f t="shared" si="4"/>
        <v>7.059368312557367E-3</v>
      </c>
      <c r="I90" s="58">
        <f t="shared" si="5"/>
        <v>1.262300064258369</v>
      </c>
      <c r="J90" s="58">
        <f t="shared" si="6"/>
        <v>-4.3448824695486508</v>
      </c>
      <c r="K90" s="58">
        <f t="shared" si="7"/>
        <v>0</v>
      </c>
    </row>
    <row r="91" spans="1:11" s="91" customFormat="1">
      <c r="A91" s="64" t="s">
        <v>282</v>
      </c>
      <c r="B91" s="83"/>
      <c r="C91" s="83">
        <v>68.291942305341465</v>
      </c>
      <c r="D91" s="83">
        <v>68.443374144974243</v>
      </c>
      <c r="E91" s="83"/>
      <c r="F91" s="83"/>
      <c r="G91" s="83"/>
      <c r="H91" s="67"/>
      <c r="I91" s="58"/>
      <c r="J91" s="58"/>
      <c r="K91" s="58"/>
    </row>
    <row r="92" spans="1:11">
      <c r="A92" s="57" t="s">
        <v>255</v>
      </c>
      <c r="B92" s="138">
        <v>89.335404263798338</v>
      </c>
      <c r="C92" s="138">
        <v>103.48326547441698</v>
      </c>
      <c r="D92" s="138">
        <v>101.65694823577476</v>
      </c>
      <c r="E92" s="138"/>
      <c r="F92" s="138"/>
      <c r="G92" s="138"/>
      <c r="H92" s="89">
        <f t="shared" si="4"/>
        <v>0.13792453365512469</v>
      </c>
      <c r="I92" s="90">
        <f t="shared" si="5"/>
        <v>12.321543971976425</v>
      </c>
      <c r="J92" s="90">
        <f t="shared" si="6"/>
        <v>-1.8263172386422184</v>
      </c>
      <c r="K92" s="58">
        <f t="shared" si="7"/>
        <v>0</v>
      </c>
    </row>
    <row r="93" spans="1:11">
      <c r="F93" s="141"/>
      <c r="G93" s="141"/>
    </row>
    <row r="94" spans="1:11">
      <c r="B94" s="121"/>
      <c r="C94" s="117"/>
      <c r="D94" s="119"/>
      <c r="E94" s="121"/>
      <c r="F94" s="121"/>
      <c r="G94" s="121"/>
    </row>
  </sheetData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87"/>
  <sheetViews>
    <sheetView topLeftCell="J1" zoomScale="80" zoomScaleNormal="80" workbookViewId="0">
      <selection activeCell="Y29" sqref="Y29"/>
    </sheetView>
  </sheetViews>
  <sheetFormatPr defaultRowHeight="15"/>
  <cols>
    <col min="1" max="1" width="16.140625" customWidth="1"/>
    <col min="2" max="2" width="9.140625" style="123"/>
    <col min="3" max="3" width="9.140625" style="122"/>
    <col min="4" max="4" width="15.140625" style="123" customWidth="1"/>
    <col min="5" max="6" width="8.7109375" style="131"/>
    <col min="7" max="7" width="13.42578125" style="131" customWidth="1"/>
    <col min="8" max="8" width="30.5703125" customWidth="1"/>
    <col min="9" max="9" width="30" customWidth="1"/>
    <col min="10" max="10" width="33.42578125" customWidth="1"/>
    <col min="11" max="11" width="33.42578125" style="131" customWidth="1"/>
  </cols>
  <sheetData>
    <row r="1" spans="1:11" s="131" customFormat="1" ht="15.75" thickBot="1">
      <c r="B1" s="169" t="s">
        <v>163</v>
      </c>
      <c r="C1" s="169"/>
      <c r="D1" s="170"/>
      <c r="E1" s="171" t="s">
        <v>164</v>
      </c>
      <c r="F1" s="169"/>
      <c r="G1" s="170"/>
    </row>
    <row r="2" spans="1:11" ht="49.5" customHeight="1">
      <c r="A2" s="69" t="s">
        <v>258</v>
      </c>
      <c r="B2" s="144">
        <v>42767</v>
      </c>
      <c r="C2" s="144">
        <v>43101</v>
      </c>
      <c r="D2" s="144">
        <v>43132</v>
      </c>
      <c r="E2" s="144">
        <v>42767</v>
      </c>
      <c r="F2" s="144">
        <v>43101</v>
      </c>
      <c r="G2" s="144">
        <v>43132</v>
      </c>
      <c r="H2" s="9" t="s">
        <v>325</v>
      </c>
      <c r="I2" s="68" t="s">
        <v>326</v>
      </c>
      <c r="J2" s="1" t="s">
        <v>329</v>
      </c>
      <c r="K2" s="136" t="s">
        <v>330</v>
      </c>
    </row>
    <row r="3" spans="1:11">
      <c r="A3" s="59" t="s">
        <v>82</v>
      </c>
      <c r="B3" s="80">
        <v>80.47566669032534</v>
      </c>
      <c r="C3" s="80">
        <v>93.893122914670158</v>
      </c>
      <c r="D3" s="80">
        <v>91.384225516720306</v>
      </c>
      <c r="E3" s="80"/>
      <c r="F3" s="80"/>
      <c r="G3" s="80"/>
      <c r="H3" s="67">
        <f>(D3-B3)/B3</f>
        <v>0.13555102150780163</v>
      </c>
      <c r="I3" s="60">
        <f>(D3-B3)</f>
        <v>10.908558826394966</v>
      </c>
      <c r="J3" s="60">
        <f>(D3-C3)</f>
        <v>-2.5088973979498519</v>
      </c>
      <c r="K3" s="60">
        <f>G3-F3</f>
        <v>0</v>
      </c>
    </row>
    <row r="4" spans="1:11">
      <c r="A4" s="50" t="s">
        <v>83</v>
      </c>
      <c r="B4" s="81">
        <v>78.818309020603621</v>
      </c>
      <c r="C4" s="81">
        <v>86.623070834243649</v>
      </c>
      <c r="D4" s="81">
        <v>86.294838930815715</v>
      </c>
      <c r="E4" s="81"/>
      <c r="F4" s="81"/>
      <c r="G4" s="81"/>
      <c r="H4" s="67">
        <f t="shared" ref="H4:H67" si="0">(D4-B4)/B4</f>
        <v>9.4857781182005302E-2</v>
      </c>
      <c r="I4" s="60">
        <f t="shared" ref="I4:I67" si="1">(D4-B4)</f>
        <v>7.4765299102120935</v>
      </c>
      <c r="J4" s="60">
        <f t="shared" ref="J4:J67" si="2">(D4-C4)</f>
        <v>-0.32823190342793396</v>
      </c>
      <c r="K4" s="60">
        <f t="shared" ref="K4:K67" si="3">G4-F4</f>
        <v>0</v>
      </c>
    </row>
    <row r="5" spans="1:11">
      <c r="A5" s="50" t="s">
        <v>84</v>
      </c>
      <c r="B5" s="81">
        <v>75.157079171011887</v>
      </c>
      <c r="C5" s="81">
        <v>86.765904263840895</v>
      </c>
      <c r="D5" s="81">
        <v>84.584866925748258</v>
      </c>
      <c r="E5" s="81"/>
      <c r="F5" s="81"/>
      <c r="G5" s="81"/>
      <c r="H5" s="67">
        <f t="shared" si="0"/>
        <v>0.12544111424666265</v>
      </c>
      <c r="I5" s="60">
        <f t="shared" si="1"/>
        <v>9.4277877547363715</v>
      </c>
      <c r="J5" s="60">
        <f t="shared" si="2"/>
        <v>-2.1810373380926364</v>
      </c>
      <c r="K5" s="60">
        <f t="shared" si="3"/>
        <v>0</v>
      </c>
    </row>
    <row r="6" spans="1:11">
      <c r="A6" s="50" t="s">
        <v>85</v>
      </c>
      <c r="B6" s="81">
        <v>82.669633688549226</v>
      </c>
      <c r="C6" s="81">
        <v>93.446886287210731</v>
      </c>
      <c r="D6" s="81">
        <v>93.476979380968459</v>
      </c>
      <c r="E6" s="81"/>
      <c r="F6" s="81"/>
      <c r="G6" s="81"/>
      <c r="H6" s="67">
        <f t="shared" si="0"/>
        <v>0.1307293284150137</v>
      </c>
      <c r="I6" s="60">
        <f t="shared" si="1"/>
        <v>10.807345692419233</v>
      </c>
      <c r="J6" s="60">
        <f t="shared" si="2"/>
        <v>3.0093093757727729E-2</v>
      </c>
      <c r="K6" s="60">
        <f t="shared" si="3"/>
        <v>0</v>
      </c>
    </row>
    <row r="7" spans="1:11">
      <c r="A7" s="50" t="s">
        <v>87</v>
      </c>
      <c r="B7" s="81">
        <v>75.351185336894858</v>
      </c>
      <c r="C7" s="81">
        <v>88.914147697947158</v>
      </c>
      <c r="D7" s="81">
        <v>85.877273189324143</v>
      </c>
      <c r="E7" s="81"/>
      <c r="F7" s="81"/>
      <c r="G7" s="81"/>
      <c r="H7" s="67">
        <f t="shared" si="0"/>
        <v>0.13969372618847584</v>
      </c>
      <c r="I7" s="60">
        <f t="shared" si="1"/>
        <v>10.526087852429285</v>
      </c>
      <c r="J7" s="60">
        <f t="shared" si="2"/>
        <v>-3.0368745086230149</v>
      </c>
      <c r="K7" s="60">
        <f t="shared" si="3"/>
        <v>0</v>
      </c>
    </row>
    <row r="8" spans="1:11">
      <c r="A8" s="50" t="s">
        <v>88</v>
      </c>
      <c r="B8" s="81">
        <v>98.107945653638438</v>
      </c>
      <c r="C8" s="81">
        <v>113.2866354528084</v>
      </c>
      <c r="D8" s="81">
        <v>111.12330097669329</v>
      </c>
      <c r="E8" s="81"/>
      <c r="F8" s="81"/>
      <c r="G8" s="81"/>
      <c r="H8" s="67">
        <f t="shared" si="0"/>
        <v>0.13266362103844706</v>
      </c>
      <c r="I8" s="60">
        <f t="shared" si="1"/>
        <v>13.015355323054848</v>
      </c>
      <c r="J8" s="60">
        <f t="shared" si="2"/>
        <v>-2.1633344761151108</v>
      </c>
      <c r="K8" s="60">
        <f t="shared" si="3"/>
        <v>0</v>
      </c>
    </row>
    <row r="9" spans="1:11">
      <c r="A9" s="50" t="s">
        <v>89</v>
      </c>
      <c r="B9" s="81">
        <v>79.777753273601192</v>
      </c>
      <c r="C9" s="81">
        <v>91.892777928033482</v>
      </c>
      <c r="D9" s="81">
        <v>91.013746642383651</v>
      </c>
      <c r="E9" s="81"/>
      <c r="F9" s="81"/>
      <c r="G9" s="81"/>
      <c r="H9" s="67">
        <f t="shared" si="0"/>
        <v>0.14084118576576282</v>
      </c>
      <c r="I9" s="60">
        <f t="shared" si="1"/>
        <v>11.235993368782459</v>
      </c>
      <c r="J9" s="60">
        <f t="shared" si="2"/>
        <v>-0.87903128564983035</v>
      </c>
      <c r="K9" s="60">
        <f t="shared" si="3"/>
        <v>0</v>
      </c>
    </row>
    <row r="10" spans="1:11">
      <c r="A10" s="50" t="s">
        <v>91</v>
      </c>
      <c r="B10" s="81">
        <v>82.190240155810429</v>
      </c>
      <c r="C10" s="81">
        <v>96.411791719961883</v>
      </c>
      <c r="D10" s="81">
        <v>93.486655364564555</v>
      </c>
      <c r="E10" s="81"/>
      <c r="F10" s="81"/>
      <c r="G10" s="81"/>
      <c r="H10" s="67">
        <f t="shared" si="0"/>
        <v>0.13744229469751132</v>
      </c>
      <c r="I10" s="60">
        <f t="shared" si="1"/>
        <v>11.296415208754127</v>
      </c>
      <c r="J10" s="60">
        <f t="shared" si="2"/>
        <v>-2.9251363553973277</v>
      </c>
      <c r="K10" s="60">
        <f t="shared" si="3"/>
        <v>0</v>
      </c>
    </row>
    <row r="11" spans="1:11">
      <c r="A11" s="50" t="s">
        <v>92</v>
      </c>
      <c r="B11" s="81">
        <v>75.056312718002317</v>
      </c>
      <c r="C11" s="81">
        <v>87.85727642671516</v>
      </c>
      <c r="D11" s="81">
        <v>85.749470252898007</v>
      </c>
      <c r="E11" s="81"/>
      <c r="F11" s="81"/>
      <c r="G11" s="81"/>
      <c r="H11" s="67">
        <f t="shared" si="0"/>
        <v>0.14246846331329208</v>
      </c>
      <c r="I11" s="60">
        <f t="shared" si="1"/>
        <v>10.69315753489569</v>
      </c>
      <c r="J11" s="60">
        <f t="shared" si="2"/>
        <v>-2.1078061738171527</v>
      </c>
      <c r="K11" s="60">
        <f t="shared" si="3"/>
        <v>0</v>
      </c>
    </row>
    <row r="12" spans="1:11">
      <c r="A12" s="50" t="s">
        <v>93</v>
      </c>
      <c r="B12" s="81">
        <v>76.098671695378087</v>
      </c>
      <c r="C12" s="81">
        <v>90.031960606165939</v>
      </c>
      <c r="D12" s="81">
        <v>87.001305471829582</v>
      </c>
      <c r="E12" s="81"/>
      <c r="F12" s="81"/>
      <c r="G12" s="81"/>
      <c r="H12" s="67">
        <f>(D12-B12)/B12</f>
        <v>0.1432696988469731</v>
      </c>
      <c r="I12" s="60">
        <f t="shared" si="1"/>
        <v>10.902633776451495</v>
      </c>
      <c r="J12" s="60">
        <f t="shared" si="2"/>
        <v>-3.0306551343363566</v>
      </c>
      <c r="K12" s="60">
        <f t="shared" si="3"/>
        <v>0</v>
      </c>
    </row>
    <row r="13" spans="1:11">
      <c r="A13" s="50" t="s">
        <v>97</v>
      </c>
      <c r="B13" s="81">
        <v>84.248125758003198</v>
      </c>
      <c r="C13" s="81">
        <v>101.12536032794382</v>
      </c>
      <c r="D13" s="81">
        <v>99.458956050635408</v>
      </c>
      <c r="E13" s="81"/>
      <c r="F13" s="81"/>
      <c r="G13" s="81"/>
      <c r="H13" s="67">
        <f t="shared" si="0"/>
        <v>0.18054799624058401</v>
      </c>
      <c r="I13" s="60">
        <f t="shared" si="1"/>
        <v>15.21083029263221</v>
      </c>
      <c r="J13" s="60">
        <f t="shared" si="2"/>
        <v>-1.6664042773084162</v>
      </c>
      <c r="K13" s="60">
        <f t="shared" si="3"/>
        <v>0</v>
      </c>
    </row>
    <row r="14" spans="1:11">
      <c r="A14" s="50" t="s">
        <v>98</v>
      </c>
      <c r="B14" s="81">
        <v>80.041336370648438</v>
      </c>
      <c r="C14" s="81">
        <v>91.04259712527984</v>
      </c>
      <c r="D14" s="81">
        <v>90.842768740582471</v>
      </c>
      <c r="E14" s="81"/>
      <c r="F14" s="81"/>
      <c r="G14" s="81"/>
      <c r="H14" s="67">
        <f t="shared" si="0"/>
        <v>0.13494817627626435</v>
      </c>
      <c r="I14" s="60">
        <f t="shared" si="1"/>
        <v>10.801432369934034</v>
      </c>
      <c r="J14" s="60">
        <f t="shared" si="2"/>
        <v>-0.19982838469736919</v>
      </c>
      <c r="K14" s="60">
        <f t="shared" si="3"/>
        <v>0</v>
      </c>
    </row>
    <row r="15" spans="1:11">
      <c r="A15" s="50" t="s">
        <v>99</v>
      </c>
      <c r="B15" s="81">
        <v>82.257055922850256</v>
      </c>
      <c r="C15" s="81">
        <v>91.459569692259691</v>
      </c>
      <c r="D15" s="81">
        <v>89.676860677567205</v>
      </c>
      <c r="E15" s="81"/>
      <c r="F15" s="81"/>
      <c r="G15" s="81"/>
      <c r="H15" s="67">
        <f t="shared" si="0"/>
        <v>9.0202654003032415E-2</v>
      </c>
      <c r="I15" s="60">
        <f t="shared" si="1"/>
        <v>7.4198047547169494</v>
      </c>
      <c r="J15" s="60">
        <f t="shared" si="2"/>
        <v>-1.782709014692486</v>
      </c>
      <c r="K15" s="60">
        <f t="shared" si="3"/>
        <v>0</v>
      </c>
    </row>
    <row r="16" spans="1:11">
      <c r="A16" s="50" t="s">
        <v>100</v>
      </c>
      <c r="B16" s="81">
        <v>77.074994211987757</v>
      </c>
      <c r="C16" s="81">
        <v>91.033442762682938</v>
      </c>
      <c r="D16" s="81">
        <v>88.757702134306285</v>
      </c>
      <c r="E16" s="81"/>
      <c r="F16" s="81"/>
      <c r="G16" s="81"/>
      <c r="H16" s="67">
        <f t="shared" si="0"/>
        <v>0.15157585208746566</v>
      </c>
      <c r="I16" s="60">
        <f t="shared" si="1"/>
        <v>11.682707922318528</v>
      </c>
      <c r="J16" s="60">
        <f t="shared" si="2"/>
        <v>-2.2757406283766528</v>
      </c>
      <c r="K16" s="60">
        <f t="shared" si="3"/>
        <v>0</v>
      </c>
    </row>
    <row r="17" spans="1:11">
      <c r="A17" s="50" t="s">
        <v>101</v>
      </c>
      <c r="B17" s="81">
        <v>75.336220587284799</v>
      </c>
      <c r="C17" s="81">
        <v>88.817112645701044</v>
      </c>
      <c r="D17" s="81">
        <v>86.05262175505618</v>
      </c>
      <c r="E17" s="81"/>
      <c r="F17" s="81"/>
      <c r="G17" s="81"/>
      <c r="H17" s="67">
        <f t="shared" si="0"/>
        <v>0.14224766100862893</v>
      </c>
      <c r="I17" s="60">
        <f t="shared" si="1"/>
        <v>10.71640116777138</v>
      </c>
      <c r="J17" s="60">
        <f t="shared" si="2"/>
        <v>-2.7644908906448649</v>
      </c>
      <c r="K17" s="60">
        <f t="shared" si="3"/>
        <v>0</v>
      </c>
    </row>
    <row r="18" spans="1:11">
      <c r="A18" s="50" t="s">
        <v>102</v>
      </c>
      <c r="B18" s="81">
        <v>87.790402093882236</v>
      </c>
      <c r="C18" s="81">
        <v>104.29447538421428</v>
      </c>
      <c r="D18" s="81">
        <v>102.03836875926977</v>
      </c>
      <c r="E18" s="81"/>
      <c r="F18" s="81"/>
      <c r="G18" s="81"/>
      <c r="H18" s="67">
        <f t="shared" si="0"/>
        <v>0.1622952660605301</v>
      </c>
      <c r="I18" s="60">
        <f t="shared" si="1"/>
        <v>14.247966665387537</v>
      </c>
      <c r="J18" s="60">
        <f t="shared" si="2"/>
        <v>-2.2561066249445076</v>
      </c>
      <c r="K18" s="60">
        <f t="shared" si="3"/>
        <v>0</v>
      </c>
    </row>
    <row r="19" spans="1:11">
      <c r="A19" s="50" t="s">
        <v>103</v>
      </c>
      <c r="B19" s="81">
        <v>82.968896905877855</v>
      </c>
      <c r="C19" s="81">
        <v>95.034776745973289</v>
      </c>
      <c r="D19" s="81">
        <v>97.045220116276326</v>
      </c>
      <c r="E19" s="81"/>
      <c r="F19" s="81"/>
      <c r="G19" s="81"/>
      <c r="H19" s="67">
        <f t="shared" si="0"/>
        <v>0.16965783245698721</v>
      </c>
      <c r="I19" s="60">
        <f t="shared" si="1"/>
        <v>14.076323210398471</v>
      </c>
      <c r="J19" s="60">
        <f t="shared" si="2"/>
        <v>2.0104433703030367</v>
      </c>
      <c r="K19" s="60">
        <f t="shared" si="3"/>
        <v>0</v>
      </c>
    </row>
    <row r="20" spans="1:11">
      <c r="A20" s="50" t="s">
        <v>104</v>
      </c>
      <c r="B20" s="81">
        <v>80.419381136580711</v>
      </c>
      <c r="C20" s="81">
        <v>94.331670295517071</v>
      </c>
      <c r="D20" s="81">
        <v>91.874057167216932</v>
      </c>
      <c r="E20" s="81"/>
      <c r="F20" s="81"/>
      <c r="G20" s="81"/>
      <c r="H20" s="67">
        <f t="shared" si="0"/>
        <v>0.1424367592580961</v>
      </c>
      <c r="I20" s="60">
        <f t="shared" si="1"/>
        <v>11.454676030636222</v>
      </c>
      <c r="J20" s="60">
        <f t="shared" si="2"/>
        <v>-2.4576131283001388</v>
      </c>
      <c r="K20" s="60">
        <f t="shared" si="3"/>
        <v>0</v>
      </c>
    </row>
    <row r="21" spans="1:11">
      <c r="A21" s="50" t="s">
        <v>105</v>
      </c>
      <c r="B21" s="81">
        <v>74.655991357883337</v>
      </c>
      <c r="C21" s="81">
        <v>86.523052732050857</v>
      </c>
      <c r="D21" s="81">
        <v>85.67260054893066</v>
      </c>
      <c r="E21" s="81"/>
      <c r="F21" s="81"/>
      <c r="G21" s="81"/>
      <c r="H21" s="67">
        <f t="shared" si="0"/>
        <v>0.14756497088406847</v>
      </c>
      <c r="I21" s="60">
        <f t="shared" si="1"/>
        <v>11.016609191047323</v>
      </c>
      <c r="J21" s="60">
        <f t="shared" si="2"/>
        <v>-0.85045218312019699</v>
      </c>
      <c r="K21" s="60">
        <f t="shared" si="3"/>
        <v>0</v>
      </c>
    </row>
    <row r="22" spans="1:11">
      <c r="A22" s="50" t="s">
        <v>106</v>
      </c>
      <c r="B22" s="81">
        <v>73.044054390189146</v>
      </c>
      <c r="C22" s="81">
        <v>85.513031304748168</v>
      </c>
      <c r="D22" s="81">
        <v>84.461914035955715</v>
      </c>
      <c r="E22" s="81"/>
      <c r="F22" s="81"/>
      <c r="G22" s="81"/>
      <c r="H22" s="67">
        <f t="shared" si="0"/>
        <v>0.15631470269673517</v>
      </c>
      <c r="I22" s="60">
        <f t="shared" si="1"/>
        <v>11.417859645766569</v>
      </c>
      <c r="J22" s="60">
        <f t="shared" si="2"/>
        <v>-1.0511172687924528</v>
      </c>
      <c r="K22" s="60">
        <f t="shared" si="3"/>
        <v>0</v>
      </c>
    </row>
    <row r="23" spans="1:11">
      <c r="A23" s="50" t="s">
        <v>21</v>
      </c>
      <c r="B23" s="81">
        <v>76.504591787944221</v>
      </c>
      <c r="C23" s="81">
        <v>88.836630397009372</v>
      </c>
      <c r="D23" s="81">
        <v>87.101191048769707</v>
      </c>
      <c r="E23" s="81"/>
      <c r="F23" s="81"/>
      <c r="G23" s="81"/>
      <c r="H23" s="67">
        <f t="shared" si="0"/>
        <v>0.13850932359978063</v>
      </c>
      <c r="I23" s="60">
        <f t="shared" si="1"/>
        <v>10.596599260825485</v>
      </c>
      <c r="J23" s="60">
        <f t="shared" si="2"/>
        <v>-1.7354393482396659</v>
      </c>
      <c r="K23" s="60">
        <f t="shared" si="3"/>
        <v>0</v>
      </c>
    </row>
    <row r="24" spans="1:11">
      <c r="A24" s="50" t="s">
        <v>108</v>
      </c>
      <c r="B24" s="81">
        <v>75.281174499294153</v>
      </c>
      <c r="C24" s="81">
        <v>86.387502291928357</v>
      </c>
      <c r="D24" s="81">
        <v>84.734628275708928</v>
      </c>
      <c r="E24" s="81"/>
      <c r="F24" s="81"/>
      <c r="G24" s="81"/>
      <c r="H24" s="67">
        <f t="shared" si="0"/>
        <v>0.12557526950517242</v>
      </c>
      <c r="I24" s="60">
        <f t="shared" si="1"/>
        <v>9.4534537764147757</v>
      </c>
      <c r="J24" s="60">
        <f t="shared" si="2"/>
        <v>-1.6528740162194282</v>
      </c>
      <c r="K24" s="60">
        <f t="shared" si="3"/>
        <v>0</v>
      </c>
    </row>
    <row r="25" spans="1:11">
      <c r="A25" s="50" t="s">
        <v>109</v>
      </c>
      <c r="B25" s="81">
        <v>76.955691048976846</v>
      </c>
      <c r="C25" s="81">
        <v>89.869064317807258</v>
      </c>
      <c r="D25" s="81">
        <v>86.035844360084269</v>
      </c>
      <c r="E25" s="81"/>
      <c r="F25" s="81"/>
      <c r="G25" s="81"/>
      <c r="H25" s="67">
        <f t="shared" si="0"/>
        <v>0.11799196638138885</v>
      </c>
      <c r="I25" s="60">
        <f t="shared" si="1"/>
        <v>9.0801533111074235</v>
      </c>
      <c r="J25" s="60">
        <f t="shared" si="2"/>
        <v>-3.8332199577229886</v>
      </c>
      <c r="K25" s="60">
        <f t="shared" si="3"/>
        <v>0</v>
      </c>
    </row>
    <row r="26" spans="1:11">
      <c r="A26" s="50" t="s">
        <v>110</v>
      </c>
      <c r="B26" s="81">
        <v>91.356857488679267</v>
      </c>
      <c r="C26" s="81">
        <v>107.86481591827213</v>
      </c>
      <c r="D26" s="81">
        <v>104.691518439264</v>
      </c>
      <c r="E26" s="81"/>
      <c r="F26" s="81"/>
      <c r="G26" s="81"/>
      <c r="H26" s="67">
        <f t="shared" si="0"/>
        <v>0.14596234280756795</v>
      </c>
      <c r="I26" s="60">
        <f t="shared" si="1"/>
        <v>13.334660950584734</v>
      </c>
      <c r="J26" s="60">
        <f t="shared" si="2"/>
        <v>-3.1732974790081272</v>
      </c>
      <c r="K26" s="60">
        <f t="shared" si="3"/>
        <v>0</v>
      </c>
    </row>
    <row r="27" spans="1:11">
      <c r="A27" s="50" t="s">
        <v>111</v>
      </c>
      <c r="B27" s="81">
        <v>82.29411674759757</v>
      </c>
      <c r="C27" s="81">
        <v>97.564769262943301</v>
      </c>
      <c r="D27" s="81">
        <v>94.727135502928107</v>
      </c>
      <c r="E27" s="81"/>
      <c r="F27" s="81"/>
      <c r="G27" s="81"/>
      <c r="H27" s="67">
        <f t="shared" si="0"/>
        <v>0.1510802867410749</v>
      </c>
      <c r="I27" s="60">
        <f t="shared" si="1"/>
        <v>12.433018755330536</v>
      </c>
      <c r="J27" s="60">
        <f t="shared" si="2"/>
        <v>-2.8376337600151942</v>
      </c>
      <c r="K27" s="60">
        <f t="shared" si="3"/>
        <v>0</v>
      </c>
    </row>
    <row r="28" spans="1:11">
      <c r="A28" s="50" t="s">
        <v>112</v>
      </c>
      <c r="B28" s="81">
        <v>87.926788739263671</v>
      </c>
      <c r="C28" s="81">
        <v>107.22303294823361</v>
      </c>
      <c r="D28" s="81">
        <v>102.35282772909244</v>
      </c>
      <c r="E28" s="81"/>
      <c r="F28" s="81"/>
      <c r="G28" s="81"/>
      <c r="H28" s="67">
        <f t="shared" si="0"/>
        <v>0.16406875761842565</v>
      </c>
      <c r="I28" s="60">
        <f t="shared" si="1"/>
        <v>14.426038989828768</v>
      </c>
      <c r="J28" s="60">
        <f t="shared" si="2"/>
        <v>-4.8702052191411696</v>
      </c>
      <c r="K28" s="60">
        <f t="shared" si="3"/>
        <v>0</v>
      </c>
    </row>
    <row r="29" spans="1:11">
      <c r="A29" s="50" t="s">
        <v>113</v>
      </c>
      <c r="B29" s="81">
        <v>76.407284463636373</v>
      </c>
      <c r="C29" s="81">
        <v>87.680044443810644</v>
      </c>
      <c r="D29" s="81">
        <v>87.187928783165631</v>
      </c>
      <c r="E29" s="81"/>
      <c r="F29" s="81"/>
      <c r="G29" s="81"/>
      <c r="H29" s="67">
        <f t="shared" si="0"/>
        <v>0.1410944570953829</v>
      </c>
      <c r="I29" s="60">
        <f t="shared" si="1"/>
        <v>10.780644319529259</v>
      </c>
      <c r="J29" s="60">
        <f t="shared" si="2"/>
        <v>-0.49211566064501255</v>
      </c>
      <c r="K29" s="60">
        <f t="shared" si="3"/>
        <v>0</v>
      </c>
    </row>
    <row r="30" spans="1:11">
      <c r="A30" s="50" t="s">
        <v>114</v>
      </c>
      <c r="B30" s="81">
        <v>70.621095633336466</v>
      </c>
      <c r="C30" s="81">
        <v>81.867997766014426</v>
      </c>
      <c r="D30" s="81">
        <v>80.110387813243179</v>
      </c>
      <c r="E30" s="81"/>
      <c r="F30" s="81"/>
      <c r="G30" s="81"/>
      <c r="H30" s="67">
        <f t="shared" si="0"/>
        <v>0.13436908751989571</v>
      </c>
      <c r="I30" s="60">
        <f t="shared" si="1"/>
        <v>9.4892921799067125</v>
      </c>
      <c r="J30" s="60">
        <f t="shared" si="2"/>
        <v>-1.7576099527712472</v>
      </c>
      <c r="K30" s="60">
        <f t="shared" si="3"/>
        <v>0</v>
      </c>
    </row>
    <row r="31" spans="1:11">
      <c r="A31" s="50" t="s">
        <v>115</v>
      </c>
      <c r="B31" s="81">
        <v>79.60954186552334</v>
      </c>
      <c r="C31" s="81">
        <v>95.718332543624612</v>
      </c>
      <c r="D31" s="81">
        <v>91.308709311885423</v>
      </c>
      <c r="E31" s="81"/>
      <c r="F31" s="81"/>
      <c r="G31" s="81"/>
      <c r="H31" s="67">
        <f t="shared" si="0"/>
        <v>0.14695684929482886</v>
      </c>
      <c r="I31" s="60">
        <f t="shared" si="1"/>
        <v>11.699167446362083</v>
      </c>
      <c r="J31" s="60">
        <f t="shared" si="2"/>
        <v>-4.4096232317391895</v>
      </c>
      <c r="K31" s="60">
        <f t="shared" si="3"/>
        <v>0</v>
      </c>
    </row>
    <row r="32" spans="1:11">
      <c r="A32" s="50" t="s">
        <v>116</v>
      </c>
      <c r="B32" s="81">
        <v>79.427481886907529</v>
      </c>
      <c r="C32" s="81">
        <v>89.067650300097228</v>
      </c>
      <c r="D32" s="81">
        <v>87.660739868437688</v>
      </c>
      <c r="E32" s="81"/>
      <c r="F32" s="81"/>
      <c r="G32" s="81"/>
      <c r="H32" s="67">
        <f t="shared" si="0"/>
        <v>0.1036575475633616</v>
      </c>
      <c r="I32" s="60">
        <f t="shared" si="1"/>
        <v>8.2332579815301585</v>
      </c>
      <c r="J32" s="60">
        <f t="shared" si="2"/>
        <v>-1.40691043165954</v>
      </c>
      <c r="K32" s="60">
        <f t="shared" si="3"/>
        <v>0</v>
      </c>
    </row>
    <row r="33" spans="1:11">
      <c r="A33" s="50" t="s">
        <v>117</v>
      </c>
      <c r="B33" s="81">
        <v>80.850640181937919</v>
      </c>
      <c r="C33" s="81">
        <v>96.702532108579504</v>
      </c>
      <c r="D33" s="81">
        <v>90.42655531210751</v>
      </c>
      <c r="E33" s="81"/>
      <c r="F33" s="81"/>
      <c r="G33" s="81"/>
      <c r="H33" s="67">
        <f t="shared" si="0"/>
        <v>0.11843957090037806</v>
      </c>
      <c r="I33" s="60">
        <f t="shared" si="1"/>
        <v>9.5759151301695908</v>
      </c>
      <c r="J33" s="60">
        <f t="shared" si="2"/>
        <v>-6.2759767964719941</v>
      </c>
      <c r="K33" s="60">
        <f t="shared" si="3"/>
        <v>0</v>
      </c>
    </row>
    <row r="34" spans="1:11">
      <c r="A34" s="50" t="s">
        <v>119</v>
      </c>
      <c r="B34" s="81">
        <v>76.16909045911423</v>
      </c>
      <c r="C34" s="81">
        <v>88.746933884031577</v>
      </c>
      <c r="D34" s="81">
        <v>86.383862822241625</v>
      </c>
      <c r="E34" s="81"/>
      <c r="F34" s="81"/>
      <c r="G34" s="81"/>
      <c r="H34" s="67">
        <f t="shared" si="0"/>
        <v>0.13410652932255301</v>
      </c>
      <c r="I34" s="60">
        <f t="shared" si="1"/>
        <v>10.214772363127395</v>
      </c>
      <c r="J34" s="60">
        <f t="shared" si="2"/>
        <v>-2.3630710617899524</v>
      </c>
      <c r="K34" s="60">
        <f t="shared" si="3"/>
        <v>0</v>
      </c>
    </row>
    <row r="35" spans="1:11">
      <c r="A35" s="50" t="s">
        <v>136</v>
      </c>
      <c r="B35" s="81">
        <v>77.540827221696361</v>
      </c>
      <c r="C35" s="81">
        <v>88.973949059584271</v>
      </c>
      <c r="D35" s="81">
        <v>87.766764025792327</v>
      </c>
      <c r="E35" s="81"/>
      <c r="F35" s="81"/>
      <c r="G35" s="81"/>
      <c r="H35" s="67">
        <f t="shared" si="0"/>
        <v>0.13187809790652699</v>
      </c>
      <c r="I35" s="60">
        <f t="shared" si="1"/>
        <v>10.225936804095966</v>
      </c>
      <c r="J35" s="60">
        <f t="shared" si="2"/>
        <v>-1.2071850337919443</v>
      </c>
      <c r="K35" s="60">
        <f t="shared" si="3"/>
        <v>0</v>
      </c>
    </row>
    <row r="36" spans="1:11">
      <c r="A36" s="50" t="s">
        <v>120</v>
      </c>
      <c r="B36" s="81">
        <v>100.81899694448563</v>
      </c>
      <c r="C36" s="81">
        <v>116.0966712040134</v>
      </c>
      <c r="D36" s="81">
        <v>114.75932675084161</v>
      </c>
      <c r="E36" s="81"/>
      <c r="F36" s="81"/>
      <c r="G36" s="81"/>
      <c r="H36" s="67">
        <f t="shared" si="0"/>
        <v>0.13827086391299842</v>
      </c>
      <c r="I36" s="60">
        <f t="shared" si="1"/>
        <v>13.940329806355976</v>
      </c>
      <c r="J36" s="60">
        <f t="shared" si="2"/>
        <v>-1.3373444531717951</v>
      </c>
      <c r="K36" s="60">
        <f t="shared" si="3"/>
        <v>0</v>
      </c>
    </row>
    <row r="37" spans="1:11">
      <c r="A37" s="50" t="s">
        <v>121</v>
      </c>
      <c r="B37" s="81">
        <v>88.969041139653697</v>
      </c>
      <c r="C37" s="81">
        <v>103.84904098535804</v>
      </c>
      <c r="D37" s="81">
        <v>102.34409884065418</v>
      </c>
      <c r="E37" s="81"/>
      <c r="F37" s="81"/>
      <c r="G37" s="81"/>
      <c r="H37" s="67">
        <f t="shared" si="0"/>
        <v>0.15033384118421383</v>
      </c>
      <c r="I37" s="60">
        <f t="shared" si="1"/>
        <v>13.375057701000486</v>
      </c>
      <c r="J37" s="60">
        <f t="shared" si="2"/>
        <v>-1.5049421447038611</v>
      </c>
      <c r="K37" s="60">
        <f t="shared" si="3"/>
        <v>0</v>
      </c>
    </row>
    <row r="38" spans="1:11">
      <c r="A38" s="50" t="s">
        <v>124</v>
      </c>
      <c r="B38" s="81">
        <v>88.399063415157556</v>
      </c>
      <c r="C38" s="81">
        <v>94.947786506104748</v>
      </c>
      <c r="D38" s="81">
        <v>95.302906506135983</v>
      </c>
      <c r="E38" s="81"/>
      <c r="F38" s="81"/>
      <c r="G38" s="81"/>
      <c r="H38" s="67">
        <f t="shared" si="0"/>
        <v>7.8098599965422746E-2</v>
      </c>
      <c r="I38" s="60">
        <f t="shared" si="1"/>
        <v>6.9038430909784267</v>
      </c>
      <c r="J38" s="60">
        <f t="shared" si="2"/>
        <v>0.35512000003123489</v>
      </c>
      <c r="K38" s="60">
        <f t="shared" si="3"/>
        <v>0</v>
      </c>
    </row>
    <row r="39" spans="1:11">
      <c r="A39" s="50" t="s">
        <v>125</v>
      </c>
      <c r="B39" s="81">
        <v>77.082998724949277</v>
      </c>
      <c r="C39" s="81">
        <v>90.181159917259663</v>
      </c>
      <c r="D39" s="81">
        <v>87.081745150111729</v>
      </c>
      <c r="E39" s="81"/>
      <c r="F39" s="81"/>
      <c r="G39" s="81"/>
      <c r="H39" s="67">
        <f t="shared" si="0"/>
        <v>0.12971403020840419</v>
      </c>
      <c r="I39" s="60">
        <f t="shared" si="1"/>
        <v>9.9987464251624516</v>
      </c>
      <c r="J39" s="60">
        <f t="shared" si="2"/>
        <v>-3.099414767147934</v>
      </c>
      <c r="K39" s="60">
        <f t="shared" si="3"/>
        <v>0</v>
      </c>
    </row>
    <row r="40" spans="1:11">
      <c r="A40" s="50" t="s">
        <v>126</v>
      </c>
      <c r="B40" s="81">
        <v>79.60924656848141</v>
      </c>
      <c r="C40" s="81">
        <v>94.316149919200043</v>
      </c>
      <c r="D40" s="81">
        <v>91.73493705931088</v>
      </c>
      <c r="E40" s="81"/>
      <c r="F40" s="81"/>
      <c r="G40" s="81"/>
      <c r="H40" s="67">
        <f t="shared" si="0"/>
        <v>0.15231510174384977</v>
      </c>
      <c r="I40" s="60">
        <f t="shared" si="1"/>
        <v>12.12569049082947</v>
      </c>
      <c r="J40" s="60">
        <f t="shared" si="2"/>
        <v>-2.5812128598891633</v>
      </c>
      <c r="K40" s="60">
        <f t="shared" si="3"/>
        <v>0</v>
      </c>
    </row>
    <row r="41" spans="1:11">
      <c r="A41" s="50" t="s">
        <v>39</v>
      </c>
      <c r="B41" s="81">
        <v>87.526216196981366</v>
      </c>
      <c r="C41" s="81">
        <v>102.04566978159598</v>
      </c>
      <c r="D41" s="81">
        <v>96.932193446707188</v>
      </c>
      <c r="E41" s="81"/>
      <c r="F41" s="81"/>
      <c r="G41" s="81"/>
      <c r="H41" s="67">
        <f t="shared" si="0"/>
        <v>0.10746468496430009</v>
      </c>
      <c r="I41" s="60">
        <f t="shared" si="1"/>
        <v>9.4059772497258223</v>
      </c>
      <c r="J41" s="60">
        <f t="shared" si="2"/>
        <v>-5.1134763348887873</v>
      </c>
      <c r="K41" s="60">
        <f t="shared" si="3"/>
        <v>0</v>
      </c>
    </row>
    <row r="42" spans="1:11">
      <c r="A42" s="50" t="s">
        <v>129</v>
      </c>
      <c r="B42" s="81">
        <v>80.299430810603653</v>
      </c>
      <c r="C42" s="81">
        <v>90.733233086739034</v>
      </c>
      <c r="D42" s="81">
        <v>89.697203924379679</v>
      </c>
      <c r="E42" s="81"/>
      <c r="F42" s="81"/>
      <c r="G42" s="81"/>
      <c r="H42" s="67">
        <f t="shared" si="0"/>
        <v>0.11703411865946921</v>
      </c>
      <c r="I42" s="60">
        <f t="shared" si="1"/>
        <v>9.3977731137760259</v>
      </c>
      <c r="J42" s="60">
        <f t="shared" si="2"/>
        <v>-1.0360291623593554</v>
      </c>
      <c r="K42" s="60">
        <f t="shared" si="3"/>
        <v>0</v>
      </c>
    </row>
    <row r="43" spans="1:11">
      <c r="A43" s="50" t="s">
        <v>130</v>
      </c>
      <c r="B43" s="81">
        <v>105.02842000355851</v>
      </c>
      <c r="C43" s="81">
        <v>123.11078891954131</v>
      </c>
      <c r="D43" s="81">
        <v>122.31136119850488</v>
      </c>
      <c r="E43" s="81"/>
      <c r="F43" s="81"/>
      <c r="G43" s="81"/>
      <c r="H43" s="67">
        <f t="shared" si="0"/>
        <v>0.16455490041991305</v>
      </c>
      <c r="I43" s="60">
        <f t="shared" si="1"/>
        <v>17.282941194946375</v>
      </c>
      <c r="J43" s="60">
        <f t="shared" si="2"/>
        <v>-0.79942772103642312</v>
      </c>
      <c r="K43" s="60">
        <f t="shared" si="3"/>
        <v>0</v>
      </c>
    </row>
    <row r="44" spans="1:11">
      <c r="A44" s="50" t="s">
        <v>131</v>
      </c>
      <c r="B44" s="81">
        <v>77.586955029671003</v>
      </c>
      <c r="C44" s="81">
        <v>90.322792179046289</v>
      </c>
      <c r="D44" s="81">
        <v>88.512207620164133</v>
      </c>
      <c r="E44" s="81"/>
      <c r="F44" s="81"/>
      <c r="G44" s="81"/>
      <c r="H44" s="67">
        <f t="shared" si="0"/>
        <v>0.1408130089177371</v>
      </c>
      <c r="I44" s="60">
        <f t="shared" si="1"/>
        <v>10.92525259049313</v>
      </c>
      <c r="J44" s="60">
        <f t="shared" si="2"/>
        <v>-1.8105845588821552</v>
      </c>
      <c r="K44" s="60">
        <f t="shared" si="3"/>
        <v>0</v>
      </c>
    </row>
    <row r="45" spans="1:11">
      <c r="A45" s="50" t="s">
        <v>132</v>
      </c>
      <c r="B45" s="81">
        <v>81.489880604253884</v>
      </c>
      <c r="C45" s="81">
        <v>93.683717984098152</v>
      </c>
      <c r="D45" s="81">
        <v>92.137218232799427</v>
      </c>
      <c r="E45" s="81"/>
      <c r="F45" s="81"/>
      <c r="G45" s="81"/>
      <c r="H45" s="67">
        <f t="shared" si="0"/>
        <v>0.13065840260894598</v>
      </c>
      <c r="I45" s="60">
        <f t="shared" si="1"/>
        <v>10.647337628545543</v>
      </c>
      <c r="J45" s="60">
        <f t="shared" si="2"/>
        <v>-1.5464997512987253</v>
      </c>
      <c r="K45" s="60">
        <f t="shared" si="3"/>
        <v>0</v>
      </c>
    </row>
    <row r="46" spans="1:11">
      <c r="A46" s="50" t="s">
        <v>133</v>
      </c>
      <c r="B46" s="81">
        <v>73.405403083197754</v>
      </c>
      <c r="C46" s="81">
        <v>85.847463315898267</v>
      </c>
      <c r="D46" s="81">
        <v>83.396884350513375</v>
      </c>
      <c r="E46" s="81"/>
      <c r="F46" s="81"/>
      <c r="G46" s="81"/>
      <c r="H46" s="67">
        <f t="shared" si="0"/>
        <v>0.13611370345574245</v>
      </c>
      <c r="I46" s="60">
        <f t="shared" si="1"/>
        <v>9.9914812673156206</v>
      </c>
      <c r="J46" s="60">
        <f t="shared" si="2"/>
        <v>-2.4505789653848922</v>
      </c>
      <c r="K46" s="60">
        <f t="shared" si="3"/>
        <v>0</v>
      </c>
    </row>
    <row r="47" spans="1:11">
      <c r="A47" s="50" t="s">
        <v>134</v>
      </c>
      <c r="B47" s="81">
        <v>85.083380941173033</v>
      </c>
      <c r="C47" s="81">
        <v>99.669083867387741</v>
      </c>
      <c r="D47" s="81">
        <v>97.42289879023302</v>
      </c>
      <c r="E47" s="81"/>
      <c r="F47" s="81"/>
      <c r="G47" s="81"/>
      <c r="H47" s="67">
        <f t="shared" si="0"/>
        <v>0.14502853215943048</v>
      </c>
      <c r="I47" s="60">
        <f t="shared" si="1"/>
        <v>12.339517849059987</v>
      </c>
      <c r="J47" s="60">
        <f t="shared" si="2"/>
        <v>-2.2461850771547205</v>
      </c>
      <c r="K47" s="60">
        <f t="shared" si="3"/>
        <v>0</v>
      </c>
    </row>
    <row r="48" spans="1:11">
      <c r="A48" s="50" t="s">
        <v>162</v>
      </c>
      <c r="B48" s="81">
        <v>75.822965390365155</v>
      </c>
      <c r="C48" s="81">
        <v>90.583561001041389</v>
      </c>
      <c r="D48" s="81">
        <v>86.987164864902994</v>
      </c>
      <c r="E48" s="81"/>
      <c r="F48" s="81"/>
      <c r="G48" s="81"/>
      <c r="H48" s="67">
        <f t="shared" si="0"/>
        <v>0.14724034356952856</v>
      </c>
      <c r="I48" s="60">
        <f t="shared" si="1"/>
        <v>11.164199474537838</v>
      </c>
      <c r="J48" s="60">
        <f t="shared" si="2"/>
        <v>-3.5963961361383951</v>
      </c>
      <c r="K48" s="60">
        <f t="shared" si="3"/>
        <v>0</v>
      </c>
    </row>
    <row r="49" spans="1:11">
      <c r="A49" s="50" t="s">
        <v>135</v>
      </c>
      <c r="B49" s="81">
        <v>72.528099161441077</v>
      </c>
      <c r="C49" s="81">
        <v>84.264260806333851</v>
      </c>
      <c r="D49" s="81">
        <v>83.041495259174255</v>
      </c>
      <c r="E49" s="81"/>
      <c r="F49" s="81"/>
      <c r="G49" s="81"/>
      <c r="H49" s="67">
        <f t="shared" si="0"/>
        <v>0.14495617862990309</v>
      </c>
      <c r="I49" s="60">
        <f t="shared" si="1"/>
        <v>10.513396097733178</v>
      </c>
      <c r="J49" s="60">
        <f t="shared" si="2"/>
        <v>-1.2227655471595966</v>
      </c>
      <c r="K49" s="60">
        <f t="shared" si="3"/>
        <v>0</v>
      </c>
    </row>
    <row r="50" spans="1:11">
      <c r="A50" s="50" t="s">
        <v>137</v>
      </c>
      <c r="B50" s="81">
        <v>77.803048314819918</v>
      </c>
      <c r="C50" s="81">
        <v>91.634389971064124</v>
      </c>
      <c r="D50" s="81">
        <v>88.75290636465111</v>
      </c>
      <c r="E50" s="81"/>
      <c r="F50" s="81"/>
      <c r="G50" s="81"/>
      <c r="H50" s="67">
        <f t="shared" si="0"/>
        <v>0.14073816241137513</v>
      </c>
      <c r="I50" s="60">
        <f t="shared" si="1"/>
        <v>10.949858049831192</v>
      </c>
      <c r="J50" s="60">
        <f t="shared" si="2"/>
        <v>-2.8814836064130134</v>
      </c>
      <c r="K50" s="60">
        <f t="shared" si="3"/>
        <v>0</v>
      </c>
    </row>
    <row r="51" spans="1:11">
      <c r="A51" s="50" t="s">
        <v>138</v>
      </c>
      <c r="B51" s="81">
        <v>84.377710074571397</v>
      </c>
      <c r="C51" s="81">
        <v>95.905254463593124</v>
      </c>
      <c r="D51" s="81">
        <v>95.253626751508364</v>
      </c>
      <c r="E51" s="81"/>
      <c r="F51" s="81"/>
      <c r="G51" s="81"/>
      <c r="H51" s="67">
        <f t="shared" si="0"/>
        <v>0.12889561315808454</v>
      </c>
      <c r="I51" s="60">
        <f t="shared" si="1"/>
        <v>10.875916676936967</v>
      </c>
      <c r="J51" s="60">
        <f t="shared" si="2"/>
        <v>-0.65162771208476045</v>
      </c>
      <c r="K51" s="60">
        <f t="shared" si="3"/>
        <v>0</v>
      </c>
    </row>
    <row r="52" spans="1:11">
      <c r="A52" s="50" t="s">
        <v>139</v>
      </c>
      <c r="B52" s="81">
        <v>72.153172891766573</v>
      </c>
      <c r="C52" s="81">
        <v>82.96837350593573</v>
      </c>
      <c r="D52" s="81">
        <v>81.490509724204387</v>
      </c>
      <c r="E52" s="81"/>
      <c r="F52" s="81"/>
      <c r="G52" s="81"/>
      <c r="H52" s="67">
        <f t="shared" si="0"/>
        <v>0.12940992694034806</v>
      </c>
      <c r="I52" s="60">
        <f t="shared" si="1"/>
        <v>9.3373368324378134</v>
      </c>
      <c r="J52" s="60">
        <f t="shared" si="2"/>
        <v>-1.4778637817313438</v>
      </c>
      <c r="K52" s="60">
        <f t="shared" si="3"/>
        <v>0</v>
      </c>
    </row>
    <row r="53" spans="1:11">
      <c r="A53" s="50" t="s">
        <v>140</v>
      </c>
      <c r="B53" s="81">
        <v>74.966302198084918</v>
      </c>
      <c r="C53" s="81">
        <v>86.269769618805483</v>
      </c>
      <c r="D53" s="81">
        <v>83.3219605321449</v>
      </c>
      <c r="E53" s="81"/>
      <c r="F53" s="81"/>
      <c r="G53" s="81"/>
      <c r="H53" s="67">
        <f t="shared" si="0"/>
        <v>0.1114588567004634</v>
      </c>
      <c r="I53" s="60">
        <f t="shared" si="1"/>
        <v>8.3556583340599815</v>
      </c>
      <c r="J53" s="60">
        <f t="shared" si="2"/>
        <v>-2.9478090866605839</v>
      </c>
      <c r="K53" s="60">
        <f t="shared" si="3"/>
        <v>0</v>
      </c>
    </row>
    <row r="54" spans="1:11">
      <c r="A54" s="50" t="s">
        <v>141</v>
      </c>
      <c r="B54" s="81">
        <v>71.358084433180352</v>
      </c>
      <c r="C54" s="81">
        <v>82.629133559073992</v>
      </c>
      <c r="D54" s="81">
        <v>80.987858662069328</v>
      </c>
      <c r="E54" s="81"/>
      <c r="F54" s="81"/>
      <c r="G54" s="81"/>
      <c r="H54" s="67">
        <f t="shared" si="0"/>
        <v>0.13495001029499731</v>
      </c>
      <c r="I54" s="60">
        <f t="shared" si="1"/>
        <v>9.6297742288889765</v>
      </c>
      <c r="J54" s="60">
        <f t="shared" si="2"/>
        <v>-1.6412748970046636</v>
      </c>
      <c r="K54" s="60">
        <f t="shared" si="3"/>
        <v>0</v>
      </c>
    </row>
    <row r="55" spans="1:11">
      <c r="A55" s="50" t="s">
        <v>143</v>
      </c>
      <c r="B55" s="81">
        <v>75.355935996543465</v>
      </c>
      <c r="C55" s="81">
        <v>92.450300028509375</v>
      </c>
      <c r="D55" s="81">
        <v>87.649982633294741</v>
      </c>
      <c r="E55" s="81"/>
      <c r="F55" s="81"/>
      <c r="G55" s="81"/>
      <c r="H55" s="67">
        <f t="shared" si="0"/>
        <v>0.16314635966190105</v>
      </c>
      <c r="I55" s="60">
        <f t="shared" si="1"/>
        <v>12.294046636751276</v>
      </c>
      <c r="J55" s="60">
        <f t="shared" si="2"/>
        <v>-4.8003173952146341</v>
      </c>
      <c r="K55" s="60">
        <f t="shared" si="3"/>
        <v>0</v>
      </c>
    </row>
    <row r="56" spans="1:11">
      <c r="A56" s="50" t="s">
        <v>144</v>
      </c>
      <c r="B56" s="81">
        <v>84.153971492548123</v>
      </c>
      <c r="C56" s="81">
        <v>98.218620729589588</v>
      </c>
      <c r="D56" s="81">
        <v>97.822044008051947</v>
      </c>
      <c r="E56" s="81"/>
      <c r="F56" s="81"/>
      <c r="G56" s="81"/>
      <c r="H56" s="67">
        <f t="shared" si="0"/>
        <v>0.16241743880993351</v>
      </c>
      <c r="I56" s="60">
        <f t="shared" si="1"/>
        <v>13.668072515503823</v>
      </c>
      <c r="J56" s="60">
        <f t="shared" si="2"/>
        <v>-0.39657672153764167</v>
      </c>
      <c r="K56" s="60">
        <f t="shared" si="3"/>
        <v>0</v>
      </c>
    </row>
    <row r="57" spans="1:11">
      <c r="A57" s="50" t="s">
        <v>145</v>
      </c>
      <c r="B57" s="81">
        <v>76.120704939909999</v>
      </c>
      <c r="C57" s="81">
        <v>88.836930530309829</v>
      </c>
      <c r="D57" s="81">
        <v>86.981936369155051</v>
      </c>
      <c r="E57" s="81"/>
      <c r="F57" s="81"/>
      <c r="G57" s="81"/>
      <c r="H57" s="67">
        <f t="shared" si="0"/>
        <v>0.14268432534642123</v>
      </c>
      <c r="I57" s="60">
        <f t="shared" si="1"/>
        <v>10.861231429245052</v>
      </c>
      <c r="J57" s="60">
        <f t="shared" si="2"/>
        <v>-1.854994161154778</v>
      </c>
      <c r="K57" s="60">
        <f t="shared" si="3"/>
        <v>0</v>
      </c>
    </row>
    <row r="58" spans="1:11">
      <c r="A58" s="50" t="s">
        <v>146</v>
      </c>
      <c r="B58" s="81">
        <v>79.155337097385541</v>
      </c>
      <c r="C58" s="81">
        <v>92.096181777436925</v>
      </c>
      <c r="D58" s="81">
        <v>90.381009035532983</v>
      </c>
      <c r="E58" s="81"/>
      <c r="F58" s="81"/>
      <c r="G58" s="81"/>
      <c r="H58" s="67">
        <f t="shared" si="0"/>
        <v>0.14181825698419293</v>
      </c>
      <c r="I58" s="60">
        <f t="shared" si="1"/>
        <v>11.225671938147443</v>
      </c>
      <c r="J58" s="60">
        <f t="shared" si="2"/>
        <v>-1.7151727419039418</v>
      </c>
      <c r="K58" s="60">
        <f t="shared" si="3"/>
        <v>0</v>
      </c>
    </row>
    <row r="59" spans="1:11">
      <c r="A59" s="50" t="s">
        <v>147</v>
      </c>
      <c r="B59" s="81">
        <v>70.964107254836819</v>
      </c>
      <c r="C59" s="81">
        <v>85.856221559371775</v>
      </c>
      <c r="D59" s="81">
        <v>79.874215454336095</v>
      </c>
      <c r="E59" s="81"/>
      <c r="F59" s="81"/>
      <c r="G59" s="81"/>
      <c r="H59" s="67">
        <f t="shared" si="0"/>
        <v>0.12555795519983767</v>
      </c>
      <c r="I59" s="60">
        <f t="shared" si="1"/>
        <v>8.9101081994992768</v>
      </c>
      <c r="J59" s="60">
        <f t="shared" si="2"/>
        <v>-5.9820061050356799</v>
      </c>
      <c r="K59" s="60">
        <f t="shared" si="3"/>
        <v>0</v>
      </c>
    </row>
    <row r="60" spans="1:11">
      <c r="A60" s="50" t="s">
        <v>148</v>
      </c>
      <c r="B60" s="81">
        <v>82.822244831382321</v>
      </c>
      <c r="C60" s="81">
        <v>97.045724629533254</v>
      </c>
      <c r="D60" s="81">
        <v>91.559990966236512</v>
      </c>
      <c r="E60" s="81"/>
      <c r="F60" s="81"/>
      <c r="G60" s="81"/>
      <c r="H60" s="67">
        <f t="shared" si="0"/>
        <v>0.10549999161026552</v>
      </c>
      <c r="I60" s="60">
        <f t="shared" si="1"/>
        <v>8.7377461348541914</v>
      </c>
      <c r="J60" s="60">
        <f t="shared" si="2"/>
        <v>-5.4857336632967417</v>
      </c>
      <c r="K60" s="60">
        <f t="shared" si="3"/>
        <v>0</v>
      </c>
    </row>
    <row r="61" spans="1:11">
      <c r="A61" s="50" t="s">
        <v>151</v>
      </c>
      <c r="B61" s="81">
        <v>88.370125341937936</v>
      </c>
      <c r="C61" s="81">
        <v>102.93212740052759</v>
      </c>
      <c r="D61" s="81">
        <v>100.96988869616305</v>
      </c>
      <c r="E61" s="81"/>
      <c r="F61" s="81"/>
      <c r="G61" s="81"/>
      <c r="H61" s="67">
        <f t="shared" si="0"/>
        <v>0.14257944418967153</v>
      </c>
      <c r="I61" s="60">
        <f t="shared" si="1"/>
        <v>12.599763354225118</v>
      </c>
      <c r="J61" s="60">
        <f t="shared" si="2"/>
        <v>-1.9622387043645375</v>
      </c>
      <c r="K61" s="60">
        <f t="shared" si="3"/>
        <v>0</v>
      </c>
    </row>
    <row r="62" spans="1:11">
      <c r="A62" s="50" t="s">
        <v>152</v>
      </c>
      <c r="B62" s="81">
        <v>73.992080863742927</v>
      </c>
      <c r="C62" s="81">
        <v>85.435248458396202</v>
      </c>
      <c r="D62" s="81">
        <v>85.366780648400564</v>
      </c>
      <c r="E62" s="81"/>
      <c r="F62" s="81"/>
      <c r="G62" s="81"/>
      <c r="H62" s="67">
        <f t="shared" si="0"/>
        <v>0.15372861057393758</v>
      </c>
      <c r="I62" s="60">
        <f t="shared" si="1"/>
        <v>11.374699784657636</v>
      </c>
      <c r="J62" s="60">
        <f t="shared" si="2"/>
        <v>-6.8467809995638618E-2</v>
      </c>
      <c r="K62" s="60">
        <f t="shared" si="3"/>
        <v>0</v>
      </c>
    </row>
    <row r="63" spans="1:11">
      <c r="A63" s="50" t="s">
        <v>153</v>
      </c>
      <c r="B63" s="81">
        <v>75.823706773125977</v>
      </c>
      <c r="C63" s="81">
        <v>88.308626924193078</v>
      </c>
      <c r="D63" s="81">
        <v>86.801368077015326</v>
      </c>
      <c r="E63" s="81"/>
      <c r="F63" s="81"/>
      <c r="G63" s="81"/>
      <c r="H63" s="67">
        <f t="shared" si="0"/>
        <v>0.14477874758531506</v>
      </c>
      <c r="I63" s="60">
        <f t="shared" si="1"/>
        <v>10.977661303889349</v>
      </c>
      <c r="J63" s="60">
        <f t="shared" si="2"/>
        <v>-1.5072588471777522</v>
      </c>
      <c r="K63" s="60">
        <f t="shared" si="3"/>
        <v>0</v>
      </c>
    </row>
    <row r="64" spans="1:11">
      <c r="A64" s="50" t="s">
        <v>154</v>
      </c>
      <c r="B64" s="81">
        <v>83.229234183545884</v>
      </c>
      <c r="C64" s="81">
        <v>94.705942708250575</v>
      </c>
      <c r="D64" s="81">
        <v>89.447970007295808</v>
      </c>
      <c r="E64" s="81"/>
      <c r="F64" s="81"/>
      <c r="G64" s="81"/>
      <c r="H64" s="67">
        <f t="shared" si="0"/>
        <v>7.4718167056970777E-2</v>
      </c>
      <c r="I64" s="60">
        <f t="shared" si="1"/>
        <v>6.218735823749924</v>
      </c>
      <c r="J64" s="60">
        <f t="shared" si="2"/>
        <v>-5.2579727009547668</v>
      </c>
      <c r="K64" s="60">
        <f t="shared" si="3"/>
        <v>0</v>
      </c>
    </row>
    <row r="65" spans="1:11">
      <c r="A65" s="50" t="s">
        <v>149</v>
      </c>
      <c r="B65" s="81">
        <v>76.730852025343211</v>
      </c>
      <c r="C65" s="81">
        <v>88.840765394490717</v>
      </c>
      <c r="D65" s="81">
        <v>87.492006305839411</v>
      </c>
      <c r="E65" s="81"/>
      <c r="F65" s="81"/>
      <c r="G65" s="81"/>
      <c r="H65" s="67">
        <f t="shared" si="0"/>
        <v>0.14024546836703872</v>
      </c>
      <c r="I65" s="60">
        <f t="shared" si="1"/>
        <v>10.7611542804962</v>
      </c>
      <c r="J65" s="60">
        <f t="shared" si="2"/>
        <v>-1.3487590886513061</v>
      </c>
      <c r="K65" s="60">
        <f t="shared" si="3"/>
        <v>0</v>
      </c>
    </row>
    <row r="66" spans="1:11">
      <c r="A66" s="50" t="s">
        <v>155</v>
      </c>
      <c r="B66" s="81">
        <v>72.390128598675702</v>
      </c>
      <c r="C66" s="81">
        <v>84.793497051566575</v>
      </c>
      <c r="D66" s="81">
        <v>82.483537988603999</v>
      </c>
      <c r="E66" s="81"/>
      <c r="F66" s="81"/>
      <c r="G66" s="81"/>
      <c r="H66" s="67">
        <f t="shared" si="0"/>
        <v>0.13943074263461033</v>
      </c>
      <c r="I66" s="60">
        <f t="shared" si="1"/>
        <v>10.093409389928297</v>
      </c>
      <c r="J66" s="60">
        <f t="shared" si="2"/>
        <v>-2.3099590629625766</v>
      </c>
      <c r="K66" s="60">
        <f t="shared" si="3"/>
        <v>0</v>
      </c>
    </row>
    <row r="67" spans="1:11">
      <c r="A67" s="50" t="s">
        <v>156</v>
      </c>
      <c r="B67" s="81">
        <v>82.786355341817568</v>
      </c>
      <c r="C67" s="81">
        <v>92.55776919824477</v>
      </c>
      <c r="D67" s="81">
        <v>90.710566644981526</v>
      </c>
      <c r="E67" s="81"/>
      <c r="F67" s="81"/>
      <c r="G67" s="81"/>
      <c r="H67" s="67">
        <f t="shared" si="0"/>
        <v>9.5718808618226847E-2</v>
      </c>
      <c r="I67" s="60">
        <f t="shared" si="1"/>
        <v>7.9242113031639576</v>
      </c>
      <c r="J67" s="60">
        <f t="shared" si="2"/>
        <v>-1.8472025532632443</v>
      </c>
      <c r="K67" s="60">
        <f t="shared" si="3"/>
        <v>0</v>
      </c>
    </row>
    <row r="68" spans="1:11">
      <c r="A68" s="50" t="s">
        <v>158</v>
      </c>
      <c r="B68" s="81">
        <v>81.134025696110186</v>
      </c>
      <c r="C68" s="81">
        <v>92.471023487339878</v>
      </c>
      <c r="D68" s="81">
        <v>91.858785123009696</v>
      </c>
      <c r="E68" s="81"/>
      <c r="F68" s="81"/>
      <c r="G68" s="81"/>
      <c r="H68" s="67">
        <f t="shared" ref="H68:H84" si="4">(D68-B68)/B68</f>
        <v>0.13218571782780017</v>
      </c>
      <c r="I68" s="60">
        <f t="shared" ref="I68:I84" si="5">(D68-B68)</f>
        <v>10.72475942689951</v>
      </c>
      <c r="J68" s="60">
        <f t="shared" ref="J68:J84" si="6">(D68-C68)</f>
        <v>-0.61223836433018164</v>
      </c>
      <c r="K68" s="60">
        <f t="shared" ref="K68:K84" si="7">G68-F68</f>
        <v>0</v>
      </c>
    </row>
    <row r="69" spans="1:11">
      <c r="A69" s="50" t="s">
        <v>159</v>
      </c>
      <c r="B69" s="81">
        <v>100.95158303085722</v>
      </c>
      <c r="C69" s="81">
        <v>134.24649672764556</v>
      </c>
      <c r="D69" s="81">
        <v>112.69991022218704</v>
      </c>
      <c r="E69" s="81"/>
      <c r="F69" s="81"/>
      <c r="G69" s="81"/>
      <c r="H69" s="67">
        <f t="shared" si="4"/>
        <v>0.11637585898716205</v>
      </c>
      <c r="I69" s="60">
        <f t="shared" si="5"/>
        <v>11.748327191329821</v>
      </c>
      <c r="J69" s="60">
        <f t="shared" si="6"/>
        <v>-21.546586505458521</v>
      </c>
      <c r="K69" s="60">
        <f t="shared" si="7"/>
        <v>0</v>
      </c>
    </row>
    <row r="70" spans="1:11">
      <c r="A70" s="50" t="s">
        <v>86</v>
      </c>
      <c r="B70" s="81">
        <v>76.790675799942193</v>
      </c>
      <c r="C70" s="81">
        <v>88.448176301341618</v>
      </c>
      <c r="D70" s="81">
        <v>87.388501889373188</v>
      </c>
      <c r="E70" s="81"/>
      <c r="F70" s="81"/>
      <c r="G70" s="81"/>
      <c r="H70" s="67">
        <f t="shared" si="4"/>
        <v>0.13800928275512028</v>
      </c>
      <c r="I70" s="60">
        <f t="shared" si="5"/>
        <v>10.597826089430995</v>
      </c>
      <c r="J70" s="60">
        <f t="shared" si="6"/>
        <v>-1.0596744119684303</v>
      </c>
      <c r="K70" s="60">
        <f t="shared" si="7"/>
        <v>0</v>
      </c>
    </row>
    <row r="71" spans="1:11">
      <c r="A71" s="50" t="s">
        <v>96</v>
      </c>
      <c r="B71" s="81">
        <v>75.365777552722491</v>
      </c>
      <c r="C71" s="81">
        <v>91.49171571971273</v>
      </c>
      <c r="D71" s="81">
        <v>88.23773194583751</v>
      </c>
      <c r="E71" s="81"/>
      <c r="F71" s="81"/>
      <c r="G71" s="81"/>
      <c r="H71" s="67">
        <f t="shared" si="4"/>
        <v>0.17079309483817615</v>
      </c>
      <c r="I71" s="60">
        <f t="shared" si="5"/>
        <v>12.871954393115018</v>
      </c>
      <c r="J71" s="60">
        <f t="shared" si="6"/>
        <v>-3.2539837738752198</v>
      </c>
      <c r="K71" s="60">
        <f t="shared" si="7"/>
        <v>0</v>
      </c>
    </row>
    <row r="72" spans="1:11">
      <c r="A72" s="50" t="s">
        <v>123</v>
      </c>
      <c r="B72" s="81">
        <v>77.271119109347509</v>
      </c>
      <c r="C72" s="81">
        <v>88.436345549177801</v>
      </c>
      <c r="D72" s="81">
        <v>86.635303466664539</v>
      </c>
      <c r="E72" s="81"/>
      <c r="F72" s="81"/>
      <c r="G72" s="81"/>
      <c r="H72" s="67">
        <f t="shared" si="4"/>
        <v>0.12118608433851764</v>
      </c>
      <c r="I72" s="60">
        <f t="shared" si="5"/>
        <v>9.3641843573170291</v>
      </c>
      <c r="J72" s="60">
        <f t="shared" si="6"/>
        <v>-1.8010420825132627</v>
      </c>
      <c r="K72" s="60">
        <f t="shared" si="7"/>
        <v>0</v>
      </c>
    </row>
    <row r="73" spans="1:11">
      <c r="A73" s="50" t="s">
        <v>128</v>
      </c>
      <c r="B73" s="81">
        <v>93.577706238492368</v>
      </c>
      <c r="C73" s="81">
        <v>107.40393492017631</v>
      </c>
      <c r="D73" s="81">
        <v>103.51951867248954</v>
      </c>
      <c r="E73" s="81"/>
      <c r="F73" s="81"/>
      <c r="G73" s="81"/>
      <c r="H73" s="67">
        <f t="shared" si="4"/>
        <v>0.10624124947730011</v>
      </c>
      <c r="I73" s="60">
        <f t="shared" si="5"/>
        <v>9.9418124339971712</v>
      </c>
      <c r="J73" s="60">
        <f t="shared" si="6"/>
        <v>-3.8844162476867723</v>
      </c>
      <c r="K73" s="60">
        <f t="shared" si="7"/>
        <v>0</v>
      </c>
    </row>
    <row r="74" spans="1:11">
      <c r="A74" s="50" t="s">
        <v>95</v>
      </c>
      <c r="B74" s="81">
        <v>86.62547482609628</v>
      </c>
      <c r="C74" s="81">
        <v>91.644667194398536</v>
      </c>
      <c r="D74" s="81">
        <v>92.177765789276094</v>
      </c>
      <c r="E74" s="81"/>
      <c r="F74" s="81"/>
      <c r="G74" s="81"/>
      <c r="H74" s="67">
        <f t="shared" si="4"/>
        <v>6.4095359642486638E-2</v>
      </c>
      <c r="I74" s="60">
        <f t="shared" si="5"/>
        <v>5.5522909631798143</v>
      </c>
      <c r="J74" s="60">
        <f t="shared" si="6"/>
        <v>0.53309859487755773</v>
      </c>
      <c r="K74" s="60">
        <f t="shared" si="7"/>
        <v>0</v>
      </c>
    </row>
    <row r="75" spans="1:11">
      <c r="A75" s="50" t="s">
        <v>150</v>
      </c>
      <c r="B75" s="81">
        <v>73.624670208434324</v>
      </c>
      <c r="C75" s="81">
        <v>82.659579286275417</v>
      </c>
      <c r="D75" s="81">
        <v>82.1540315537938</v>
      </c>
      <c r="E75" s="81"/>
      <c r="F75" s="81"/>
      <c r="G75" s="81"/>
      <c r="H75" s="67">
        <f t="shared" si="4"/>
        <v>0.11584922990096282</v>
      </c>
      <c r="I75" s="60">
        <f t="shared" si="5"/>
        <v>8.5293613453594759</v>
      </c>
      <c r="J75" s="60">
        <f t="shared" si="6"/>
        <v>-0.50554773248161666</v>
      </c>
      <c r="K75" s="60">
        <f t="shared" si="7"/>
        <v>0</v>
      </c>
    </row>
    <row r="76" spans="1:11">
      <c r="A76" s="50" t="s">
        <v>94</v>
      </c>
      <c r="B76" s="81">
        <v>75.748530971693938</v>
      </c>
      <c r="C76" s="81">
        <v>92.783688691725715</v>
      </c>
      <c r="D76" s="81">
        <v>87.051839201065548</v>
      </c>
      <c r="E76" s="81"/>
      <c r="F76" s="81"/>
      <c r="G76" s="81"/>
      <c r="H76" s="67">
        <f t="shared" si="4"/>
        <v>0.14922148435585481</v>
      </c>
      <c r="I76" s="60">
        <f t="shared" si="5"/>
        <v>11.303308229371609</v>
      </c>
      <c r="J76" s="60">
        <f t="shared" si="6"/>
        <v>-5.7318494906601671</v>
      </c>
      <c r="K76" s="60">
        <f t="shared" si="7"/>
        <v>0</v>
      </c>
    </row>
    <row r="77" spans="1:11">
      <c r="A77" s="50" t="s">
        <v>90</v>
      </c>
      <c r="B77" s="81">
        <v>90.794944217250702</v>
      </c>
      <c r="C77" s="81">
        <v>113.63803632003182</v>
      </c>
      <c r="D77" s="81">
        <v>120.72480374186208</v>
      </c>
      <c r="E77" s="81"/>
      <c r="F77" s="81"/>
      <c r="G77" s="81"/>
      <c r="H77" s="67">
        <f t="shared" si="4"/>
        <v>0.32964235820219617</v>
      </c>
      <c r="I77" s="60">
        <f t="shared" si="5"/>
        <v>29.929859524611373</v>
      </c>
      <c r="J77" s="60">
        <f t="shared" si="6"/>
        <v>7.0867674218302597</v>
      </c>
      <c r="K77" s="60">
        <f t="shared" si="7"/>
        <v>0</v>
      </c>
    </row>
    <row r="78" spans="1:11">
      <c r="A78" s="50" t="s">
        <v>118</v>
      </c>
      <c r="B78" s="81">
        <v>77.165797197262748</v>
      </c>
      <c r="C78" s="81">
        <v>85.576218515346881</v>
      </c>
      <c r="D78" s="81">
        <v>86.282566897147362</v>
      </c>
      <c r="E78" s="81"/>
      <c r="F78" s="81"/>
      <c r="G78" s="81"/>
      <c r="H78" s="67">
        <f t="shared" si="4"/>
        <v>0.11814521499180478</v>
      </c>
      <c r="I78" s="60">
        <f t="shared" si="5"/>
        <v>9.1167696998846139</v>
      </c>
      <c r="J78" s="60">
        <f t="shared" si="6"/>
        <v>0.70634838180048121</v>
      </c>
      <c r="K78" s="60">
        <f t="shared" si="7"/>
        <v>0</v>
      </c>
    </row>
    <row r="79" spans="1:11">
      <c r="A79" s="50" t="s">
        <v>157</v>
      </c>
      <c r="B79" s="81">
        <v>85.925520202937022</v>
      </c>
      <c r="C79" s="81">
        <v>95.105295413549172</v>
      </c>
      <c r="D79" s="81">
        <v>99.788070614685381</v>
      </c>
      <c r="E79" s="81"/>
      <c r="F79" s="81"/>
      <c r="G79" s="81"/>
      <c r="H79" s="67">
        <f t="shared" si="4"/>
        <v>0.1613321674283506</v>
      </c>
      <c r="I79" s="60">
        <f t="shared" si="5"/>
        <v>13.862550411748359</v>
      </c>
      <c r="J79" s="60">
        <f t="shared" si="6"/>
        <v>4.6827752011362094</v>
      </c>
      <c r="K79" s="60">
        <f t="shared" si="7"/>
        <v>0</v>
      </c>
    </row>
    <row r="80" spans="1:11">
      <c r="A80" s="50" t="s">
        <v>122</v>
      </c>
      <c r="B80" s="81">
        <v>86.975704472244004</v>
      </c>
      <c r="C80" s="81">
        <v>102.14448487340657</v>
      </c>
      <c r="D80" s="81">
        <v>99.103633623160604</v>
      </c>
      <c r="E80" s="81"/>
      <c r="F80" s="81"/>
      <c r="G80" s="81"/>
      <c r="H80" s="67">
        <f t="shared" si="4"/>
        <v>0.13944042447838875</v>
      </c>
      <c r="I80" s="60">
        <f t="shared" si="5"/>
        <v>12.1279291509166</v>
      </c>
      <c r="J80" s="60">
        <f t="shared" si="6"/>
        <v>-3.0408512502459644</v>
      </c>
      <c r="K80" s="60">
        <f t="shared" si="7"/>
        <v>0</v>
      </c>
    </row>
    <row r="81" spans="1:11">
      <c r="A81" s="50" t="s">
        <v>127</v>
      </c>
      <c r="B81" s="81">
        <v>70.339476302313116</v>
      </c>
      <c r="C81" s="81">
        <v>85.966473631003979</v>
      </c>
      <c r="D81" s="81">
        <v>86.00892425219763</v>
      </c>
      <c r="E81" s="81"/>
      <c r="F81" s="81"/>
      <c r="G81" s="81"/>
      <c r="H81" s="67">
        <f t="shared" si="4"/>
        <v>0.22276890266482158</v>
      </c>
      <c r="I81" s="60">
        <f t="shared" si="5"/>
        <v>15.669447949884514</v>
      </c>
      <c r="J81" s="60">
        <f t="shared" si="6"/>
        <v>4.2450621193651727E-2</v>
      </c>
      <c r="K81" s="60">
        <f t="shared" si="7"/>
        <v>0</v>
      </c>
    </row>
    <row r="82" spans="1:11">
      <c r="A82" s="50" t="s">
        <v>142</v>
      </c>
      <c r="B82" s="81">
        <v>76.434597612770375</v>
      </c>
      <c r="C82" s="81">
        <v>90.349510565955839</v>
      </c>
      <c r="D82" s="81">
        <v>86.716342556132432</v>
      </c>
      <c r="E82" s="81"/>
      <c r="F82" s="81"/>
      <c r="G82" s="81"/>
      <c r="H82" s="67">
        <f t="shared" si="4"/>
        <v>0.13451689764170649</v>
      </c>
      <c r="I82" s="60">
        <f t="shared" si="5"/>
        <v>10.281744943362057</v>
      </c>
      <c r="J82" s="60">
        <f t="shared" si="6"/>
        <v>-3.6331680098234074</v>
      </c>
      <c r="K82" s="60">
        <f t="shared" si="7"/>
        <v>0</v>
      </c>
    </row>
    <row r="83" spans="1:11">
      <c r="A83" s="50" t="s">
        <v>107</v>
      </c>
      <c r="B83" s="81">
        <v>78.233995849293024</v>
      </c>
      <c r="C83" s="81">
        <v>87.920469875179052</v>
      </c>
      <c r="D83" s="81">
        <v>89.1730508191322</v>
      </c>
      <c r="E83" s="81"/>
      <c r="F83" s="81"/>
      <c r="G83" s="81"/>
      <c r="H83" s="67">
        <f t="shared" si="4"/>
        <v>0.13982482744345251</v>
      </c>
      <c r="I83" s="60">
        <f t="shared" si="5"/>
        <v>10.939054969839177</v>
      </c>
      <c r="J83" s="60">
        <f t="shared" si="6"/>
        <v>1.2525809439531486</v>
      </c>
      <c r="K83" s="60">
        <f t="shared" si="7"/>
        <v>0</v>
      </c>
    </row>
    <row r="84" spans="1:11" s="91" customFormat="1">
      <c r="A84" s="50" t="s">
        <v>255</v>
      </c>
      <c r="B84" s="82">
        <v>89.335404263798338</v>
      </c>
      <c r="C84" s="82">
        <v>103.48326547441698</v>
      </c>
      <c r="D84" s="82">
        <v>101.65694823577476</v>
      </c>
      <c r="E84" s="82"/>
      <c r="F84" s="82"/>
      <c r="G84" s="82"/>
      <c r="H84" s="89">
        <f t="shared" si="4"/>
        <v>0.13792453365512469</v>
      </c>
      <c r="I84" s="92">
        <f t="shared" si="5"/>
        <v>12.321543971976425</v>
      </c>
      <c r="J84" s="92">
        <f t="shared" si="6"/>
        <v>-1.8263172386422184</v>
      </c>
      <c r="K84" s="60">
        <f t="shared" si="7"/>
        <v>0</v>
      </c>
    </row>
    <row r="85" spans="1:11">
      <c r="B85" s="51"/>
      <c r="C85" s="51"/>
      <c r="D85" s="51"/>
      <c r="E85" s="51"/>
      <c r="F85" s="51"/>
      <c r="G85" s="51"/>
    </row>
    <row r="86" spans="1:11">
      <c r="D86" s="140">
        <f>D84-B84</f>
        <v>12.321543971976425</v>
      </c>
      <c r="E86" s="140">
        <f>D84-C84</f>
        <v>-1.8263172386422184</v>
      </c>
    </row>
    <row r="87" spans="1:11">
      <c r="D87" s="140">
        <f>G84-E84</f>
        <v>0</v>
      </c>
      <c r="E87" s="140">
        <f>G84-F84</f>
        <v>0</v>
      </c>
    </row>
  </sheetData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L84"/>
  <sheetViews>
    <sheetView topLeftCell="J1" zoomScale="80" zoomScaleNormal="80" workbookViewId="0">
      <selection activeCell="T14" sqref="S14:T14"/>
    </sheetView>
  </sheetViews>
  <sheetFormatPr defaultRowHeight="15"/>
  <cols>
    <col min="2" max="2" width="19.140625" customWidth="1"/>
    <col min="3" max="3" width="11.140625" style="125" customWidth="1"/>
    <col min="4" max="4" width="11.140625" style="123" customWidth="1"/>
    <col min="5" max="5" width="11.140625" style="124" customWidth="1"/>
    <col min="6" max="8" width="11.140625" style="131" customWidth="1"/>
    <col min="9" max="9" width="31.140625" customWidth="1"/>
    <col min="10" max="10" width="25.140625" customWidth="1"/>
    <col min="11" max="11" width="29" customWidth="1"/>
    <col min="12" max="12" width="28.140625" customWidth="1"/>
  </cols>
  <sheetData>
    <row r="1" spans="1:12" s="131" customFormat="1" ht="15.75" thickBot="1">
      <c r="C1" s="169" t="s">
        <v>163</v>
      </c>
      <c r="D1" s="169"/>
      <c r="E1" s="170"/>
      <c r="F1" s="171" t="s">
        <v>164</v>
      </c>
      <c r="G1" s="169"/>
      <c r="H1" s="170"/>
    </row>
    <row r="2" spans="1:12" s="53" customFormat="1" ht="66.599999999999994" customHeight="1">
      <c r="A2" s="68" t="s">
        <v>257</v>
      </c>
      <c r="B2" s="69" t="s">
        <v>258</v>
      </c>
      <c r="C2" s="144">
        <v>42767</v>
      </c>
      <c r="D2" s="144">
        <v>43101</v>
      </c>
      <c r="E2" s="144">
        <v>43132</v>
      </c>
      <c r="F2" s="144">
        <v>42767</v>
      </c>
      <c r="G2" s="144">
        <v>43101</v>
      </c>
      <c r="H2" s="144">
        <v>43132</v>
      </c>
      <c r="I2" s="68" t="s">
        <v>331</v>
      </c>
      <c r="J2" s="68" t="s">
        <v>332</v>
      </c>
      <c r="K2" s="1" t="s">
        <v>334</v>
      </c>
      <c r="L2" s="136" t="s">
        <v>333</v>
      </c>
    </row>
    <row r="3" spans="1:12">
      <c r="A3" s="54">
        <v>1</v>
      </c>
      <c r="B3" s="66" t="s">
        <v>1</v>
      </c>
      <c r="C3" s="61">
        <v>38747</v>
      </c>
      <c r="D3" s="61">
        <v>41212</v>
      </c>
      <c r="E3" s="61">
        <v>41330</v>
      </c>
      <c r="F3" s="61"/>
      <c r="G3" s="61"/>
      <c r="H3" s="61"/>
      <c r="I3" s="67">
        <f>(E3-C3)/C3</f>
        <v>6.6663225540041809E-2</v>
      </c>
      <c r="J3" s="62">
        <f>E3-C3</f>
        <v>2583</v>
      </c>
      <c r="K3" s="62">
        <f>E3-D3</f>
        <v>118</v>
      </c>
      <c r="L3" s="62">
        <f>H3-G3</f>
        <v>0</v>
      </c>
    </row>
    <row r="4" spans="1:12">
      <c r="A4" s="54">
        <v>2</v>
      </c>
      <c r="B4" s="66" t="s">
        <v>2</v>
      </c>
      <c r="C4" s="61">
        <v>6408</v>
      </c>
      <c r="D4" s="61">
        <v>7001</v>
      </c>
      <c r="E4" s="61">
        <v>7058</v>
      </c>
      <c r="F4" s="61"/>
      <c r="G4" s="61"/>
      <c r="H4" s="61"/>
      <c r="I4" s="67">
        <f t="shared" ref="I4:I67" si="0">(E4-C4)/C4</f>
        <v>0.10143570536828964</v>
      </c>
      <c r="J4" s="62">
        <f t="shared" ref="J4:J67" si="1">E4-C4</f>
        <v>650</v>
      </c>
      <c r="K4" s="62">
        <f t="shared" ref="K4:K67" si="2">E4-D4</f>
        <v>57</v>
      </c>
      <c r="L4" s="62">
        <f t="shared" ref="L4:L67" si="3">H4-G4</f>
        <v>0</v>
      </c>
    </row>
    <row r="5" spans="1:12">
      <c r="A5" s="54">
        <v>3</v>
      </c>
      <c r="B5" s="66" t="s">
        <v>3</v>
      </c>
      <c r="C5" s="61">
        <v>11934</v>
      </c>
      <c r="D5" s="61">
        <v>13073</v>
      </c>
      <c r="E5" s="61">
        <v>13056</v>
      </c>
      <c r="F5" s="61"/>
      <c r="G5" s="61"/>
      <c r="H5" s="61"/>
      <c r="I5" s="67">
        <f t="shared" si="0"/>
        <v>9.4017094017094016E-2</v>
      </c>
      <c r="J5" s="62">
        <f t="shared" si="1"/>
        <v>1122</v>
      </c>
      <c r="K5" s="62">
        <f t="shared" si="2"/>
        <v>-17</v>
      </c>
      <c r="L5" s="62">
        <f t="shared" si="3"/>
        <v>0</v>
      </c>
    </row>
    <row r="6" spans="1:12">
      <c r="A6" s="54">
        <v>4</v>
      </c>
      <c r="B6" s="66" t="s">
        <v>4</v>
      </c>
      <c r="C6" s="61">
        <v>2489</v>
      </c>
      <c r="D6" s="61">
        <v>2691</v>
      </c>
      <c r="E6" s="61">
        <v>2689</v>
      </c>
      <c r="F6" s="61"/>
      <c r="G6" s="61"/>
      <c r="H6" s="61"/>
      <c r="I6" s="67">
        <f t="shared" si="0"/>
        <v>8.0353555644837288E-2</v>
      </c>
      <c r="J6" s="62">
        <f t="shared" si="1"/>
        <v>200</v>
      </c>
      <c r="K6" s="62">
        <f t="shared" si="2"/>
        <v>-2</v>
      </c>
      <c r="L6" s="62">
        <f t="shared" si="3"/>
        <v>0</v>
      </c>
    </row>
    <row r="7" spans="1:12">
      <c r="A7" s="54">
        <v>5</v>
      </c>
      <c r="B7" s="66" t="s">
        <v>5</v>
      </c>
      <c r="C7" s="61">
        <v>5427</v>
      </c>
      <c r="D7" s="61">
        <v>6042</v>
      </c>
      <c r="E7" s="61">
        <v>6054</v>
      </c>
      <c r="F7" s="61"/>
      <c r="G7" s="61"/>
      <c r="H7" s="61"/>
      <c r="I7" s="67">
        <f t="shared" si="0"/>
        <v>0.11553344389165285</v>
      </c>
      <c r="J7" s="62">
        <f t="shared" si="1"/>
        <v>627</v>
      </c>
      <c r="K7" s="62">
        <f t="shared" si="2"/>
        <v>12</v>
      </c>
      <c r="L7" s="62">
        <f t="shared" si="3"/>
        <v>0</v>
      </c>
    </row>
    <row r="8" spans="1:12">
      <c r="A8" s="54">
        <v>6</v>
      </c>
      <c r="B8" s="66" t="s">
        <v>6</v>
      </c>
      <c r="C8" s="61">
        <v>132662</v>
      </c>
      <c r="D8" s="61">
        <v>143699</v>
      </c>
      <c r="E8" s="61">
        <v>143759</v>
      </c>
      <c r="F8" s="61"/>
      <c r="G8" s="61"/>
      <c r="H8" s="61"/>
      <c r="I8" s="67">
        <f t="shared" si="0"/>
        <v>8.364867105878096E-2</v>
      </c>
      <c r="J8" s="62">
        <f t="shared" si="1"/>
        <v>11097</v>
      </c>
      <c r="K8" s="62">
        <f t="shared" si="2"/>
        <v>60</v>
      </c>
      <c r="L8" s="62">
        <f t="shared" si="3"/>
        <v>0</v>
      </c>
    </row>
    <row r="9" spans="1:12">
      <c r="A9" s="54">
        <v>7</v>
      </c>
      <c r="B9" s="66" t="s">
        <v>7</v>
      </c>
      <c r="C9" s="61">
        <v>64445</v>
      </c>
      <c r="D9" s="61">
        <v>70153</v>
      </c>
      <c r="E9" s="61">
        <v>70060</v>
      </c>
      <c r="F9" s="61"/>
      <c r="G9" s="61"/>
      <c r="H9" s="61"/>
      <c r="I9" s="67">
        <f t="shared" si="0"/>
        <v>8.7128559236558309E-2</v>
      </c>
      <c r="J9" s="62">
        <f t="shared" si="1"/>
        <v>5615</v>
      </c>
      <c r="K9" s="62">
        <f t="shared" si="2"/>
        <v>-93</v>
      </c>
      <c r="L9" s="62">
        <f t="shared" si="3"/>
        <v>0</v>
      </c>
    </row>
    <row r="10" spans="1:12">
      <c r="A10" s="54">
        <v>8</v>
      </c>
      <c r="B10" s="66" t="s">
        <v>8</v>
      </c>
      <c r="C10" s="61">
        <v>3526</v>
      </c>
      <c r="D10" s="61">
        <v>3901</v>
      </c>
      <c r="E10" s="61">
        <v>3882</v>
      </c>
      <c r="F10" s="61"/>
      <c r="G10" s="61"/>
      <c r="H10" s="61"/>
      <c r="I10" s="67">
        <f t="shared" si="0"/>
        <v>0.10096426545660805</v>
      </c>
      <c r="J10" s="62">
        <f t="shared" si="1"/>
        <v>356</v>
      </c>
      <c r="K10" s="62">
        <f t="shared" si="2"/>
        <v>-19</v>
      </c>
      <c r="L10" s="62">
        <f t="shared" si="3"/>
        <v>0</v>
      </c>
    </row>
    <row r="11" spans="1:12">
      <c r="A11" s="54">
        <v>9</v>
      </c>
      <c r="B11" s="66" t="s">
        <v>9</v>
      </c>
      <c r="C11" s="61">
        <v>25286</v>
      </c>
      <c r="D11" s="61">
        <v>27430</v>
      </c>
      <c r="E11" s="61">
        <v>27387</v>
      </c>
      <c r="F11" s="61"/>
      <c r="G11" s="61"/>
      <c r="H11" s="61"/>
      <c r="I11" s="67">
        <f t="shared" si="0"/>
        <v>8.3089456616309426E-2</v>
      </c>
      <c r="J11" s="62">
        <f t="shared" si="1"/>
        <v>2101</v>
      </c>
      <c r="K11" s="62">
        <f t="shared" si="2"/>
        <v>-43</v>
      </c>
      <c r="L11" s="62">
        <f t="shared" si="3"/>
        <v>0</v>
      </c>
    </row>
    <row r="12" spans="1:12">
      <c r="A12" s="54">
        <v>10</v>
      </c>
      <c r="B12" s="66" t="s">
        <v>10</v>
      </c>
      <c r="C12" s="61">
        <v>26869</v>
      </c>
      <c r="D12" s="61">
        <v>29627</v>
      </c>
      <c r="E12" s="61">
        <v>29545</v>
      </c>
      <c r="F12" s="61"/>
      <c r="G12" s="61"/>
      <c r="H12" s="61"/>
      <c r="I12" s="67">
        <f t="shared" si="0"/>
        <v>9.959432803602665E-2</v>
      </c>
      <c r="J12" s="62">
        <f t="shared" si="1"/>
        <v>2676</v>
      </c>
      <c r="K12" s="62">
        <f t="shared" si="2"/>
        <v>-82</v>
      </c>
      <c r="L12" s="62">
        <f t="shared" si="3"/>
        <v>0</v>
      </c>
    </row>
    <row r="13" spans="1:12">
      <c r="A13" s="54">
        <v>11</v>
      </c>
      <c r="B13" s="66" t="s">
        <v>11</v>
      </c>
      <c r="C13" s="61">
        <v>4314</v>
      </c>
      <c r="D13" s="61">
        <v>4677</v>
      </c>
      <c r="E13" s="61">
        <v>4672</v>
      </c>
      <c r="F13" s="61"/>
      <c r="G13" s="61"/>
      <c r="H13" s="61"/>
      <c r="I13" s="67">
        <f t="shared" si="0"/>
        <v>8.298562818729717E-2</v>
      </c>
      <c r="J13" s="62">
        <f t="shared" si="1"/>
        <v>358</v>
      </c>
      <c r="K13" s="62">
        <f t="shared" si="2"/>
        <v>-5</v>
      </c>
      <c r="L13" s="62">
        <f t="shared" si="3"/>
        <v>0</v>
      </c>
    </row>
    <row r="14" spans="1:12">
      <c r="A14" s="54">
        <v>12</v>
      </c>
      <c r="B14" s="66" t="s">
        <v>12</v>
      </c>
      <c r="C14" s="61">
        <v>2098</v>
      </c>
      <c r="D14" s="61">
        <v>2449</v>
      </c>
      <c r="E14" s="61">
        <v>2461</v>
      </c>
      <c r="F14" s="61"/>
      <c r="G14" s="61"/>
      <c r="H14" s="61"/>
      <c r="I14" s="67">
        <f t="shared" si="0"/>
        <v>0.17302192564346996</v>
      </c>
      <c r="J14" s="62">
        <f t="shared" si="1"/>
        <v>363</v>
      </c>
      <c r="K14" s="62">
        <f t="shared" si="2"/>
        <v>12</v>
      </c>
      <c r="L14" s="62">
        <f t="shared" si="3"/>
        <v>0</v>
      </c>
    </row>
    <row r="15" spans="1:12">
      <c r="A15" s="54">
        <v>13</v>
      </c>
      <c r="B15" s="66" t="s">
        <v>13</v>
      </c>
      <c r="C15" s="61">
        <v>2506</v>
      </c>
      <c r="D15" s="61">
        <v>2804</v>
      </c>
      <c r="E15" s="61">
        <v>2770</v>
      </c>
      <c r="F15" s="61"/>
      <c r="G15" s="61"/>
      <c r="H15" s="61"/>
      <c r="I15" s="67">
        <f t="shared" si="0"/>
        <v>0.10534716679968077</v>
      </c>
      <c r="J15" s="62">
        <f t="shared" si="1"/>
        <v>264</v>
      </c>
      <c r="K15" s="62">
        <f t="shared" si="2"/>
        <v>-34</v>
      </c>
      <c r="L15" s="62">
        <f t="shared" si="3"/>
        <v>0</v>
      </c>
    </row>
    <row r="16" spans="1:12">
      <c r="A16" s="54">
        <v>14</v>
      </c>
      <c r="B16" s="66" t="s">
        <v>14</v>
      </c>
      <c r="C16" s="61">
        <v>6678</v>
      </c>
      <c r="D16" s="61">
        <v>7247</v>
      </c>
      <c r="E16" s="61">
        <v>7244</v>
      </c>
      <c r="F16" s="61"/>
      <c r="G16" s="61"/>
      <c r="H16" s="61"/>
      <c r="I16" s="67">
        <f t="shared" si="0"/>
        <v>8.4755914944594196E-2</v>
      </c>
      <c r="J16" s="62">
        <f t="shared" si="1"/>
        <v>566</v>
      </c>
      <c r="K16" s="62">
        <f t="shared" si="2"/>
        <v>-3</v>
      </c>
      <c r="L16" s="62">
        <f t="shared" si="3"/>
        <v>0</v>
      </c>
    </row>
    <row r="17" spans="1:12">
      <c r="A17" s="54">
        <v>15</v>
      </c>
      <c r="B17" s="66" t="s">
        <v>15</v>
      </c>
      <c r="C17" s="61">
        <v>5544</v>
      </c>
      <c r="D17" s="61">
        <v>6150</v>
      </c>
      <c r="E17" s="61">
        <v>6131</v>
      </c>
      <c r="F17" s="61"/>
      <c r="G17" s="61"/>
      <c r="H17" s="61"/>
      <c r="I17" s="67">
        <f t="shared" si="0"/>
        <v>0.10588023088023088</v>
      </c>
      <c r="J17" s="62">
        <f t="shared" si="1"/>
        <v>587</v>
      </c>
      <c r="K17" s="62">
        <f t="shared" si="2"/>
        <v>-19</v>
      </c>
      <c r="L17" s="62">
        <f t="shared" si="3"/>
        <v>0</v>
      </c>
    </row>
    <row r="18" spans="1:12">
      <c r="A18" s="54">
        <v>16</v>
      </c>
      <c r="B18" s="66" t="s">
        <v>16</v>
      </c>
      <c r="C18" s="61">
        <v>70848</v>
      </c>
      <c r="D18" s="61">
        <v>77473</v>
      </c>
      <c r="E18" s="61">
        <v>77481</v>
      </c>
      <c r="F18" s="61"/>
      <c r="G18" s="61"/>
      <c r="H18" s="61"/>
      <c r="I18" s="67">
        <f t="shared" si="0"/>
        <v>9.3622967479674801E-2</v>
      </c>
      <c r="J18" s="62">
        <f t="shared" si="1"/>
        <v>6633</v>
      </c>
      <c r="K18" s="62">
        <f t="shared" si="2"/>
        <v>8</v>
      </c>
      <c r="L18" s="62">
        <f t="shared" si="3"/>
        <v>0</v>
      </c>
    </row>
    <row r="19" spans="1:12">
      <c r="A19" s="54">
        <v>17</v>
      </c>
      <c r="B19" s="66" t="s">
        <v>17</v>
      </c>
      <c r="C19" s="61">
        <v>13340</v>
      </c>
      <c r="D19" s="61">
        <v>14633</v>
      </c>
      <c r="E19" s="61">
        <v>14605</v>
      </c>
      <c r="F19" s="61"/>
      <c r="G19" s="61"/>
      <c r="H19" s="61"/>
      <c r="I19" s="67">
        <f t="shared" si="0"/>
        <v>9.4827586206896547E-2</v>
      </c>
      <c r="J19" s="62">
        <f t="shared" si="1"/>
        <v>1265</v>
      </c>
      <c r="K19" s="62">
        <f t="shared" si="2"/>
        <v>-28</v>
      </c>
      <c r="L19" s="62">
        <f t="shared" si="3"/>
        <v>0</v>
      </c>
    </row>
    <row r="20" spans="1:12">
      <c r="A20" s="54">
        <v>18</v>
      </c>
      <c r="B20" s="66" t="s">
        <v>18</v>
      </c>
      <c r="C20" s="61">
        <v>2825</v>
      </c>
      <c r="D20" s="61">
        <v>3065</v>
      </c>
      <c r="E20" s="61">
        <v>3049</v>
      </c>
      <c r="F20" s="61"/>
      <c r="G20" s="61"/>
      <c r="H20" s="61"/>
      <c r="I20" s="67">
        <f t="shared" si="0"/>
        <v>7.9292035398230085E-2</v>
      </c>
      <c r="J20" s="62">
        <f t="shared" si="1"/>
        <v>224</v>
      </c>
      <c r="K20" s="62">
        <f t="shared" si="2"/>
        <v>-16</v>
      </c>
      <c r="L20" s="62">
        <f t="shared" si="3"/>
        <v>0</v>
      </c>
    </row>
    <row r="21" spans="1:12">
      <c r="A21" s="54">
        <v>19</v>
      </c>
      <c r="B21" s="66" t="s">
        <v>19</v>
      </c>
      <c r="C21" s="61">
        <v>8016</v>
      </c>
      <c r="D21" s="61">
        <v>8678</v>
      </c>
      <c r="E21" s="61">
        <v>8645</v>
      </c>
      <c r="F21" s="61"/>
      <c r="G21" s="61"/>
      <c r="H21" s="61"/>
      <c r="I21" s="67">
        <f t="shared" si="0"/>
        <v>7.8468063872255495E-2</v>
      </c>
      <c r="J21" s="62">
        <f t="shared" si="1"/>
        <v>629</v>
      </c>
      <c r="K21" s="62">
        <f t="shared" si="2"/>
        <v>-33</v>
      </c>
      <c r="L21" s="62">
        <f t="shared" si="3"/>
        <v>0</v>
      </c>
    </row>
    <row r="22" spans="1:12">
      <c r="A22" s="54">
        <v>20</v>
      </c>
      <c r="B22" s="66" t="s">
        <v>20</v>
      </c>
      <c r="C22" s="61">
        <v>23584</v>
      </c>
      <c r="D22" s="61">
        <v>26130</v>
      </c>
      <c r="E22" s="61">
        <v>26113</v>
      </c>
      <c r="F22" s="61"/>
      <c r="G22" s="61"/>
      <c r="H22" s="61"/>
      <c r="I22" s="67">
        <f t="shared" si="0"/>
        <v>0.10723371777476255</v>
      </c>
      <c r="J22" s="62">
        <f t="shared" si="1"/>
        <v>2529</v>
      </c>
      <c r="K22" s="62">
        <f t="shared" si="2"/>
        <v>-17</v>
      </c>
      <c r="L22" s="62">
        <f t="shared" si="3"/>
        <v>0</v>
      </c>
    </row>
    <row r="23" spans="1:12">
      <c r="A23" s="54">
        <v>21</v>
      </c>
      <c r="B23" s="66" t="s">
        <v>21</v>
      </c>
      <c r="C23" s="61">
        <v>13827</v>
      </c>
      <c r="D23" s="61">
        <v>15406</v>
      </c>
      <c r="E23" s="61">
        <v>15529</v>
      </c>
      <c r="F23" s="61"/>
      <c r="G23" s="61"/>
      <c r="H23" s="61"/>
      <c r="I23" s="67">
        <f t="shared" si="0"/>
        <v>0.12309250018080567</v>
      </c>
      <c r="J23" s="62">
        <f t="shared" si="1"/>
        <v>1702</v>
      </c>
      <c r="K23" s="62">
        <f t="shared" si="2"/>
        <v>123</v>
      </c>
      <c r="L23" s="62">
        <f t="shared" si="3"/>
        <v>0</v>
      </c>
    </row>
    <row r="24" spans="1:12">
      <c r="A24" s="54">
        <v>22</v>
      </c>
      <c r="B24" s="66" t="s">
        <v>22</v>
      </c>
      <c r="C24" s="61">
        <v>8950</v>
      </c>
      <c r="D24" s="61">
        <v>9641</v>
      </c>
      <c r="E24" s="61">
        <v>9638</v>
      </c>
      <c r="F24" s="61"/>
      <c r="G24" s="61"/>
      <c r="H24" s="61"/>
      <c r="I24" s="67">
        <f t="shared" si="0"/>
        <v>7.6871508379888265E-2</v>
      </c>
      <c r="J24" s="62">
        <f t="shared" si="1"/>
        <v>688</v>
      </c>
      <c r="K24" s="62">
        <f t="shared" si="2"/>
        <v>-3</v>
      </c>
      <c r="L24" s="62">
        <f t="shared" si="3"/>
        <v>0</v>
      </c>
    </row>
    <row r="25" spans="1:12">
      <c r="A25" s="54">
        <v>23</v>
      </c>
      <c r="B25" s="66" t="s">
        <v>23</v>
      </c>
      <c r="C25" s="61">
        <v>6956</v>
      </c>
      <c r="D25" s="61">
        <v>7800</v>
      </c>
      <c r="E25" s="61">
        <v>7808</v>
      </c>
      <c r="F25" s="61"/>
      <c r="G25" s="61"/>
      <c r="H25" s="61"/>
      <c r="I25" s="67">
        <f t="shared" si="0"/>
        <v>0.12248418631397355</v>
      </c>
      <c r="J25" s="62">
        <f t="shared" si="1"/>
        <v>852</v>
      </c>
      <c r="K25" s="62">
        <f t="shared" si="2"/>
        <v>8</v>
      </c>
      <c r="L25" s="62">
        <f t="shared" si="3"/>
        <v>0</v>
      </c>
    </row>
    <row r="26" spans="1:12">
      <c r="A26" s="54">
        <v>24</v>
      </c>
      <c r="B26" s="66" t="s">
        <v>24</v>
      </c>
      <c r="C26" s="61">
        <v>3304</v>
      </c>
      <c r="D26" s="61">
        <v>3676</v>
      </c>
      <c r="E26" s="61">
        <v>3661</v>
      </c>
      <c r="F26" s="61"/>
      <c r="G26" s="61"/>
      <c r="H26" s="61"/>
      <c r="I26" s="67">
        <f t="shared" si="0"/>
        <v>0.10805084745762712</v>
      </c>
      <c r="J26" s="62">
        <f t="shared" si="1"/>
        <v>357</v>
      </c>
      <c r="K26" s="62">
        <f t="shared" si="2"/>
        <v>-15</v>
      </c>
      <c r="L26" s="62">
        <f t="shared" si="3"/>
        <v>0</v>
      </c>
    </row>
    <row r="27" spans="1:12">
      <c r="A27" s="54">
        <v>25</v>
      </c>
      <c r="B27" s="66" t="s">
        <v>25</v>
      </c>
      <c r="C27" s="61">
        <v>9455</v>
      </c>
      <c r="D27" s="61">
        <v>10275</v>
      </c>
      <c r="E27" s="61">
        <v>10233</v>
      </c>
      <c r="F27" s="61"/>
      <c r="G27" s="61"/>
      <c r="H27" s="61"/>
      <c r="I27" s="67">
        <f t="shared" si="0"/>
        <v>8.2284505552617668E-2</v>
      </c>
      <c r="J27" s="62">
        <f t="shared" si="1"/>
        <v>778</v>
      </c>
      <c r="K27" s="62">
        <f t="shared" si="2"/>
        <v>-42</v>
      </c>
      <c r="L27" s="62">
        <f t="shared" si="3"/>
        <v>0</v>
      </c>
    </row>
    <row r="28" spans="1:12">
      <c r="A28" s="54">
        <v>26</v>
      </c>
      <c r="B28" s="66" t="s">
        <v>26</v>
      </c>
      <c r="C28" s="61">
        <v>18857</v>
      </c>
      <c r="D28" s="61">
        <v>20431</v>
      </c>
      <c r="E28" s="61">
        <v>20362</v>
      </c>
      <c r="F28" s="61"/>
      <c r="G28" s="61"/>
      <c r="H28" s="61"/>
      <c r="I28" s="67">
        <f t="shared" si="0"/>
        <v>7.9811210690990078E-2</v>
      </c>
      <c r="J28" s="62">
        <f t="shared" si="1"/>
        <v>1505</v>
      </c>
      <c r="K28" s="62">
        <f t="shared" si="2"/>
        <v>-69</v>
      </c>
      <c r="L28" s="62">
        <f t="shared" si="3"/>
        <v>0</v>
      </c>
    </row>
    <row r="29" spans="1:12">
      <c r="A29" s="54">
        <v>27</v>
      </c>
      <c r="B29" s="66" t="s">
        <v>27</v>
      </c>
      <c r="C29" s="61">
        <v>31558</v>
      </c>
      <c r="D29" s="61">
        <v>33585</v>
      </c>
      <c r="E29" s="61">
        <v>33708</v>
      </c>
      <c r="F29" s="61"/>
      <c r="G29" s="61"/>
      <c r="H29" s="61"/>
      <c r="I29" s="67">
        <f t="shared" si="0"/>
        <v>6.8128525255085878E-2</v>
      </c>
      <c r="J29" s="62">
        <f t="shared" si="1"/>
        <v>2150</v>
      </c>
      <c r="K29" s="62">
        <f t="shared" si="2"/>
        <v>123</v>
      </c>
      <c r="L29" s="62">
        <f t="shared" si="3"/>
        <v>0</v>
      </c>
    </row>
    <row r="30" spans="1:12">
      <c r="A30" s="54">
        <v>28</v>
      </c>
      <c r="B30" s="66" t="s">
        <v>28</v>
      </c>
      <c r="C30" s="61">
        <v>7893</v>
      </c>
      <c r="D30" s="61">
        <v>8962</v>
      </c>
      <c r="E30" s="61">
        <v>8956</v>
      </c>
      <c r="F30" s="61"/>
      <c r="G30" s="61"/>
      <c r="H30" s="61"/>
      <c r="I30" s="67">
        <f t="shared" si="0"/>
        <v>0.13467629545166604</v>
      </c>
      <c r="J30" s="62">
        <f t="shared" si="1"/>
        <v>1063</v>
      </c>
      <c r="K30" s="62">
        <f t="shared" si="2"/>
        <v>-6</v>
      </c>
      <c r="L30" s="62">
        <f t="shared" si="3"/>
        <v>0</v>
      </c>
    </row>
    <row r="31" spans="1:12">
      <c r="A31" s="54">
        <v>29</v>
      </c>
      <c r="B31" s="66" t="s">
        <v>29</v>
      </c>
      <c r="C31" s="61">
        <v>1976</v>
      </c>
      <c r="D31" s="61">
        <v>2229</v>
      </c>
      <c r="E31" s="61">
        <v>2210</v>
      </c>
      <c r="F31" s="61"/>
      <c r="G31" s="61"/>
      <c r="H31" s="61"/>
      <c r="I31" s="67">
        <f t="shared" si="0"/>
        <v>0.11842105263157894</v>
      </c>
      <c r="J31" s="62">
        <f t="shared" si="1"/>
        <v>234</v>
      </c>
      <c r="K31" s="62">
        <f t="shared" si="2"/>
        <v>-19</v>
      </c>
      <c r="L31" s="62">
        <f t="shared" si="3"/>
        <v>0</v>
      </c>
    </row>
    <row r="32" spans="1:12">
      <c r="A32" s="54">
        <v>30</v>
      </c>
      <c r="B32" s="66" t="s">
        <v>30</v>
      </c>
      <c r="C32" s="61">
        <v>1194</v>
      </c>
      <c r="D32" s="61">
        <v>1357</v>
      </c>
      <c r="E32" s="61">
        <v>1367</v>
      </c>
      <c r="F32" s="61"/>
      <c r="G32" s="61"/>
      <c r="H32" s="61"/>
      <c r="I32" s="67">
        <f t="shared" si="0"/>
        <v>0.14489112227805695</v>
      </c>
      <c r="J32" s="62">
        <f t="shared" si="1"/>
        <v>173</v>
      </c>
      <c r="K32" s="62">
        <f t="shared" si="2"/>
        <v>10</v>
      </c>
      <c r="L32" s="62">
        <f t="shared" si="3"/>
        <v>0</v>
      </c>
    </row>
    <row r="33" spans="1:12">
      <c r="A33" s="54">
        <v>31</v>
      </c>
      <c r="B33" s="66" t="s">
        <v>31</v>
      </c>
      <c r="C33" s="61">
        <v>21298</v>
      </c>
      <c r="D33" s="61">
        <v>23166</v>
      </c>
      <c r="E33" s="61">
        <v>23245</v>
      </c>
      <c r="F33" s="61"/>
      <c r="G33" s="61"/>
      <c r="H33" s="61"/>
      <c r="I33" s="67">
        <f t="shared" si="0"/>
        <v>9.1417034463329896E-2</v>
      </c>
      <c r="J33" s="62">
        <f t="shared" si="1"/>
        <v>1947</v>
      </c>
      <c r="K33" s="62">
        <f t="shared" si="2"/>
        <v>79</v>
      </c>
      <c r="L33" s="62">
        <f t="shared" si="3"/>
        <v>0</v>
      </c>
    </row>
    <row r="34" spans="1:12">
      <c r="A34" s="54">
        <v>32</v>
      </c>
      <c r="B34" s="66" t="s">
        <v>32</v>
      </c>
      <c r="C34" s="61">
        <v>8433</v>
      </c>
      <c r="D34" s="61">
        <v>9159</v>
      </c>
      <c r="E34" s="61">
        <v>9168</v>
      </c>
      <c r="F34" s="61"/>
      <c r="G34" s="61"/>
      <c r="H34" s="61"/>
      <c r="I34" s="67">
        <f t="shared" si="0"/>
        <v>8.715759516186411E-2</v>
      </c>
      <c r="J34" s="62">
        <f t="shared" si="1"/>
        <v>735</v>
      </c>
      <c r="K34" s="62">
        <f t="shared" si="2"/>
        <v>9</v>
      </c>
      <c r="L34" s="62">
        <f t="shared" si="3"/>
        <v>0</v>
      </c>
    </row>
    <row r="35" spans="1:12">
      <c r="A35" s="54">
        <v>33</v>
      </c>
      <c r="B35" s="66" t="s">
        <v>33</v>
      </c>
      <c r="C35" s="61">
        <v>34713</v>
      </c>
      <c r="D35" s="61">
        <v>37907</v>
      </c>
      <c r="E35" s="61">
        <v>37936</v>
      </c>
      <c r="F35" s="61"/>
      <c r="G35" s="61"/>
      <c r="H35" s="61"/>
      <c r="I35" s="67">
        <f t="shared" si="0"/>
        <v>9.2847060179183594E-2</v>
      </c>
      <c r="J35" s="62">
        <f t="shared" si="1"/>
        <v>3223</v>
      </c>
      <c r="K35" s="62">
        <f t="shared" si="2"/>
        <v>29</v>
      </c>
      <c r="L35" s="62">
        <f t="shared" si="3"/>
        <v>0</v>
      </c>
    </row>
    <row r="36" spans="1:12">
      <c r="A36" s="54">
        <v>34</v>
      </c>
      <c r="B36" s="66" t="s">
        <v>34</v>
      </c>
      <c r="C36" s="61">
        <v>488747</v>
      </c>
      <c r="D36" s="61">
        <v>521776</v>
      </c>
      <c r="E36" s="61">
        <v>523226</v>
      </c>
      <c r="F36" s="61"/>
      <c r="G36" s="61"/>
      <c r="H36" s="61"/>
      <c r="I36" s="67">
        <f t="shared" si="0"/>
        <v>7.0545701559293461E-2</v>
      </c>
      <c r="J36" s="62">
        <f t="shared" si="1"/>
        <v>34479</v>
      </c>
      <c r="K36" s="62">
        <f t="shared" si="2"/>
        <v>1450</v>
      </c>
      <c r="L36" s="62">
        <f t="shared" si="3"/>
        <v>0</v>
      </c>
    </row>
    <row r="37" spans="1:12">
      <c r="A37" s="54">
        <v>35</v>
      </c>
      <c r="B37" s="66" t="s">
        <v>35</v>
      </c>
      <c r="C37" s="61">
        <v>118466</v>
      </c>
      <c r="D37" s="61">
        <v>130336</v>
      </c>
      <c r="E37" s="61">
        <v>130253</v>
      </c>
      <c r="F37" s="61"/>
      <c r="G37" s="61"/>
      <c r="H37" s="61"/>
      <c r="I37" s="67">
        <f t="shared" si="0"/>
        <v>9.949690206472743E-2</v>
      </c>
      <c r="J37" s="62">
        <f t="shared" si="1"/>
        <v>11787</v>
      </c>
      <c r="K37" s="62">
        <f t="shared" si="2"/>
        <v>-83</v>
      </c>
      <c r="L37" s="62">
        <f t="shared" si="3"/>
        <v>0</v>
      </c>
    </row>
    <row r="38" spans="1:12">
      <c r="A38" s="54">
        <v>36</v>
      </c>
      <c r="B38" s="66" t="s">
        <v>36</v>
      </c>
      <c r="C38" s="61">
        <v>2721</v>
      </c>
      <c r="D38" s="61">
        <v>2983</v>
      </c>
      <c r="E38" s="61">
        <v>2959</v>
      </c>
      <c r="F38" s="61"/>
      <c r="G38" s="61"/>
      <c r="H38" s="61"/>
      <c r="I38" s="67">
        <f t="shared" si="0"/>
        <v>8.7467842704887902E-2</v>
      </c>
      <c r="J38" s="62">
        <f t="shared" si="1"/>
        <v>238</v>
      </c>
      <c r="K38" s="62">
        <f t="shared" si="2"/>
        <v>-24</v>
      </c>
      <c r="L38" s="62">
        <f t="shared" si="3"/>
        <v>0</v>
      </c>
    </row>
    <row r="39" spans="1:12">
      <c r="A39" s="54">
        <v>37</v>
      </c>
      <c r="B39" s="66" t="s">
        <v>37</v>
      </c>
      <c r="C39" s="61">
        <v>6837</v>
      </c>
      <c r="D39" s="61">
        <v>7469</v>
      </c>
      <c r="E39" s="61">
        <v>7483</v>
      </c>
      <c r="F39" s="61"/>
      <c r="G39" s="61"/>
      <c r="H39" s="61"/>
      <c r="I39" s="67">
        <f t="shared" si="0"/>
        <v>9.4485885622348983E-2</v>
      </c>
      <c r="J39" s="62">
        <f t="shared" si="1"/>
        <v>646</v>
      </c>
      <c r="K39" s="62">
        <f t="shared" si="2"/>
        <v>14</v>
      </c>
      <c r="L39" s="62">
        <f t="shared" si="3"/>
        <v>0</v>
      </c>
    </row>
    <row r="40" spans="1:12">
      <c r="A40" s="54">
        <v>38</v>
      </c>
      <c r="B40" s="66" t="s">
        <v>38</v>
      </c>
      <c r="C40" s="61">
        <v>28601</v>
      </c>
      <c r="D40" s="61">
        <v>30753</v>
      </c>
      <c r="E40" s="61">
        <v>30695</v>
      </c>
      <c r="F40" s="61"/>
      <c r="G40" s="61"/>
      <c r="H40" s="61"/>
      <c r="I40" s="67">
        <f t="shared" si="0"/>
        <v>7.3214223278906337E-2</v>
      </c>
      <c r="J40" s="62">
        <f t="shared" si="1"/>
        <v>2094</v>
      </c>
      <c r="K40" s="62">
        <f t="shared" si="2"/>
        <v>-58</v>
      </c>
      <c r="L40" s="62">
        <f t="shared" si="3"/>
        <v>0</v>
      </c>
    </row>
    <row r="41" spans="1:12">
      <c r="A41" s="54">
        <v>39</v>
      </c>
      <c r="B41" s="66" t="s">
        <v>39</v>
      </c>
      <c r="C41" s="61">
        <v>7544</v>
      </c>
      <c r="D41" s="61">
        <v>8349</v>
      </c>
      <c r="E41" s="61">
        <v>8296</v>
      </c>
      <c r="F41" s="61"/>
      <c r="G41" s="61"/>
      <c r="H41" s="61"/>
      <c r="I41" s="67">
        <f t="shared" si="0"/>
        <v>9.9681866383881226E-2</v>
      </c>
      <c r="J41" s="62">
        <f t="shared" si="1"/>
        <v>752</v>
      </c>
      <c r="K41" s="62">
        <f t="shared" si="2"/>
        <v>-53</v>
      </c>
      <c r="L41" s="62">
        <f t="shared" si="3"/>
        <v>0</v>
      </c>
    </row>
    <row r="42" spans="1:12">
      <c r="A42" s="54">
        <v>40</v>
      </c>
      <c r="B42" s="66" t="s">
        <v>40</v>
      </c>
      <c r="C42" s="61">
        <v>3577</v>
      </c>
      <c r="D42" s="61">
        <v>3891</v>
      </c>
      <c r="E42" s="61">
        <v>3870</v>
      </c>
      <c r="F42" s="61"/>
      <c r="G42" s="61"/>
      <c r="H42" s="61"/>
      <c r="I42" s="67">
        <f t="shared" si="0"/>
        <v>8.191221694157115E-2</v>
      </c>
      <c r="J42" s="62">
        <f t="shared" si="1"/>
        <v>293</v>
      </c>
      <c r="K42" s="62">
        <f t="shared" si="2"/>
        <v>-21</v>
      </c>
      <c r="L42" s="62">
        <f t="shared" si="3"/>
        <v>0</v>
      </c>
    </row>
    <row r="43" spans="1:12">
      <c r="A43" s="54">
        <v>41</v>
      </c>
      <c r="B43" s="66" t="s">
        <v>41</v>
      </c>
      <c r="C43" s="61">
        <v>42363</v>
      </c>
      <c r="D43" s="61">
        <v>46047</v>
      </c>
      <c r="E43" s="61">
        <v>46105</v>
      </c>
      <c r="F43" s="61"/>
      <c r="G43" s="61"/>
      <c r="H43" s="61"/>
      <c r="I43" s="67">
        <f t="shared" si="0"/>
        <v>8.8331798975521097E-2</v>
      </c>
      <c r="J43" s="62">
        <f t="shared" si="1"/>
        <v>3742</v>
      </c>
      <c r="K43" s="62">
        <f t="shared" si="2"/>
        <v>58</v>
      </c>
      <c r="L43" s="62">
        <f t="shared" si="3"/>
        <v>0</v>
      </c>
    </row>
    <row r="44" spans="1:12">
      <c r="A44" s="54">
        <v>42</v>
      </c>
      <c r="B44" s="66" t="s">
        <v>42</v>
      </c>
      <c r="C44" s="61">
        <v>41963</v>
      </c>
      <c r="D44" s="61">
        <v>45479</v>
      </c>
      <c r="E44" s="61">
        <v>45419</v>
      </c>
      <c r="F44" s="61"/>
      <c r="G44" s="61"/>
      <c r="H44" s="61"/>
      <c r="I44" s="67">
        <f t="shared" si="0"/>
        <v>8.2358267997998238E-2</v>
      </c>
      <c r="J44" s="62">
        <f t="shared" si="1"/>
        <v>3456</v>
      </c>
      <c r="K44" s="62">
        <f t="shared" si="2"/>
        <v>-60</v>
      </c>
      <c r="L44" s="62">
        <f t="shared" si="3"/>
        <v>0</v>
      </c>
    </row>
    <row r="45" spans="1:12">
      <c r="A45" s="54">
        <v>43</v>
      </c>
      <c r="B45" s="66" t="s">
        <v>43</v>
      </c>
      <c r="C45" s="61">
        <v>9604</v>
      </c>
      <c r="D45" s="61">
        <v>10629</v>
      </c>
      <c r="E45" s="61">
        <v>10627</v>
      </c>
      <c r="F45" s="61"/>
      <c r="G45" s="61"/>
      <c r="H45" s="61"/>
      <c r="I45" s="67">
        <f t="shared" si="0"/>
        <v>0.10651811745106206</v>
      </c>
      <c r="J45" s="62">
        <f t="shared" si="1"/>
        <v>1023</v>
      </c>
      <c r="K45" s="62">
        <f t="shared" si="2"/>
        <v>-2</v>
      </c>
      <c r="L45" s="62">
        <f t="shared" si="3"/>
        <v>0</v>
      </c>
    </row>
    <row r="46" spans="1:12">
      <c r="A46" s="54">
        <v>44</v>
      </c>
      <c r="B46" s="66" t="s">
        <v>44</v>
      </c>
      <c r="C46" s="61">
        <v>10936</v>
      </c>
      <c r="D46" s="61">
        <v>12032</v>
      </c>
      <c r="E46" s="61">
        <v>12033</v>
      </c>
      <c r="F46" s="61"/>
      <c r="G46" s="61"/>
      <c r="H46" s="61"/>
      <c r="I46" s="67">
        <f t="shared" si="0"/>
        <v>0.10031089978054133</v>
      </c>
      <c r="J46" s="62">
        <f t="shared" si="1"/>
        <v>1097</v>
      </c>
      <c r="K46" s="62">
        <f t="shared" si="2"/>
        <v>1</v>
      </c>
      <c r="L46" s="62">
        <f t="shared" si="3"/>
        <v>0</v>
      </c>
    </row>
    <row r="47" spans="1:12">
      <c r="A47" s="54">
        <v>45</v>
      </c>
      <c r="B47" s="66" t="s">
        <v>45</v>
      </c>
      <c r="C47" s="61">
        <v>25851</v>
      </c>
      <c r="D47" s="61">
        <v>28376</v>
      </c>
      <c r="E47" s="61">
        <v>28293</v>
      </c>
      <c r="F47" s="61"/>
      <c r="G47" s="61"/>
      <c r="H47" s="61"/>
      <c r="I47" s="67">
        <f t="shared" si="0"/>
        <v>9.4464430776372288E-2</v>
      </c>
      <c r="J47" s="62">
        <f t="shared" si="1"/>
        <v>2442</v>
      </c>
      <c r="K47" s="62">
        <f t="shared" si="2"/>
        <v>-83</v>
      </c>
      <c r="L47" s="62">
        <f t="shared" si="3"/>
        <v>0</v>
      </c>
    </row>
    <row r="48" spans="1:12">
      <c r="A48" s="54">
        <v>46</v>
      </c>
      <c r="B48" s="66" t="s">
        <v>46</v>
      </c>
      <c r="C48" s="61">
        <v>14357</v>
      </c>
      <c r="D48" s="61">
        <v>15867</v>
      </c>
      <c r="E48" s="61">
        <v>15837</v>
      </c>
      <c r="F48" s="61"/>
      <c r="G48" s="61"/>
      <c r="H48" s="61"/>
      <c r="I48" s="67">
        <f t="shared" si="0"/>
        <v>0.10308560284181932</v>
      </c>
      <c r="J48" s="62">
        <f t="shared" si="1"/>
        <v>1480</v>
      </c>
      <c r="K48" s="62">
        <f t="shared" si="2"/>
        <v>-30</v>
      </c>
      <c r="L48" s="62">
        <f t="shared" si="3"/>
        <v>0</v>
      </c>
    </row>
    <row r="49" spans="1:12">
      <c r="A49" s="54">
        <v>47</v>
      </c>
      <c r="B49" s="66" t="s">
        <v>47</v>
      </c>
      <c r="C49" s="61">
        <v>5243</v>
      </c>
      <c r="D49" s="61">
        <v>6018</v>
      </c>
      <c r="E49" s="61">
        <v>6071</v>
      </c>
      <c r="F49" s="61"/>
      <c r="G49" s="61"/>
      <c r="H49" s="61"/>
      <c r="I49" s="67">
        <f t="shared" si="0"/>
        <v>0.15792485218386421</v>
      </c>
      <c r="J49" s="62">
        <f t="shared" si="1"/>
        <v>828</v>
      </c>
      <c r="K49" s="62">
        <f t="shared" si="2"/>
        <v>53</v>
      </c>
      <c r="L49" s="62">
        <f t="shared" si="3"/>
        <v>0</v>
      </c>
    </row>
    <row r="50" spans="1:12">
      <c r="A50" s="54">
        <v>48</v>
      </c>
      <c r="B50" s="66" t="s">
        <v>48</v>
      </c>
      <c r="C50" s="61">
        <v>31451</v>
      </c>
      <c r="D50" s="61">
        <v>34371</v>
      </c>
      <c r="E50" s="61">
        <v>34360</v>
      </c>
      <c r="F50" s="61"/>
      <c r="G50" s="61"/>
      <c r="H50" s="61"/>
      <c r="I50" s="67">
        <f t="shared" si="0"/>
        <v>9.2493084480620644E-2</v>
      </c>
      <c r="J50" s="62">
        <f t="shared" si="1"/>
        <v>2909</v>
      </c>
      <c r="K50" s="62">
        <f t="shared" si="2"/>
        <v>-11</v>
      </c>
      <c r="L50" s="62">
        <f t="shared" si="3"/>
        <v>0</v>
      </c>
    </row>
    <row r="51" spans="1:12">
      <c r="A51" s="54">
        <v>49</v>
      </c>
      <c r="B51" s="66" t="s">
        <v>49</v>
      </c>
      <c r="C51" s="61">
        <v>2126</v>
      </c>
      <c r="D51" s="61">
        <v>2284</v>
      </c>
      <c r="E51" s="61">
        <v>2292</v>
      </c>
      <c r="F51" s="61"/>
      <c r="G51" s="61"/>
      <c r="H51" s="61"/>
      <c r="I51" s="67">
        <f t="shared" si="0"/>
        <v>7.8080903104421451E-2</v>
      </c>
      <c r="J51" s="62">
        <f t="shared" si="1"/>
        <v>166</v>
      </c>
      <c r="K51" s="62">
        <f t="shared" si="2"/>
        <v>8</v>
      </c>
      <c r="L51" s="62">
        <f t="shared" si="3"/>
        <v>0</v>
      </c>
    </row>
    <row r="52" spans="1:12">
      <c r="A52" s="54">
        <v>50</v>
      </c>
      <c r="B52" s="66" t="s">
        <v>50</v>
      </c>
      <c r="C52" s="61">
        <v>5667</v>
      </c>
      <c r="D52" s="61">
        <v>6170</v>
      </c>
      <c r="E52" s="61">
        <v>6135</v>
      </c>
      <c r="F52" s="61"/>
      <c r="G52" s="61"/>
      <c r="H52" s="61"/>
      <c r="I52" s="67">
        <f t="shared" si="0"/>
        <v>8.2583377448385384E-2</v>
      </c>
      <c r="J52" s="62">
        <f t="shared" si="1"/>
        <v>468</v>
      </c>
      <c r="K52" s="62">
        <f t="shared" si="2"/>
        <v>-35</v>
      </c>
      <c r="L52" s="62">
        <f t="shared" si="3"/>
        <v>0</v>
      </c>
    </row>
    <row r="53" spans="1:12">
      <c r="A53" s="54">
        <v>51</v>
      </c>
      <c r="B53" s="66" t="s">
        <v>51</v>
      </c>
      <c r="C53" s="61">
        <v>5430</v>
      </c>
      <c r="D53" s="61">
        <v>6093</v>
      </c>
      <c r="E53" s="61">
        <v>5994</v>
      </c>
      <c r="F53" s="61"/>
      <c r="G53" s="61"/>
      <c r="H53" s="61"/>
      <c r="I53" s="67">
        <f t="shared" si="0"/>
        <v>0.10386740331491713</v>
      </c>
      <c r="J53" s="62">
        <f t="shared" si="1"/>
        <v>564</v>
      </c>
      <c r="K53" s="62">
        <f t="shared" si="2"/>
        <v>-99</v>
      </c>
      <c r="L53" s="62">
        <f t="shared" si="3"/>
        <v>0</v>
      </c>
    </row>
    <row r="54" spans="1:12">
      <c r="A54" s="54">
        <v>52</v>
      </c>
      <c r="B54" s="66" t="s">
        <v>52</v>
      </c>
      <c r="C54" s="61">
        <v>11673</v>
      </c>
      <c r="D54" s="61">
        <v>13039</v>
      </c>
      <c r="E54" s="61">
        <v>13034</v>
      </c>
      <c r="F54" s="61"/>
      <c r="G54" s="61"/>
      <c r="H54" s="61"/>
      <c r="I54" s="67">
        <f t="shared" si="0"/>
        <v>0.11659384905337103</v>
      </c>
      <c r="J54" s="62">
        <f t="shared" si="1"/>
        <v>1361</v>
      </c>
      <c r="K54" s="62">
        <f t="shared" si="2"/>
        <v>-5</v>
      </c>
      <c r="L54" s="62">
        <f t="shared" si="3"/>
        <v>0</v>
      </c>
    </row>
    <row r="55" spans="1:12">
      <c r="A55" s="54">
        <v>53</v>
      </c>
      <c r="B55" s="66" t="s">
        <v>53</v>
      </c>
      <c r="C55" s="61">
        <v>6295</v>
      </c>
      <c r="D55" s="61">
        <v>7071</v>
      </c>
      <c r="E55" s="61">
        <v>7058</v>
      </c>
      <c r="F55" s="61"/>
      <c r="G55" s="61"/>
      <c r="H55" s="61"/>
      <c r="I55" s="67">
        <f t="shared" si="0"/>
        <v>0.12120730738681493</v>
      </c>
      <c r="J55" s="62">
        <f t="shared" si="1"/>
        <v>763</v>
      </c>
      <c r="K55" s="62">
        <f t="shared" si="2"/>
        <v>-13</v>
      </c>
      <c r="L55" s="62">
        <f t="shared" si="3"/>
        <v>0</v>
      </c>
    </row>
    <row r="56" spans="1:12">
      <c r="A56" s="54">
        <v>54</v>
      </c>
      <c r="B56" s="66" t="s">
        <v>54</v>
      </c>
      <c r="C56" s="61">
        <v>21449</v>
      </c>
      <c r="D56" s="61">
        <v>22877</v>
      </c>
      <c r="E56" s="61">
        <v>22852</v>
      </c>
      <c r="F56" s="61"/>
      <c r="G56" s="61"/>
      <c r="H56" s="61"/>
      <c r="I56" s="67">
        <f t="shared" si="0"/>
        <v>6.5410974870623334E-2</v>
      </c>
      <c r="J56" s="62">
        <f t="shared" si="1"/>
        <v>1403</v>
      </c>
      <c r="K56" s="62">
        <f t="shared" si="2"/>
        <v>-25</v>
      </c>
      <c r="L56" s="62">
        <f t="shared" si="3"/>
        <v>0</v>
      </c>
    </row>
    <row r="57" spans="1:12">
      <c r="A57" s="54">
        <v>55</v>
      </c>
      <c r="B57" s="66" t="s">
        <v>55</v>
      </c>
      <c r="C57" s="61">
        <v>23579</v>
      </c>
      <c r="D57" s="61">
        <v>26049</v>
      </c>
      <c r="E57" s="61">
        <v>26013</v>
      </c>
      <c r="F57" s="61"/>
      <c r="G57" s="61"/>
      <c r="H57" s="61"/>
      <c r="I57" s="67">
        <f t="shared" si="0"/>
        <v>0.10322744815301751</v>
      </c>
      <c r="J57" s="62">
        <f t="shared" si="1"/>
        <v>2434</v>
      </c>
      <c r="K57" s="62">
        <f t="shared" si="2"/>
        <v>-36</v>
      </c>
      <c r="L57" s="62">
        <f t="shared" si="3"/>
        <v>0</v>
      </c>
    </row>
    <row r="58" spans="1:12">
      <c r="A58" s="54">
        <v>56</v>
      </c>
      <c r="B58" s="66" t="s">
        <v>56</v>
      </c>
      <c r="C58" s="61">
        <v>2104</v>
      </c>
      <c r="D58" s="61">
        <v>2380</v>
      </c>
      <c r="E58" s="61">
        <v>2371</v>
      </c>
      <c r="F58" s="61"/>
      <c r="G58" s="61"/>
      <c r="H58" s="61"/>
      <c r="I58" s="67">
        <f t="shared" si="0"/>
        <v>0.12690114068441063</v>
      </c>
      <c r="J58" s="62">
        <f t="shared" si="1"/>
        <v>267</v>
      </c>
      <c r="K58" s="62">
        <f t="shared" si="2"/>
        <v>-9</v>
      </c>
      <c r="L58" s="62">
        <f t="shared" si="3"/>
        <v>0</v>
      </c>
    </row>
    <row r="59" spans="1:12">
      <c r="A59" s="54">
        <v>57</v>
      </c>
      <c r="B59" s="66" t="s">
        <v>57</v>
      </c>
      <c r="C59" s="61">
        <v>3797</v>
      </c>
      <c r="D59" s="61">
        <v>4225</v>
      </c>
      <c r="E59" s="61">
        <v>4207</v>
      </c>
      <c r="F59" s="61"/>
      <c r="G59" s="61"/>
      <c r="H59" s="61"/>
      <c r="I59" s="67">
        <f t="shared" si="0"/>
        <v>0.10797998419805109</v>
      </c>
      <c r="J59" s="62">
        <f t="shared" si="1"/>
        <v>410</v>
      </c>
      <c r="K59" s="62">
        <f t="shared" si="2"/>
        <v>-18</v>
      </c>
      <c r="L59" s="62">
        <f t="shared" si="3"/>
        <v>0</v>
      </c>
    </row>
    <row r="60" spans="1:12">
      <c r="A60" s="54">
        <v>58</v>
      </c>
      <c r="B60" s="66" t="s">
        <v>58</v>
      </c>
      <c r="C60" s="61">
        <v>8907</v>
      </c>
      <c r="D60" s="61">
        <v>9832</v>
      </c>
      <c r="E60" s="61">
        <v>9717</v>
      </c>
      <c r="F60" s="61"/>
      <c r="G60" s="61"/>
      <c r="H60" s="61"/>
      <c r="I60" s="67">
        <f t="shared" si="0"/>
        <v>9.0939710340181876E-2</v>
      </c>
      <c r="J60" s="62">
        <f t="shared" si="1"/>
        <v>810</v>
      </c>
      <c r="K60" s="62">
        <f t="shared" si="2"/>
        <v>-115</v>
      </c>
      <c r="L60" s="62">
        <f t="shared" si="3"/>
        <v>0</v>
      </c>
    </row>
    <row r="61" spans="1:12">
      <c r="A61" s="54">
        <v>59</v>
      </c>
      <c r="B61" s="66" t="s">
        <v>59</v>
      </c>
      <c r="C61" s="61">
        <v>22131</v>
      </c>
      <c r="D61" s="61">
        <v>24497</v>
      </c>
      <c r="E61" s="61">
        <v>24487</v>
      </c>
      <c r="F61" s="61"/>
      <c r="G61" s="61"/>
      <c r="H61" s="61"/>
      <c r="I61" s="67">
        <f t="shared" si="0"/>
        <v>0.10645700600966969</v>
      </c>
      <c r="J61" s="62">
        <f t="shared" si="1"/>
        <v>2356</v>
      </c>
      <c r="K61" s="62">
        <f t="shared" si="2"/>
        <v>-10</v>
      </c>
      <c r="L61" s="62">
        <f t="shared" si="3"/>
        <v>0</v>
      </c>
    </row>
    <row r="62" spans="1:12">
      <c r="A62" s="54">
        <v>60</v>
      </c>
      <c r="B62" s="66" t="s">
        <v>60</v>
      </c>
      <c r="C62" s="61">
        <v>7878</v>
      </c>
      <c r="D62" s="61">
        <v>8854</v>
      </c>
      <c r="E62" s="61">
        <v>8755</v>
      </c>
      <c r="F62" s="61"/>
      <c r="G62" s="61"/>
      <c r="H62" s="61"/>
      <c r="I62" s="67">
        <f t="shared" si="0"/>
        <v>0.11132267072861132</v>
      </c>
      <c r="J62" s="62">
        <f t="shared" si="1"/>
        <v>877</v>
      </c>
      <c r="K62" s="62">
        <f t="shared" si="2"/>
        <v>-99</v>
      </c>
      <c r="L62" s="62">
        <f t="shared" si="3"/>
        <v>0</v>
      </c>
    </row>
    <row r="63" spans="1:12">
      <c r="A63" s="54">
        <v>61</v>
      </c>
      <c r="B63" s="66" t="s">
        <v>61</v>
      </c>
      <c r="C63" s="61">
        <v>16790</v>
      </c>
      <c r="D63" s="61">
        <v>18380</v>
      </c>
      <c r="E63" s="61">
        <v>18480</v>
      </c>
      <c r="F63" s="61"/>
      <c r="G63" s="61"/>
      <c r="H63" s="61"/>
      <c r="I63" s="67">
        <f t="shared" si="0"/>
        <v>0.10065515187611673</v>
      </c>
      <c r="J63" s="62">
        <f t="shared" si="1"/>
        <v>1690</v>
      </c>
      <c r="K63" s="62">
        <f t="shared" si="2"/>
        <v>100</v>
      </c>
      <c r="L63" s="62">
        <f t="shared" si="3"/>
        <v>0</v>
      </c>
    </row>
    <row r="64" spans="1:12">
      <c r="A64" s="54">
        <v>62</v>
      </c>
      <c r="B64" s="66" t="s">
        <v>62</v>
      </c>
      <c r="C64" s="61">
        <v>1098</v>
      </c>
      <c r="D64" s="61">
        <v>1220</v>
      </c>
      <c r="E64" s="61">
        <v>1197</v>
      </c>
      <c r="F64" s="61"/>
      <c r="G64" s="61"/>
      <c r="H64" s="61"/>
      <c r="I64" s="67">
        <f t="shared" si="0"/>
        <v>9.0163934426229511E-2</v>
      </c>
      <c r="J64" s="62">
        <f t="shared" si="1"/>
        <v>99</v>
      </c>
      <c r="K64" s="62">
        <f t="shared" si="2"/>
        <v>-23</v>
      </c>
      <c r="L64" s="62">
        <f t="shared" si="3"/>
        <v>0</v>
      </c>
    </row>
    <row r="65" spans="1:12">
      <c r="A65" s="54">
        <v>63</v>
      </c>
      <c r="B65" s="66" t="s">
        <v>63</v>
      </c>
      <c r="C65" s="61">
        <v>11969</v>
      </c>
      <c r="D65" s="61">
        <v>13203</v>
      </c>
      <c r="E65" s="61">
        <v>13313</v>
      </c>
      <c r="F65" s="61"/>
      <c r="G65" s="61"/>
      <c r="H65" s="61"/>
      <c r="I65" s="67">
        <f t="shared" si="0"/>
        <v>0.11229008271367701</v>
      </c>
      <c r="J65" s="62">
        <f t="shared" si="1"/>
        <v>1344</v>
      </c>
      <c r="K65" s="62">
        <f t="shared" si="2"/>
        <v>110</v>
      </c>
      <c r="L65" s="62">
        <f t="shared" si="3"/>
        <v>0</v>
      </c>
    </row>
    <row r="66" spans="1:12">
      <c r="A66" s="54">
        <v>64</v>
      </c>
      <c r="B66" s="66" t="s">
        <v>64</v>
      </c>
      <c r="C66" s="61">
        <v>8069</v>
      </c>
      <c r="D66" s="61">
        <v>9222</v>
      </c>
      <c r="E66" s="61">
        <v>9214</v>
      </c>
      <c r="F66" s="61"/>
      <c r="G66" s="61"/>
      <c r="H66" s="61"/>
      <c r="I66" s="67">
        <f t="shared" si="0"/>
        <v>0.14190110298673939</v>
      </c>
      <c r="J66" s="62">
        <f t="shared" si="1"/>
        <v>1145</v>
      </c>
      <c r="K66" s="62">
        <f t="shared" si="2"/>
        <v>-8</v>
      </c>
      <c r="L66" s="62">
        <f t="shared" si="3"/>
        <v>0</v>
      </c>
    </row>
    <row r="67" spans="1:12">
      <c r="A67" s="54">
        <v>65</v>
      </c>
      <c r="B67" s="66" t="s">
        <v>65</v>
      </c>
      <c r="C67" s="61">
        <v>7880</v>
      </c>
      <c r="D67" s="61">
        <v>8725</v>
      </c>
      <c r="E67" s="61">
        <v>8752</v>
      </c>
      <c r="F67" s="61"/>
      <c r="G67" s="61"/>
      <c r="H67" s="61"/>
      <c r="I67" s="67">
        <f t="shared" si="0"/>
        <v>0.11065989847715736</v>
      </c>
      <c r="J67" s="62">
        <f t="shared" si="1"/>
        <v>872</v>
      </c>
      <c r="K67" s="62">
        <f t="shared" si="2"/>
        <v>27</v>
      </c>
      <c r="L67" s="62">
        <f t="shared" si="3"/>
        <v>0</v>
      </c>
    </row>
    <row r="68" spans="1:12">
      <c r="A68" s="54">
        <v>66</v>
      </c>
      <c r="B68" s="66" t="s">
        <v>66</v>
      </c>
      <c r="C68" s="61">
        <v>5422</v>
      </c>
      <c r="D68" s="61">
        <v>5868</v>
      </c>
      <c r="E68" s="61">
        <v>5798</v>
      </c>
      <c r="F68" s="61"/>
      <c r="G68" s="61"/>
      <c r="H68" s="61"/>
      <c r="I68" s="67">
        <f t="shared" ref="I68:I84" si="4">(E68-C68)/C68</f>
        <v>6.9347104389524156E-2</v>
      </c>
      <c r="J68" s="62">
        <f t="shared" ref="J68:J84" si="5">E68-C68</f>
        <v>376</v>
      </c>
      <c r="K68" s="62">
        <f t="shared" ref="K68:K84" si="6">E68-D68</f>
        <v>-70</v>
      </c>
      <c r="L68" s="62">
        <f t="shared" ref="L68:L84" si="7">H68-G68</f>
        <v>0</v>
      </c>
    </row>
    <row r="69" spans="1:12">
      <c r="A69" s="54">
        <v>67</v>
      </c>
      <c r="B69" s="66" t="s">
        <v>67</v>
      </c>
      <c r="C69" s="61">
        <v>10515</v>
      </c>
      <c r="D69" s="61">
        <v>11110</v>
      </c>
      <c r="E69" s="61">
        <v>11063</v>
      </c>
      <c r="F69" s="61"/>
      <c r="G69" s="61"/>
      <c r="H69" s="61"/>
      <c r="I69" s="67">
        <f t="shared" si="4"/>
        <v>5.2116024726581077E-2</v>
      </c>
      <c r="J69" s="62">
        <f t="shared" si="5"/>
        <v>548</v>
      </c>
      <c r="K69" s="62">
        <f t="shared" si="6"/>
        <v>-47</v>
      </c>
      <c r="L69" s="62">
        <f t="shared" si="7"/>
        <v>0</v>
      </c>
    </row>
    <row r="70" spans="1:12">
      <c r="A70" s="54">
        <v>68</v>
      </c>
      <c r="B70" s="66" t="s">
        <v>68</v>
      </c>
      <c r="C70" s="61">
        <v>6454</v>
      </c>
      <c r="D70" s="61">
        <v>7238</v>
      </c>
      <c r="E70" s="61">
        <v>7231</v>
      </c>
      <c r="F70" s="61"/>
      <c r="G70" s="61"/>
      <c r="H70" s="61"/>
      <c r="I70" s="67">
        <f t="shared" si="4"/>
        <v>0.12039045553145336</v>
      </c>
      <c r="J70" s="62">
        <f t="shared" si="5"/>
        <v>777</v>
      </c>
      <c r="K70" s="62">
        <f t="shared" si="6"/>
        <v>-7</v>
      </c>
      <c r="L70" s="62">
        <f t="shared" si="7"/>
        <v>0</v>
      </c>
    </row>
    <row r="71" spans="1:12">
      <c r="A71" s="54">
        <v>69</v>
      </c>
      <c r="B71" s="66" t="s">
        <v>69</v>
      </c>
      <c r="C71" s="61">
        <v>1028</v>
      </c>
      <c r="D71" s="61">
        <v>1184</v>
      </c>
      <c r="E71" s="61">
        <v>1169</v>
      </c>
      <c r="F71" s="61"/>
      <c r="G71" s="61"/>
      <c r="H71" s="61"/>
      <c r="I71" s="67">
        <f t="shared" si="4"/>
        <v>0.13715953307392997</v>
      </c>
      <c r="J71" s="62">
        <f t="shared" si="5"/>
        <v>141</v>
      </c>
      <c r="K71" s="62">
        <f t="shared" si="6"/>
        <v>-15</v>
      </c>
      <c r="L71" s="62">
        <f t="shared" si="7"/>
        <v>0</v>
      </c>
    </row>
    <row r="72" spans="1:12">
      <c r="A72" s="54">
        <v>70</v>
      </c>
      <c r="B72" s="66" t="s">
        <v>70</v>
      </c>
      <c r="C72" s="61">
        <v>4109</v>
      </c>
      <c r="D72" s="61">
        <v>4578</v>
      </c>
      <c r="E72" s="61">
        <v>4536</v>
      </c>
      <c r="F72" s="61"/>
      <c r="G72" s="61"/>
      <c r="H72" s="61"/>
      <c r="I72" s="67">
        <f t="shared" si="4"/>
        <v>0.10391822827938671</v>
      </c>
      <c r="J72" s="62">
        <f t="shared" si="5"/>
        <v>427</v>
      </c>
      <c r="K72" s="62">
        <f t="shared" si="6"/>
        <v>-42</v>
      </c>
      <c r="L72" s="62">
        <f t="shared" si="7"/>
        <v>0</v>
      </c>
    </row>
    <row r="73" spans="1:12">
      <c r="A73" s="54">
        <v>71</v>
      </c>
      <c r="B73" s="66" t="s">
        <v>71</v>
      </c>
      <c r="C73" s="61">
        <v>4570</v>
      </c>
      <c r="D73" s="61">
        <v>4922</v>
      </c>
      <c r="E73" s="61">
        <v>4874</v>
      </c>
      <c r="F73" s="61"/>
      <c r="G73" s="61"/>
      <c r="H73" s="61"/>
      <c r="I73" s="67">
        <f t="shared" si="4"/>
        <v>6.6520787746170679E-2</v>
      </c>
      <c r="J73" s="62">
        <f t="shared" si="5"/>
        <v>304</v>
      </c>
      <c r="K73" s="62">
        <f t="shared" si="6"/>
        <v>-48</v>
      </c>
      <c r="L73" s="62">
        <f t="shared" si="7"/>
        <v>0</v>
      </c>
    </row>
    <row r="74" spans="1:12">
      <c r="A74" s="54">
        <v>72</v>
      </c>
      <c r="B74" s="66" t="s">
        <v>72</v>
      </c>
      <c r="C74" s="61">
        <v>3696</v>
      </c>
      <c r="D74" s="61">
        <v>4294</v>
      </c>
      <c r="E74" s="61">
        <v>4324</v>
      </c>
      <c r="F74" s="61"/>
      <c r="G74" s="61"/>
      <c r="H74" s="61"/>
      <c r="I74" s="67">
        <f t="shared" si="4"/>
        <v>0.16991341991341991</v>
      </c>
      <c r="J74" s="62">
        <f t="shared" si="5"/>
        <v>628</v>
      </c>
      <c r="K74" s="62">
        <f t="shared" si="6"/>
        <v>30</v>
      </c>
      <c r="L74" s="62">
        <f t="shared" si="7"/>
        <v>0</v>
      </c>
    </row>
    <row r="75" spans="1:12">
      <c r="A75" s="54">
        <v>73</v>
      </c>
      <c r="B75" s="66" t="s">
        <v>73</v>
      </c>
      <c r="C75" s="61">
        <v>2162</v>
      </c>
      <c r="D75" s="61">
        <v>2566</v>
      </c>
      <c r="E75" s="61">
        <v>2573</v>
      </c>
      <c r="F75" s="61"/>
      <c r="G75" s="61"/>
      <c r="H75" s="61"/>
      <c r="I75" s="67">
        <f t="shared" si="4"/>
        <v>0.19010175763182238</v>
      </c>
      <c r="J75" s="62">
        <f t="shared" si="5"/>
        <v>411</v>
      </c>
      <c r="K75" s="62">
        <f t="shared" si="6"/>
        <v>7</v>
      </c>
      <c r="L75" s="62">
        <f t="shared" si="7"/>
        <v>0</v>
      </c>
    </row>
    <row r="76" spans="1:12">
      <c r="A76" s="54">
        <v>74</v>
      </c>
      <c r="B76" s="66" t="s">
        <v>74</v>
      </c>
      <c r="C76" s="61">
        <v>3860</v>
      </c>
      <c r="D76" s="61">
        <v>4234</v>
      </c>
      <c r="E76" s="61">
        <v>4190</v>
      </c>
      <c r="F76" s="61"/>
      <c r="G76" s="61"/>
      <c r="H76" s="61"/>
      <c r="I76" s="67">
        <f t="shared" si="4"/>
        <v>8.549222797927461E-2</v>
      </c>
      <c r="J76" s="62">
        <f t="shared" si="5"/>
        <v>330</v>
      </c>
      <c r="K76" s="62">
        <f t="shared" si="6"/>
        <v>-44</v>
      </c>
      <c r="L76" s="62">
        <f t="shared" si="7"/>
        <v>0</v>
      </c>
    </row>
    <row r="77" spans="1:12">
      <c r="A77" s="54">
        <v>75</v>
      </c>
      <c r="B77" s="66" t="s">
        <v>75</v>
      </c>
      <c r="C77" s="61">
        <v>1142</v>
      </c>
      <c r="D77" s="61">
        <v>1275</v>
      </c>
      <c r="E77" s="61">
        <v>1275</v>
      </c>
      <c r="F77" s="61"/>
      <c r="G77" s="61"/>
      <c r="H77" s="61"/>
      <c r="I77" s="67">
        <f t="shared" si="4"/>
        <v>0.11646234676007006</v>
      </c>
      <c r="J77" s="62">
        <f t="shared" si="5"/>
        <v>133</v>
      </c>
      <c r="K77" s="62">
        <f t="shared" si="6"/>
        <v>0</v>
      </c>
      <c r="L77" s="62">
        <f t="shared" si="7"/>
        <v>0</v>
      </c>
    </row>
    <row r="78" spans="1:12">
      <c r="A78" s="54">
        <v>76</v>
      </c>
      <c r="B78" s="66" t="s">
        <v>76</v>
      </c>
      <c r="C78" s="61">
        <v>1704</v>
      </c>
      <c r="D78" s="61">
        <v>1967</v>
      </c>
      <c r="E78" s="61">
        <v>1943</v>
      </c>
      <c r="F78" s="61"/>
      <c r="G78" s="61"/>
      <c r="H78" s="61"/>
      <c r="I78" s="67">
        <f t="shared" si="4"/>
        <v>0.14025821596244131</v>
      </c>
      <c r="J78" s="62">
        <f t="shared" si="5"/>
        <v>239</v>
      </c>
      <c r="K78" s="62">
        <f t="shared" si="6"/>
        <v>-24</v>
      </c>
      <c r="L78" s="62">
        <f t="shared" si="7"/>
        <v>0</v>
      </c>
    </row>
    <row r="79" spans="1:12">
      <c r="A79" s="54">
        <v>77</v>
      </c>
      <c r="B79" s="66" t="s">
        <v>77</v>
      </c>
      <c r="C79" s="61">
        <v>6511</v>
      </c>
      <c r="D79" s="61">
        <v>7043</v>
      </c>
      <c r="E79" s="61">
        <v>6999</v>
      </c>
      <c r="F79" s="61"/>
      <c r="G79" s="61"/>
      <c r="H79" s="61"/>
      <c r="I79" s="67">
        <f t="shared" si="4"/>
        <v>7.4950084472431275E-2</v>
      </c>
      <c r="J79" s="62">
        <f t="shared" si="5"/>
        <v>488</v>
      </c>
      <c r="K79" s="62">
        <f t="shared" si="6"/>
        <v>-44</v>
      </c>
      <c r="L79" s="62">
        <f t="shared" si="7"/>
        <v>0</v>
      </c>
    </row>
    <row r="80" spans="1:12">
      <c r="A80" s="54">
        <v>78</v>
      </c>
      <c r="B80" s="66" t="s">
        <v>78</v>
      </c>
      <c r="C80" s="61">
        <v>4892</v>
      </c>
      <c r="D80" s="61">
        <v>5199</v>
      </c>
      <c r="E80" s="61">
        <v>5161</v>
      </c>
      <c r="F80" s="61"/>
      <c r="G80" s="61"/>
      <c r="H80" s="61"/>
      <c r="I80" s="67">
        <f t="shared" si="4"/>
        <v>5.4987735077677839E-2</v>
      </c>
      <c r="J80" s="62">
        <f t="shared" si="5"/>
        <v>269</v>
      </c>
      <c r="K80" s="62">
        <f t="shared" si="6"/>
        <v>-38</v>
      </c>
      <c r="L80" s="62">
        <f t="shared" si="7"/>
        <v>0</v>
      </c>
    </row>
    <row r="81" spans="1:12">
      <c r="A81" s="54">
        <v>79</v>
      </c>
      <c r="B81" s="66" t="s">
        <v>79</v>
      </c>
      <c r="C81" s="61">
        <v>1470</v>
      </c>
      <c r="D81" s="61">
        <v>1640</v>
      </c>
      <c r="E81" s="61">
        <v>1631</v>
      </c>
      <c r="F81" s="61"/>
      <c r="G81" s="61"/>
      <c r="H81" s="61"/>
      <c r="I81" s="67">
        <f t="shared" si="4"/>
        <v>0.10952380952380952</v>
      </c>
      <c r="J81" s="62">
        <f t="shared" si="5"/>
        <v>161</v>
      </c>
      <c r="K81" s="62">
        <f t="shared" si="6"/>
        <v>-9</v>
      </c>
      <c r="L81" s="62">
        <f t="shared" si="7"/>
        <v>0</v>
      </c>
    </row>
    <row r="82" spans="1:12">
      <c r="A82" s="54">
        <v>80</v>
      </c>
      <c r="B82" s="66" t="s">
        <v>80</v>
      </c>
      <c r="C82" s="61">
        <v>6343</v>
      </c>
      <c r="D82" s="61">
        <v>6969</v>
      </c>
      <c r="E82" s="61">
        <v>6935</v>
      </c>
      <c r="F82" s="61"/>
      <c r="G82" s="61"/>
      <c r="H82" s="61"/>
      <c r="I82" s="67">
        <f t="shared" si="4"/>
        <v>9.3331231278574803E-2</v>
      </c>
      <c r="J82" s="62">
        <f t="shared" si="5"/>
        <v>592</v>
      </c>
      <c r="K82" s="62">
        <f t="shared" si="6"/>
        <v>-34</v>
      </c>
      <c r="L82" s="62">
        <f t="shared" si="7"/>
        <v>0</v>
      </c>
    </row>
    <row r="83" spans="1:12">
      <c r="A83" s="54">
        <v>81</v>
      </c>
      <c r="B83" s="66" t="s">
        <v>81</v>
      </c>
      <c r="C83" s="61">
        <v>7351</v>
      </c>
      <c r="D83" s="61">
        <v>8105</v>
      </c>
      <c r="E83" s="61">
        <v>8113</v>
      </c>
      <c r="F83" s="61"/>
      <c r="G83" s="61"/>
      <c r="H83" s="61"/>
      <c r="I83" s="67">
        <f t="shared" si="4"/>
        <v>0.10365936607264317</v>
      </c>
      <c r="J83" s="62">
        <f t="shared" si="5"/>
        <v>762</v>
      </c>
      <c r="K83" s="62">
        <f t="shared" si="6"/>
        <v>8</v>
      </c>
      <c r="L83" s="62">
        <f t="shared" si="7"/>
        <v>0</v>
      </c>
    </row>
    <row r="84" spans="1:12" s="91" customFormat="1">
      <c r="A84" s="173" t="s">
        <v>255</v>
      </c>
      <c r="B84" s="173"/>
      <c r="C84" s="93">
        <v>1702292</v>
      </c>
      <c r="D84" s="93">
        <v>1848418</v>
      </c>
      <c r="E84" s="93">
        <v>1849025</v>
      </c>
      <c r="F84" s="93"/>
      <c r="G84" s="93"/>
      <c r="H84" s="93"/>
      <c r="I84" s="88">
        <f t="shared" si="4"/>
        <v>8.6197315149222339E-2</v>
      </c>
      <c r="J84" s="94">
        <f t="shared" si="5"/>
        <v>146733</v>
      </c>
      <c r="K84" s="94">
        <f t="shared" si="6"/>
        <v>607</v>
      </c>
      <c r="L84" s="62">
        <f t="shared" si="7"/>
        <v>0</v>
      </c>
    </row>
  </sheetData>
  <mergeCells count="3">
    <mergeCell ref="A84:B84"/>
    <mergeCell ref="C1:E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G55" workbookViewId="0">
      <selection activeCell="L9" sqref="L9"/>
    </sheetView>
  </sheetViews>
  <sheetFormatPr defaultRowHeight="15"/>
  <cols>
    <col min="1" max="1" width="9.140625" style="131"/>
    <col min="2" max="2" width="12.140625" style="131" customWidth="1"/>
    <col min="3" max="3" width="10.140625" style="131" customWidth="1"/>
    <col min="4" max="4" width="21.28515625" style="131" customWidth="1"/>
    <col min="5" max="5" width="9.28515625" style="131" customWidth="1"/>
    <col min="6" max="6" width="11.7109375" style="131" customWidth="1"/>
    <col min="7" max="7" width="8.7109375" style="131" customWidth="1"/>
    <col min="8" max="8" width="10.5703125" style="131" bestFit="1" customWidth="1"/>
    <col min="9" max="16384" width="9.140625" style="131"/>
  </cols>
  <sheetData>
    <row r="1" spans="1:8" ht="75">
      <c r="A1" s="159" t="s">
        <v>267</v>
      </c>
      <c r="B1" s="159" t="s">
        <v>268</v>
      </c>
      <c r="C1" s="159" t="s">
        <v>269</v>
      </c>
      <c r="D1" s="159" t="s">
        <v>270</v>
      </c>
      <c r="E1" s="159" t="s">
        <v>271</v>
      </c>
      <c r="F1" s="159" t="s">
        <v>272</v>
      </c>
      <c r="G1" s="159" t="s">
        <v>273</v>
      </c>
      <c r="H1" s="159" t="s">
        <v>274</v>
      </c>
    </row>
    <row r="2" spans="1:8">
      <c r="A2" s="163">
        <v>41275</v>
      </c>
      <c r="B2" s="134">
        <v>11698045</v>
      </c>
      <c r="C2" s="160">
        <f>(B2/$B$2)*100</f>
        <v>100</v>
      </c>
      <c r="D2" s="134">
        <v>2963719</v>
      </c>
      <c r="E2" s="160">
        <f>(D2/$D$2)*100</f>
        <v>100</v>
      </c>
      <c r="F2" s="134">
        <v>2667984</v>
      </c>
      <c r="G2" s="160">
        <f>(F2/$F$2*100)</f>
        <v>100</v>
      </c>
      <c r="H2" s="134">
        <f>B2+D2+F2</f>
        <v>17329748</v>
      </c>
    </row>
    <row r="3" spans="1:8">
      <c r="A3" s="163">
        <v>41306</v>
      </c>
      <c r="B3" s="134">
        <v>11620928</v>
      </c>
      <c r="C3" s="160">
        <f t="shared" ref="C3:C62" si="0">(B3/$B$2)*100</f>
        <v>99.340770188522953</v>
      </c>
      <c r="D3" s="134">
        <v>2969232</v>
      </c>
      <c r="E3" s="160">
        <f t="shared" ref="E3:E62" si="1">(D3/$D$2)*100</f>
        <v>100.18601628561952</v>
      </c>
      <c r="F3" s="134">
        <v>2670744</v>
      </c>
      <c r="G3" s="160">
        <f t="shared" ref="G3:G62" si="2">(F3/$F$2*100)</f>
        <v>100.10344889624525</v>
      </c>
      <c r="H3" s="134">
        <f>B3+D3+F3</f>
        <v>17260904</v>
      </c>
    </row>
    <row r="4" spans="1:8">
      <c r="A4" s="163">
        <v>41334</v>
      </c>
      <c r="B4" s="134">
        <v>11896801</v>
      </c>
      <c r="C4" s="160">
        <f t="shared" si="0"/>
        <v>101.69905313238236</v>
      </c>
      <c r="D4" s="134">
        <v>2973096</v>
      </c>
      <c r="E4" s="160">
        <f t="shared" si="1"/>
        <v>100.31639301836645</v>
      </c>
      <c r="F4" s="134">
        <v>2651342</v>
      </c>
      <c r="G4" s="160">
        <f t="shared" si="2"/>
        <v>99.376233140828433</v>
      </c>
      <c r="H4" s="134">
        <f t="shared" ref="H4:H62" si="3">B4+D4+F4</f>
        <v>17521239</v>
      </c>
    </row>
    <row r="5" spans="1:8">
      <c r="A5" s="163">
        <v>41365</v>
      </c>
      <c r="B5" s="134">
        <v>12132681</v>
      </c>
      <c r="C5" s="160">
        <f t="shared" si="0"/>
        <v>103.71545843771331</v>
      </c>
      <c r="D5" s="134">
        <v>2976760</v>
      </c>
      <c r="E5" s="160">
        <f t="shared" si="1"/>
        <v>100.44002147302089</v>
      </c>
      <c r="F5" s="134">
        <v>2649513</v>
      </c>
      <c r="G5" s="160">
        <f t="shared" si="2"/>
        <v>99.307679506323879</v>
      </c>
      <c r="H5" s="134">
        <f t="shared" si="3"/>
        <v>17758954</v>
      </c>
    </row>
    <row r="6" spans="1:8">
      <c r="A6" s="163">
        <v>41395</v>
      </c>
      <c r="B6" s="134">
        <v>12216079</v>
      </c>
      <c r="C6" s="160">
        <f t="shared" si="0"/>
        <v>104.42838098160847</v>
      </c>
      <c r="D6" s="134">
        <v>2981302</v>
      </c>
      <c r="E6" s="160">
        <f t="shared" si="1"/>
        <v>100.59327486850135</v>
      </c>
      <c r="F6" s="134">
        <v>2650756</v>
      </c>
      <c r="G6" s="160">
        <f t="shared" si="2"/>
        <v>99.354268991118388</v>
      </c>
      <c r="H6" s="134">
        <f t="shared" si="3"/>
        <v>17848137</v>
      </c>
    </row>
    <row r="7" spans="1:8">
      <c r="A7" s="163">
        <v>41426</v>
      </c>
      <c r="B7" s="134">
        <v>12274403</v>
      </c>
      <c r="C7" s="160">
        <f t="shared" si="0"/>
        <v>104.92696001767816</v>
      </c>
      <c r="D7" s="134">
        <v>2974355</v>
      </c>
      <c r="E7" s="160">
        <f t="shared" si="1"/>
        <v>100.35887342895869</v>
      </c>
      <c r="F7" s="134">
        <v>2663305</v>
      </c>
      <c r="G7" s="160">
        <f t="shared" si="2"/>
        <v>99.82462413567697</v>
      </c>
      <c r="H7" s="134">
        <f t="shared" si="3"/>
        <v>17912063</v>
      </c>
    </row>
    <row r="8" spans="1:8">
      <c r="A8" s="163">
        <v>41456</v>
      </c>
      <c r="B8" s="134">
        <v>12200031</v>
      </c>
      <c r="C8" s="160">
        <f t="shared" si="0"/>
        <v>104.29119566560054</v>
      </c>
      <c r="D8" s="134">
        <v>2970694</v>
      </c>
      <c r="E8" s="160">
        <f t="shared" si="1"/>
        <v>100.23534619847563</v>
      </c>
      <c r="F8" s="134">
        <v>2668898</v>
      </c>
      <c r="G8" s="160">
        <f t="shared" si="2"/>
        <v>100.03425807651021</v>
      </c>
      <c r="H8" s="134">
        <f t="shared" si="3"/>
        <v>17839623</v>
      </c>
    </row>
    <row r="9" spans="1:8">
      <c r="A9" s="163">
        <v>41487</v>
      </c>
      <c r="B9" s="134">
        <v>12236880</v>
      </c>
      <c r="C9" s="160">
        <f t="shared" si="0"/>
        <v>104.60619701839069</v>
      </c>
      <c r="D9" s="134">
        <v>2931681</v>
      </c>
      <c r="E9" s="160">
        <f t="shared" si="1"/>
        <v>98.91899333236384</v>
      </c>
      <c r="F9" s="134">
        <v>2663081</v>
      </c>
      <c r="G9" s="160">
        <f t="shared" si="2"/>
        <v>99.816228283228085</v>
      </c>
      <c r="H9" s="134">
        <f t="shared" si="3"/>
        <v>17831642</v>
      </c>
    </row>
    <row r="10" spans="1:8">
      <c r="A10" s="163">
        <v>41518</v>
      </c>
      <c r="B10" s="134">
        <v>12523723</v>
      </c>
      <c r="C10" s="160">
        <f t="shared" si="0"/>
        <v>107.05825631547836</v>
      </c>
      <c r="D10" s="134">
        <v>2883080</v>
      </c>
      <c r="E10" s="160">
        <f t="shared" si="1"/>
        <v>97.279128014497999</v>
      </c>
      <c r="F10" s="134">
        <v>2707070</v>
      </c>
      <c r="G10" s="160">
        <f t="shared" si="2"/>
        <v>101.46500128936304</v>
      </c>
      <c r="H10" s="134">
        <f t="shared" si="3"/>
        <v>18113873</v>
      </c>
    </row>
    <row r="11" spans="1:8">
      <c r="A11" s="163">
        <v>41548</v>
      </c>
      <c r="B11" s="134">
        <v>12297151</v>
      </c>
      <c r="C11" s="160">
        <f t="shared" si="0"/>
        <v>105.12141986118193</v>
      </c>
      <c r="D11" s="134">
        <v>2856746</v>
      </c>
      <c r="E11" s="160">
        <f t="shared" si="1"/>
        <v>96.390582238059679</v>
      </c>
      <c r="F11" s="134">
        <v>2756891</v>
      </c>
      <c r="G11" s="160">
        <f t="shared" si="2"/>
        <v>103.33236631104235</v>
      </c>
      <c r="H11" s="134">
        <f t="shared" si="3"/>
        <v>17910788</v>
      </c>
    </row>
    <row r="12" spans="1:8">
      <c r="A12" s="163">
        <v>41579</v>
      </c>
      <c r="B12" s="134">
        <v>12433976</v>
      </c>
      <c r="C12" s="160">
        <f t="shared" si="0"/>
        <v>106.29105974545318</v>
      </c>
      <c r="D12" s="134">
        <v>2800861</v>
      </c>
      <c r="E12" s="160">
        <f t="shared" si="1"/>
        <v>94.504944632065317</v>
      </c>
      <c r="F12" s="134">
        <v>2766055</v>
      </c>
      <c r="G12" s="160">
        <f t="shared" si="2"/>
        <v>103.6758466317639</v>
      </c>
      <c r="H12" s="134">
        <f t="shared" si="3"/>
        <v>18000892</v>
      </c>
    </row>
    <row r="13" spans="1:8">
      <c r="A13" s="163">
        <v>41609</v>
      </c>
      <c r="B13" s="134">
        <v>12363785</v>
      </c>
      <c r="C13" s="160">
        <f t="shared" si="0"/>
        <v>105.69103640822036</v>
      </c>
      <c r="D13" s="134">
        <v>2760917</v>
      </c>
      <c r="E13" s="160">
        <f t="shared" si="1"/>
        <v>93.157178531432976</v>
      </c>
      <c r="F13" s="134">
        <v>2822178</v>
      </c>
      <c r="G13" s="160">
        <f t="shared" si="2"/>
        <v>105.77941996653652</v>
      </c>
      <c r="H13" s="134">
        <f t="shared" si="3"/>
        <v>17946880</v>
      </c>
    </row>
    <row r="14" spans="1:8">
      <c r="A14" s="163">
        <v>41640</v>
      </c>
      <c r="B14" s="134">
        <v>12329012</v>
      </c>
      <c r="C14" s="160">
        <f t="shared" si="0"/>
        <v>105.39378161051698</v>
      </c>
      <c r="D14" s="134">
        <v>2720965</v>
      </c>
      <c r="E14" s="160">
        <f t="shared" si="1"/>
        <v>91.809142499676923</v>
      </c>
      <c r="F14" s="134">
        <v>2838873</v>
      </c>
      <c r="G14" s="160">
        <f t="shared" si="2"/>
        <v>106.40517334436788</v>
      </c>
      <c r="H14" s="134">
        <f t="shared" si="3"/>
        <v>17888850</v>
      </c>
    </row>
    <row r="15" spans="1:8">
      <c r="A15" s="163">
        <v>41671</v>
      </c>
      <c r="B15" s="134">
        <v>12355589</v>
      </c>
      <c r="C15" s="160">
        <f t="shared" si="0"/>
        <v>105.62097341906276</v>
      </c>
      <c r="D15" s="134">
        <v>2855300</v>
      </c>
      <c r="E15" s="160">
        <f t="shared" si="1"/>
        <v>96.341792187450963</v>
      </c>
      <c r="F15" s="134">
        <v>2836699</v>
      </c>
      <c r="G15" s="160">
        <f t="shared" si="2"/>
        <v>106.32368859783267</v>
      </c>
      <c r="H15" s="134">
        <f t="shared" si="3"/>
        <v>18047588</v>
      </c>
    </row>
    <row r="16" spans="1:8">
      <c r="A16" s="163">
        <v>41699</v>
      </c>
      <c r="B16" s="134">
        <v>12566310</v>
      </c>
      <c r="C16" s="160">
        <f t="shared" si="0"/>
        <v>107.42230859942836</v>
      </c>
      <c r="D16" s="134">
        <v>2871284</v>
      </c>
      <c r="E16" s="160">
        <f t="shared" si="1"/>
        <v>96.881114572602868</v>
      </c>
      <c r="F16" s="134">
        <v>2849623</v>
      </c>
      <c r="G16" s="160">
        <f t="shared" si="2"/>
        <v>106.80809929894633</v>
      </c>
      <c r="H16" s="134">
        <f t="shared" si="3"/>
        <v>18287217</v>
      </c>
    </row>
    <row r="17" spans="1:8">
      <c r="A17" s="163">
        <v>41730</v>
      </c>
      <c r="B17" s="134">
        <v>12730077</v>
      </c>
      <c r="C17" s="160">
        <f t="shared" si="0"/>
        <v>108.8222604717284</v>
      </c>
      <c r="D17" s="134">
        <v>2815090</v>
      </c>
      <c r="E17" s="160">
        <f t="shared" si="1"/>
        <v>94.985050876955611</v>
      </c>
      <c r="F17" s="134">
        <v>2844868</v>
      </c>
      <c r="G17" s="160">
        <f t="shared" si="2"/>
        <v>106.62987484182813</v>
      </c>
      <c r="H17" s="134">
        <f t="shared" si="3"/>
        <v>18390035</v>
      </c>
    </row>
    <row r="18" spans="1:8">
      <c r="A18" s="163">
        <v>41760</v>
      </c>
      <c r="B18" s="134">
        <v>12922571</v>
      </c>
      <c r="C18" s="160">
        <f t="shared" si="0"/>
        <v>110.46778329199452</v>
      </c>
      <c r="D18" s="134">
        <v>2815276</v>
      </c>
      <c r="E18" s="160">
        <f t="shared" si="1"/>
        <v>94.991326775581626</v>
      </c>
      <c r="F18" s="134">
        <v>2849314</v>
      </c>
      <c r="G18" s="160">
        <f t="shared" si="2"/>
        <v>106.79651752034496</v>
      </c>
      <c r="H18" s="134">
        <f t="shared" si="3"/>
        <v>18587161</v>
      </c>
    </row>
    <row r="19" spans="1:8">
      <c r="A19" s="163">
        <v>41791</v>
      </c>
      <c r="B19" s="134">
        <v>13034290</v>
      </c>
      <c r="C19" s="160">
        <f t="shared" si="0"/>
        <v>111.42280611845825</v>
      </c>
      <c r="D19" s="134">
        <v>2816946</v>
      </c>
      <c r="E19" s="160">
        <f t="shared" si="1"/>
        <v>95.04767489765392</v>
      </c>
      <c r="F19" s="134">
        <v>2852087</v>
      </c>
      <c r="G19" s="160">
        <f t="shared" si="2"/>
        <v>106.90045367588412</v>
      </c>
      <c r="H19" s="134">
        <f t="shared" si="3"/>
        <v>18703323</v>
      </c>
    </row>
    <row r="20" spans="1:8">
      <c r="A20" s="163">
        <v>41821</v>
      </c>
      <c r="B20" s="134">
        <v>12701507</v>
      </c>
      <c r="C20" s="160">
        <f t="shared" si="0"/>
        <v>108.57803162836184</v>
      </c>
      <c r="D20" s="134">
        <v>2875917</v>
      </c>
      <c r="E20" s="160">
        <f t="shared" si="1"/>
        <v>97.037438434615424</v>
      </c>
      <c r="F20" s="134">
        <v>2864800</v>
      </c>
      <c r="G20" s="160">
        <f t="shared" si="2"/>
        <v>107.37695578384279</v>
      </c>
      <c r="H20" s="134">
        <f t="shared" si="3"/>
        <v>18442224</v>
      </c>
    </row>
    <row r="21" spans="1:8">
      <c r="A21" s="163">
        <v>41852</v>
      </c>
      <c r="B21" s="134">
        <v>12884711</v>
      </c>
      <c r="C21" s="160">
        <f t="shared" si="0"/>
        <v>110.14413946945835</v>
      </c>
      <c r="D21" s="134">
        <v>2909657</v>
      </c>
      <c r="E21" s="160">
        <f t="shared" si="1"/>
        <v>98.175872948818693</v>
      </c>
      <c r="F21" s="134">
        <v>2859563</v>
      </c>
      <c r="G21" s="160">
        <f t="shared" si="2"/>
        <v>107.18066525136582</v>
      </c>
      <c r="H21" s="134">
        <f t="shared" si="3"/>
        <v>18653931</v>
      </c>
    </row>
    <row r="22" spans="1:8">
      <c r="A22" s="163">
        <v>41883</v>
      </c>
      <c r="B22" s="134">
        <v>13155308</v>
      </c>
      <c r="C22" s="160">
        <f t="shared" si="0"/>
        <v>112.45732086002404</v>
      </c>
      <c r="D22" s="134">
        <v>2907549</v>
      </c>
      <c r="E22" s="160">
        <f t="shared" si="1"/>
        <v>98.104746097723833</v>
      </c>
      <c r="F22" s="134">
        <v>2879940</v>
      </c>
      <c r="G22" s="160">
        <f t="shared" si="2"/>
        <v>107.94442545382581</v>
      </c>
      <c r="H22" s="134">
        <f t="shared" si="3"/>
        <v>18942797</v>
      </c>
    </row>
    <row r="23" spans="1:8">
      <c r="A23" s="163">
        <v>41913</v>
      </c>
      <c r="B23" s="134">
        <v>13072609</v>
      </c>
      <c r="C23" s="160">
        <f t="shared" si="0"/>
        <v>111.75037367354972</v>
      </c>
      <c r="D23" s="134">
        <v>2924846</v>
      </c>
      <c r="E23" s="160">
        <f t="shared" si="1"/>
        <v>98.688370928552942</v>
      </c>
      <c r="F23" s="134">
        <v>2908367</v>
      </c>
      <c r="G23" s="160">
        <f t="shared" si="2"/>
        <v>109.0099116036678</v>
      </c>
      <c r="H23" s="134">
        <f t="shared" si="3"/>
        <v>18905822</v>
      </c>
    </row>
    <row r="24" spans="1:8">
      <c r="A24" s="163">
        <v>41944</v>
      </c>
      <c r="B24" s="134">
        <v>13100694</v>
      </c>
      <c r="C24" s="160">
        <f t="shared" si="0"/>
        <v>111.99045652500055</v>
      </c>
      <c r="D24" s="134">
        <v>2868886</v>
      </c>
      <c r="E24" s="160">
        <f t="shared" si="1"/>
        <v>96.800202718273894</v>
      </c>
      <c r="F24" s="134">
        <v>2929226</v>
      </c>
      <c r="G24" s="160">
        <f t="shared" si="2"/>
        <v>109.79173788148655</v>
      </c>
      <c r="H24" s="134">
        <f t="shared" si="3"/>
        <v>18898806</v>
      </c>
    </row>
    <row r="25" spans="1:8">
      <c r="A25" s="163">
        <v>41974</v>
      </c>
      <c r="B25" s="134">
        <v>13093230</v>
      </c>
      <c r="C25" s="160">
        <f t="shared" si="0"/>
        <v>111.92665099168279</v>
      </c>
      <c r="D25" s="134">
        <v>2827633</v>
      </c>
      <c r="E25" s="160">
        <f t="shared" si="1"/>
        <v>95.40826913752619</v>
      </c>
      <c r="F25" s="134">
        <v>2909003</v>
      </c>
      <c r="G25" s="160">
        <f t="shared" si="2"/>
        <v>109.03374982758518</v>
      </c>
      <c r="H25" s="134">
        <f t="shared" si="3"/>
        <v>18829866</v>
      </c>
    </row>
    <row r="26" spans="1:8">
      <c r="A26" s="163">
        <v>42005</v>
      </c>
      <c r="B26" s="134">
        <v>12913416</v>
      </c>
      <c r="C26" s="160">
        <f t="shared" si="0"/>
        <v>110.38952235181179</v>
      </c>
      <c r="D26" s="134">
        <v>2821819</v>
      </c>
      <c r="E26" s="160">
        <f t="shared" si="1"/>
        <v>95.212096693377475</v>
      </c>
      <c r="F26" s="134">
        <v>2926680</v>
      </c>
      <c r="G26" s="160">
        <f t="shared" si="2"/>
        <v>109.69631002284872</v>
      </c>
      <c r="H26" s="134">
        <f t="shared" si="3"/>
        <v>18661915</v>
      </c>
    </row>
    <row r="27" spans="1:8">
      <c r="A27" s="163">
        <v>42036</v>
      </c>
      <c r="B27" s="134">
        <v>12851205</v>
      </c>
      <c r="C27" s="160">
        <f t="shared" si="0"/>
        <v>109.85771554135755</v>
      </c>
      <c r="D27" s="134">
        <v>2914541</v>
      </c>
      <c r="E27" s="160">
        <f t="shared" si="1"/>
        <v>98.340665899837333</v>
      </c>
      <c r="F27" s="134">
        <v>2929385</v>
      </c>
      <c r="G27" s="160">
        <f t="shared" si="2"/>
        <v>109.7976974374659</v>
      </c>
      <c r="H27" s="134">
        <f t="shared" si="3"/>
        <v>18695131</v>
      </c>
    </row>
    <row r="28" spans="1:8">
      <c r="A28" s="163">
        <v>42064</v>
      </c>
      <c r="B28" s="134">
        <v>13148326</v>
      </c>
      <c r="C28" s="160">
        <f t="shared" si="0"/>
        <v>112.39763567331123</v>
      </c>
      <c r="D28" s="134">
        <v>2898016</v>
      </c>
      <c r="E28" s="160">
        <f t="shared" si="1"/>
        <v>97.783089422445244</v>
      </c>
      <c r="F28" s="134">
        <v>2926533</v>
      </c>
      <c r="G28" s="160">
        <f t="shared" si="2"/>
        <v>109.69080024467912</v>
      </c>
      <c r="H28" s="134">
        <f t="shared" si="3"/>
        <v>18972875</v>
      </c>
    </row>
    <row r="29" spans="1:8">
      <c r="A29" s="163">
        <v>42095</v>
      </c>
      <c r="B29" s="134">
        <v>13451823</v>
      </c>
      <c r="C29" s="160">
        <f t="shared" si="0"/>
        <v>114.99206063919227</v>
      </c>
      <c r="D29" s="134">
        <v>2789168</v>
      </c>
      <c r="E29" s="160">
        <f t="shared" si="1"/>
        <v>94.110406553387833</v>
      </c>
      <c r="F29" s="134">
        <v>2928695</v>
      </c>
      <c r="G29" s="160">
        <f t="shared" si="2"/>
        <v>109.77183521340457</v>
      </c>
      <c r="H29" s="134">
        <f t="shared" si="3"/>
        <v>19169686</v>
      </c>
    </row>
    <row r="30" spans="1:8">
      <c r="A30" s="163">
        <v>42125</v>
      </c>
      <c r="B30" s="134">
        <v>13585611</v>
      </c>
      <c r="C30" s="160">
        <f t="shared" si="0"/>
        <v>116.13573892047775</v>
      </c>
      <c r="D30" s="134">
        <v>2874835</v>
      </c>
      <c r="E30" s="160">
        <f t="shared" si="1"/>
        <v>97.000930250135056</v>
      </c>
      <c r="F30" s="134">
        <v>2928677</v>
      </c>
      <c r="G30" s="160">
        <f t="shared" si="2"/>
        <v>109.77116054668994</v>
      </c>
      <c r="H30" s="134">
        <f t="shared" si="3"/>
        <v>19389123</v>
      </c>
    </row>
    <row r="31" spans="1:8">
      <c r="A31" s="163">
        <v>42156</v>
      </c>
      <c r="B31" s="134">
        <v>13596512</v>
      </c>
      <c r="C31" s="160">
        <f t="shared" si="0"/>
        <v>116.22892543155716</v>
      </c>
      <c r="D31" s="134">
        <v>2829934</v>
      </c>
      <c r="E31" s="160">
        <f t="shared" si="1"/>
        <v>95.485908076980309</v>
      </c>
      <c r="F31" s="134">
        <v>2936848</v>
      </c>
      <c r="G31" s="160">
        <f t="shared" si="2"/>
        <v>110.0774217536537</v>
      </c>
      <c r="H31" s="134">
        <f t="shared" si="3"/>
        <v>19363294</v>
      </c>
    </row>
    <row r="32" spans="1:8">
      <c r="A32" s="163">
        <v>42186</v>
      </c>
      <c r="B32" s="134">
        <v>13318215</v>
      </c>
      <c r="C32" s="160">
        <f t="shared" si="0"/>
        <v>113.84992107655596</v>
      </c>
      <c r="D32" s="134">
        <v>2838611</v>
      </c>
      <c r="E32" s="160">
        <f t="shared" si="1"/>
        <v>95.778682122023042</v>
      </c>
      <c r="F32" s="134">
        <v>2948014</v>
      </c>
      <c r="G32" s="160">
        <f t="shared" si="2"/>
        <v>110.49594000563721</v>
      </c>
      <c r="H32" s="134">
        <f t="shared" si="3"/>
        <v>19104840</v>
      </c>
    </row>
    <row r="33" spans="1:8">
      <c r="A33" s="163">
        <v>42217</v>
      </c>
      <c r="B33" s="134">
        <v>13566414</v>
      </c>
      <c r="C33" s="160">
        <f t="shared" si="0"/>
        <v>115.97163457654676</v>
      </c>
      <c r="D33" s="134">
        <v>2629792</v>
      </c>
      <c r="E33" s="160">
        <f t="shared" si="1"/>
        <v>88.732838707043413</v>
      </c>
      <c r="F33" s="134">
        <v>2949836</v>
      </c>
      <c r="G33" s="160">
        <f t="shared" si="2"/>
        <v>110.56423126975274</v>
      </c>
      <c r="H33" s="134">
        <f t="shared" si="3"/>
        <v>19146042</v>
      </c>
    </row>
    <row r="34" spans="1:8">
      <c r="A34" s="163">
        <v>42248</v>
      </c>
      <c r="B34" s="134">
        <v>13489364</v>
      </c>
      <c r="C34" s="160">
        <f t="shared" si="0"/>
        <v>115.31297751034468</v>
      </c>
      <c r="D34" s="134">
        <v>2841359</v>
      </c>
      <c r="E34" s="160">
        <f t="shared" si="1"/>
        <v>95.871403463013877</v>
      </c>
      <c r="F34" s="134">
        <v>2967562</v>
      </c>
      <c r="G34" s="160">
        <f t="shared" si="2"/>
        <v>111.22862805773947</v>
      </c>
      <c r="H34" s="134">
        <f t="shared" si="3"/>
        <v>19298285</v>
      </c>
    </row>
    <row r="35" spans="1:8">
      <c r="A35" s="163">
        <v>42278</v>
      </c>
      <c r="B35" s="134">
        <v>13741124</v>
      </c>
      <c r="C35" s="160">
        <f t="shared" si="0"/>
        <v>117.46513199427768</v>
      </c>
      <c r="D35" s="134">
        <v>2834268</v>
      </c>
      <c r="E35" s="160">
        <f t="shared" si="1"/>
        <v>95.6321432632446</v>
      </c>
      <c r="F35" s="134">
        <v>3071020</v>
      </c>
      <c r="G35" s="160">
        <f t="shared" si="2"/>
        <v>115.10638744460238</v>
      </c>
      <c r="H35" s="134">
        <f t="shared" si="3"/>
        <v>19646412</v>
      </c>
    </row>
    <row r="36" spans="1:8">
      <c r="A36" s="163">
        <v>42309</v>
      </c>
      <c r="B36" s="134">
        <v>13755572</v>
      </c>
      <c r="C36" s="160">
        <f t="shared" si="0"/>
        <v>117.58863981118213</v>
      </c>
      <c r="D36" s="134">
        <v>2830809</v>
      </c>
      <c r="E36" s="160">
        <f t="shared" si="1"/>
        <v>95.515431793634946</v>
      </c>
      <c r="F36" s="134">
        <v>2996123</v>
      </c>
      <c r="G36" s="160">
        <f t="shared" si="2"/>
        <v>112.29913672645712</v>
      </c>
      <c r="H36" s="134">
        <f t="shared" si="3"/>
        <v>19582504</v>
      </c>
    </row>
    <row r="37" spans="1:8">
      <c r="A37" s="163">
        <v>42339</v>
      </c>
      <c r="B37" s="134">
        <v>13713717</v>
      </c>
      <c r="C37" s="160">
        <f t="shared" si="0"/>
        <v>117.23084498307195</v>
      </c>
      <c r="D37" s="134">
        <v>2833035</v>
      </c>
      <c r="E37" s="160">
        <f t="shared" si="1"/>
        <v>95.590540128804378</v>
      </c>
      <c r="F37" s="134">
        <v>3031979</v>
      </c>
      <c r="G37" s="160">
        <f t="shared" si="2"/>
        <v>113.64307282202593</v>
      </c>
      <c r="H37" s="134">
        <f t="shared" si="3"/>
        <v>19578731</v>
      </c>
    </row>
    <row r="38" spans="1:8">
      <c r="A38" s="163">
        <v>42370</v>
      </c>
      <c r="B38" s="134">
        <v>13352629</v>
      </c>
      <c r="C38" s="160">
        <f t="shared" si="0"/>
        <v>114.14410698539798</v>
      </c>
      <c r="D38" s="134">
        <v>2803728</v>
      </c>
      <c r="E38" s="160">
        <f t="shared" si="1"/>
        <v>94.601681198521177</v>
      </c>
      <c r="F38" s="134">
        <v>3034105</v>
      </c>
      <c r="G38" s="160">
        <f t="shared" si="2"/>
        <v>113.72275845732209</v>
      </c>
      <c r="H38" s="134">
        <f t="shared" si="3"/>
        <v>19190462</v>
      </c>
    </row>
    <row r="39" spans="1:8">
      <c r="A39" s="163">
        <v>42401</v>
      </c>
      <c r="B39" s="134">
        <v>13258741</v>
      </c>
      <c r="C39" s="160">
        <f t="shared" si="0"/>
        <v>113.34151133800563</v>
      </c>
      <c r="D39" s="134">
        <v>2708174</v>
      </c>
      <c r="E39" s="160">
        <f t="shared" si="1"/>
        <v>91.377556374271649</v>
      </c>
      <c r="F39" s="134">
        <v>3059263</v>
      </c>
      <c r="G39" s="160">
        <f t="shared" si="2"/>
        <v>114.66571763548808</v>
      </c>
      <c r="H39" s="134">
        <f t="shared" si="3"/>
        <v>19026178</v>
      </c>
    </row>
    <row r="40" spans="1:8">
      <c r="A40" s="163">
        <v>42430</v>
      </c>
      <c r="B40" s="134">
        <v>13503330</v>
      </c>
      <c r="C40" s="160">
        <f t="shared" si="0"/>
        <v>115.43236498064419</v>
      </c>
      <c r="D40" s="134">
        <v>2683978</v>
      </c>
      <c r="E40" s="160">
        <f t="shared" si="1"/>
        <v>90.561149690642068</v>
      </c>
      <c r="F40" s="134">
        <v>3068719</v>
      </c>
      <c r="G40" s="160">
        <f t="shared" si="2"/>
        <v>115.02014254958051</v>
      </c>
      <c r="H40" s="134">
        <f t="shared" si="3"/>
        <v>19256027</v>
      </c>
    </row>
    <row r="41" spans="1:8">
      <c r="A41" s="163">
        <v>42461</v>
      </c>
      <c r="B41" s="134">
        <v>13665900</v>
      </c>
      <c r="C41" s="160">
        <f t="shared" si="0"/>
        <v>116.82208437392745</v>
      </c>
      <c r="D41" s="134">
        <v>2671866</v>
      </c>
      <c r="E41" s="160">
        <f t="shared" si="1"/>
        <v>90.152473969360784</v>
      </c>
      <c r="F41" s="134">
        <v>3062031</v>
      </c>
      <c r="G41" s="160">
        <f t="shared" si="2"/>
        <v>114.7694663836065</v>
      </c>
      <c r="H41" s="134">
        <f t="shared" si="3"/>
        <v>19399797</v>
      </c>
    </row>
    <row r="42" spans="1:8">
      <c r="A42" s="163">
        <v>42491</v>
      </c>
      <c r="B42" s="134">
        <v>13696518</v>
      </c>
      <c r="C42" s="160">
        <f t="shared" si="0"/>
        <v>117.08382041614647</v>
      </c>
      <c r="D42" s="134">
        <v>2683126</v>
      </c>
      <c r="E42" s="160">
        <f t="shared" si="1"/>
        <v>90.532402025968054</v>
      </c>
      <c r="F42" s="134">
        <v>3063975</v>
      </c>
      <c r="G42" s="160">
        <f t="shared" si="2"/>
        <v>114.84233038878796</v>
      </c>
      <c r="H42" s="134">
        <f t="shared" si="3"/>
        <v>19443619</v>
      </c>
    </row>
    <row r="43" spans="1:8">
      <c r="A43" s="164">
        <v>42522</v>
      </c>
      <c r="B43" s="134">
        <v>13686743</v>
      </c>
      <c r="C43" s="160">
        <f t="shared" si="0"/>
        <v>117.00025944506112</v>
      </c>
      <c r="D43" s="134">
        <v>2679867</v>
      </c>
      <c r="E43" s="160">
        <f t="shared" si="1"/>
        <v>90.422438834450901</v>
      </c>
      <c r="F43" s="134">
        <v>3083240</v>
      </c>
      <c r="G43" s="160">
        <f t="shared" si="2"/>
        <v>115.56441118087663</v>
      </c>
      <c r="H43" s="134">
        <f t="shared" si="3"/>
        <v>19449850</v>
      </c>
    </row>
    <row r="44" spans="1:8">
      <c r="A44" s="164">
        <v>42552</v>
      </c>
      <c r="B44" s="134">
        <v>13362031</v>
      </c>
      <c r="C44" s="160">
        <f t="shared" si="0"/>
        <v>114.22447938950482</v>
      </c>
      <c r="D44" s="134">
        <v>2684141</v>
      </c>
      <c r="E44" s="160">
        <f t="shared" si="1"/>
        <v>90.566649537287446</v>
      </c>
      <c r="F44" s="134">
        <v>3071724</v>
      </c>
      <c r="G44" s="160">
        <f t="shared" si="2"/>
        <v>115.13277440944174</v>
      </c>
      <c r="H44" s="134">
        <f t="shared" si="3"/>
        <v>19117896</v>
      </c>
    </row>
    <row r="45" spans="1:8">
      <c r="A45" s="164">
        <v>42583</v>
      </c>
      <c r="B45" s="134">
        <v>13471407</v>
      </c>
      <c r="C45" s="160">
        <f t="shared" si="0"/>
        <v>115.15947322821891</v>
      </c>
      <c r="D45" s="134">
        <v>2690074</v>
      </c>
      <c r="E45" s="160">
        <f t="shared" si="1"/>
        <v>90.766837206901201</v>
      </c>
      <c r="F45" s="134">
        <v>3042243</v>
      </c>
      <c r="G45" s="160">
        <f t="shared" si="2"/>
        <v>114.02778277530901</v>
      </c>
      <c r="H45" s="134">
        <f t="shared" si="3"/>
        <v>19203724</v>
      </c>
    </row>
    <row r="46" spans="1:8">
      <c r="A46" s="164">
        <v>42614</v>
      </c>
      <c r="B46" s="134">
        <v>13470684</v>
      </c>
      <c r="C46" s="160">
        <f t="shared" si="0"/>
        <v>115.15329270831151</v>
      </c>
      <c r="D46" s="134">
        <v>2692666</v>
      </c>
      <c r="E46" s="160">
        <f t="shared" si="1"/>
        <v>90.854294890979887</v>
      </c>
      <c r="F46" s="134">
        <v>2992784</v>
      </c>
      <c r="G46" s="160">
        <f t="shared" si="2"/>
        <v>112.17398605089086</v>
      </c>
      <c r="H46" s="134">
        <f t="shared" si="3"/>
        <v>19156134</v>
      </c>
    </row>
    <row r="47" spans="1:8">
      <c r="A47" s="164">
        <v>42644</v>
      </c>
      <c r="B47" s="134">
        <v>13660465</v>
      </c>
      <c r="C47" s="160">
        <f t="shared" si="0"/>
        <v>116.7756236191603</v>
      </c>
      <c r="D47" s="134">
        <v>2695038</v>
      </c>
      <c r="E47" s="160">
        <f t="shared" si="1"/>
        <v>90.934329469156822</v>
      </c>
      <c r="F47" s="134">
        <v>2994165</v>
      </c>
      <c r="G47" s="160">
        <f t="shared" si="2"/>
        <v>112.22574798049763</v>
      </c>
      <c r="H47" s="134">
        <f t="shared" si="3"/>
        <v>19349668</v>
      </c>
    </row>
    <row r="48" spans="1:8">
      <c r="A48" s="164">
        <v>42675</v>
      </c>
      <c r="B48" s="134">
        <v>13583875</v>
      </c>
      <c r="C48" s="160">
        <f t="shared" si="0"/>
        <v>116.12089883395046</v>
      </c>
      <c r="D48" s="134">
        <v>2706609</v>
      </c>
      <c r="E48" s="160">
        <f t="shared" si="1"/>
        <v>91.324751098197908</v>
      </c>
      <c r="F48" s="134">
        <v>2985474</v>
      </c>
      <c r="G48" s="160">
        <f t="shared" si="2"/>
        <v>111.89999640177753</v>
      </c>
      <c r="H48" s="134">
        <f t="shared" si="3"/>
        <v>19275958</v>
      </c>
    </row>
    <row r="49" spans="1:8">
      <c r="A49" s="164">
        <v>42705</v>
      </c>
      <c r="B49" s="134">
        <v>13415843</v>
      </c>
      <c r="C49" s="160">
        <f t="shared" si="0"/>
        <v>114.6844878781027</v>
      </c>
      <c r="D49" s="134">
        <v>2701537</v>
      </c>
      <c r="E49" s="160">
        <f t="shared" si="1"/>
        <v>91.153614765772332</v>
      </c>
      <c r="F49" s="134">
        <v>2981646</v>
      </c>
      <c r="G49" s="160">
        <f t="shared" si="2"/>
        <v>111.75651728046346</v>
      </c>
      <c r="H49" s="134">
        <f t="shared" si="3"/>
        <v>19099026</v>
      </c>
    </row>
    <row r="50" spans="1:8">
      <c r="A50" s="164">
        <v>42736</v>
      </c>
      <c r="B50" s="134">
        <v>13115945</v>
      </c>
      <c r="C50" s="160">
        <f t="shared" si="0"/>
        <v>112.12082873676756</v>
      </c>
      <c r="D50" s="134">
        <v>2520079</v>
      </c>
      <c r="E50" s="160">
        <f t="shared" si="1"/>
        <v>85.030969535235968</v>
      </c>
      <c r="F50" s="134">
        <v>2970210</v>
      </c>
      <c r="G50" s="160">
        <f t="shared" si="2"/>
        <v>111.32787902776029</v>
      </c>
      <c r="H50" s="134">
        <f t="shared" si="3"/>
        <v>18606234</v>
      </c>
    </row>
    <row r="51" spans="1:8">
      <c r="A51" s="164">
        <v>42767</v>
      </c>
      <c r="B51" s="134">
        <v>13126079</v>
      </c>
      <c r="C51" s="160">
        <f t="shared" si="0"/>
        <v>112.20745859671423</v>
      </c>
      <c r="D51" s="134">
        <v>2698940</v>
      </c>
      <c r="E51" s="160">
        <f t="shared" si="1"/>
        <v>91.065988374741323</v>
      </c>
      <c r="F51" s="134">
        <v>2965218</v>
      </c>
      <c r="G51" s="160">
        <f t="shared" si="2"/>
        <v>111.14077145889931</v>
      </c>
      <c r="H51" s="134">
        <f t="shared" si="3"/>
        <v>18790237</v>
      </c>
    </row>
    <row r="52" spans="1:8">
      <c r="A52" s="164">
        <v>42795</v>
      </c>
      <c r="B52" s="134">
        <v>13558803</v>
      </c>
      <c r="C52" s="160">
        <f t="shared" si="0"/>
        <v>115.90657242299889</v>
      </c>
      <c r="D52" s="134">
        <v>2734104</v>
      </c>
      <c r="E52" s="160">
        <f t="shared" si="1"/>
        <v>92.252470628963138</v>
      </c>
      <c r="F52" s="134">
        <v>2970810</v>
      </c>
      <c r="G52" s="160">
        <f t="shared" si="2"/>
        <v>111.35036791824839</v>
      </c>
      <c r="H52" s="134">
        <f t="shared" si="3"/>
        <v>19263717</v>
      </c>
    </row>
    <row r="53" spans="1:8">
      <c r="A53" s="164">
        <v>42826</v>
      </c>
      <c r="B53" s="134">
        <v>13849359</v>
      </c>
      <c r="C53" s="160">
        <f t="shared" si="0"/>
        <v>118.39037206644359</v>
      </c>
      <c r="D53" s="134">
        <v>2760089</v>
      </c>
      <c r="E53" s="160">
        <f t="shared" si="1"/>
        <v>93.129240660130066</v>
      </c>
      <c r="F53" s="134">
        <v>2969930</v>
      </c>
      <c r="G53" s="160">
        <f t="shared" si="2"/>
        <v>111.31738421219917</v>
      </c>
      <c r="H53" s="134">
        <f t="shared" si="3"/>
        <v>19579378</v>
      </c>
    </row>
    <row r="54" spans="1:8">
      <c r="A54" s="164">
        <v>42856</v>
      </c>
      <c r="B54" s="134">
        <v>14105505</v>
      </c>
      <c r="C54" s="160">
        <f t="shared" si="0"/>
        <v>120.580019994794</v>
      </c>
      <c r="D54" s="134">
        <v>2771634</v>
      </c>
      <c r="E54" s="160">
        <f t="shared" si="1"/>
        <v>93.518785013019112</v>
      </c>
      <c r="F54" s="134">
        <v>2970555</v>
      </c>
      <c r="G54" s="160">
        <f t="shared" si="2"/>
        <v>111.34081013979093</v>
      </c>
      <c r="H54" s="134">
        <f t="shared" si="3"/>
        <v>19847694</v>
      </c>
    </row>
    <row r="55" spans="1:8">
      <c r="A55" s="164">
        <v>42887</v>
      </c>
      <c r="B55" s="134">
        <v>14009873</v>
      </c>
      <c r="C55" s="160">
        <f t="shared" si="0"/>
        <v>119.76251587337885</v>
      </c>
      <c r="D55" s="134">
        <v>2789173</v>
      </c>
      <c r="E55" s="160">
        <f t="shared" si="1"/>
        <v>94.110575260340141</v>
      </c>
      <c r="F55" s="134">
        <v>2976758</v>
      </c>
      <c r="G55" s="160">
        <f t="shared" si="2"/>
        <v>111.57330778595373</v>
      </c>
      <c r="H55" s="134">
        <f t="shared" si="3"/>
        <v>19775804</v>
      </c>
    </row>
    <row r="56" spans="1:8">
      <c r="A56" s="164">
        <v>42917</v>
      </c>
      <c r="B56" s="134">
        <v>14195607</v>
      </c>
      <c r="C56" s="160">
        <f t="shared" si="0"/>
        <v>121.35025125993275</v>
      </c>
      <c r="D56" s="134">
        <v>2751389</v>
      </c>
      <c r="E56" s="160">
        <f t="shared" si="1"/>
        <v>92.835690563106681</v>
      </c>
      <c r="F56" s="134">
        <v>2975092</v>
      </c>
      <c r="G56" s="160">
        <f t="shared" si="2"/>
        <v>111.5108636333651</v>
      </c>
      <c r="H56" s="134">
        <f t="shared" si="3"/>
        <v>19922088</v>
      </c>
    </row>
    <row r="57" spans="1:8">
      <c r="A57" s="164">
        <v>42949</v>
      </c>
      <c r="B57" s="134">
        <v>14265038</v>
      </c>
      <c r="C57" s="160">
        <f t="shared" si="0"/>
        <v>121.94377778509144</v>
      </c>
      <c r="D57" s="134">
        <v>2753919</v>
      </c>
      <c r="E57" s="160">
        <f t="shared" si="1"/>
        <v>92.921056280976714</v>
      </c>
      <c r="F57" s="134">
        <v>2960311</v>
      </c>
      <c r="G57" s="160">
        <f t="shared" si="2"/>
        <v>110.95684981619081</v>
      </c>
      <c r="H57" s="134">
        <f t="shared" si="3"/>
        <v>19979268</v>
      </c>
    </row>
    <row r="58" spans="1:8">
      <c r="A58" s="164">
        <v>42981</v>
      </c>
      <c r="B58" s="134">
        <v>14547574</v>
      </c>
      <c r="C58" s="160">
        <f t="shared" si="0"/>
        <v>124.35901896427993</v>
      </c>
      <c r="D58" s="134">
        <v>2772117</v>
      </c>
      <c r="E58" s="160">
        <f t="shared" si="1"/>
        <v>93.535082104612471</v>
      </c>
      <c r="F58" s="134">
        <v>2964754</v>
      </c>
      <c r="G58" s="160">
        <f t="shared" si="2"/>
        <v>111.12338005025518</v>
      </c>
      <c r="H58" s="134">
        <f t="shared" si="3"/>
        <v>20284445</v>
      </c>
    </row>
    <row r="59" spans="1:8">
      <c r="A59" s="164">
        <v>43011</v>
      </c>
      <c r="B59" s="134">
        <v>14644895</v>
      </c>
      <c r="C59" s="160">
        <f t="shared" si="0"/>
        <v>125.1909613956862</v>
      </c>
      <c r="D59" s="134">
        <v>2768836</v>
      </c>
      <c r="E59" s="160">
        <f t="shared" si="1"/>
        <v>93.424376602505163</v>
      </c>
      <c r="F59" s="134">
        <v>2976497</v>
      </c>
      <c r="G59" s="160">
        <f t="shared" si="2"/>
        <v>111.56352511859143</v>
      </c>
      <c r="H59" s="134">
        <f t="shared" si="3"/>
        <v>20390228</v>
      </c>
    </row>
    <row r="60" spans="1:8">
      <c r="A60" s="164">
        <v>43042</v>
      </c>
      <c r="B60" s="161">
        <v>14555878</v>
      </c>
      <c r="C60" s="160">
        <f t="shared" si="0"/>
        <v>124.43000518462701</v>
      </c>
      <c r="D60" s="161">
        <v>2767790</v>
      </c>
      <c r="E60" s="160">
        <f t="shared" si="1"/>
        <v>93.389083108081437</v>
      </c>
      <c r="F60" s="161">
        <v>2979048</v>
      </c>
      <c r="G60" s="160">
        <f t="shared" si="2"/>
        <v>111.65914038464999</v>
      </c>
      <c r="H60" s="134">
        <f t="shared" si="3"/>
        <v>20302716</v>
      </c>
    </row>
    <row r="61" spans="1:8">
      <c r="A61" s="164">
        <v>43072</v>
      </c>
      <c r="B61" s="161">
        <v>14477817</v>
      </c>
      <c r="C61" s="160">
        <f t="shared" si="0"/>
        <v>123.7627056486789</v>
      </c>
      <c r="D61" s="161">
        <v>2777484</v>
      </c>
      <c r="E61" s="160">
        <f t="shared" si="1"/>
        <v>93.716172147224484</v>
      </c>
      <c r="F61" s="161">
        <v>2986088</v>
      </c>
      <c r="G61" s="160">
        <f t="shared" si="2"/>
        <v>111.92301003304368</v>
      </c>
      <c r="H61" s="134">
        <f t="shared" si="3"/>
        <v>20241389</v>
      </c>
    </row>
    <row r="62" spans="1:8">
      <c r="A62" s="164">
        <v>43103</v>
      </c>
      <c r="B62" s="161">
        <v>14218231</v>
      </c>
      <c r="C62" s="160">
        <f t="shared" si="0"/>
        <v>121.543651097256</v>
      </c>
      <c r="D62" s="161">
        <v>2762901</v>
      </c>
      <c r="E62" s="160">
        <f t="shared" si="1"/>
        <v>93.224121450110488</v>
      </c>
      <c r="F62" s="161">
        <v>2989631</v>
      </c>
      <c r="G62" s="160">
        <f t="shared" si="2"/>
        <v>112.05580693137588</v>
      </c>
      <c r="H62" s="134">
        <f t="shared" si="3"/>
        <v>19970763</v>
      </c>
    </row>
    <row r="63" spans="1:8">
      <c r="A63" s="164">
        <v>43134</v>
      </c>
      <c r="B63" s="161">
        <v>14127524</v>
      </c>
      <c r="C63" s="160">
        <v>120.76824802776873</v>
      </c>
      <c r="D63" s="161">
        <v>2835795</v>
      </c>
      <c r="E63" s="160">
        <v>95.683666366480765</v>
      </c>
      <c r="F63" s="161">
        <v>2996690</v>
      </c>
      <c r="G63" s="160">
        <v>112.32038872796839</v>
      </c>
      <c r="H63" s="134">
        <v>19960009</v>
      </c>
    </row>
    <row r="64" spans="1:8">
      <c r="B64" s="78"/>
      <c r="C64" s="78"/>
      <c r="D64" s="78"/>
      <c r="E64" s="78"/>
      <c r="F64" s="78"/>
      <c r="G64" s="162"/>
      <c r="H64" s="162"/>
    </row>
    <row r="65" spans="2:8">
      <c r="B65" s="162"/>
      <c r="C65" s="162"/>
      <c r="D65" s="162"/>
      <c r="E65" s="162"/>
      <c r="F65" s="162"/>
      <c r="G65" s="162"/>
      <c r="H65" s="16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96"/>
  <sheetViews>
    <sheetView topLeftCell="J1" zoomScale="80" zoomScaleNormal="80" workbookViewId="0">
      <selection activeCell="P10" sqref="P10"/>
    </sheetView>
  </sheetViews>
  <sheetFormatPr defaultRowHeight="15"/>
  <cols>
    <col min="2" max="2" width="34.5703125" customWidth="1"/>
    <col min="3" max="3" width="11.42578125" style="126" customWidth="1"/>
    <col min="4" max="4" width="11.42578125" style="125" customWidth="1"/>
    <col min="5" max="5" width="11.42578125" style="127" customWidth="1"/>
    <col min="6" max="8" width="11.42578125" style="131" customWidth="1"/>
    <col min="9" max="9" width="24.42578125" customWidth="1"/>
    <col min="10" max="10" width="23.5703125" customWidth="1"/>
    <col min="11" max="11" width="30.85546875" customWidth="1"/>
    <col min="12" max="12" width="30.85546875" style="131" customWidth="1"/>
  </cols>
  <sheetData>
    <row r="1" spans="1:12" s="131" customFormat="1" ht="15.75" thickBot="1">
      <c r="C1" s="169" t="s">
        <v>163</v>
      </c>
      <c r="D1" s="169"/>
      <c r="E1" s="170"/>
      <c r="F1" s="171" t="s">
        <v>164</v>
      </c>
      <c r="G1" s="169"/>
      <c r="H1" s="170"/>
    </row>
    <row r="2" spans="1:12" ht="60">
      <c r="A2" s="71" t="s">
        <v>167</v>
      </c>
      <c r="B2" s="70" t="s">
        <v>165</v>
      </c>
      <c r="C2" s="144">
        <v>42767</v>
      </c>
      <c r="D2" s="144">
        <v>43101</v>
      </c>
      <c r="E2" s="144">
        <v>43132</v>
      </c>
      <c r="F2" s="144">
        <v>42767</v>
      </c>
      <c r="G2" s="144">
        <v>43101</v>
      </c>
      <c r="H2" s="144">
        <v>43132</v>
      </c>
      <c r="I2" s="68" t="s">
        <v>335</v>
      </c>
      <c r="J2" s="68" t="s">
        <v>336</v>
      </c>
      <c r="K2" s="1" t="s">
        <v>337</v>
      </c>
      <c r="L2" s="137" t="s">
        <v>338</v>
      </c>
    </row>
    <row r="3" spans="1:12">
      <c r="A3" s="63">
        <v>1</v>
      </c>
      <c r="B3" s="64" t="s">
        <v>168</v>
      </c>
      <c r="C3" s="61">
        <v>15758</v>
      </c>
      <c r="D3" s="61">
        <v>16510</v>
      </c>
      <c r="E3" s="61">
        <v>16519</v>
      </c>
      <c r="F3" s="61"/>
      <c r="G3" s="61"/>
      <c r="H3" s="61"/>
      <c r="I3" s="67">
        <f>(E3-C3)/C3</f>
        <v>4.8292930574946061E-2</v>
      </c>
      <c r="J3" s="62">
        <f>E3-C3</f>
        <v>761</v>
      </c>
      <c r="K3" s="62">
        <f>E3-D3</f>
        <v>9</v>
      </c>
      <c r="L3" s="62">
        <f>H3-G3</f>
        <v>0</v>
      </c>
    </row>
    <row r="4" spans="1:12">
      <c r="A4" s="63">
        <v>2</v>
      </c>
      <c r="B4" s="64" t="s">
        <v>169</v>
      </c>
      <c r="C4" s="61">
        <v>1909</v>
      </c>
      <c r="D4" s="61">
        <v>2704</v>
      </c>
      <c r="E4" s="61">
        <v>2470</v>
      </c>
      <c r="F4" s="61"/>
      <c r="G4" s="61"/>
      <c r="H4" s="61"/>
      <c r="I4" s="67">
        <f t="shared" ref="I4:I67" si="0">(E4-C4)/C4</f>
        <v>0.29387113672079623</v>
      </c>
      <c r="J4" s="62">
        <f t="shared" ref="J4:J67" si="1">E4-C4</f>
        <v>561</v>
      </c>
      <c r="K4" s="62">
        <f t="shared" ref="K4:K67" si="2">E4-D4</f>
        <v>-234</v>
      </c>
      <c r="L4" s="62">
        <f t="shared" ref="L4:L67" si="3">H4-G4</f>
        <v>0</v>
      </c>
    </row>
    <row r="5" spans="1:12">
      <c r="A5" s="63">
        <v>3</v>
      </c>
      <c r="B5" s="64" t="s">
        <v>170</v>
      </c>
      <c r="C5" s="61">
        <v>1107</v>
      </c>
      <c r="D5" s="61">
        <v>1160</v>
      </c>
      <c r="E5" s="61">
        <v>1163</v>
      </c>
      <c r="F5" s="61"/>
      <c r="G5" s="61"/>
      <c r="H5" s="61"/>
      <c r="I5" s="67">
        <f t="shared" si="0"/>
        <v>5.0587172538392053E-2</v>
      </c>
      <c r="J5" s="62">
        <f t="shared" si="1"/>
        <v>56</v>
      </c>
      <c r="K5" s="62">
        <f t="shared" si="2"/>
        <v>3</v>
      </c>
      <c r="L5" s="62">
        <f t="shared" si="3"/>
        <v>0</v>
      </c>
    </row>
    <row r="6" spans="1:12">
      <c r="A6" s="63">
        <v>5</v>
      </c>
      <c r="B6" s="64" t="s">
        <v>171</v>
      </c>
      <c r="C6" s="61">
        <v>419</v>
      </c>
      <c r="D6" s="61">
        <v>405</v>
      </c>
      <c r="E6" s="61">
        <v>401</v>
      </c>
      <c r="F6" s="61"/>
      <c r="G6" s="61"/>
      <c r="H6" s="61"/>
      <c r="I6" s="67">
        <f t="shared" si="0"/>
        <v>-4.2959427207637228E-2</v>
      </c>
      <c r="J6" s="62">
        <f t="shared" si="1"/>
        <v>-18</v>
      </c>
      <c r="K6" s="62">
        <f t="shared" si="2"/>
        <v>-4</v>
      </c>
      <c r="L6" s="62">
        <f t="shared" si="3"/>
        <v>0</v>
      </c>
    </row>
    <row r="7" spans="1:12">
      <c r="A7" s="63">
        <v>6</v>
      </c>
      <c r="B7" s="64" t="s">
        <v>172</v>
      </c>
      <c r="C7" s="61">
        <v>29</v>
      </c>
      <c r="D7" s="61">
        <v>28</v>
      </c>
      <c r="E7" s="61">
        <v>27</v>
      </c>
      <c r="F7" s="61"/>
      <c r="G7" s="61"/>
      <c r="H7" s="61"/>
      <c r="I7" s="67">
        <f t="shared" si="0"/>
        <v>-6.8965517241379309E-2</v>
      </c>
      <c r="J7" s="62">
        <f t="shared" si="1"/>
        <v>-2</v>
      </c>
      <c r="K7" s="62">
        <f t="shared" si="2"/>
        <v>-1</v>
      </c>
      <c r="L7" s="62">
        <f t="shared" si="3"/>
        <v>0</v>
      </c>
    </row>
    <row r="8" spans="1:12">
      <c r="A8" s="63">
        <v>7</v>
      </c>
      <c r="B8" s="64" t="s">
        <v>173</v>
      </c>
      <c r="C8" s="61">
        <v>686</v>
      </c>
      <c r="D8" s="61">
        <v>743</v>
      </c>
      <c r="E8" s="61">
        <v>728</v>
      </c>
      <c r="F8" s="61"/>
      <c r="G8" s="61"/>
      <c r="H8" s="61"/>
      <c r="I8" s="67">
        <f t="shared" si="0"/>
        <v>6.1224489795918366E-2</v>
      </c>
      <c r="J8" s="62">
        <f t="shared" si="1"/>
        <v>42</v>
      </c>
      <c r="K8" s="62">
        <f t="shared" si="2"/>
        <v>-15</v>
      </c>
      <c r="L8" s="62">
        <f t="shared" si="3"/>
        <v>0</v>
      </c>
    </row>
    <row r="9" spans="1:12">
      <c r="A9" s="63">
        <v>8</v>
      </c>
      <c r="B9" s="64" t="s">
        <v>174</v>
      </c>
      <c r="C9" s="61">
        <v>4506</v>
      </c>
      <c r="D9" s="61">
        <v>4897</v>
      </c>
      <c r="E9" s="61">
        <v>4853</v>
      </c>
      <c r="F9" s="61"/>
      <c r="G9" s="61"/>
      <c r="H9" s="61"/>
      <c r="I9" s="67">
        <f t="shared" si="0"/>
        <v>7.7008433200177542E-2</v>
      </c>
      <c r="J9" s="62">
        <f t="shared" si="1"/>
        <v>347</v>
      </c>
      <c r="K9" s="62">
        <f t="shared" si="2"/>
        <v>-44</v>
      </c>
      <c r="L9" s="62">
        <f t="shared" si="3"/>
        <v>0</v>
      </c>
    </row>
    <row r="10" spans="1:12">
      <c r="A10" s="63">
        <v>9</v>
      </c>
      <c r="B10" s="64" t="s">
        <v>175</v>
      </c>
      <c r="C10" s="61">
        <v>477</v>
      </c>
      <c r="D10" s="61">
        <v>534</v>
      </c>
      <c r="E10" s="61">
        <v>533</v>
      </c>
      <c r="F10" s="61"/>
      <c r="G10" s="61"/>
      <c r="H10" s="61"/>
      <c r="I10" s="67">
        <f t="shared" si="0"/>
        <v>0.11740041928721175</v>
      </c>
      <c r="J10" s="62">
        <f t="shared" si="1"/>
        <v>56</v>
      </c>
      <c r="K10" s="62">
        <f t="shared" si="2"/>
        <v>-1</v>
      </c>
      <c r="L10" s="62">
        <f t="shared" si="3"/>
        <v>0</v>
      </c>
    </row>
    <row r="11" spans="1:12">
      <c r="A11" s="65">
        <v>10</v>
      </c>
      <c r="B11" s="64" t="s">
        <v>176</v>
      </c>
      <c r="C11" s="61">
        <v>41277</v>
      </c>
      <c r="D11" s="61">
        <v>42484</v>
      </c>
      <c r="E11" s="61">
        <v>42511</v>
      </c>
      <c r="F11" s="61"/>
      <c r="G11" s="61"/>
      <c r="H11" s="61"/>
      <c r="I11" s="67">
        <f t="shared" si="0"/>
        <v>2.9895583496862659E-2</v>
      </c>
      <c r="J11" s="62">
        <f t="shared" si="1"/>
        <v>1234</v>
      </c>
      <c r="K11" s="62">
        <f t="shared" si="2"/>
        <v>27</v>
      </c>
      <c r="L11" s="62">
        <f t="shared" si="3"/>
        <v>0</v>
      </c>
    </row>
    <row r="12" spans="1:12">
      <c r="A12" s="65">
        <v>11</v>
      </c>
      <c r="B12" s="64" t="s">
        <v>177</v>
      </c>
      <c r="C12" s="61">
        <v>637</v>
      </c>
      <c r="D12" s="61">
        <v>660</v>
      </c>
      <c r="E12" s="61">
        <v>660</v>
      </c>
      <c r="F12" s="61"/>
      <c r="G12" s="61"/>
      <c r="H12" s="61"/>
      <c r="I12" s="67">
        <f t="shared" si="0"/>
        <v>3.6106750392464679E-2</v>
      </c>
      <c r="J12" s="62">
        <f t="shared" si="1"/>
        <v>23</v>
      </c>
      <c r="K12" s="62">
        <f t="shared" si="2"/>
        <v>0</v>
      </c>
      <c r="L12" s="62">
        <f t="shared" si="3"/>
        <v>0</v>
      </c>
    </row>
    <row r="13" spans="1:12">
      <c r="A13" s="65">
        <v>12</v>
      </c>
      <c r="B13" s="64" t="s">
        <v>178</v>
      </c>
      <c r="C13" s="61">
        <v>47</v>
      </c>
      <c r="D13" s="61">
        <v>59</v>
      </c>
      <c r="E13" s="61">
        <v>65</v>
      </c>
      <c r="F13" s="61"/>
      <c r="G13" s="61"/>
      <c r="H13" s="61"/>
      <c r="I13" s="67">
        <f t="shared" si="0"/>
        <v>0.38297872340425532</v>
      </c>
      <c r="J13" s="62">
        <f t="shared" si="1"/>
        <v>18</v>
      </c>
      <c r="K13" s="62">
        <f t="shared" si="2"/>
        <v>6</v>
      </c>
      <c r="L13" s="62">
        <f t="shared" si="3"/>
        <v>0</v>
      </c>
    </row>
    <row r="14" spans="1:12">
      <c r="A14" s="65">
        <v>13</v>
      </c>
      <c r="B14" s="64" t="s">
        <v>179</v>
      </c>
      <c r="C14" s="61">
        <v>15905</v>
      </c>
      <c r="D14" s="61">
        <v>16391</v>
      </c>
      <c r="E14" s="61">
        <v>16413</v>
      </c>
      <c r="F14" s="61"/>
      <c r="G14" s="61"/>
      <c r="H14" s="61"/>
      <c r="I14" s="67">
        <f t="shared" si="0"/>
        <v>3.1939641622131407E-2</v>
      </c>
      <c r="J14" s="62">
        <f t="shared" si="1"/>
        <v>508</v>
      </c>
      <c r="K14" s="62">
        <f t="shared" si="2"/>
        <v>22</v>
      </c>
      <c r="L14" s="62">
        <f t="shared" si="3"/>
        <v>0</v>
      </c>
    </row>
    <row r="15" spans="1:12">
      <c r="A15" s="65">
        <v>14</v>
      </c>
      <c r="B15" s="64" t="s">
        <v>180</v>
      </c>
      <c r="C15" s="61">
        <v>31402</v>
      </c>
      <c r="D15" s="61">
        <v>32514</v>
      </c>
      <c r="E15" s="61">
        <v>32613</v>
      </c>
      <c r="F15" s="61"/>
      <c r="G15" s="61"/>
      <c r="H15" s="61"/>
      <c r="I15" s="67">
        <f t="shared" si="0"/>
        <v>3.8564422648238963E-2</v>
      </c>
      <c r="J15" s="62">
        <f t="shared" si="1"/>
        <v>1211</v>
      </c>
      <c r="K15" s="62">
        <f t="shared" si="2"/>
        <v>99</v>
      </c>
      <c r="L15" s="62">
        <f t="shared" si="3"/>
        <v>0</v>
      </c>
    </row>
    <row r="16" spans="1:12">
      <c r="A16" s="65">
        <v>15</v>
      </c>
      <c r="B16" s="64" t="s">
        <v>181</v>
      </c>
      <c r="C16" s="61">
        <v>6205</v>
      </c>
      <c r="D16" s="61">
        <v>6396</v>
      </c>
      <c r="E16" s="61">
        <v>6441</v>
      </c>
      <c r="F16" s="61"/>
      <c r="G16" s="61"/>
      <c r="H16" s="61"/>
      <c r="I16" s="67">
        <f t="shared" si="0"/>
        <v>3.8033843674456086E-2</v>
      </c>
      <c r="J16" s="62">
        <f t="shared" si="1"/>
        <v>236</v>
      </c>
      <c r="K16" s="62">
        <f t="shared" si="2"/>
        <v>45</v>
      </c>
      <c r="L16" s="62">
        <f t="shared" si="3"/>
        <v>0</v>
      </c>
    </row>
    <row r="17" spans="1:12">
      <c r="A17" s="65">
        <v>16</v>
      </c>
      <c r="B17" s="64" t="s">
        <v>182</v>
      </c>
      <c r="C17" s="61">
        <v>10104</v>
      </c>
      <c r="D17" s="61">
        <v>10446</v>
      </c>
      <c r="E17" s="61">
        <v>10438</v>
      </c>
      <c r="F17" s="61"/>
      <c r="G17" s="61"/>
      <c r="H17" s="61"/>
      <c r="I17" s="67">
        <f t="shared" si="0"/>
        <v>3.3056215360253362E-2</v>
      </c>
      <c r="J17" s="62">
        <f t="shared" si="1"/>
        <v>334</v>
      </c>
      <c r="K17" s="62">
        <f t="shared" si="2"/>
        <v>-8</v>
      </c>
      <c r="L17" s="62">
        <f t="shared" si="3"/>
        <v>0</v>
      </c>
    </row>
    <row r="18" spans="1:12">
      <c r="A18" s="65">
        <v>17</v>
      </c>
      <c r="B18" s="64" t="s">
        <v>183</v>
      </c>
      <c r="C18" s="61">
        <v>2401</v>
      </c>
      <c r="D18" s="61">
        <v>2548</v>
      </c>
      <c r="E18" s="61">
        <v>2556</v>
      </c>
      <c r="F18" s="61"/>
      <c r="G18" s="61"/>
      <c r="H18" s="61"/>
      <c r="I18" s="67">
        <f t="shared" si="0"/>
        <v>6.4556434818825489E-2</v>
      </c>
      <c r="J18" s="62">
        <f t="shared" si="1"/>
        <v>155</v>
      </c>
      <c r="K18" s="62">
        <f t="shared" si="2"/>
        <v>8</v>
      </c>
      <c r="L18" s="62">
        <f t="shared" si="3"/>
        <v>0</v>
      </c>
    </row>
    <row r="19" spans="1:12">
      <c r="A19" s="65">
        <v>18</v>
      </c>
      <c r="B19" s="64" t="s">
        <v>184</v>
      </c>
      <c r="C19" s="61">
        <v>7719</v>
      </c>
      <c r="D19" s="61">
        <v>7768</v>
      </c>
      <c r="E19" s="61">
        <v>7750</v>
      </c>
      <c r="F19" s="61"/>
      <c r="G19" s="61"/>
      <c r="H19" s="61"/>
      <c r="I19" s="67">
        <f t="shared" si="0"/>
        <v>4.0160642570281121E-3</v>
      </c>
      <c r="J19" s="62">
        <f t="shared" si="1"/>
        <v>31</v>
      </c>
      <c r="K19" s="62">
        <f t="shared" si="2"/>
        <v>-18</v>
      </c>
      <c r="L19" s="62">
        <f t="shared" si="3"/>
        <v>0</v>
      </c>
    </row>
    <row r="20" spans="1:12">
      <c r="A20" s="65">
        <v>19</v>
      </c>
      <c r="B20" s="64" t="s">
        <v>185</v>
      </c>
      <c r="C20" s="61">
        <v>261</v>
      </c>
      <c r="D20" s="61">
        <v>262</v>
      </c>
      <c r="E20" s="61">
        <v>259</v>
      </c>
      <c r="F20" s="61"/>
      <c r="G20" s="61"/>
      <c r="H20" s="61"/>
      <c r="I20" s="67">
        <f t="shared" si="0"/>
        <v>-7.6628352490421452E-3</v>
      </c>
      <c r="J20" s="62">
        <f t="shared" si="1"/>
        <v>-2</v>
      </c>
      <c r="K20" s="62">
        <f t="shared" si="2"/>
        <v>-3</v>
      </c>
      <c r="L20" s="62">
        <f t="shared" si="3"/>
        <v>0</v>
      </c>
    </row>
    <row r="21" spans="1:12">
      <c r="A21" s="65">
        <v>20</v>
      </c>
      <c r="B21" s="64" t="s">
        <v>186</v>
      </c>
      <c r="C21" s="61">
        <v>4284</v>
      </c>
      <c r="D21" s="61">
        <v>4558</v>
      </c>
      <c r="E21" s="61">
        <v>4564</v>
      </c>
      <c r="F21" s="61"/>
      <c r="G21" s="61"/>
      <c r="H21" s="61"/>
      <c r="I21" s="67">
        <f t="shared" si="0"/>
        <v>6.535947712418301E-2</v>
      </c>
      <c r="J21" s="62">
        <f t="shared" si="1"/>
        <v>280</v>
      </c>
      <c r="K21" s="62">
        <f t="shared" si="2"/>
        <v>6</v>
      </c>
      <c r="L21" s="62">
        <f t="shared" si="3"/>
        <v>0</v>
      </c>
    </row>
    <row r="22" spans="1:12">
      <c r="A22" s="65">
        <v>21</v>
      </c>
      <c r="B22" s="64" t="s">
        <v>187</v>
      </c>
      <c r="C22" s="61">
        <v>337</v>
      </c>
      <c r="D22" s="61">
        <v>369</v>
      </c>
      <c r="E22" s="61">
        <v>375</v>
      </c>
      <c r="F22" s="61"/>
      <c r="G22" s="61"/>
      <c r="H22" s="61"/>
      <c r="I22" s="67">
        <f t="shared" si="0"/>
        <v>0.11275964391691394</v>
      </c>
      <c r="J22" s="62">
        <f t="shared" si="1"/>
        <v>38</v>
      </c>
      <c r="K22" s="62">
        <f t="shared" si="2"/>
        <v>6</v>
      </c>
      <c r="L22" s="62">
        <f t="shared" si="3"/>
        <v>0</v>
      </c>
    </row>
    <row r="23" spans="1:12">
      <c r="A23" s="65">
        <v>22</v>
      </c>
      <c r="B23" s="64" t="s">
        <v>188</v>
      </c>
      <c r="C23" s="61">
        <v>12615</v>
      </c>
      <c r="D23" s="61">
        <v>13134</v>
      </c>
      <c r="E23" s="61">
        <v>13132</v>
      </c>
      <c r="F23" s="61"/>
      <c r="G23" s="61"/>
      <c r="H23" s="61"/>
      <c r="I23" s="67">
        <f t="shared" si="0"/>
        <v>4.0982956797463339E-2</v>
      </c>
      <c r="J23" s="62">
        <f t="shared" si="1"/>
        <v>517</v>
      </c>
      <c r="K23" s="62">
        <f t="shared" si="2"/>
        <v>-2</v>
      </c>
      <c r="L23" s="62">
        <f t="shared" si="3"/>
        <v>0</v>
      </c>
    </row>
    <row r="24" spans="1:12">
      <c r="A24" s="65">
        <v>23</v>
      </c>
      <c r="B24" s="64" t="s">
        <v>189</v>
      </c>
      <c r="C24" s="61">
        <v>13336</v>
      </c>
      <c r="D24" s="61">
        <v>13912</v>
      </c>
      <c r="E24" s="61">
        <v>13821</v>
      </c>
      <c r="F24" s="61"/>
      <c r="G24" s="61"/>
      <c r="H24" s="61"/>
      <c r="I24" s="67">
        <f t="shared" si="0"/>
        <v>3.6367726454709058E-2</v>
      </c>
      <c r="J24" s="62">
        <f t="shared" si="1"/>
        <v>485</v>
      </c>
      <c r="K24" s="62">
        <f t="shared" si="2"/>
        <v>-91</v>
      </c>
      <c r="L24" s="62">
        <f t="shared" si="3"/>
        <v>0</v>
      </c>
    </row>
    <row r="25" spans="1:12">
      <c r="A25" s="65">
        <v>24</v>
      </c>
      <c r="B25" s="64" t="s">
        <v>190</v>
      </c>
      <c r="C25" s="61">
        <v>6620</v>
      </c>
      <c r="D25" s="61">
        <v>6676</v>
      </c>
      <c r="E25" s="61">
        <v>6647</v>
      </c>
      <c r="F25" s="61"/>
      <c r="G25" s="61"/>
      <c r="H25" s="61"/>
      <c r="I25" s="67">
        <f t="shared" si="0"/>
        <v>4.0785498489425984E-3</v>
      </c>
      <c r="J25" s="62">
        <f t="shared" si="1"/>
        <v>27</v>
      </c>
      <c r="K25" s="62">
        <f t="shared" si="2"/>
        <v>-29</v>
      </c>
      <c r="L25" s="62">
        <f t="shared" si="3"/>
        <v>0</v>
      </c>
    </row>
    <row r="26" spans="1:12">
      <c r="A26" s="65">
        <v>25</v>
      </c>
      <c r="B26" s="64" t="s">
        <v>191</v>
      </c>
      <c r="C26" s="61">
        <v>34106</v>
      </c>
      <c r="D26" s="61">
        <v>35296</v>
      </c>
      <c r="E26" s="61">
        <v>35303</v>
      </c>
      <c r="F26" s="61"/>
      <c r="G26" s="61"/>
      <c r="H26" s="61"/>
      <c r="I26" s="67">
        <f t="shared" si="0"/>
        <v>3.5096463965284701E-2</v>
      </c>
      <c r="J26" s="62">
        <f t="shared" si="1"/>
        <v>1197</v>
      </c>
      <c r="K26" s="62">
        <f t="shared" si="2"/>
        <v>7</v>
      </c>
      <c r="L26" s="62">
        <f t="shared" si="3"/>
        <v>0</v>
      </c>
    </row>
    <row r="27" spans="1:12">
      <c r="A27" s="65">
        <v>26</v>
      </c>
      <c r="B27" s="64" t="s">
        <v>192</v>
      </c>
      <c r="C27" s="61">
        <v>1570</v>
      </c>
      <c r="D27" s="61">
        <v>1699</v>
      </c>
      <c r="E27" s="61">
        <v>1703</v>
      </c>
      <c r="F27" s="61"/>
      <c r="G27" s="61"/>
      <c r="H27" s="61"/>
      <c r="I27" s="67">
        <f t="shared" si="0"/>
        <v>8.4713375796178339E-2</v>
      </c>
      <c r="J27" s="62">
        <f t="shared" si="1"/>
        <v>133</v>
      </c>
      <c r="K27" s="62">
        <f t="shared" si="2"/>
        <v>4</v>
      </c>
      <c r="L27" s="62">
        <f t="shared" si="3"/>
        <v>0</v>
      </c>
    </row>
    <row r="28" spans="1:12">
      <c r="A28" s="65">
        <v>27</v>
      </c>
      <c r="B28" s="64" t="s">
        <v>193</v>
      </c>
      <c r="C28" s="61">
        <v>5622</v>
      </c>
      <c r="D28" s="61">
        <v>6027</v>
      </c>
      <c r="E28" s="61">
        <v>6054</v>
      </c>
      <c r="F28" s="61"/>
      <c r="G28" s="61"/>
      <c r="H28" s="61"/>
      <c r="I28" s="67">
        <f t="shared" si="0"/>
        <v>7.6840981856990398E-2</v>
      </c>
      <c r="J28" s="62">
        <f t="shared" si="1"/>
        <v>432</v>
      </c>
      <c r="K28" s="62">
        <f t="shared" si="2"/>
        <v>27</v>
      </c>
      <c r="L28" s="62">
        <f t="shared" si="3"/>
        <v>0</v>
      </c>
    </row>
    <row r="29" spans="1:12">
      <c r="A29" s="65">
        <v>28</v>
      </c>
      <c r="B29" s="64" t="s">
        <v>194</v>
      </c>
      <c r="C29" s="61">
        <v>10379</v>
      </c>
      <c r="D29" s="61">
        <v>11282</v>
      </c>
      <c r="E29" s="61">
        <v>11338</v>
      </c>
      <c r="F29" s="61"/>
      <c r="G29" s="61"/>
      <c r="H29" s="61"/>
      <c r="I29" s="67">
        <f t="shared" si="0"/>
        <v>9.2398111571442329E-2</v>
      </c>
      <c r="J29" s="62">
        <f t="shared" si="1"/>
        <v>959</v>
      </c>
      <c r="K29" s="62">
        <f t="shared" si="2"/>
        <v>56</v>
      </c>
      <c r="L29" s="62">
        <f t="shared" si="3"/>
        <v>0</v>
      </c>
    </row>
    <row r="30" spans="1:12">
      <c r="A30" s="65">
        <v>29</v>
      </c>
      <c r="B30" s="64" t="s">
        <v>195</v>
      </c>
      <c r="C30" s="61">
        <v>3416</v>
      </c>
      <c r="D30" s="61">
        <v>3595</v>
      </c>
      <c r="E30" s="61">
        <v>3587</v>
      </c>
      <c r="F30" s="61"/>
      <c r="G30" s="61"/>
      <c r="H30" s="61"/>
      <c r="I30" s="67">
        <f t="shared" si="0"/>
        <v>5.0058548009367682E-2</v>
      </c>
      <c r="J30" s="62">
        <f t="shared" si="1"/>
        <v>171</v>
      </c>
      <c r="K30" s="62">
        <f t="shared" si="2"/>
        <v>-8</v>
      </c>
      <c r="L30" s="62">
        <f t="shared" si="3"/>
        <v>0</v>
      </c>
    </row>
    <row r="31" spans="1:12">
      <c r="A31" s="65">
        <v>30</v>
      </c>
      <c r="B31" s="64" t="s">
        <v>196</v>
      </c>
      <c r="C31" s="61">
        <v>1019</v>
      </c>
      <c r="D31" s="61">
        <v>1040</v>
      </c>
      <c r="E31" s="61">
        <v>1041</v>
      </c>
      <c r="F31" s="61"/>
      <c r="G31" s="61"/>
      <c r="H31" s="61"/>
      <c r="I31" s="67">
        <f t="shared" si="0"/>
        <v>2.1589793915603533E-2</v>
      </c>
      <c r="J31" s="62">
        <f t="shared" si="1"/>
        <v>22</v>
      </c>
      <c r="K31" s="62">
        <f t="shared" si="2"/>
        <v>1</v>
      </c>
      <c r="L31" s="62">
        <f t="shared" si="3"/>
        <v>0</v>
      </c>
    </row>
    <row r="32" spans="1:12">
      <c r="A32" s="65">
        <v>31</v>
      </c>
      <c r="B32" s="64" t="s">
        <v>197</v>
      </c>
      <c r="C32" s="61">
        <v>21234</v>
      </c>
      <c r="D32" s="61">
        <v>21860</v>
      </c>
      <c r="E32" s="61">
        <v>21913</v>
      </c>
      <c r="F32" s="61"/>
      <c r="G32" s="61"/>
      <c r="H32" s="61"/>
      <c r="I32" s="67">
        <f t="shared" si="0"/>
        <v>3.197701799001601E-2</v>
      </c>
      <c r="J32" s="62">
        <f t="shared" si="1"/>
        <v>679</v>
      </c>
      <c r="K32" s="62">
        <f t="shared" si="2"/>
        <v>53</v>
      </c>
      <c r="L32" s="62">
        <f t="shared" si="3"/>
        <v>0</v>
      </c>
    </row>
    <row r="33" spans="1:12">
      <c r="A33" s="65">
        <v>32</v>
      </c>
      <c r="B33" s="64" t="s">
        <v>198</v>
      </c>
      <c r="C33" s="61">
        <v>6281</v>
      </c>
      <c r="D33" s="61">
        <v>6580</v>
      </c>
      <c r="E33" s="61">
        <v>6593</v>
      </c>
      <c r="F33" s="61"/>
      <c r="G33" s="61"/>
      <c r="H33" s="61"/>
      <c r="I33" s="67">
        <f t="shared" si="0"/>
        <v>4.9673618850501512E-2</v>
      </c>
      <c r="J33" s="62">
        <f t="shared" si="1"/>
        <v>312</v>
      </c>
      <c r="K33" s="62">
        <f t="shared" si="2"/>
        <v>13</v>
      </c>
      <c r="L33" s="62">
        <f t="shared" si="3"/>
        <v>0</v>
      </c>
    </row>
    <row r="34" spans="1:12">
      <c r="A34" s="65">
        <v>33</v>
      </c>
      <c r="B34" s="64" t="s">
        <v>199</v>
      </c>
      <c r="C34" s="61">
        <v>18975</v>
      </c>
      <c r="D34" s="61">
        <v>18951</v>
      </c>
      <c r="E34" s="61">
        <v>18909</v>
      </c>
      <c r="F34" s="61"/>
      <c r="G34" s="61"/>
      <c r="H34" s="61"/>
      <c r="I34" s="67">
        <f t="shared" si="0"/>
        <v>-3.4782608695652175E-3</v>
      </c>
      <c r="J34" s="62">
        <f t="shared" si="1"/>
        <v>-66</v>
      </c>
      <c r="K34" s="62">
        <f t="shared" si="2"/>
        <v>-42</v>
      </c>
      <c r="L34" s="62">
        <f t="shared" si="3"/>
        <v>0</v>
      </c>
    </row>
    <row r="35" spans="1:12">
      <c r="A35" s="65">
        <v>35</v>
      </c>
      <c r="B35" s="64" t="s">
        <v>200</v>
      </c>
      <c r="C35" s="61">
        <v>15805</v>
      </c>
      <c r="D35" s="61">
        <v>14580</v>
      </c>
      <c r="E35" s="61">
        <v>14533</v>
      </c>
      <c r="F35" s="61"/>
      <c r="G35" s="61"/>
      <c r="H35" s="61"/>
      <c r="I35" s="67">
        <f t="shared" si="0"/>
        <v>-8.0480860487187597E-2</v>
      </c>
      <c r="J35" s="62">
        <f t="shared" si="1"/>
        <v>-1272</v>
      </c>
      <c r="K35" s="62">
        <f t="shared" si="2"/>
        <v>-47</v>
      </c>
      <c r="L35" s="62">
        <f t="shared" si="3"/>
        <v>0</v>
      </c>
    </row>
    <row r="36" spans="1:12">
      <c r="A36" s="65">
        <v>36</v>
      </c>
      <c r="B36" s="64" t="s">
        <v>201</v>
      </c>
      <c r="C36" s="61">
        <v>768</v>
      </c>
      <c r="D36" s="61">
        <v>763</v>
      </c>
      <c r="E36" s="61">
        <v>756</v>
      </c>
      <c r="F36" s="61"/>
      <c r="G36" s="61"/>
      <c r="H36" s="61"/>
      <c r="I36" s="67">
        <f t="shared" si="0"/>
        <v>-1.5625E-2</v>
      </c>
      <c r="J36" s="62">
        <f t="shared" si="1"/>
        <v>-12</v>
      </c>
      <c r="K36" s="62">
        <f t="shared" si="2"/>
        <v>-7</v>
      </c>
      <c r="L36" s="62">
        <f t="shared" si="3"/>
        <v>0</v>
      </c>
    </row>
    <row r="37" spans="1:12">
      <c r="A37" s="65">
        <v>37</v>
      </c>
      <c r="B37" s="64" t="s">
        <v>202</v>
      </c>
      <c r="C37" s="61">
        <v>424</v>
      </c>
      <c r="D37" s="61">
        <v>481</v>
      </c>
      <c r="E37" s="61">
        <v>490</v>
      </c>
      <c r="F37" s="61"/>
      <c r="G37" s="61"/>
      <c r="H37" s="61"/>
      <c r="I37" s="67">
        <f t="shared" si="0"/>
        <v>0.15566037735849056</v>
      </c>
      <c r="J37" s="62">
        <f t="shared" si="1"/>
        <v>66</v>
      </c>
      <c r="K37" s="62">
        <f t="shared" si="2"/>
        <v>9</v>
      </c>
      <c r="L37" s="62">
        <f t="shared" si="3"/>
        <v>0</v>
      </c>
    </row>
    <row r="38" spans="1:12">
      <c r="A38" s="65">
        <v>38</v>
      </c>
      <c r="B38" s="64" t="s">
        <v>203</v>
      </c>
      <c r="C38" s="61">
        <v>3104</v>
      </c>
      <c r="D38" s="61">
        <v>3413</v>
      </c>
      <c r="E38" s="61">
        <v>3398</v>
      </c>
      <c r="F38" s="61"/>
      <c r="G38" s="61"/>
      <c r="H38" s="61"/>
      <c r="I38" s="67">
        <f t="shared" si="0"/>
        <v>9.4716494845360821E-2</v>
      </c>
      <c r="J38" s="62">
        <f t="shared" si="1"/>
        <v>294</v>
      </c>
      <c r="K38" s="62">
        <f t="shared" si="2"/>
        <v>-15</v>
      </c>
      <c r="L38" s="62">
        <f t="shared" si="3"/>
        <v>0</v>
      </c>
    </row>
    <row r="39" spans="1:12">
      <c r="A39" s="65">
        <v>39</v>
      </c>
      <c r="B39" s="64" t="s">
        <v>204</v>
      </c>
      <c r="C39" s="61">
        <v>120</v>
      </c>
      <c r="D39" s="61">
        <v>104</v>
      </c>
      <c r="E39" s="61">
        <v>104</v>
      </c>
      <c r="F39" s="61"/>
      <c r="G39" s="61"/>
      <c r="H39" s="61"/>
      <c r="I39" s="67">
        <f t="shared" si="0"/>
        <v>-0.13333333333333333</v>
      </c>
      <c r="J39" s="62">
        <f t="shared" si="1"/>
        <v>-16</v>
      </c>
      <c r="K39" s="62">
        <f t="shared" si="2"/>
        <v>0</v>
      </c>
      <c r="L39" s="62">
        <f t="shared" si="3"/>
        <v>0</v>
      </c>
    </row>
    <row r="40" spans="1:12">
      <c r="A40" s="65">
        <v>41</v>
      </c>
      <c r="B40" s="64" t="s">
        <v>205</v>
      </c>
      <c r="C40" s="61">
        <v>117700</v>
      </c>
      <c r="D40" s="61">
        <v>133023</v>
      </c>
      <c r="E40" s="61">
        <v>131236</v>
      </c>
      <c r="F40" s="61"/>
      <c r="G40" s="61"/>
      <c r="H40" s="61"/>
      <c r="I40" s="67">
        <f t="shared" si="0"/>
        <v>0.11500424808836024</v>
      </c>
      <c r="J40" s="62">
        <f t="shared" si="1"/>
        <v>13536</v>
      </c>
      <c r="K40" s="62">
        <f t="shared" si="2"/>
        <v>-1787</v>
      </c>
      <c r="L40" s="62">
        <f t="shared" si="3"/>
        <v>0</v>
      </c>
    </row>
    <row r="41" spans="1:12">
      <c r="A41" s="65">
        <v>42</v>
      </c>
      <c r="B41" s="64" t="s">
        <v>206</v>
      </c>
      <c r="C41" s="61">
        <v>11969</v>
      </c>
      <c r="D41" s="61">
        <v>12917</v>
      </c>
      <c r="E41" s="61">
        <v>12589</v>
      </c>
      <c r="F41" s="61"/>
      <c r="G41" s="61"/>
      <c r="H41" s="61"/>
      <c r="I41" s="67">
        <f t="shared" si="0"/>
        <v>5.1800484585178379E-2</v>
      </c>
      <c r="J41" s="62">
        <f t="shared" si="1"/>
        <v>620</v>
      </c>
      <c r="K41" s="62">
        <f t="shared" si="2"/>
        <v>-328</v>
      </c>
      <c r="L41" s="62">
        <f t="shared" si="3"/>
        <v>0</v>
      </c>
    </row>
    <row r="42" spans="1:12">
      <c r="A42" s="65">
        <v>43</v>
      </c>
      <c r="B42" s="64" t="s">
        <v>207</v>
      </c>
      <c r="C42" s="61">
        <v>52131</v>
      </c>
      <c r="D42" s="61">
        <v>55527</v>
      </c>
      <c r="E42" s="61">
        <v>55161</v>
      </c>
      <c r="F42" s="61"/>
      <c r="G42" s="61"/>
      <c r="H42" s="61"/>
      <c r="I42" s="67">
        <f t="shared" si="0"/>
        <v>5.8122806007941528E-2</v>
      </c>
      <c r="J42" s="62">
        <f t="shared" si="1"/>
        <v>3030</v>
      </c>
      <c r="K42" s="62">
        <f t="shared" si="2"/>
        <v>-366</v>
      </c>
      <c r="L42" s="62">
        <f t="shared" si="3"/>
        <v>0</v>
      </c>
    </row>
    <row r="43" spans="1:12">
      <c r="A43" s="65">
        <v>45</v>
      </c>
      <c r="B43" s="64" t="s">
        <v>208</v>
      </c>
      <c r="C43" s="61">
        <v>48818</v>
      </c>
      <c r="D43" s="61">
        <v>53748</v>
      </c>
      <c r="E43" s="61">
        <v>53968</v>
      </c>
      <c r="F43" s="61"/>
      <c r="G43" s="61"/>
      <c r="H43" s="61"/>
      <c r="I43" s="67">
        <f t="shared" si="0"/>
        <v>0.10549387520996353</v>
      </c>
      <c r="J43" s="62">
        <f t="shared" si="1"/>
        <v>5150</v>
      </c>
      <c r="K43" s="62">
        <f t="shared" si="2"/>
        <v>220</v>
      </c>
      <c r="L43" s="62">
        <f t="shared" si="3"/>
        <v>0</v>
      </c>
    </row>
    <row r="44" spans="1:12">
      <c r="A44" s="65">
        <v>46</v>
      </c>
      <c r="B44" s="64" t="s">
        <v>209</v>
      </c>
      <c r="C44" s="61">
        <v>126674</v>
      </c>
      <c r="D44" s="61">
        <v>136085</v>
      </c>
      <c r="E44" s="61">
        <v>136371</v>
      </c>
      <c r="F44" s="61"/>
      <c r="G44" s="61"/>
      <c r="H44" s="61"/>
      <c r="I44" s="67">
        <f t="shared" si="0"/>
        <v>7.6550831267663447E-2</v>
      </c>
      <c r="J44" s="62">
        <f t="shared" si="1"/>
        <v>9697</v>
      </c>
      <c r="K44" s="62">
        <f t="shared" si="2"/>
        <v>286</v>
      </c>
      <c r="L44" s="62">
        <f t="shared" si="3"/>
        <v>0</v>
      </c>
    </row>
    <row r="45" spans="1:12">
      <c r="A45" s="65">
        <v>47</v>
      </c>
      <c r="B45" s="64" t="s">
        <v>210</v>
      </c>
      <c r="C45" s="61">
        <v>300119</v>
      </c>
      <c r="D45" s="61">
        <v>316405</v>
      </c>
      <c r="E45" s="61">
        <v>316819</v>
      </c>
      <c r="F45" s="61"/>
      <c r="G45" s="61"/>
      <c r="H45" s="61"/>
      <c r="I45" s="67">
        <f t="shared" si="0"/>
        <v>5.5644594310923334E-2</v>
      </c>
      <c r="J45" s="62">
        <f t="shared" si="1"/>
        <v>16700</v>
      </c>
      <c r="K45" s="62">
        <f t="shared" si="2"/>
        <v>414</v>
      </c>
      <c r="L45" s="62">
        <f t="shared" si="3"/>
        <v>0</v>
      </c>
    </row>
    <row r="46" spans="1:12">
      <c r="A46" s="65">
        <v>49</v>
      </c>
      <c r="B46" s="64" t="s">
        <v>211</v>
      </c>
      <c r="C46" s="61">
        <v>115356</v>
      </c>
      <c r="D46" s="61">
        <v>123586</v>
      </c>
      <c r="E46" s="61">
        <v>123703</v>
      </c>
      <c r="F46" s="61"/>
      <c r="G46" s="61"/>
      <c r="H46" s="61"/>
      <c r="I46" s="67">
        <f t="shared" si="0"/>
        <v>7.2358611602344053E-2</v>
      </c>
      <c r="J46" s="62">
        <f t="shared" si="1"/>
        <v>8347</v>
      </c>
      <c r="K46" s="62">
        <f t="shared" si="2"/>
        <v>117</v>
      </c>
      <c r="L46" s="62">
        <f t="shared" si="3"/>
        <v>0</v>
      </c>
    </row>
    <row r="47" spans="1:12">
      <c r="A47" s="65">
        <v>50</v>
      </c>
      <c r="B47" s="64" t="s">
        <v>212</v>
      </c>
      <c r="C47" s="61">
        <v>2089</v>
      </c>
      <c r="D47" s="61">
        <v>2326</v>
      </c>
      <c r="E47" s="61">
        <v>2318</v>
      </c>
      <c r="F47" s="61"/>
      <c r="G47" s="61"/>
      <c r="H47" s="61"/>
      <c r="I47" s="67">
        <f t="shared" si="0"/>
        <v>0.10962182862613691</v>
      </c>
      <c r="J47" s="62">
        <f t="shared" si="1"/>
        <v>229</v>
      </c>
      <c r="K47" s="62">
        <f t="shared" si="2"/>
        <v>-8</v>
      </c>
      <c r="L47" s="62">
        <f t="shared" si="3"/>
        <v>0</v>
      </c>
    </row>
    <row r="48" spans="1:12">
      <c r="A48" s="65">
        <v>51</v>
      </c>
      <c r="B48" s="64" t="s">
        <v>213</v>
      </c>
      <c r="C48" s="61">
        <v>260</v>
      </c>
      <c r="D48" s="61">
        <v>275</v>
      </c>
      <c r="E48" s="61">
        <v>272</v>
      </c>
      <c r="F48" s="61"/>
      <c r="G48" s="61"/>
      <c r="H48" s="61"/>
      <c r="I48" s="67">
        <f t="shared" si="0"/>
        <v>4.6153846153846156E-2</v>
      </c>
      <c r="J48" s="62">
        <f t="shared" si="1"/>
        <v>12</v>
      </c>
      <c r="K48" s="62">
        <f t="shared" si="2"/>
        <v>-3</v>
      </c>
      <c r="L48" s="62">
        <f t="shared" si="3"/>
        <v>0</v>
      </c>
    </row>
    <row r="49" spans="1:12">
      <c r="A49" s="65">
        <v>52</v>
      </c>
      <c r="B49" s="64" t="s">
        <v>214</v>
      </c>
      <c r="C49" s="61">
        <v>17982</v>
      </c>
      <c r="D49" s="61">
        <v>18441</v>
      </c>
      <c r="E49" s="61">
        <v>18391</v>
      </c>
      <c r="F49" s="61"/>
      <c r="G49" s="61"/>
      <c r="H49" s="61"/>
      <c r="I49" s="67">
        <f t="shared" si="0"/>
        <v>2.2744967189411634E-2</v>
      </c>
      <c r="J49" s="62">
        <f t="shared" si="1"/>
        <v>409</v>
      </c>
      <c r="K49" s="62">
        <f t="shared" si="2"/>
        <v>-50</v>
      </c>
      <c r="L49" s="62">
        <f t="shared" si="3"/>
        <v>0</v>
      </c>
    </row>
    <row r="50" spans="1:12">
      <c r="A50" s="65">
        <v>53</v>
      </c>
      <c r="B50" s="64" t="s">
        <v>215</v>
      </c>
      <c r="C50" s="61">
        <v>2519</v>
      </c>
      <c r="D50" s="61">
        <v>2768</v>
      </c>
      <c r="E50" s="61">
        <v>2780</v>
      </c>
      <c r="F50" s="61"/>
      <c r="G50" s="61"/>
      <c r="H50" s="61"/>
      <c r="I50" s="67">
        <f t="shared" si="0"/>
        <v>0.10361254466057959</v>
      </c>
      <c r="J50" s="62">
        <f t="shared" si="1"/>
        <v>261</v>
      </c>
      <c r="K50" s="62">
        <f t="shared" si="2"/>
        <v>12</v>
      </c>
      <c r="L50" s="62">
        <f t="shared" si="3"/>
        <v>0</v>
      </c>
    </row>
    <row r="51" spans="1:12">
      <c r="A51" s="65">
        <v>55</v>
      </c>
      <c r="B51" s="64" t="s">
        <v>216</v>
      </c>
      <c r="C51" s="61">
        <v>16983</v>
      </c>
      <c r="D51" s="61">
        <v>18090</v>
      </c>
      <c r="E51" s="61">
        <v>18071</v>
      </c>
      <c r="F51" s="61"/>
      <c r="G51" s="61"/>
      <c r="H51" s="61"/>
      <c r="I51" s="67">
        <f t="shared" si="0"/>
        <v>6.4064064064064064E-2</v>
      </c>
      <c r="J51" s="62">
        <f t="shared" si="1"/>
        <v>1088</v>
      </c>
      <c r="K51" s="62">
        <f t="shared" si="2"/>
        <v>-19</v>
      </c>
      <c r="L51" s="62">
        <f t="shared" si="3"/>
        <v>0</v>
      </c>
    </row>
    <row r="52" spans="1:12">
      <c r="A52" s="65">
        <v>56</v>
      </c>
      <c r="B52" s="64" t="s">
        <v>217</v>
      </c>
      <c r="C52" s="61">
        <v>109459</v>
      </c>
      <c r="D52" s="61">
        <v>117672</v>
      </c>
      <c r="E52" s="61">
        <v>117684</v>
      </c>
      <c r="F52" s="61"/>
      <c r="G52" s="61"/>
      <c r="H52" s="61"/>
      <c r="I52" s="67">
        <f t="shared" si="0"/>
        <v>7.5142290720726479E-2</v>
      </c>
      <c r="J52" s="62">
        <f t="shared" si="1"/>
        <v>8225</v>
      </c>
      <c r="K52" s="62">
        <f t="shared" si="2"/>
        <v>12</v>
      </c>
      <c r="L52" s="62">
        <f t="shared" si="3"/>
        <v>0</v>
      </c>
    </row>
    <row r="53" spans="1:12">
      <c r="A53" s="65">
        <v>58</v>
      </c>
      <c r="B53" s="64" t="s">
        <v>218</v>
      </c>
      <c r="C53" s="61">
        <v>2288</v>
      </c>
      <c r="D53" s="61">
        <v>2548</v>
      </c>
      <c r="E53" s="61">
        <v>2586</v>
      </c>
      <c r="F53" s="61"/>
      <c r="G53" s="61"/>
      <c r="H53" s="61"/>
      <c r="I53" s="67">
        <f t="shared" si="0"/>
        <v>0.13024475524475523</v>
      </c>
      <c r="J53" s="62">
        <f t="shared" si="1"/>
        <v>298</v>
      </c>
      <c r="K53" s="62">
        <f t="shared" si="2"/>
        <v>38</v>
      </c>
      <c r="L53" s="62">
        <f t="shared" si="3"/>
        <v>0</v>
      </c>
    </row>
    <row r="54" spans="1:12">
      <c r="A54" s="65">
        <v>59</v>
      </c>
      <c r="B54" s="64" t="s">
        <v>219</v>
      </c>
      <c r="C54" s="61">
        <v>1987</v>
      </c>
      <c r="D54" s="61">
        <v>2115</v>
      </c>
      <c r="E54" s="61">
        <v>2099</v>
      </c>
      <c r="F54" s="61"/>
      <c r="G54" s="61"/>
      <c r="H54" s="61"/>
      <c r="I54" s="67">
        <f t="shared" si="0"/>
        <v>5.6366381479617512E-2</v>
      </c>
      <c r="J54" s="62">
        <f t="shared" si="1"/>
        <v>112</v>
      </c>
      <c r="K54" s="62">
        <f t="shared" si="2"/>
        <v>-16</v>
      </c>
      <c r="L54" s="62">
        <f t="shared" si="3"/>
        <v>0</v>
      </c>
    </row>
    <row r="55" spans="1:12">
      <c r="A55" s="65">
        <v>60</v>
      </c>
      <c r="B55" s="64" t="s">
        <v>220</v>
      </c>
      <c r="C55" s="61">
        <v>712</v>
      </c>
      <c r="D55" s="61">
        <v>750</v>
      </c>
      <c r="E55" s="61">
        <v>749</v>
      </c>
      <c r="F55" s="61"/>
      <c r="G55" s="61"/>
      <c r="H55" s="61"/>
      <c r="I55" s="67">
        <f t="shared" si="0"/>
        <v>5.1966292134831463E-2</v>
      </c>
      <c r="J55" s="62">
        <f t="shared" si="1"/>
        <v>37</v>
      </c>
      <c r="K55" s="62">
        <f t="shared" si="2"/>
        <v>-1</v>
      </c>
      <c r="L55" s="62">
        <f t="shared" si="3"/>
        <v>0</v>
      </c>
    </row>
    <row r="56" spans="1:12">
      <c r="A56" s="65">
        <v>61</v>
      </c>
      <c r="B56" s="64" t="s">
        <v>221</v>
      </c>
      <c r="C56" s="61">
        <v>3130</v>
      </c>
      <c r="D56" s="61">
        <v>3110</v>
      </c>
      <c r="E56" s="61">
        <v>3111</v>
      </c>
      <c r="F56" s="61"/>
      <c r="G56" s="61"/>
      <c r="H56" s="61"/>
      <c r="I56" s="67">
        <f t="shared" si="0"/>
        <v>-6.0702875399361025E-3</v>
      </c>
      <c r="J56" s="62">
        <f t="shared" si="1"/>
        <v>-19</v>
      </c>
      <c r="K56" s="62">
        <f t="shared" si="2"/>
        <v>1</v>
      </c>
      <c r="L56" s="62">
        <f t="shared" si="3"/>
        <v>0</v>
      </c>
    </row>
    <row r="57" spans="1:12">
      <c r="A57" s="65">
        <v>62</v>
      </c>
      <c r="B57" s="64" t="s">
        <v>222</v>
      </c>
      <c r="C57" s="61">
        <v>7683</v>
      </c>
      <c r="D57" s="61">
        <v>8411</v>
      </c>
      <c r="E57" s="61">
        <v>8516</v>
      </c>
      <c r="F57" s="61"/>
      <c r="G57" s="61"/>
      <c r="H57" s="61"/>
      <c r="I57" s="67">
        <f t="shared" si="0"/>
        <v>0.10842118963946375</v>
      </c>
      <c r="J57" s="62">
        <f t="shared" si="1"/>
        <v>833</v>
      </c>
      <c r="K57" s="62">
        <f t="shared" si="2"/>
        <v>105</v>
      </c>
      <c r="L57" s="62">
        <f t="shared" si="3"/>
        <v>0</v>
      </c>
    </row>
    <row r="58" spans="1:12">
      <c r="A58" s="65">
        <v>63</v>
      </c>
      <c r="B58" s="64" t="s">
        <v>223</v>
      </c>
      <c r="C58" s="61">
        <v>1575</v>
      </c>
      <c r="D58" s="61">
        <v>1607</v>
      </c>
      <c r="E58" s="61">
        <v>1623</v>
      </c>
      <c r="F58" s="61"/>
      <c r="G58" s="61"/>
      <c r="H58" s="61"/>
      <c r="I58" s="67">
        <f t="shared" si="0"/>
        <v>3.0476190476190476E-2</v>
      </c>
      <c r="J58" s="62">
        <f t="shared" si="1"/>
        <v>48</v>
      </c>
      <c r="K58" s="62">
        <f t="shared" si="2"/>
        <v>16</v>
      </c>
      <c r="L58" s="62">
        <f t="shared" si="3"/>
        <v>0</v>
      </c>
    </row>
    <row r="59" spans="1:12">
      <c r="A59" s="65">
        <v>64</v>
      </c>
      <c r="B59" s="64" t="s">
        <v>224</v>
      </c>
      <c r="C59" s="61">
        <v>7113</v>
      </c>
      <c r="D59" s="61">
        <v>7163</v>
      </c>
      <c r="E59" s="61">
        <v>7130</v>
      </c>
      <c r="F59" s="61"/>
      <c r="G59" s="61"/>
      <c r="H59" s="61"/>
      <c r="I59" s="67">
        <f t="shared" si="0"/>
        <v>2.3899901588640519E-3</v>
      </c>
      <c r="J59" s="62">
        <f t="shared" si="1"/>
        <v>17</v>
      </c>
      <c r="K59" s="62">
        <f t="shared" si="2"/>
        <v>-33</v>
      </c>
      <c r="L59" s="62">
        <f t="shared" si="3"/>
        <v>0</v>
      </c>
    </row>
    <row r="60" spans="1:12">
      <c r="A60" s="65">
        <v>65</v>
      </c>
      <c r="B60" s="64" t="s">
        <v>225</v>
      </c>
      <c r="C60" s="61">
        <v>3866</v>
      </c>
      <c r="D60" s="61">
        <v>3807</v>
      </c>
      <c r="E60" s="61">
        <v>3789</v>
      </c>
      <c r="F60" s="61"/>
      <c r="G60" s="61"/>
      <c r="H60" s="61"/>
      <c r="I60" s="67">
        <f t="shared" si="0"/>
        <v>-1.991722710812209E-2</v>
      </c>
      <c r="J60" s="62">
        <f t="shared" si="1"/>
        <v>-77</v>
      </c>
      <c r="K60" s="62">
        <f t="shared" si="2"/>
        <v>-18</v>
      </c>
      <c r="L60" s="62">
        <f t="shared" si="3"/>
        <v>0</v>
      </c>
    </row>
    <row r="61" spans="1:12">
      <c r="A61" s="65">
        <v>66</v>
      </c>
      <c r="B61" s="64" t="s">
        <v>226</v>
      </c>
      <c r="C61" s="61">
        <v>11419</v>
      </c>
      <c r="D61" s="61">
        <v>11833</v>
      </c>
      <c r="E61" s="61">
        <v>11862</v>
      </c>
      <c r="F61" s="61"/>
      <c r="G61" s="61"/>
      <c r="H61" s="61"/>
      <c r="I61" s="67">
        <f t="shared" si="0"/>
        <v>3.8794990804799021E-2</v>
      </c>
      <c r="J61" s="62">
        <f t="shared" si="1"/>
        <v>443</v>
      </c>
      <c r="K61" s="62">
        <f t="shared" si="2"/>
        <v>29</v>
      </c>
      <c r="L61" s="62">
        <f t="shared" si="3"/>
        <v>0</v>
      </c>
    </row>
    <row r="62" spans="1:12">
      <c r="A62" s="65">
        <v>68</v>
      </c>
      <c r="B62" s="64" t="s">
        <v>227</v>
      </c>
      <c r="C62" s="61">
        <v>54236</v>
      </c>
      <c r="D62" s="61">
        <v>60766</v>
      </c>
      <c r="E62" s="61">
        <v>60966</v>
      </c>
      <c r="F62" s="61"/>
      <c r="G62" s="61"/>
      <c r="H62" s="61"/>
      <c r="I62" s="67">
        <f t="shared" si="0"/>
        <v>0.12408732207389926</v>
      </c>
      <c r="J62" s="62">
        <f t="shared" si="1"/>
        <v>6730</v>
      </c>
      <c r="K62" s="62">
        <f t="shared" si="2"/>
        <v>200</v>
      </c>
      <c r="L62" s="62">
        <f t="shared" si="3"/>
        <v>0</v>
      </c>
    </row>
    <row r="63" spans="1:12">
      <c r="A63" s="65">
        <v>69</v>
      </c>
      <c r="B63" s="64" t="s">
        <v>228</v>
      </c>
      <c r="C63" s="61">
        <v>46570</v>
      </c>
      <c r="D63" s="61">
        <v>49701</v>
      </c>
      <c r="E63" s="61">
        <v>49886</v>
      </c>
      <c r="F63" s="61"/>
      <c r="G63" s="61"/>
      <c r="H63" s="61"/>
      <c r="I63" s="67">
        <f t="shared" si="0"/>
        <v>7.1204638179085247E-2</v>
      </c>
      <c r="J63" s="62">
        <f t="shared" si="1"/>
        <v>3316</v>
      </c>
      <c r="K63" s="62">
        <f t="shared" si="2"/>
        <v>185</v>
      </c>
      <c r="L63" s="62">
        <f t="shared" si="3"/>
        <v>0</v>
      </c>
    </row>
    <row r="64" spans="1:12">
      <c r="A64" s="65">
        <v>70</v>
      </c>
      <c r="B64" s="64" t="s">
        <v>229</v>
      </c>
      <c r="C64" s="61">
        <v>19609</v>
      </c>
      <c r="D64" s="61">
        <v>19994</v>
      </c>
      <c r="E64" s="61">
        <v>20011</v>
      </c>
      <c r="F64" s="61"/>
      <c r="G64" s="61"/>
      <c r="H64" s="61"/>
      <c r="I64" s="67">
        <f t="shared" si="0"/>
        <v>2.0500790453363251E-2</v>
      </c>
      <c r="J64" s="62">
        <f t="shared" si="1"/>
        <v>402</v>
      </c>
      <c r="K64" s="62">
        <f t="shared" si="2"/>
        <v>17</v>
      </c>
      <c r="L64" s="62">
        <f t="shared" si="3"/>
        <v>0</v>
      </c>
    </row>
    <row r="65" spans="1:12">
      <c r="A65" s="65">
        <v>71</v>
      </c>
      <c r="B65" s="64" t="s">
        <v>230</v>
      </c>
      <c r="C65" s="61">
        <v>22347</v>
      </c>
      <c r="D65" s="61">
        <v>24408</v>
      </c>
      <c r="E65" s="61">
        <v>24356</v>
      </c>
      <c r="F65" s="61"/>
      <c r="G65" s="61"/>
      <c r="H65" s="61"/>
      <c r="I65" s="67">
        <f t="shared" si="0"/>
        <v>8.9900210319058482E-2</v>
      </c>
      <c r="J65" s="62">
        <f t="shared" si="1"/>
        <v>2009</v>
      </c>
      <c r="K65" s="62">
        <f t="shared" si="2"/>
        <v>-52</v>
      </c>
      <c r="L65" s="62">
        <f t="shared" si="3"/>
        <v>0</v>
      </c>
    </row>
    <row r="66" spans="1:12">
      <c r="A66" s="65">
        <v>72</v>
      </c>
      <c r="B66" s="64" t="s">
        <v>231</v>
      </c>
      <c r="C66" s="61">
        <v>782</v>
      </c>
      <c r="D66" s="61">
        <v>851</v>
      </c>
      <c r="E66" s="61">
        <v>859</v>
      </c>
      <c r="F66" s="61"/>
      <c r="G66" s="61"/>
      <c r="H66" s="61"/>
      <c r="I66" s="67">
        <f t="shared" si="0"/>
        <v>9.8465473145780052E-2</v>
      </c>
      <c r="J66" s="62">
        <f t="shared" si="1"/>
        <v>77</v>
      </c>
      <c r="K66" s="62">
        <f t="shared" si="2"/>
        <v>8</v>
      </c>
      <c r="L66" s="62">
        <f t="shared" si="3"/>
        <v>0</v>
      </c>
    </row>
    <row r="67" spans="1:12">
      <c r="A67" s="65">
        <v>73</v>
      </c>
      <c r="B67" s="64" t="s">
        <v>232</v>
      </c>
      <c r="C67" s="61">
        <v>7061</v>
      </c>
      <c r="D67" s="61">
        <v>7292</v>
      </c>
      <c r="E67" s="61">
        <v>7320</v>
      </c>
      <c r="F67" s="61"/>
      <c r="G67" s="61"/>
      <c r="H67" s="61"/>
      <c r="I67" s="67">
        <f t="shared" si="0"/>
        <v>3.668035688995893E-2</v>
      </c>
      <c r="J67" s="62">
        <f t="shared" si="1"/>
        <v>259</v>
      </c>
      <c r="K67" s="62">
        <f t="shared" si="2"/>
        <v>28</v>
      </c>
      <c r="L67" s="62">
        <f t="shared" si="3"/>
        <v>0</v>
      </c>
    </row>
    <row r="68" spans="1:12">
      <c r="A68" s="65">
        <v>74</v>
      </c>
      <c r="B68" s="64" t="s">
        <v>233</v>
      </c>
      <c r="C68" s="61">
        <v>7553</v>
      </c>
      <c r="D68" s="61">
        <v>8600</v>
      </c>
      <c r="E68" s="61">
        <v>8616</v>
      </c>
      <c r="F68" s="61"/>
      <c r="G68" s="61"/>
      <c r="H68" s="61"/>
      <c r="I68" s="67">
        <f t="shared" ref="I68:I92" si="4">(E68-C68)/C68</f>
        <v>0.14073877929299616</v>
      </c>
      <c r="J68" s="62">
        <f t="shared" ref="J68:J92" si="5">E68-C68</f>
        <v>1063</v>
      </c>
      <c r="K68" s="62">
        <f t="shared" ref="K68:K92" si="6">E68-D68</f>
        <v>16</v>
      </c>
      <c r="L68" s="62">
        <f t="shared" ref="L68:L92" si="7">H68-G68</f>
        <v>0</v>
      </c>
    </row>
    <row r="69" spans="1:12">
      <c r="A69" s="65">
        <v>75</v>
      </c>
      <c r="B69" s="64" t="s">
        <v>234</v>
      </c>
      <c r="C69" s="61">
        <v>2152</v>
      </c>
      <c r="D69" s="61">
        <v>2510</v>
      </c>
      <c r="E69" s="61">
        <v>2547</v>
      </c>
      <c r="F69" s="61"/>
      <c r="G69" s="61"/>
      <c r="H69" s="61"/>
      <c r="I69" s="67">
        <f t="shared" si="4"/>
        <v>0.18355018587360594</v>
      </c>
      <c r="J69" s="62">
        <f t="shared" si="5"/>
        <v>395</v>
      </c>
      <c r="K69" s="62">
        <f t="shared" si="6"/>
        <v>37</v>
      </c>
      <c r="L69" s="62">
        <f t="shared" si="7"/>
        <v>0</v>
      </c>
    </row>
    <row r="70" spans="1:12">
      <c r="A70" s="65">
        <v>77</v>
      </c>
      <c r="B70" s="64" t="s">
        <v>235</v>
      </c>
      <c r="C70" s="61">
        <v>5350</v>
      </c>
      <c r="D70" s="61">
        <v>5716</v>
      </c>
      <c r="E70" s="61">
        <v>5696</v>
      </c>
      <c r="F70" s="61"/>
      <c r="G70" s="61"/>
      <c r="H70" s="61"/>
      <c r="I70" s="67">
        <f t="shared" si="4"/>
        <v>6.4672897196261681E-2</v>
      </c>
      <c r="J70" s="62">
        <f t="shared" si="5"/>
        <v>346</v>
      </c>
      <c r="K70" s="62">
        <f t="shared" si="6"/>
        <v>-20</v>
      </c>
      <c r="L70" s="62">
        <f t="shared" si="7"/>
        <v>0</v>
      </c>
    </row>
    <row r="71" spans="1:12">
      <c r="A71" s="65">
        <v>78</v>
      </c>
      <c r="B71" s="64" t="s">
        <v>236</v>
      </c>
      <c r="C71" s="61">
        <v>1707</v>
      </c>
      <c r="D71" s="61">
        <v>2073</v>
      </c>
      <c r="E71" s="61">
        <v>2093</v>
      </c>
      <c r="F71" s="61"/>
      <c r="G71" s="61"/>
      <c r="H71" s="61"/>
      <c r="I71" s="67">
        <f t="shared" si="4"/>
        <v>0.22612770943175162</v>
      </c>
      <c r="J71" s="62">
        <f t="shared" si="5"/>
        <v>386</v>
      </c>
      <c r="K71" s="62">
        <f t="shared" si="6"/>
        <v>20</v>
      </c>
      <c r="L71" s="62">
        <f t="shared" si="7"/>
        <v>0</v>
      </c>
    </row>
    <row r="72" spans="1:12">
      <c r="A72" s="65">
        <v>79</v>
      </c>
      <c r="B72" s="64" t="s">
        <v>237</v>
      </c>
      <c r="C72" s="61">
        <v>7691</v>
      </c>
      <c r="D72" s="61">
        <v>7894</v>
      </c>
      <c r="E72" s="61">
        <v>7911</v>
      </c>
      <c r="F72" s="61"/>
      <c r="G72" s="61"/>
      <c r="H72" s="61"/>
      <c r="I72" s="67">
        <f t="shared" si="4"/>
        <v>2.8604862826680535E-2</v>
      </c>
      <c r="J72" s="62">
        <f t="shared" si="5"/>
        <v>220</v>
      </c>
      <c r="K72" s="62">
        <f t="shared" si="6"/>
        <v>17</v>
      </c>
      <c r="L72" s="62">
        <f t="shared" si="7"/>
        <v>0</v>
      </c>
    </row>
    <row r="73" spans="1:12">
      <c r="A73" s="65">
        <v>80</v>
      </c>
      <c r="B73" s="64" t="s">
        <v>238</v>
      </c>
      <c r="C73" s="61">
        <v>19878</v>
      </c>
      <c r="D73" s="61">
        <v>21181</v>
      </c>
      <c r="E73" s="61">
        <v>21974</v>
      </c>
      <c r="F73" s="61"/>
      <c r="G73" s="61"/>
      <c r="H73" s="61"/>
      <c r="I73" s="67">
        <f t="shared" si="4"/>
        <v>0.10544320354160379</v>
      </c>
      <c r="J73" s="62">
        <f t="shared" si="5"/>
        <v>2096</v>
      </c>
      <c r="K73" s="62">
        <f t="shared" si="6"/>
        <v>793</v>
      </c>
      <c r="L73" s="62">
        <f t="shared" si="7"/>
        <v>0</v>
      </c>
    </row>
    <row r="74" spans="1:12">
      <c r="A74" s="65">
        <v>81</v>
      </c>
      <c r="B74" s="64" t="s">
        <v>239</v>
      </c>
      <c r="C74" s="61">
        <v>51976</v>
      </c>
      <c r="D74" s="61">
        <v>54370</v>
      </c>
      <c r="E74" s="61">
        <v>54532</v>
      </c>
      <c r="F74" s="61"/>
      <c r="G74" s="61"/>
      <c r="H74" s="61"/>
      <c r="I74" s="67">
        <f t="shared" si="4"/>
        <v>4.9176543019855315E-2</v>
      </c>
      <c r="J74" s="62">
        <f t="shared" si="5"/>
        <v>2556</v>
      </c>
      <c r="K74" s="62">
        <f t="shared" si="6"/>
        <v>162</v>
      </c>
      <c r="L74" s="62">
        <f t="shared" si="7"/>
        <v>0</v>
      </c>
    </row>
    <row r="75" spans="1:12">
      <c r="A75" s="65">
        <v>82</v>
      </c>
      <c r="B75" s="64" t="s">
        <v>240</v>
      </c>
      <c r="C75" s="61">
        <v>49131</v>
      </c>
      <c r="D75" s="61">
        <v>50047</v>
      </c>
      <c r="E75" s="61">
        <v>49852</v>
      </c>
      <c r="F75" s="61"/>
      <c r="G75" s="61"/>
      <c r="H75" s="61"/>
      <c r="I75" s="67">
        <f t="shared" si="4"/>
        <v>1.4675052410901468E-2</v>
      </c>
      <c r="J75" s="62">
        <f t="shared" si="5"/>
        <v>721</v>
      </c>
      <c r="K75" s="62">
        <f t="shared" si="6"/>
        <v>-195</v>
      </c>
      <c r="L75" s="62">
        <f t="shared" si="7"/>
        <v>0</v>
      </c>
    </row>
    <row r="76" spans="1:12">
      <c r="A76" s="65">
        <v>84</v>
      </c>
      <c r="B76" s="64" t="s">
        <v>166</v>
      </c>
      <c r="C76" s="61">
        <v>2368</v>
      </c>
      <c r="D76" s="61">
        <v>3362</v>
      </c>
      <c r="E76" s="61">
        <v>3325</v>
      </c>
      <c r="F76" s="61"/>
      <c r="G76" s="61"/>
      <c r="H76" s="61"/>
      <c r="I76" s="67">
        <f t="shared" si="4"/>
        <v>0.40413851351351349</v>
      </c>
      <c r="J76" s="62">
        <f t="shared" si="5"/>
        <v>957</v>
      </c>
      <c r="K76" s="62">
        <f t="shared" si="6"/>
        <v>-37</v>
      </c>
      <c r="L76" s="62">
        <f t="shared" si="7"/>
        <v>0</v>
      </c>
    </row>
    <row r="77" spans="1:12">
      <c r="A77" s="65">
        <v>85</v>
      </c>
      <c r="B77" s="64" t="s">
        <v>241</v>
      </c>
      <c r="C77" s="61">
        <v>31578</v>
      </c>
      <c r="D77" s="61">
        <v>33938</v>
      </c>
      <c r="E77" s="61">
        <v>34267</v>
      </c>
      <c r="F77" s="61"/>
      <c r="G77" s="61"/>
      <c r="H77" s="61"/>
      <c r="I77" s="67">
        <f t="shared" si="4"/>
        <v>8.5154221293305465E-2</v>
      </c>
      <c r="J77" s="62">
        <f t="shared" si="5"/>
        <v>2689</v>
      </c>
      <c r="K77" s="62">
        <f t="shared" si="6"/>
        <v>329</v>
      </c>
      <c r="L77" s="62">
        <f t="shared" si="7"/>
        <v>0</v>
      </c>
    </row>
    <row r="78" spans="1:12">
      <c r="A78" s="65">
        <v>86</v>
      </c>
      <c r="B78" s="64" t="s">
        <v>242</v>
      </c>
      <c r="C78" s="61">
        <v>21366</v>
      </c>
      <c r="D78" s="61">
        <v>23918</v>
      </c>
      <c r="E78" s="61">
        <v>24117</v>
      </c>
      <c r="F78" s="61"/>
      <c r="G78" s="61"/>
      <c r="H78" s="61"/>
      <c r="I78" s="67">
        <f t="shared" si="4"/>
        <v>0.12875596742488066</v>
      </c>
      <c r="J78" s="62">
        <f t="shared" si="5"/>
        <v>2751</v>
      </c>
      <c r="K78" s="62">
        <f t="shared" si="6"/>
        <v>199</v>
      </c>
      <c r="L78" s="62">
        <f t="shared" si="7"/>
        <v>0</v>
      </c>
    </row>
    <row r="79" spans="1:12">
      <c r="A79" s="65">
        <v>87</v>
      </c>
      <c r="B79" s="64" t="s">
        <v>243</v>
      </c>
      <c r="C79" s="61">
        <v>1463</v>
      </c>
      <c r="D79" s="61">
        <v>1452</v>
      </c>
      <c r="E79" s="61">
        <v>1449</v>
      </c>
      <c r="F79" s="61"/>
      <c r="G79" s="61"/>
      <c r="H79" s="61"/>
      <c r="I79" s="67">
        <f t="shared" si="4"/>
        <v>-9.5693779904306216E-3</v>
      </c>
      <c r="J79" s="62">
        <f t="shared" si="5"/>
        <v>-14</v>
      </c>
      <c r="K79" s="62">
        <f t="shared" si="6"/>
        <v>-3</v>
      </c>
      <c r="L79" s="62">
        <f t="shared" si="7"/>
        <v>0</v>
      </c>
    </row>
    <row r="80" spans="1:12">
      <c r="A80" s="65">
        <v>88</v>
      </c>
      <c r="B80" s="64" t="s">
        <v>244</v>
      </c>
      <c r="C80" s="61">
        <v>4597</v>
      </c>
      <c r="D80" s="61">
        <v>4922</v>
      </c>
      <c r="E80" s="61">
        <v>4960</v>
      </c>
      <c r="F80" s="61"/>
      <c r="G80" s="61"/>
      <c r="H80" s="61"/>
      <c r="I80" s="67">
        <f t="shared" si="4"/>
        <v>7.8964542092669135E-2</v>
      </c>
      <c r="J80" s="62">
        <f t="shared" si="5"/>
        <v>363</v>
      </c>
      <c r="K80" s="62">
        <f t="shared" si="6"/>
        <v>38</v>
      </c>
      <c r="L80" s="62">
        <f t="shared" si="7"/>
        <v>0</v>
      </c>
    </row>
    <row r="81" spans="1:12">
      <c r="A81" s="65">
        <v>90</v>
      </c>
      <c r="B81" s="64" t="s">
        <v>245</v>
      </c>
      <c r="C81" s="61">
        <v>1387</v>
      </c>
      <c r="D81" s="61">
        <v>1405</v>
      </c>
      <c r="E81" s="61">
        <v>1415</v>
      </c>
      <c r="F81" s="61"/>
      <c r="G81" s="61"/>
      <c r="H81" s="61"/>
      <c r="I81" s="67">
        <f t="shared" si="4"/>
        <v>2.0187454938716654E-2</v>
      </c>
      <c r="J81" s="62">
        <f t="shared" si="5"/>
        <v>28</v>
      </c>
      <c r="K81" s="62">
        <f t="shared" si="6"/>
        <v>10</v>
      </c>
      <c r="L81" s="62">
        <f t="shared" si="7"/>
        <v>0</v>
      </c>
    </row>
    <row r="82" spans="1:12">
      <c r="A82" s="65">
        <v>91</v>
      </c>
      <c r="B82" s="64" t="s">
        <v>246</v>
      </c>
      <c r="C82" s="61">
        <v>270</v>
      </c>
      <c r="D82" s="61">
        <v>414</v>
      </c>
      <c r="E82" s="61">
        <v>419</v>
      </c>
      <c r="F82" s="61"/>
      <c r="G82" s="61"/>
      <c r="H82" s="61"/>
      <c r="I82" s="67">
        <f t="shared" si="4"/>
        <v>0.55185185185185182</v>
      </c>
      <c r="J82" s="62">
        <f t="shared" si="5"/>
        <v>149</v>
      </c>
      <c r="K82" s="62">
        <f t="shared" si="6"/>
        <v>5</v>
      </c>
      <c r="L82" s="62">
        <f t="shared" si="7"/>
        <v>0</v>
      </c>
    </row>
    <row r="83" spans="1:12">
      <c r="A83" s="65">
        <v>92</v>
      </c>
      <c r="B83" s="64" t="s">
        <v>247</v>
      </c>
      <c r="C83" s="61">
        <v>3477</v>
      </c>
      <c r="D83" s="61">
        <v>3231</v>
      </c>
      <c r="E83" s="61">
        <v>3219</v>
      </c>
      <c r="F83" s="61"/>
      <c r="G83" s="61"/>
      <c r="H83" s="61"/>
      <c r="I83" s="67">
        <f t="shared" si="4"/>
        <v>-7.4201898188093182E-2</v>
      </c>
      <c r="J83" s="62">
        <f t="shared" si="5"/>
        <v>-258</v>
      </c>
      <c r="K83" s="62">
        <f t="shared" si="6"/>
        <v>-12</v>
      </c>
      <c r="L83" s="62">
        <f t="shared" si="7"/>
        <v>0</v>
      </c>
    </row>
    <row r="84" spans="1:12">
      <c r="A84" s="65">
        <v>93</v>
      </c>
      <c r="B84" s="64" t="s">
        <v>248</v>
      </c>
      <c r="C84" s="61">
        <v>7285</v>
      </c>
      <c r="D84" s="61">
        <v>8110</v>
      </c>
      <c r="E84" s="61">
        <v>8120</v>
      </c>
      <c r="F84" s="61"/>
      <c r="G84" s="61"/>
      <c r="H84" s="61"/>
      <c r="I84" s="67">
        <f t="shared" si="4"/>
        <v>0.11461908030199039</v>
      </c>
      <c r="J84" s="62">
        <f t="shared" si="5"/>
        <v>835</v>
      </c>
      <c r="K84" s="62">
        <f t="shared" si="6"/>
        <v>10</v>
      </c>
      <c r="L84" s="62">
        <f t="shared" si="7"/>
        <v>0</v>
      </c>
    </row>
    <row r="85" spans="1:12">
      <c r="A85" s="65">
        <v>94</v>
      </c>
      <c r="B85" s="64" t="s">
        <v>249</v>
      </c>
      <c r="C85" s="61">
        <v>9653</v>
      </c>
      <c r="D85" s="61">
        <v>10652</v>
      </c>
      <c r="E85" s="61">
        <v>10735</v>
      </c>
      <c r="F85" s="61"/>
      <c r="G85" s="61"/>
      <c r="H85" s="61"/>
      <c r="I85" s="67">
        <f t="shared" si="4"/>
        <v>0.11208950585310266</v>
      </c>
      <c r="J85" s="62">
        <f t="shared" si="5"/>
        <v>1082</v>
      </c>
      <c r="K85" s="62">
        <f t="shared" si="6"/>
        <v>83</v>
      </c>
      <c r="L85" s="62">
        <f t="shared" si="7"/>
        <v>0</v>
      </c>
    </row>
    <row r="86" spans="1:12">
      <c r="A86" s="65">
        <v>95</v>
      </c>
      <c r="B86" s="64" t="s">
        <v>250</v>
      </c>
      <c r="C86" s="61">
        <v>11544</v>
      </c>
      <c r="D86" s="61">
        <v>11883</v>
      </c>
      <c r="E86" s="61">
        <v>11857</v>
      </c>
      <c r="F86" s="61"/>
      <c r="G86" s="61"/>
      <c r="H86" s="61"/>
      <c r="I86" s="67">
        <f t="shared" si="4"/>
        <v>2.7113652113652114E-2</v>
      </c>
      <c r="J86" s="62">
        <f t="shared" si="5"/>
        <v>313</v>
      </c>
      <c r="K86" s="62">
        <f t="shared" si="6"/>
        <v>-26</v>
      </c>
      <c r="L86" s="62">
        <f t="shared" si="7"/>
        <v>0</v>
      </c>
    </row>
    <row r="87" spans="1:12">
      <c r="A87" s="65">
        <v>96</v>
      </c>
      <c r="B87" s="64" t="s">
        <v>251</v>
      </c>
      <c r="C87" s="61">
        <v>28294</v>
      </c>
      <c r="D87" s="61">
        <v>30910</v>
      </c>
      <c r="E87" s="61">
        <v>30974</v>
      </c>
      <c r="F87" s="61"/>
      <c r="G87" s="61"/>
      <c r="H87" s="61"/>
      <c r="I87" s="67">
        <f t="shared" si="4"/>
        <v>9.4719728564359937E-2</v>
      </c>
      <c r="J87" s="62">
        <f t="shared" si="5"/>
        <v>2680</v>
      </c>
      <c r="K87" s="62">
        <f t="shared" si="6"/>
        <v>64</v>
      </c>
      <c r="L87" s="62">
        <f t="shared" si="7"/>
        <v>0</v>
      </c>
    </row>
    <row r="88" spans="1:12">
      <c r="A88" s="65">
        <v>97</v>
      </c>
      <c r="B88" s="64" t="s">
        <v>252</v>
      </c>
      <c r="C88" s="61">
        <v>19370</v>
      </c>
      <c r="D88" s="61">
        <v>14690</v>
      </c>
      <c r="E88" s="61">
        <v>14393</v>
      </c>
      <c r="F88" s="61"/>
      <c r="G88" s="61"/>
      <c r="H88" s="61"/>
      <c r="I88" s="67">
        <f t="shared" si="4"/>
        <v>-0.25694372741352606</v>
      </c>
      <c r="J88" s="62">
        <f t="shared" si="5"/>
        <v>-4977</v>
      </c>
      <c r="K88" s="62">
        <f t="shared" si="6"/>
        <v>-297</v>
      </c>
      <c r="L88" s="62">
        <f t="shared" si="7"/>
        <v>0</v>
      </c>
    </row>
    <row r="89" spans="1:12">
      <c r="A89" s="65">
        <v>98</v>
      </c>
      <c r="B89" s="64" t="s">
        <v>253</v>
      </c>
      <c r="C89" s="61">
        <v>454</v>
      </c>
      <c r="D89" s="61">
        <v>398</v>
      </c>
      <c r="E89" s="61">
        <v>401</v>
      </c>
      <c r="F89" s="61"/>
      <c r="G89" s="61"/>
      <c r="H89" s="61"/>
      <c r="I89" s="67">
        <f t="shared" si="4"/>
        <v>-0.11674008810572688</v>
      </c>
      <c r="J89" s="62">
        <f t="shared" si="5"/>
        <v>-53</v>
      </c>
      <c r="K89" s="62">
        <f t="shared" si="6"/>
        <v>3</v>
      </c>
      <c r="L89" s="62">
        <f t="shared" si="7"/>
        <v>0</v>
      </c>
    </row>
    <row r="90" spans="1:12">
      <c r="A90" s="65">
        <v>99</v>
      </c>
      <c r="B90" s="64" t="s">
        <v>254</v>
      </c>
      <c r="C90" s="61">
        <v>447</v>
      </c>
      <c r="D90" s="61">
        <v>437</v>
      </c>
      <c r="E90" s="61">
        <v>438</v>
      </c>
      <c r="F90" s="61"/>
      <c r="G90" s="61"/>
      <c r="H90" s="61"/>
      <c r="I90" s="67">
        <f t="shared" si="4"/>
        <v>-2.0134228187919462E-2</v>
      </c>
      <c r="J90" s="62">
        <f t="shared" si="5"/>
        <v>-9</v>
      </c>
      <c r="K90" s="62">
        <f t="shared" si="6"/>
        <v>1</v>
      </c>
      <c r="L90" s="62">
        <f t="shared" si="7"/>
        <v>0</v>
      </c>
    </row>
    <row r="91" spans="1:12" s="91" customFormat="1" ht="14.45" customHeight="1">
      <c r="A91" s="65"/>
      <c r="B91" s="168" t="s">
        <v>282</v>
      </c>
      <c r="C91" s="61"/>
      <c r="D91" s="61">
        <v>40257</v>
      </c>
      <c r="E91" s="61">
        <v>40828</v>
      </c>
      <c r="F91" s="61"/>
      <c r="G91" s="61"/>
      <c r="H91" s="61"/>
      <c r="I91" s="67"/>
      <c r="J91" s="62"/>
      <c r="K91" s="62"/>
      <c r="L91" s="62"/>
    </row>
    <row r="92" spans="1:12">
      <c r="A92" s="175" t="s">
        <v>255</v>
      </c>
      <c r="B92" s="175"/>
      <c r="C92" s="93">
        <v>1702292</v>
      </c>
      <c r="D92" s="93">
        <v>1848418</v>
      </c>
      <c r="E92" s="93">
        <v>1849025</v>
      </c>
      <c r="F92" s="93"/>
      <c r="G92" s="93"/>
      <c r="H92" s="93"/>
      <c r="I92" s="88">
        <f t="shared" si="4"/>
        <v>8.6197315149222339E-2</v>
      </c>
      <c r="J92" s="94">
        <f t="shared" si="5"/>
        <v>146733</v>
      </c>
      <c r="K92" s="94">
        <f t="shared" si="6"/>
        <v>607</v>
      </c>
      <c r="L92" s="62">
        <f t="shared" si="7"/>
        <v>0</v>
      </c>
    </row>
    <row r="93" spans="1:12">
      <c r="E93" s="139">
        <f>E91-C91</f>
        <v>40828</v>
      </c>
      <c r="F93" s="139">
        <f>E91-D91</f>
        <v>571</v>
      </c>
    </row>
    <row r="94" spans="1:12">
      <c r="E94" s="139">
        <f>H91-F91</f>
        <v>0</v>
      </c>
      <c r="F94" s="139">
        <f>H91-G91</f>
        <v>0</v>
      </c>
    </row>
    <row r="96" spans="1:12">
      <c r="C96" s="142"/>
      <c r="D96" s="142"/>
      <c r="E96" s="142"/>
      <c r="F96" s="142"/>
      <c r="G96" s="142"/>
      <c r="H96" s="142"/>
    </row>
  </sheetData>
  <mergeCells count="3">
    <mergeCell ref="C1:E1"/>
    <mergeCell ref="F1:H1"/>
    <mergeCell ref="A92:B9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87"/>
  <sheetViews>
    <sheetView topLeftCell="J1" zoomScale="80" zoomScaleNormal="80" workbookViewId="0">
      <selection activeCell="R11" sqref="R11"/>
    </sheetView>
  </sheetViews>
  <sheetFormatPr defaultRowHeight="15"/>
  <cols>
    <col min="2" max="2" width="19.140625" customWidth="1"/>
    <col min="3" max="3" width="13.140625" style="128" customWidth="1"/>
    <col min="4" max="4" width="13.140625" style="127" customWidth="1"/>
    <col min="5" max="5" width="13.140625" style="129" customWidth="1"/>
    <col min="6" max="8" width="13.140625" style="131" customWidth="1"/>
    <col min="9" max="9" width="34.85546875" customWidth="1"/>
    <col min="10" max="10" width="34.5703125" customWidth="1"/>
    <col min="11" max="11" width="31" customWidth="1"/>
    <col min="12" max="12" width="31" style="131" customWidth="1"/>
  </cols>
  <sheetData>
    <row r="1" spans="1:12" s="131" customFormat="1" ht="15.75" thickBot="1">
      <c r="C1" s="169" t="s">
        <v>163</v>
      </c>
      <c r="D1" s="169"/>
      <c r="E1" s="170"/>
      <c r="F1" s="171" t="s">
        <v>164</v>
      </c>
      <c r="G1" s="169"/>
      <c r="H1" s="170"/>
    </row>
    <row r="2" spans="1:12" ht="43.5" customHeight="1">
      <c r="A2" s="68" t="s">
        <v>257</v>
      </c>
      <c r="B2" s="69" t="s">
        <v>258</v>
      </c>
      <c r="C2" s="144">
        <v>42767</v>
      </c>
      <c r="D2" s="144">
        <v>43101</v>
      </c>
      <c r="E2" s="144">
        <v>43132</v>
      </c>
      <c r="F2" s="144">
        <v>42767</v>
      </c>
      <c r="G2" s="144">
        <v>43101</v>
      </c>
      <c r="H2" s="144">
        <v>43132</v>
      </c>
      <c r="I2" s="68" t="s">
        <v>335</v>
      </c>
      <c r="J2" s="68" t="s">
        <v>336</v>
      </c>
      <c r="K2" s="1" t="s">
        <v>337</v>
      </c>
      <c r="L2" s="137" t="s">
        <v>338</v>
      </c>
    </row>
    <row r="3" spans="1:12">
      <c r="A3" s="54">
        <v>1</v>
      </c>
      <c r="B3" s="66" t="s">
        <v>1</v>
      </c>
      <c r="C3" s="19">
        <v>238499</v>
      </c>
      <c r="D3" s="19">
        <v>258277</v>
      </c>
      <c r="E3" s="19">
        <v>256927</v>
      </c>
      <c r="F3" s="19"/>
      <c r="G3" s="19"/>
      <c r="H3" s="19"/>
      <c r="I3" s="67">
        <f>(E3-C3)/C3</f>
        <v>7.7266571348307542E-2</v>
      </c>
      <c r="J3" s="19">
        <f>E3-C3</f>
        <v>18428</v>
      </c>
      <c r="K3" s="19">
        <f>E3-D3</f>
        <v>-1350</v>
      </c>
      <c r="L3" s="19">
        <f>H3-G3</f>
        <v>0</v>
      </c>
    </row>
    <row r="4" spans="1:12">
      <c r="A4" s="54">
        <v>2</v>
      </c>
      <c r="B4" s="66" t="s">
        <v>2</v>
      </c>
      <c r="C4" s="19">
        <v>38146</v>
      </c>
      <c r="D4" s="19">
        <v>45420</v>
      </c>
      <c r="E4" s="19">
        <v>44500</v>
      </c>
      <c r="F4" s="19"/>
      <c r="G4" s="19"/>
      <c r="H4" s="19"/>
      <c r="I4" s="67">
        <f t="shared" ref="I4:I67" si="0">(E4-C4)/C4</f>
        <v>0.16657054474912181</v>
      </c>
      <c r="J4" s="19">
        <f t="shared" ref="J4:J67" si="1">E4-C4</f>
        <v>6354</v>
      </c>
      <c r="K4" s="19">
        <f t="shared" ref="K4:K67" si="2">E4-D4</f>
        <v>-920</v>
      </c>
      <c r="L4" s="19">
        <f t="shared" ref="L4:L67" si="3">H4-G4</f>
        <v>0</v>
      </c>
    </row>
    <row r="5" spans="1:12">
      <c r="A5" s="54">
        <v>3</v>
      </c>
      <c r="B5" s="66" t="s">
        <v>3</v>
      </c>
      <c r="C5" s="19">
        <v>73595</v>
      </c>
      <c r="D5" s="19">
        <v>81625</v>
      </c>
      <c r="E5" s="19">
        <v>80717</v>
      </c>
      <c r="F5" s="19"/>
      <c r="G5" s="19"/>
      <c r="H5" s="19"/>
      <c r="I5" s="67">
        <f t="shared" si="0"/>
        <v>9.6772878592295677E-2</v>
      </c>
      <c r="J5" s="19">
        <f t="shared" si="1"/>
        <v>7122</v>
      </c>
      <c r="K5" s="19">
        <f t="shared" si="2"/>
        <v>-908</v>
      </c>
      <c r="L5" s="19">
        <f t="shared" si="3"/>
        <v>0</v>
      </c>
    </row>
    <row r="6" spans="1:12">
      <c r="A6" s="54">
        <v>4</v>
      </c>
      <c r="B6" s="66" t="s">
        <v>4</v>
      </c>
      <c r="C6" s="19">
        <v>17801</v>
      </c>
      <c r="D6" s="19">
        <v>22362</v>
      </c>
      <c r="E6" s="19">
        <v>21503</v>
      </c>
      <c r="F6" s="19"/>
      <c r="G6" s="19"/>
      <c r="H6" s="19"/>
      <c r="I6" s="67">
        <f t="shared" si="0"/>
        <v>0.20796584461547105</v>
      </c>
      <c r="J6" s="19">
        <f t="shared" si="1"/>
        <v>3702</v>
      </c>
      <c r="K6" s="19">
        <f t="shared" si="2"/>
        <v>-859</v>
      </c>
      <c r="L6" s="19">
        <f t="shared" si="3"/>
        <v>0</v>
      </c>
    </row>
    <row r="7" spans="1:12">
      <c r="A7" s="54">
        <v>5</v>
      </c>
      <c r="B7" s="66" t="s">
        <v>5</v>
      </c>
      <c r="C7" s="19">
        <v>31951</v>
      </c>
      <c r="D7" s="19">
        <v>34686</v>
      </c>
      <c r="E7" s="19">
        <v>34381</v>
      </c>
      <c r="F7" s="19"/>
      <c r="G7" s="19"/>
      <c r="H7" s="19"/>
      <c r="I7" s="67">
        <f t="shared" si="0"/>
        <v>7.6053957622609622E-2</v>
      </c>
      <c r="J7" s="19">
        <f t="shared" si="1"/>
        <v>2430</v>
      </c>
      <c r="K7" s="19">
        <f t="shared" si="2"/>
        <v>-305</v>
      </c>
      <c r="L7" s="19">
        <f t="shared" si="3"/>
        <v>0</v>
      </c>
    </row>
    <row r="8" spans="1:12">
      <c r="A8" s="54">
        <v>6</v>
      </c>
      <c r="B8" s="66" t="s">
        <v>6</v>
      </c>
      <c r="C8" s="19">
        <v>853147</v>
      </c>
      <c r="D8" s="19">
        <v>905511</v>
      </c>
      <c r="E8" s="19">
        <v>902128</v>
      </c>
      <c r="F8" s="19"/>
      <c r="G8" s="19"/>
      <c r="H8" s="19"/>
      <c r="I8" s="67">
        <f t="shared" si="0"/>
        <v>5.7412145855286367E-2</v>
      </c>
      <c r="J8" s="19">
        <f t="shared" si="1"/>
        <v>48981</v>
      </c>
      <c r="K8" s="19">
        <f t="shared" si="2"/>
        <v>-3383</v>
      </c>
      <c r="L8" s="19">
        <f t="shared" si="3"/>
        <v>0</v>
      </c>
    </row>
    <row r="9" spans="1:12">
      <c r="A9" s="54">
        <v>7</v>
      </c>
      <c r="B9" s="66" t="s">
        <v>7</v>
      </c>
      <c r="C9" s="19">
        <v>359684</v>
      </c>
      <c r="D9" s="19">
        <v>397128</v>
      </c>
      <c r="E9" s="19">
        <v>397262</v>
      </c>
      <c r="F9" s="19"/>
      <c r="G9" s="19"/>
      <c r="H9" s="19"/>
      <c r="I9" s="67">
        <f t="shared" si="0"/>
        <v>0.10447503920107649</v>
      </c>
      <c r="J9" s="19">
        <f t="shared" si="1"/>
        <v>37578</v>
      </c>
      <c r="K9" s="19">
        <f t="shared" si="2"/>
        <v>134</v>
      </c>
      <c r="L9" s="19">
        <f t="shared" si="3"/>
        <v>0</v>
      </c>
    </row>
    <row r="10" spans="1:12">
      <c r="A10" s="54">
        <v>8</v>
      </c>
      <c r="B10" s="66" t="s">
        <v>8</v>
      </c>
      <c r="C10" s="19">
        <v>19104</v>
      </c>
      <c r="D10" s="19">
        <v>21920</v>
      </c>
      <c r="E10" s="19">
        <v>20658</v>
      </c>
      <c r="F10" s="19"/>
      <c r="G10" s="19"/>
      <c r="H10" s="19"/>
      <c r="I10" s="67">
        <f t="shared" si="0"/>
        <v>8.1344221105527637E-2</v>
      </c>
      <c r="J10" s="19">
        <f t="shared" si="1"/>
        <v>1554</v>
      </c>
      <c r="K10" s="19">
        <f t="shared" si="2"/>
        <v>-1262</v>
      </c>
      <c r="L10" s="19">
        <f t="shared" si="3"/>
        <v>0</v>
      </c>
    </row>
    <row r="11" spans="1:12">
      <c r="A11" s="54">
        <v>9</v>
      </c>
      <c r="B11" s="66" t="s">
        <v>9</v>
      </c>
      <c r="C11" s="19">
        <v>130576</v>
      </c>
      <c r="D11" s="19">
        <v>143318</v>
      </c>
      <c r="E11" s="19">
        <v>141338</v>
      </c>
      <c r="F11" s="19"/>
      <c r="G11" s="19"/>
      <c r="H11" s="19"/>
      <c r="I11" s="67">
        <f t="shared" si="0"/>
        <v>8.2419433892905278E-2</v>
      </c>
      <c r="J11" s="19">
        <f t="shared" si="1"/>
        <v>10762</v>
      </c>
      <c r="K11" s="19">
        <f t="shared" si="2"/>
        <v>-1980</v>
      </c>
      <c r="L11" s="19">
        <f t="shared" si="3"/>
        <v>0</v>
      </c>
    </row>
    <row r="12" spans="1:12">
      <c r="A12" s="54">
        <v>10</v>
      </c>
      <c r="B12" s="66" t="s">
        <v>10</v>
      </c>
      <c r="C12" s="19">
        <v>139314</v>
      </c>
      <c r="D12" s="19">
        <v>154646</v>
      </c>
      <c r="E12" s="19">
        <v>153039</v>
      </c>
      <c r="F12" s="19"/>
      <c r="G12" s="19"/>
      <c r="H12" s="19"/>
      <c r="I12" s="67">
        <f t="shared" si="0"/>
        <v>9.8518454713811959E-2</v>
      </c>
      <c r="J12" s="19">
        <f t="shared" si="1"/>
        <v>13725</v>
      </c>
      <c r="K12" s="19">
        <f t="shared" si="2"/>
        <v>-1607</v>
      </c>
      <c r="L12" s="19">
        <f t="shared" si="3"/>
        <v>0</v>
      </c>
    </row>
    <row r="13" spans="1:12">
      <c r="A13" s="54">
        <v>11</v>
      </c>
      <c r="B13" s="66" t="s">
        <v>11</v>
      </c>
      <c r="C13" s="19">
        <v>27403</v>
      </c>
      <c r="D13" s="19">
        <v>29781</v>
      </c>
      <c r="E13" s="19">
        <v>29444</v>
      </c>
      <c r="F13" s="19"/>
      <c r="G13" s="19"/>
      <c r="H13" s="19"/>
      <c r="I13" s="67">
        <f t="shared" si="0"/>
        <v>7.4480896252235154E-2</v>
      </c>
      <c r="J13" s="19">
        <f t="shared" si="1"/>
        <v>2041</v>
      </c>
      <c r="K13" s="19">
        <f t="shared" si="2"/>
        <v>-337</v>
      </c>
      <c r="L13" s="19">
        <f t="shared" si="3"/>
        <v>0</v>
      </c>
    </row>
    <row r="14" spans="1:12">
      <c r="A14" s="54">
        <v>12</v>
      </c>
      <c r="B14" s="66" t="s">
        <v>12</v>
      </c>
      <c r="C14" s="19">
        <v>15418</v>
      </c>
      <c r="D14" s="19">
        <v>18298</v>
      </c>
      <c r="E14" s="19">
        <v>17985</v>
      </c>
      <c r="F14" s="19"/>
      <c r="G14" s="19"/>
      <c r="H14" s="19"/>
      <c r="I14" s="67">
        <f t="shared" si="0"/>
        <v>0.16649370865222468</v>
      </c>
      <c r="J14" s="19">
        <f t="shared" si="1"/>
        <v>2567</v>
      </c>
      <c r="K14" s="19">
        <f t="shared" si="2"/>
        <v>-313</v>
      </c>
      <c r="L14" s="19">
        <f t="shared" si="3"/>
        <v>0</v>
      </c>
    </row>
    <row r="15" spans="1:12">
      <c r="A15" s="54">
        <v>13</v>
      </c>
      <c r="B15" s="66" t="s">
        <v>13</v>
      </c>
      <c r="C15" s="19">
        <v>17030</v>
      </c>
      <c r="D15" s="19">
        <v>21730</v>
      </c>
      <c r="E15" s="19">
        <v>20122</v>
      </c>
      <c r="F15" s="19"/>
      <c r="G15" s="19"/>
      <c r="H15" s="19"/>
      <c r="I15" s="67">
        <f t="shared" si="0"/>
        <v>0.18156194950088081</v>
      </c>
      <c r="J15" s="19">
        <f t="shared" si="1"/>
        <v>3092</v>
      </c>
      <c r="K15" s="19">
        <f t="shared" si="2"/>
        <v>-1608</v>
      </c>
      <c r="L15" s="19">
        <f t="shared" si="3"/>
        <v>0</v>
      </c>
    </row>
    <row r="16" spans="1:12">
      <c r="A16" s="54">
        <v>14</v>
      </c>
      <c r="B16" s="66" t="s">
        <v>14</v>
      </c>
      <c r="C16" s="19">
        <v>42283</v>
      </c>
      <c r="D16" s="19">
        <v>45732</v>
      </c>
      <c r="E16" s="19">
        <v>45895</v>
      </c>
      <c r="F16" s="19"/>
      <c r="G16" s="19"/>
      <c r="H16" s="19"/>
      <c r="I16" s="67">
        <f t="shared" si="0"/>
        <v>8.5424402242035805E-2</v>
      </c>
      <c r="J16" s="19">
        <f t="shared" si="1"/>
        <v>3612</v>
      </c>
      <c r="K16" s="19">
        <f t="shared" si="2"/>
        <v>163</v>
      </c>
      <c r="L16" s="19">
        <f t="shared" si="3"/>
        <v>0</v>
      </c>
    </row>
    <row r="17" spans="1:12">
      <c r="A17" s="54">
        <v>15</v>
      </c>
      <c r="B17" s="66" t="s">
        <v>15</v>
      </c>
      <c r="C17" s="19">
        <v>30992</v>
      </c>
      <c r="D17" s="19">
        <v>33912</v>
      </c>
      <c r="E17" s="19">
        <v>33919</v>
      </c>
      <c r="F17" s="19"/>
      <c r="G17" s="19"/>
      <c r="H17" s="19"/>
      <c r="I17" s="67">
        <f t="shared" si="0"/>
        <v>9.4443727413526066E-2</v>
      </c>
      <c r="J17" s="19">
        <f t="shared" si="1"/>
        <v>2927</v>
      </c>
      <c r="K17" s="19">
        <f t="shared" si="2"/>
        <v>7</v>
      </c>
      <c r="L17" s="19">
        <f t="shared" si="3"/>
        <v>0</v>
      </c>
    </row>
    <row r="18" spans="1:12">
      <c r="A18" s="54">
        <v>16</v>
      </c>
      <c r="B18" s="66" t="s">
        <v>16</v>
      </c>
      <c r="C18" s="19">
        <v>488245</v>
      </c>
      <c r="D18" s="19">
        <v>524471</v>
      </c>
      <c r="E18" s="19">
        <v>521305</v>
      </c>
      <c r="F18" s="19"/>
      <c r="G18" s="19"/>
      <c r="H18" s="19"/>
      <c r="I18" s="67">
        <f t="shared" si="0"/>
        <v>6.7711906931970628E-2</v>
      </c>
      <c r="J18" s="19">
        <f t="shared" si="1"/>
        <v>33060</v>
      </c>
      <c r="K18" s="19">
        <f t="shared" si="2"/>
        <v>-3166</v>
      </c>
      <c r="L18" s="19">
        <f t="shared" si="3"/>
        <v>0</v>
      </c>
    </row>
    <row r="19" spans="1:12">
      <c r="A19" s="54">
        <v>17</v>
      </c>
      <c r="B19" s="66" t="s">
        <v>17</v>
      </c>
      <c r="C19" s="19">
        <v>63246</v>
      </c>
      <c r="D19" s="19">
        <v>70069</v>
      </c>
      <c r="E19" s="19">
        <v>69240</v>
      </c>
      <c r="F19" s="19"/>
      <c r="G19" s="19"/>
      <c r="H19" s="19"/>
      <c r="I19" s="67">
        <f t="shared" si="0"/>
        <v>9.4772791955222466E-2</v>
      </c>
      <c r="J19" s="19">
        <f t="shared" si="1"/>
        <v>5994</v>
      </c>
      <c r="K19" s="19">
        <f t="shared" si="2"/>
        <v>-829</v>
      </c>
      <c r="L19" s="19">
        <f t="shared" si="3"/>
        <v>0</v>
      </c>
    </row>
    <row r="20" spans="1:12">
      <c r="A20" s="54">
        <v>18</v>
      </c>
      <c r="B20" s="66" t="s">
        <v>18</v>
      </c>
      <c r="C20" s="19">
        <v>17470</v>
      </c>
      <c r="D20" s="19">
        <v>19479</v>
      </c>
      <c r="E20" s="19">
        <v>19679</v>
      </c>
      <c r="F20" s="19"/>
      <c r="G20" s="19"/>
      <c r="H20" s="19"/>
      <c r="I20" s="67">
        <f t="shared" si="0"/>
        <v>0.12644533485975959</v>
      </c>
      <c r="J20" s="19">
        <f t="shared" si="1"/>
        <v>2209</v>
      </c>
      <c r="K20" s="19">
        <f t="shared" si="2"/>
        <v>200</v>
      </c>
      <c r="L20" s="19">
        <f t="shared" si="3"/>
        <v>0</v>
      </c>
    </row>
    <row r="21" spans="1:12">
      <c r="A21" s="54">
        <v>19</v>
      </c>
      <c r="B21" s="66" t="s">
        <v>19</v>
      </c>
      <c r="C21" s="19">
        <v>47606</v>
      </c>
      <c r="D21" s="19">
        <v>52435</v>
      </c>
      <c r="E21" s="19">
        <v>52162</v>
      </c>
      <c r="F21" s="19"/>
      <c r="G21" s="19"/>
      <c r="H21" s="19"/>
      <c r="I21" s="67">
        <f t="shared" si="0"/>
        <v>9.5702222408940052E-2</v>
      </c>
      <c r="J21" s="19">
        <f t="shared" si="1"/>
        <v>4556</v>
      </c>
      <c r="K21" s="19">
        <f t="shared" si="2"/>
        <v>-273</v>
      </c>
      <c r="L21" s="19">
        <f t="shared" si="3"/>
        <v>0</v>
      </c>
    </row>
    <row r="22" spans="1:12">
      <c r="A22" s="54">
        <v>20</v>
      </c>
      <c r="B22" s="66" t="s">
        <v>20</v>
      </c>
      <c r="C22" s="19">
        <v>157492</v>
      </c>
      <c r="D22" s="19">
        <v>174344</v>
      </c>
      <c r="E22" s="19">
        <v>171783</v>
      </c>
      <c r="F22" s="19"/>
      <c r="G22" s="19"/>
      <c r="H22" s="19"/>
      <c r="I22" s="67">
        <f t="shared" si="0"/>
        <v>9.0741117009117925E-2</v>
      </c>
      <c r="J22" s="19">
        <f t="shared" si="1"/>
        <v>14291</v>
      </c>
      <c r="K22" s="19">
        <f t="shared" si="2"/>
        <v>-2561</v>
      </c>
      <c r="L22" s="19">
        <f t="shared" si="3"/>
        <v>0</v>
      </c>
    </row>
    <row r="23" spans="1:12">
      <c r="A23" s="54">
        <v>21</v>
      </c>
      <c r="B23" s="66" t="s">
        <v>21</v>
      </c>
      <c r="C23" s="19">
        <v>104718</v>
      </c>
      <c r="D23" s="19">
        <v>124240</v>
      </c>
      <c r="E23" s="19">
        <v>122068</v>
      </c>
      <c r="F23" s="19"/>
      <c r="G23" s="19"/>
      <c r="H23" s="19"/>
      <c r="I23" s="67">
        <f t="shared" si="0"/>
        <v>0.16568307263316717</v>
      </c>
      <c r="J23" s="19">
        <f t="shared" si="1"/>
        <v>17350</v>
      </c>
      <c r="K23" s="19">
        <f t="shared" si="2"/>
        <v>-2172</v>
      </c>
      <c r="L23" s="19">
        <f t="shared" si="3"/>
        <v>0</v>
      </c>
    </row>
    <row r="24" spans="1:12">
      <c r="A24" s="54">
        <v>22</v>
      </c>
      <c r="B24" s="66" t="s">
        <v>22</v>
      </c>
      <c r="C24" s="19">
        <v>44646</v>
      </c>
      <c r="D24" s="19">
        <v>49677</v>
      </c>
      <c r="E24" s="19">
        <v>49301</v>
      </c>
      <c r="F24" s="19"/>
      <c r="G24" s="19"/>
      <c r="H24" s="19"/>
      <c r="I24" s="67">
        <f t="shared" si="0"/>
        <v>0.10426465976795234</v>
      </c>
      <c r="J24" s="19">
        <f t="shared" si="1"/>
        <v>4655</v>
      </c>
      <c r="K24" s="19">
        <f t="shared" si="2"/>
        <v>-376</v>
      </c>
      <c r="L24" s="19">
        <f t="shared" si="3"/>
        <v>0</v>
      </c>
    </row>
    <row r="25" spans="1:12">
      <c r="A25" s="54">
        <v>23</v>
      </c>
      <c r="B25" s="66" t="s">
        <v>23</v>
      </c>
      <c r="C25" s="19">
        <v>45814</v>
      </c>
      <c r="D25" s="19">
        <v>52998</v>
      </c>
      <c r="E25" s="19">
        <v>53082</v>
      </c>
      <c r="F25" s="19"/>
      <c r="G25" s="19"/>
      <c r="H25" s="19"/>
      <c r="I25" s="67">
        <f t="shared" si="0"/>
        <v>0.15864146330815906</v>
      </c>
      <c r="J25" s="19">
        <f t="shared" si="1"/>
        <v>7268</v>
      </c>
      <c r="K25" s="19">
        <f t="shared" si="2"/>
        <v>84</v>
      </c>
      <c r="L25" s="19">
        <f t="shared" si="3"/>
        <v>0</v>
      </c>
    </row>
    <row r="26" spans="1:12">
      <c r="A26" s="54">
        <v>24</v>
      </c>
      <c r="B26" s="66" t="s">
        <v>24</v>
      </c>
      <c r="C26" s="19">
        <v>20986</v>
      </c>
      <c r="D26" s="19">
        <v>24513</v>
      </c>
      <c r="E26" s="19">
        <v>23460</v>
      </c>
      <c r="F26" s="19"/>
      <c r="G26" s="19"/>
      <c r="H26" s="19"/>
      <c r="I26" s="67">
        <f t="shared" si="0"/>
        <v>0.11788811588678166</v>
      </c>
      <c r="J26" s="19">
        <f t="shared" si="1"/>
        <v>2474</v>
      </c>
      <c r="K26" s="19">
        <f t="shared" si="2"/>
        <v>-1053</v>
      </c>
      <c r="L26" s="19">
        <f t="shared" si="3"/>
        <v>0</v>
      </c>
    </row>
    <row r="27" spans="1:12">
      <c r="A27" s="54">
        <v>25</v>
      </c>
      <c r="B27" s="66" t="s">
        <v>25</v>
      </c>
      <c r="C27" s="19">
        <v>59495</v>
      </c>
      <c r="D27" s="19">
        <v>66280</v>
      </c>
      <c r="E27" s="19">
        <v>65144</v>
      </c>
      <c r="F27" s="19"/>
      <c r="G27" s="19"/>
      <c r="H27" s="19"/>
      <c r="I27" s="67">
        <f t="shared" si="0"/>
        <v>9.494915539120935E-2</v>
      </c>
      <c r="J27" s="19">
        <f t="shared" si="1"/>
        <v>5649</v>
      </c>
      <c r="K27" s="19">
        <f t="shared" si="2"/>
        <v>-1136</v>
      </c>
      <c r="L27" s="19">
        <f t="shared" si="3"/>
        <v>0</v>
      </c>
    </row>
    <row r="28" spans="1:12">
      <c r="A28" s="54">
        <v>26</v>
      </c>
      <c r="B28" s="66" t="s">
        <v>26</v>
      </c>
      <c r="C28" s="19">
        <v>109926</v>
      </c>
      <c r="D28" s="19">
        <v>118317</v>
      </c>
      <c r="E28" s="19">
        <v>117708</v>
      </c>
      <c r="F28" s="19"/>
      <c r="G28" s="19"/>
      <c r="H28" s="19"/>
      <c r="I28" s="67">
        <f t="shared" si="0"/>
        <v>7.0793078980405003E-2</v>
      </c>
      <c r="J28" s="19">
        <f t="shared" si="1"/>
        <v>7782</v>
      </c>
      <c r="K28" s="19">
        <f t="shared" si="2"/>
        <v>-609</v>
      </c>
      <c r="L28" s="19">
        <f t="shared" si="3"/>
        <v>0</v>
      </c>
    </row>
    <row r="29" spans="1:12">
      <c r="A29" s="54">
        <v>27</v>
      </c>
      <c r="B29" s="66" t="s">
        <v>27</v>
      </c>
      <c r="C29" s="19">
        <v>192493</v>
      </c>
      <c r="D29" s="19">
        <v>218552</v>
      </c>
      <c r="E29" s="19">
        <v>217595</v>
      </c>
      <c r="F29" s="19"/>
      <c r="G29" s="19"/>
      <c r="H29" s="19"/>
      <c r="I29" s="67">
        <f t="shared" si="0"/>
        <v>0.13040474199061783</v>
      </c>
      <c r="J29" s="19">
        <f t="shared" si="1"/>
        <v>25102</v>
      </c>
      <c r="K29" s="19">
        <f t="shared" si="2"/>
        <v>-957</v>
      </c>
      <c r="L29" s="19">
        <f t="shared" si="3"/>
        <v>0</v>
      </c>
    </row>
    <row r="30" spans="1:12">
      <c r="A30" s="54">
        <v>28</v>
      </c>
      <c r="B30" s="66" t="s">
        <v>28</v>
      </c>
      <c r="C30" s="19">
        <v>42750</v>
      </c>
      <c r="D30" s="19">
        <v>47452</v>
      </c>
      <c r="E30" s="19">
        <v>46744</v>
      </c>
      <c r="F30" s="19"/>
      <c r="G30" s="19"/>
      <c r="H30" s="19"/>
      <c r="I30" s="67">
        <f t="shared" si="0"/>
        <v>9.3426900584795317E-2</v>
      </c>
      <c r="J30" s="19">
        <f t="shared" si="1"/>
        <v>3994</v>
      </c>
      <c r="K30" s="19">
        <f t="shared" si="2"/>
        <v>-708</v>
      </c>
      <c r="L30" s="19">
        <f t="shared" si="3"/>
        <v>0</v>
      </c>
    </row>
    <row r="31" spans="1:12">
      <c r="A31" s="54">
        <v>29</v>
      </c>
      <c r="B31" s="66" t="s">
        <v>29</v>
      </c>
      <c r="C31" s="19">
        <v>10273</v>
      </c>
      <c r="D31" s="19">
        <v>12433</v>
      </c>
      <c r="E31" s="19">
        <v>12518</v>
      </c>
      <c r="F31" s="19"/>
      <c r="G31" s="19"/>
      <c r="H31" s="19"/>
      <c r="I31" s="67">
        <f t="shared" si="0"/>
        <v>0.21853402122067556</v>
      </c>
      <c r="J31" s="19">
        <f t="shared" si="1"/>
        <v>2245</v>
      </c>
      <c r="K31" s="19">
        <f t="shared" si="2"/>
        <v>85</v>
      </c>
      <c r="L31" s="19">
        <f t="shared" si="3"/>
        <v>0</v>
      </c>
    </row>
    <row r="32" spans="1:12">
      <c r="A32" s="54">
        <v>30</v>
      </c>
      <c r="B32" s="66" t="s">
        <v>30</v>
      </c>
      <c r="C32" s="19">
        <v>9701</v>
      </c>
      <c r="D32" s="19">
        <v>11728</v>
      </c>
      <c r="E32" s="19">
        <v>11183</v>
      </c>
      <c r="F32" s="19"/>
      <c r="G32" s="19"/>
      <c r="H32" s="19"/>
      <c r="I32" s="67">
        <f t="shared" si="0"/>
        <v>0.15276775590145344</v>
      </c>
      <c r="J32" s="19">
        <f t="shared" si="1"/>
        <v>1482</v>
      </c>
      <c r="K32" s="19">
        <f t="shared" si="2"/>
        <v>-545</v>
      </c>
      <c r="L32" s="19">
        <f t="shared" si="3"/>
        <v>0</v>
      </c>
    </row>
    <row r="33" spans="1:12">
      <c r="A33" s="54">
        <v>31</v>
      </c>
      <c r="B33" s="66" t="s">
        <v>31</v>
      </c>
      <c r="C33" s="19">
        <v>128901</v>
      </c>
      <c r="D33" s="19">
        <v>139752</v>
      </c>
      <c r="E33" s="19">
        <v>139664</v>
      </c>
      <c r="F33" s="19"/>
      <c r="G33" s="19"/>
      <c r="H33" s="19"/>
      <c r="I33" s="67">
        <f t="shared" si="0"/>
        <v>8.3498188532284467E-2</v>
      </c>
      <c r="J33" s="19">
        <f t="shared" si="1"/>
        <v>10763</v>
      </c>
      <c r="K33" s="19">
        <f t="shared" si="2"/>
        <v>-88</v>
      </c>
      <c r="L33" s="19">
        <f t="shared" si="3"/>
        <v>0</v>
      </c>
    </row>
    <row r="34" spans="1:12">
      <c r="A34" s="54">
        <v>32</v>
      </c>
      <c r="B34" s="66" t="s">
        <v>32</v>
      </c>
      <c r="C34" s="19">
        <v>46640</v>
      </c>
      <c r="D34" s="19">
        <v>50035</v>
      </c>
      <c r="E34" s="19">
        <v>49569</v>
      </c>
      <c r="F34" s="19"/>
      <c r="G34" s="19"/>
      <c r="H34" s="19"/>
      <c r="I34" s="67">
        <f t="shared" si="0"/>
        <v>6.2800171526586623E-2</v>
      </c>
      <c r="J34" s="19">
        <f t="shared" si="1"/>
        <v>2929</v>
      </c>
      <c r="K34" s="19">
        <f t="shared" si="2"/>
        <v>-466</v>
      </c>
      <c r="L34" s="19">
        <f t="shared" si="3"/>
        <v>0</v>
      </c>
    </row>
    <row r="35" spans="1:12">
      <c r="A35" s="54">
        <v>33</v>
      </c>
      <c r="B35" s="66" t="s">
        <v>33</v>
      </c>
      <c r="C35" s="19">
        <v>202459</v>
      </c>
      <c r="D35" s="19">
        <v>223040</v>
      </c>
      <c r="E35" s="19">
        <v>219849</v>
      </c>
      <c r="F35" s="19"/>
      <c r="G35" s="19"/>
      <c r="H35" s="19"/>
      <c r="I35" s="67">
        <f t="shared" si="0"/>
        <v>8.5893934080480489E-2</v>
      </c>
      <c r="J35" s="19">
        <f t="shared" si="1"/>
        <v>17390</v>
      </c>
      <c r="K35" s="19">
        <f t="shared" si="2"/>
        <v>-3191</v>
      </c>
      <c r="L35" s="19">
        <f t="shared" si="3"/>
        <v>0</v>
      </c>
    </row>
    <row r="36" spans="1:12">
      <c r="A36" s="54">
        <v>34</v>
      </c>
      <c r="B36" s="66" t="s">
        <v>34</v>
      </c>
      <c r="C36" s="19">
        <v>3169661</v>
      </c>
      <c r="D36" s="19">
        <v>3334270</v>
      </c>
      <c r="E36" s="19">
        <v>3312131</v>
      </c>
      <c r="F36" s="19"/>
      <c r="G36" s="19"/>
      <c r="H36" s="19"/>
      <c r="I36" s="67">
        <f t="shared" si="0"/>
        <v>4.4948024410181406E-2</v>
      </c>
      <c r="J36" s="19">
        <f t="shared" si="1"/>
        <v>142470</v>
      </c>
      <c r="K36" s="19">
        <f t="shared" si="2"/>
        <v>-22139</v>
      </c>
      <c r="L36" s="19">
        <f t="shared" si="3"/>
        <v>0</v>
      </c>
    </row>
    <row r="37" spans="1:12">
      <c r="A37" s="54">
        <v>35</v>
      </c>
      <c r="B37" s="66" t="s">
        <v>35</v>
      </c>
      <c r="C37" s="19">
        <v>703083</v>
      </c>
      <c r="D37" s="19">
        <v>758519</v>
      </c>
      <c r="E37" s="19">
        <v>752074</v>
      </c>
      <c r="F37" s="19"/>
      <c r="G37" s="19"/>
      <c r="H37" s="19"/>
      <c r="I37" s="67">
        <f t="shared" si="0"/>
        <v>6.9680251122555936E-2</v>
      </c>
      <c r="J37" s="19">
        <f t="shared" si="1"/>
        <v>48991</v>
      </c>
      <c r="K37" s="19">
        <f t="shared" si="2"/>
        <v>-6445</v>
      </c>
      <c r="L37" s="19">
        <f t="shared" si="3"/>
        <v>0</v>
      </c>
    </row>
    <row r="38" spans="1:12">
      <c r="A38" s="54">
        <v>36</v>
      </c>
      <c r="B38" s="66" t="s">
        <v>36</v>
      </c>
      <c r="C38" s="19">
        <v>16769</v>
      </c>
      <c r="D38" s="19">
        <v>21887</v>
      </c>
      <c r="E38" s="19">
        <v>20785</v>
      </c>
      <c r="F38" s="19"/>
      <c r="G38" s="19"/>
      <c r="H38" s="19"/>
      <c r="I38" s="67">
        <f t="shared" si="0"/>
        <v>0.23948953425964578</v>
      </c>
      <c r="J38" s="19">
        <f t="shared" si="1"/>
        <v>4016</v>
      </c>
      <c r="K38" s="19">
        <f t="shared" si="2"/>
        <v>-1102</v>
      </c>
      <c r="L38" s="19">
        <f t="shared" si="3"/>
        <v>0</v>
      </c>
    </row>
    <row r="39" spans="1:12">
      <c r="A39" s="54">
        <v>37</v>
      </c>
      <c r="B39" s="66" t="s">
        <v>37</v>
      </c>
      <c r="C39" s="19">
        <v>37183</v>
      </c>
      <c r="D39" s="19">
        <v>42832</v>
      </c>
      <c r="E39" s="19">
        <v>42927</v>
      </c>
      <c r="F39" s="19"/>
      <c r="G39" s="19"/>
      <c r="H39" s="19"/>
      <c r="I39" s="67">
        <f t="shared" si="0"/>
        <v>0.1544791974827206</v>
      </c>
      <c r="J39" s="19">
        <f t="shared" si="1"/>
        <v>5744</v>
      </c>
      <c r="K39" s="19">
        <f t="shared" si="2"/>
        <v>95</v>
      </c>
      <c r="L39" s="19">
        <f t="shared" si="3"/>
        <v>0</v>
      </c>
    </row>
    <row r="40" spans="1:12">
      <c r="A40" s="54">
        <v>38</v>
      </c>
      <c r="B40" s="66" t="s">
        <v>38</v>
      </c>
      <c r="C40" s="19">
        <v>158787</v>
      </c>
      <c r="D40" s="19">
        <v>171322</v>
      </c>
      <c r="E40" s="19">
        <v>170444</v>
      </c>
      <c r="F40" s="19"/>
      <c r="G40" s="19"/>
      <c r="H40" s="19"/>
      <c r="I40" s="67">
        <f t="shared" si="0"/>
        <v>7.3412810872426584E-2</v>
      </c>
      <c r="J40" s="19">
        <f t="shared" si="1"/>
        <v>11657</v>
      </c>
      <c r="K40" s="19">
        <f t="shared" si="2"/>
        <v>-878</v>
      </c>
      <c r="L40" s="19">
        <f t="shared" si="3"/>
        <v>0</v>
      </c>
    </row>
    <row r="41" spans="1:12">
      <c r="A41" s="54">
        <v>39</v>
      </c>
      <c r="B41" s="66" t="s">
        <v>39</v>
      </c>
      <c r="C41" s="19">
        <v>46116</v>
      </c>
      <c r="D41" s="19">
        <v>51327</v>
      </c>
      <c r="E41" s="19">
        <v>50394</v>
      </c>
      <c r="F41" s="19"/>
      <c r="G41" s="19"/>
      <c r="H41" s="19"/>
      <c r="I41" s="67">
        <f t="shared" si="0"/>
        <v>9.2766068175904243E-2</v>
      </c>
      <c r="J41" s="19">
        <f t="shared" si="1"/>
        <v>4278</v>
      </c>
      <c r="K41" s="19">
        <f t="shared" si="2"/>
        <v>-933</v>
      </c>
      <c r="L41" s="19">
        <f t="shared" si="3"/>
        <v>0</v>
      </c>
    </row>
    <row r="42" spans="1:12">
      <c r="A42" s="54">
        <v>40</v>
      </c>
      <c r="B42" s="66" t="s">
        <v>40</v>
      </c>
      <c r="C42" s="19">
        <v>18429</v>
      </c>
      <c r="D42" s="19">
        <v>20503</v>
      </c>
      <c r="E42" s="19">
        <v>20433</v>
      </c>
      <c r="F42" s="19"/>
      <c r="G42" s="19"/>
      <c r="H42" s="19"/>
      <c r="I42" s="67">
        <f t="shared" si="0"/>
        <v>0.10874165717076346</v>
      </c>
      <c r="J42" s="19">
        <f t="shared" si="1"/>
        <v>2004</v>
      </c>
      <c r="K42" s="19">
        <f t="shared" si="2"/>
        <v>-70</v>
      </c>
      <c r="L42" s="19">
        <f t="shared" si="3"/>
        <v>0</v>
      </c>
    </row>
    <row r="43" spans="1:12">
      <c r="A43" s="54">
        <v>41</v>
      </c>
      <c r="B43" s="66" t="s">
        <v>41</v>
      </c>
      <c r="C43" s="19">
        <v>336609</v>
      </c>
      <c r="D43" s="19">
        <v>362414</v>
      </c>
      <c r="E43" s="19">
        <v>361214</v>
      </c>
      <c r="F43" s="19"/>
      <c r="G43" s="19"/>
      <c r="H43" s="19"/>
      <c r="I43" s="67">
        <f t="shared" si="0"/>
        <v>7.3096678936094991E-2</v>
      </c>
      <c r="J43" s="19">
        <f t="shared" si="1"/>
        <v>24605</v>
      </c>
      <c r="K43" s="19">
        <f t="shared" si="2"/>
        <v>-1200</v>
      </c>
      <c r="L43" s="19">
        <f t="shared" si="3"/>
        <v>0</v>
      </c>
    </row>
    <row r="44" spans="1:12">
      <c r="A44" s="54">
        <v>42</v>
      </c>
      <c r="B44" s="66" t="s">
        <v>42</v>
      </c>
      <c r="C44" s="19">
        <v>240108</v>
      </c>
      <c r="D44" s="19">
        <v>264859</v>
      </c>
      <c r="E44" s="19">
        <v>264835</v>
      </c>
      <c r="F44" s="19"/>
      <c r="G44" s="19"/>
      <c r="H44" s="19"/>
      <c r="I44" s="67">
        <f t="shared" si="0"/>
        <v>0.10298282439568861</v>
      </c>
      <c r="J44" s="19">
        <f t="shared" si="1"/>
        <v>24727</v>
      </c>
      <c r="K44" s="19">
        <f t="shared" si="2"/>
        <v>-24</v>
      </c>
      <c r="L44" s="19">
        <f t="shared" si="3"/>
        <v>0</v>
      </c>
    </row>
    <row r="45" spans="1:12">
      <c r="A45" s="54">
        <v>43</v>
      </c>
      <c r="B45" s="66" t="s">
        <v>43</v>
      </c>
      <c r="C45" s="19">
        <v>56540</v>
      </c>
      <c r="D45" s="19">
        <v>60690</v>
      </c>
      <c r="E45" s="19">
        <v>60206</v>
      </c>
      <c r="F45" s="19"/>
      <c r="G45" s="19"/>
      <c r="H45" s="19"/>
      <c r="I45" s="67">
        <f t="shared" si="0"/>
        <v>6.4839051998585071E-2</v>
      </c>
      <c r="J45" s="19">
        <f t="shared" si="1"/>
        <v>3666</v>
      </c>
      <c r="K45" s="19">
        <f t="shared" si="2"/>
        <v>-484</v>
      </c>
      <c r="L45" s="19">
        <f t="shared" si="3"/>
        <v>0</v>
      </c>
    </row>
    <row r="46" spans="1:12">
      <c r="A46" s="54">
        <v>44</v>
      </c>
      <c r="B46" s="66" t="s">
        <v>44</v>
      </c>
      <c r="C46" s="19">
        <v>67994</v>
      </c>
      <c r="D46" s="19">
        <v>78736</v>
      </c>
      <c r="E46" s="19">
        <v>77200</v>
      </c>
      <c r="F46" s="19"/>
      <c r="G46" s="19"/>
      <c r="H46" s="19"/>
      <c r="I46" s="67">
        <f t="shared" si="0"/>
        <v>0.13539429949701445</v>
      </c>
      <c r="J46" s="19">
        <f t="shared" si="1"/>
        <v>9206</v>
      </c>
      <c r="K46" s="19">
        <f t="shared" si="2"/>
        <v>-1536</v>
      </c>
      <c r="L46" s="19">
        <f t="shared" si="3"/>
        <v>0</v>
      </c>
    </row>
    <row r="47" spans="1:12">
      <c r="A47" s="54">
        <v>45</v>
      </c>
      <c r="B47" s="66" t="s">
        <v>45</v>
      </c>
      <c r="C47" s="19">
        <v>160966</v>
      </c>
      <c r="D47" s="19">
        <v>176436</v>
      </c>
      <c r="E47" s="19">
        <v>176029</v>
      </c>
      <c r="F47" s="19"/>
      <c r="G47" s="19"/>
      <c r="H47" s="19"/>
      <c r="I47" s="67">
        <f t="shared" si="0"/>
        <v>9.357876818707056E-2</v>
      </c>
      <c r="J47" s="19">
        <f t="shared" si="1"/>
        <v>15063</v>
      </c>
      <c r="K47" s="19">
        <f t="shared" si="2"/>
        <v>-407</v>
      </c>
      <c r="L47" s="19">
        <f t="shared" si="3"/>
        <v>0</v>
      </c>
    </row>
    <row r="48" spans="1:12">
      <c r="A48" s="54">
        <v>46</v>
      </c>
      <c r="B48" s="66" t="s">
        <v>46</v>
      </c>
      <c r="C48" s="19">
        <v>97391</v>
      </c>
      <c r="D48" s="19">
        <v>107825</v>
      </c>
      <c r="E48" s="19">
        <v>105515</v>
      </c>
      <c r="F48" s="19"/>
      <c r="G48" s="19"/>
      <c r="H48" s="19"/>
      <c r="I48" s="67">
        <f t="shared" si="0"/>
        <v>8.3416332104609262E-2</v>
      </c>
      <c r="J48" s="19">
        <f t="shared" si="1"/>
        <v>8124</v>
      </c>
      <c r="K48" s="19">
        <f t="shared" si="2"/>
        <v>-2310</v>
      </c>
      <c r="L48" s="19">
        <f t="shared" si="3"/>
        <v>0</v>
      </c>
    </row>
    <row r="49" spans="1:12">
      <c r="A49" s="54">
        <v>47</v>
      </c>
      <c r="B49" s="66" t="s">
        <v>47</v>
      </c>
      <c r="C49" s="19">
        <v>49580</v>
      </c>
      <c r="D49" s="19">
        <v>58366</v>
      </c>
      <c r="E49" s="19">
        <v>58668</v>
      </c>
      <c r="F49" s="19"/>
      <c r="G49" s="19"/>
      <c r="H49" s="19"/>
      <c r="I49" s="67">
        <f t="shared" si="0"/>
        <v>0.18329971762807584</v>
      </c>
      <c r="J49" s="19">
        <f t="shared" si="1"/>
        <v>9088</v>
      </c>
      <c r="K49" s="19">
        <f t="shared" si="2"/>
        <v>302</v>
      </c>
      <c r="L49" s="19">
        <f t="shared" si="3"/>
        <v>0</v>
      </c>
    </row>
    <row r="50" spans="1:12">
      <c r="A50" s="54">
        <v>48</v>
      </c>
      <c r="B50" s="66" t="s">
        <v>48</v>
      </c>
      <c r="C50" s="19">
        <v>152133</v>
      </c>
      <c r="D50" s="19">
        <v>162548</v>
      </c>
      <c r="E50" s="19">
        <v>163954</v>
      </c>
      <c r="F50" s="19"/>
      <c r="G50" s="19"/>
      <c r="H50" s="19"/>
      <c r="I50" s="67">
        <f t="shared" si="0"/>
        <v>7.770174781276909E-2</v>
      </c>
      <c r="J50" s="19">
        <f t="shared" si="1"/>
        <v>11821</v>
      </c>
      <c r="K50" s="19">
        <f t="shared" si="2"/>
        <v>1406</v>
      </c>
      <c r="L50" s="19">
        <f t="shared" si="3"/>
        <v>0</v>
      </c>
    </row>
    <row r="51" spans="1:12">
      <c r="A51" s="54">
        <v>49</v>
      </c>
      <c r="B51" s="66" t="s">
        <v>49</v>
      </c>
      <c r="C51" s="19">
        <v>14907</v>
      </c>
      <c r="D51" s="19">
        <v>18378</v>
      </c>
      <c r="E51" s="19">
        <v>18205</v>
      </c>
      <c r="F51" s="19"/>
      <c r="G51" s="19"/>
      <c r="H51" s="19"/>
      <c r="I51" s="67">
        <f t="shared" si="0"/>
        <v>0.2212383444019588</v>
      </c>
      <c r="J51" s="19">
        <f t="shared" si="1"/>
        <v>3298</v>
      </c>
      <c r="K51" s="19">
        <f t="shared" si="2"/>
        <v>-173</v>
      </c>
      <c r="L51" s="19">
        <f t="shared" si="3"/>
        <v>0</v>
      </c>
    </row>
    <row r="52" spans="1:12">
      <c r="A52" s="54">
        <v>50</v>
      </c>
      <c r="B52" s="66" t="s">
        <v>50</v>
      </c>
      <c r="C52" s="19">
        <v>30981</v>
      </c>
      <c r="D52" s="19">
        <v>35689</v>
      </c>
      <c r="E52" s="19">
        <v>35203</v>
      </c>
      <c r="F52" s="19"/>
      <c r="G52" s="19"/>
      <c r="H52" s="19"/>
      <c r="I52" s="67">
        <f t="shared" si="0"/>
        <v>0.13627707304476938</v>
      </c>
      <c r="J52" s="19">
        <f t="shared" si="1"/>
        <v>4222</v>
      </c>
      <c r="K52" s="19">
        <f t="shared" si="2"/>
        <v>-486</v>
      </c>
      <c r="L52" s="19">
        <f t="shared" si="3"/>
        <v>0</v>
      </c>
    </row>
    <row r="53" spans="1:12">
      <c r="A53" s="54">
        <v>51</v>
      </c>
      <c r="B53" s="66" t="s">
        <v>51</v>
      </c>
      <c r="C53" s="19">
        <v>30958</v>
      </c>
      <c r="D53" s="19">
        <v>33704</v>
      </c>
      <c r="E53" s="19">
        <v>33194</v>
      </c>
      <c r="F53" s="19"/>
      <c r="G53" s="19"/>
      <c r="H53" s="19"/>
      <c r="I53" s="67">
        <f t="shared" si="0"/>
        <v>7.2226888041863169E-2</v>
      </c>
      <c r="J53" s="19">
        <f t="shared" si="1"/>
        <v>2236</v>
      </c>
      <c r="K53" s="19">
        <f t="shared" si="2"/>
        <v>-510</v>
      </c>
      <c r="L53" s="19">
        <f t="shared" si="3"/>
        <v>0</v>
      </c>
    </row>
    <row r="54" spans="1:12">
      <c r="A54" s="54">
        <v>52</v>
      </c>
      <c r="B54" s="66" t="s">
        <v>52</v>
      </c>
      <c r="C54" s="19">
        <v>64440</v>
      </c>
      <c r="D54" s="19">
        <v>73172</v>
      </c>
      <c r="E54" s="19">
        <v>72732</v>
      </c>
      <c r="F54" s="19"/>
      <c r="G54" s="19"/>
      <c r="H54" s="19"/>
      <c r="I54" s="67">
        <f t="shared" si="0"/>
        <v>0.12867783985102421</v>
      </c>
      <c r="J54" s="19">
        <f t="shared" si="1"/>
        <v>8292</v>
      </c>
      <c r="K54" s="19">
        <f t="shared" si="2"/>
        <v>-440</v>
      </c>
      <c r="L54" s="19">
        <f t="shared" si="3"/>
        <v>0</v>
      </c>
    </row>
    <row r="55" spans="1:12">
      <c r="A55" s="54">
        <v>53</v>
      </c>
      <c r="B55" s="66" t="s">
        <v>53</v>
      </c>
      <c r="C55" s="19">
        <v>39823</v>
      </c>
      <c r="D55" s="19">
        <v>40946</v>
      </c>
      <c r="E55" s="19">
        <v>40393</v>
      </c>
      <c r="F55" s="19"/>
      <c r="G55" s="19"/>
      <c r="H55" s="19"/>
      <c r="I55" s="67">
        <f t="shared" si="0"/>
        <v>1.431333651407478E-2</v>
      </c>
      <c r="J55" s="19">
        <f t="shared" si="1"/>
        <v>570</v>
      </c>
      <c r="K55" s="19">
        <f t="shared" si="2"/>
        <v>-553</v>
      </c>
      <c r="L55" s="19">
        <f t="shared" si="3"/>
        <v>0</v>
      </c>
    </row>
    <row r="56" spans="1:12">
      <c r="A56" s="54">
        <v>54</v>
      </c>
      <c r="B56" s="66" t="s">
        <v>54</v>
      </c>
      <c r="C56" s="19">
        <v>128524</v>
      </c>
      <c r="D56" s="19">
        <v>138921</v>
      </c>
      <c r="E56" s="19">
        <v>138213</v>
      </c>
      <c r="F56" s="19"/>
      <c r="G56" s="19"/>
      <c r="H56" s="19"/>
      <c r="I56" s="67">
        <f t="shared" si="0"/>
        <v>7.5386698204226443E-2</v>
      </c>
      <c r="J56" s="19">
        <f t="shared" si="1"/>
        <v>9689</v>
      </c>
      <c r="K56" s="19">
        <f t="shared" si="2"/>
        <v>-708</v>
      </c>
      <c r="L56" s="19">
        <f t="shared" si="3"/>
        <v>0</v>
      </c>
    </row>
    <row r="57" spans="1:12">
      <c r="A57" s="54">
        <v>55</v>
      </c>
      <c r="B57" s="66" t="s">
        <v>55</v>
      </c>
      <c r="C57" s="19">
        <v>136995</v>
      </c>
      <c r="D57" s="19">
        <v>150062</v>
      </c>
      <c r="E57" s="19">
        <v>148894</v>
      </c>
      <c r="F57" s="19"/>
      <c r="G57" s="19"/>
      <c r="H57" s="19"/>
      <c r="I57" s="67">
        <f t="shared" si="0"/>
        <v>8.6857184568779888E-2</v>
      </c>
      <c r="J57" s="19">
        <f t="shared" si="1"/>
        <v>11899</v>
      </c>
      <c r="K57" s="19">
        <f t="shared" si="2"/>
        <v>-1168</v>
      </c>
      <c r="L57" s="19">
        <f t="shared" si="3"/>
        <v>0</v>
      </c>
    </row>
    <row r="58" spans="1:12">
      <c r="A58" s="54">
        <v>56</v>
      </c>
      <c r="B58" s="66" t="s">
        <v>56</v>
      </c>
      <c r="C58" s="19">
        <v>17730</v>
      </c>
      <c r="D58" s="19">
        <v>21538</v>
      </c>
      <c r="E58" s="19">
        <v>20907</v>
      </c>
      <c r="F58" s="19"/>
      <c r="G58" s="19"/>
      <c r="H58" s="19"/>
      <c r="I58" s="67">
        <f t="shared" si="0"/>
        <v>0.17918781725888325</v>
      </c>
      <c r="J58" s="19">
        <f t="shared" si="1"/>
        <v>3177</v>
      </c>
      <c r="K58" s="19">
        <f t="shared" si="2"/>
        <v>-631</v>
      </c>
      <c r="L58" s="19">
        <f t="shared" si="3"/>
        <v>0</v>
      </c>
    </row>
    <row r="59" spans="1:12">
      <c r="A59" s="54">
        <v>57</v>
      </c>
      <c r="B59" s="66" t="s">
        <v>57</v>
      </c>
      <c r="C59" s="19">
        <v>20929</v>
      </c>
      <c r="D59" s="19">
        <v>22953</v>
      </c>
      <c r="E59" s="19">
        <v>22776</v>
      </c>
      <c r="F59" s="19"/>
      <c r="G59" s="19"/>
      <c r="H59" s="19"/>
      <c r="I59" s="67">
        <f t="shared" si="0"/>
        <v>8.8250752544316496E-2</v>
      </c>
      <c r="J59" s="19">
        <f t="shared" si="1"/>
        <v>1847</v>
      </c>
      <c r="K59" s="19">
        <f t="shared" si="2"/>
        <v>-177</v>
      </c>
      <c r="L59" s="19">
        <f t="shared" si="3"/>
        <v>0</v>
      </c>
    </row>
    <row r="60" spans="1:12">
      <c r="A60" s="54">
        <v>58</v>
      </c>
      <c r="B60" s="66" t="s">
        <v>58</v>
      </c>
      <c r="C60" s="19">
        <v>52858</v>
      </c>
      <c r="D60" s="19">
        <v>59275</v>
      </c>
      <c r="E60" s="19">
        <v>58501</v>
      </c>
      <c r="F60" s="19"/>
      <c r="G60" s="19"/>
      <c r="H60" s="19"/>
      <c r="I60" s="67">
        <f t="shared" si="0"/>
        <v>0.10675772825305535</v>
      </c>
      <c r="J60" s="19">
        <f t="shared" si="1"/>
        <v>5643</v>
      </c>
      <c r="K60" s="19">
        <f t="shared" si="2"/>
        <v>-774</v>
      </c>
      <c r="L60" s="19">
        <f t="shared" si="3"/>
        <v>0</v>
      </c>
    </row>
    <row r="61" spans="1:12">
      <c r="A61" s="54">
        <v>59</v>
      </c>
      <c r="B61" s="66" t="s">
        <v>59</v>
      </c>
      <c r="C61" s="19">
        <v>173504</v>
      </c>
      <c r="D61" s="19">
        <v>191949</v>
      </c>
      <c r="E61" s="19">
        <v>191328</v>
      </c>
      <c r="F61" s="19"/>
      <c r="G61" s="19"/>
      <c r="H61" s="19"/>
      <c r="I61" s="67">
        <f t="shared" si="0"/>
        <v>0.10272962006639616</v>
      </c>
      <c r="J61" s="19">
        <f t="shared" si="1"/>
        <v>17824</v>
      </c>
      <c r="K61" s="19">
        <f t="shared" si="2"/>
        <v>-621</v>
      </c>
      <c r="L61" s="19">
        <f t="shared" si="3"/>
        <v>0</v>
      </c>
    </row>
    <row r="62" spans="1:12">
      <c r="A62" s="54">
        <v>60</v>
      </c>
      <c r="B62" s="66" t="s">
        <v>60</v>
      </c>
      <c r="C62" s="19">
        <v>44299</v>
      </c>
      <c r="D62" s="19">
        <v>51356</v>
      </c>
      <c r="E62" s="19">
        <v>49715</v>
      </c>
      <c r="F62" s="19"/>
      <c r="G62" s="19"/>
      <c r="H62" s="19"/>
      <c r="I62" s="67">
        <f t="shared" si="0"/>
        <v>0.12226009616469898</v>
      </c>
      <c r="J62" s="19">
        <f t="shared" si="1"/>
        <v>5416</v>
      </c>
      <c r="K62" s="19">
        <f t="shared" si="2"/>
        <v>-1641</v>
      </c>
      <c r="L62" s="19">
        <f t="shared" si="3"/>
        <v>0</v>
      </c>
    </row>
    <row r="63" spans="1:12">
      <c r="A63" s="54">
        <v>61</v>
      </c>
      <c r="B63" s="66" t="s">
        <v>61</v>
      </c>
      <c r="C63" s="19">
        <v>100466</v>
      </c>
      <c r="D63" s="19">
        <v>107133</v>
      </c>
      <c r="E63" s="19">
        <v>105653</v>
      </c>
      <c r="F63" s="19"/>
      <c r="G63" s="19"/>
      <c r="H63" s="19"/>
      <c r="I63" s="67">
        <f t="shared" si="0"/>
        <v>5.1629406963549861E-2</v>
      </c>
      <c r="J63" s="19">
        <f t="shared" si="1"/>
        <v>5187</v>
      </c>
      <c r="K63" s="19">
        <f t="shared" si="2"/>
        <v>-1480</v>
      </c>
      <c r="L63" s="19">
        <f t="shared" si="3"/>
        <v>0</v>
      </c>
    </row>
    <row r="64" spans="1:12">
      <c r="A64" s="54">
        <v>62</v>
      </c>
      <c r="B64" s="66" t="s">
        <v>62</v>
      </c>
      <c r="C64" s="19">
        <v>5300</v>
      </c>
      <c r="D64" s="19">
        <v>6586</v>
      </c>
      <c r="E64" s="19">
        <v>6501</v>
      </c>
      <c r="F64" s="19"/>
      <c r="G64" s="19"/>
      <c r="H64" s="19"/>
      <c r="I64" s="67">
        <f t="shared" si="0"/>
        <v>0.22660377358490566</v>
      </c>
      <c r="J64" s="19">
        <f t="shared" si="1"/>
        <v>1201</v>
      </c>
      <c r="K64" s="19">
        <f t="shared" si="2"/>
        <v>-85</v>
      </c>
      <c r="L64" s="19">
        <f t="shared" si="3"/>
        <v>0</v>
      </c>
    </row>
    <row r="65" spans="1:12">
      <c r="A65" s="54">
        <v>63</v>
      </c>
      <c r="B65" s="66" t="s">
        <v>63</v>
      </c>
      <c r="C65" s="19">
        <v>92073</v>
      </c>
      <c r="D65" s="19">
        <v>103341</v>
      </c>
      <c r="E65" s="19">
        <v>102311</v>
      </c>
      <c r="F65" s="19"/>
      <c r="G65" s="19"/>
      <c r="H65" s="19"/>
      <c r="I65" s="67">
        <f t="shared" si="0"/>
        <v>0.11119437837368175</v>
      </c>
      <c r="J65" s="19">
        <f t="shared" si="1"/>
        <v>10238</v>
      </c>
      <c r="K65" s="19">
        <f t="shared" si="2"/>
        <v>-1030</v>
      </c>
      <c r="L65" s="19">
        <f t="shared" si="3"/>
        <v>0</v>
      </c>
    </row>
    <row r="66" spans="1:12">
      <c r="A66" s="54">
        <v>64</v>
      </c>
      <c r="B66" s="66" t="s">
        <v>64</v>
      </c>
      <c r="C66" s="19">
        <v>48116</v>
      </c>
      <c r="D66" s="19">
        <v>51956</v>
      </c>
      <c r="E66" s="19">
        <v>51940</v>
      </c>
      <c r="F66" s="19"/>
      <c r="G66" s="19"/>
      <c r="H66" s="19"/>
      <c r="I66" s="67">
        <f t="shared" si="0"/>
        <v>7.9474603042646932E-2</v>
      </c>
      <c r="J66" s="19">
        <f t="shared" si="1"/>
        <v>3824</v>
      </c>
      <c r="K66" s="19">
        <f t="shared" si="2"/>
        <v>-16</v>
      </c>
      <c r="L66" s="19">
        <f t="shared" si="3"/>
        <v>0</v>
      </c>
    </row>
    <row r="67" spans="1:12">
      <c r="A67" s="54">
        <v>65</v>
      </c>
      <c r="B67" s="66" t="s">
        <v>65</v>
      </c>
      <c r="C67" s="19">
        <v>54532</v>
      </c>
      <c r="D67" s="19">
        <v>61899</v>
      </c>
      <c r="E67" s="19">
        <v>61505</v>
      </c>
      <c r="F67" s="19"/>
      <c r="G67" s="19"/>
      <c r="H67" s="19"/>
      <c r="I67" s="67">
        <f t="shared" si="0"/>
        <v>0.12786987456906038</v>
      </c>
      <c r="J67" s="19">
        <f t="shared" si="1"/>
        <v>6973</v>
      </c>
      <c r="K67" s="19">
        <f t="shared" si="2"/>
        <v>-394</v>
      </c>
      <c r="L67" s="19">
        <f t="shared" si="3"/>
        <v>0</v>
      </c>
    </row>
    <row r="68" spans="1:12">
      <c r="A68" s="54">
        <v>66</v>
      </c>
      <c r="B68" s="66" t="s">
        <v>66</v>
      </c>
      <c r="C68" s="19">
        <v>29849</v>
      </c>
      <c r="D68" s="19">
        <v>33596</v>
      </c>
      <c r="E68" s="19">
        <v>32906</v>
      </c>
      <c r="F68" s="19"/>
      <c r="G68" s="19"/>
      <c r="H68" s="19"/>
      <c r="I68" s="67">
        <f t="shared" ref="I68:I84" si="4">(E68-C68)/C68</f>
        <v>0.10241549130624142</v>
      </c>
      <c r="J68" s="19">
        <f t="shared" ref="J68:J84" si="5">E68-C68</f>
        <v>3057</v>
      </c>
      <c r="K68" s="19">
        <f t="shared" ref="K68:K84" si="6">E68-D68</f>
        <v>-690</v>
      </c>
      <c r="L68" s="19">
        <f t="shared" ref="L68:L84" si="7">H68-G68</f>
        <v>0</v>
      </c>
    </row>
    <row r="69" spans="1:12">
      <c r="A69" s="54">
        <v>67</v>
      </c>
      <c r="B69" s="66" t="s">
        <v>67</v>
      </c>
      <c r="C69" s="19">
        <v>60014</v>
      </c>
      <c r="D69" s="19">
        <v>63786</v>
      </c>
      <c r="E69" s="19">
        <v>62598</v>
      </c>
      <c r="F69" s="19"/>
      <c r="G69" s="19"/>
      <c r="H69" s="19"/>
      <c r="I69" s="67">
        <f t="shared" si="4"/>
        <v>4.3056620121971541E-2</v>
      </c>
      <c r="J69" s="19">
        <f t="shared" si="5"/>
        <v>2584</v>
      </c>
      <c r="K69" s="19">
        <f t="shared" si="6"/>
        <v>-1188</v>
      </c>
      <c r="L69" s="19">
        <f t="shared" si="7"/>
        <v>0</v>
      </c>
    </row>
    <row r="70" spans="1:12">
      <c r="A70" s="54">
        <v>68</v>
      </c>
      <c r="B70" s="66" t="s">
        <v>68</v>
      </c>
      <c r="C70" s="19">
        <v>34990</v>
      </c>
      <c r="D70" s="19">
        <v>40183</v>
      </c>
      <c r="E70" s="19">
        <v>40984</v>
      </c>
      <c r="F70" s="19"/>
      <c r="G70" s="19"/>
      <c r="H70" s="19"/>
      <c r="I70" s="67">
        <f t="shared" si="4"/>
        <v>0.17130608745355816</v>
      </c>
      <c r="J70" s="19">
        <f t="shared" si="5"/>
        <v>5994</v>
      </c>
      <c r="K70" s="19">
        <f t="shared" si="6"/>
        <v>801</v>
      </c>
      <c r="L70" s="19">
        <f t="shared" si="7"/>
        <v>0</v>
      </c>
    </row>
    <row r="71" spans="1:12">
      <c r="A71" s="54">
        <v>69</v>
      </c>
      <c r="B71" s="66" t="s">
        <v>69</v>
      </c>
      <c r="C71" s="19">
        <v>5728</v>
      </c>
      <c r="D71" s="19">
        <v>6629</v>
      </c>
      <c r="E71" s="19">
        <v>6370</v>
      </c>
      <c r="F71" s="19"/>
      <c r="G71" s="19"/>
      <c r="H71" s="19"/>
      <c r="I71" s="67">
        <f t="shared" si="4"/>
        <v>0.11208100558659218</v>
      </c>
      <c r="J71" s="19">
        <f t="shared" si="5"/>
        <v>642</v>
      </c>
      <c r="K71" s="19">
        <f t="shared" si="6"/>
        <v>-259</v>
      </c>
      <c r="L71" s="19">
        <f t="shared" si="7"/>
        <v>0</v>
      </c>
    </row>
    <row r="72" spans="1:12">
      <c r="A72" s="54">
        <v>70</v>
      </c>
      <c r="B72" s="66" t="s">
        <v>70</v>
      </c>
      <c r="C72" s="19">
        <v>26022</v>
      </c>
      <c r="D72" s="19">
        <v>28471</v>
      </c>
      <c r="E72" s="19">
        <v>27640</v>
      </c>
      <c r="F72" s="19"/>
      <c r="G72" s="19"/>
      <c r="H72" s="19"/>
      <c r="I72" s="67">
        <f t="shared" si="4"/>
        <v>6.2178156944124201E-2</v>
      </c>
      <c r="J72" s="19">
        <f t="shared" si="5"/>
        <v>1618</v>
      </c>
      <c r="K72" s="19">
        <f t="shared" si="6"/>
        <v>-831</v>
      </c>
      <c r="L72" s="19">
        <f t="shared" si="7"/>
        <v>0</v>
      </c>
    </row>
    <row r="73" spans="1:12">
      <c r="A73" s="54">
        <v>71</v>
      </c>
      <c r="B73" s="66" t="s">
        <v>71</v>
      </c>
      <c r="C73" s="19">
        <v>27829</v>
      </c>
      <c r="D73" s="19">
        <v>29620</v>
      </c>
      <c r="E73" s="19">
        <v>29751</v>
      </c>
      <c r="F73" s="19"/>
      <c r="G73" s="19"/>
      <c r="H73" s="19"/>
      <c r="I73" s="67">
        <f t="shared" si="4"/>
        <v>6.906464479499802E-2</v>
      </c>
      <c r="J73" s="19">
        <f t="shared" si="5"/>
        <v>1922</v>
      </c>
      <c r="K73" s="19">
        <f t="shared" si="6"/>
        <v>131</v>
      </c>
      <c r="L73" s="19">
        <f t="shared" si="7"/>
        <v>0</v>
      </c>
    </row>
    <row r="74" spans="1:12">
      <c r="A74" s="54">
        <v>72</v>
      </c>
      <c r="B74" s="66" t="s">
        <v>72</v>
      </c>
      <c r="C74" s="19">
        <v>37701</v>
      </c>
      <c r="D74" s="19">
        <v>44747</v>
      </c>
      <c r="E74" s="19">
        <v>43114</v>
      </c>
      <c r="F74" s="19"/>
      <c r="G74" s="19"/>
      <c r="H74" s="19"/>
      <c r="I74" s="67">
        <f t="shared" si="4"/>
        <v>0.14357709344579719</v>
      </c>
      <c r="J74" s="19">
        <f t="shared" si="5"/>
        <v>5413</v>
      </c>
      <c r="K74" s="19">
        <f t="shared" si="6"/>
        <v>-1633</v>
      </c>
      <c r="L74" s="19">
        <f t="shared" si="7"/>
        <v>0</v>
      </c>
    </row>
    <row r="75" spans="1:12">
      <c r="A75" s="54">
        <v>73</v>
      </c>
      <c r="B75" s="66" t="s">
        <v>73</v>
      </c>
      <c r="C75" s="19">
        <v>25830</v>
      </c>
      <c r="D75" s="19">
        <v>30001</v>
      </c>
      <c r="E75" s="19">
        <v>29164</v>
      </c>
      <c r="F75" s="19"/>
      <c r="G75" s="19"/>
      <c r="H75" s="19"/>
      <c r="I75" s="67">
        <f t="shared" si="4"/>
        <v>0.12907471931862174</v>
      </c>
      <c r="J75" s="19">
        <f t="shared" si="5"/>
        <v>3334</v>
      </c>
      <c r="K75" s="19">
        <f t="shared" si="6"/>
        <v>-837</v>
      </c>
      <c r="L75" s="19">
        <f t="shared" si="7"/>
        <v>0</v>
      </c>
    </row>
    <row r="76" spans="1:12">
      <c r="A76" s="54">
        <v>74</v>
      </c>
      <c r="B76" s="66" t="s">
        <v>74</v>
      </c>
      <c r="C76" s="19">
        <v>21849</v>
      </c>
      <c r="D76" s="19">
        <v>24602</v>
      </c>
      <c r="E76" s="19">
        <v>24091</v>
      </c>
      <c r="F76" s="19"/>
      <c r="G76" s="19"/>
      <c r="H76" s="19"/>
      <c r="I76" s="67">
        <f t="shared" si="4"/>
        <v>0.10261339191725022</v>
      </c>
      <c r="J76" s="19">
        <f t="shared" si="5"/>
        <v>2242</v>
      </c>
      <c r="K76" s="19">
        <f t="shared" si="6"/>
        <v>-511</v>
      </c>
      <c r="L76" s="19">
        <f t="shared" si="7"/>
        <v>0</v>
      </c>
    </row>
    <row r="77" spans="1:12">
      <c r="A77" s="54">
        <v>75</v>
      </c>
      <c r="B77" s="66" t="s">
        <v>75</v>
      </c>
      <c r="C77" s="19">
        <v>6069</v>
      </c>
      <c r="D77" s="19">
        <v>7630</v>
      </c>
      <c r="E77" s="19">
        <v>7522</v>
      </c>
      <c r="F77" s="19"/>
      <c r="G77" s="19"/>
      <c r="H77" s="19"/>
      <c r="I77" s="67">
        <f t="shared" si="4"/>
        <v>0.23941341242379305</v>
      </c>
      <c r="J77" s="19">
        <f t="shared" si="5"/>
        <v>1453</v>
      </c>
      <c r="K77" s="19">
        <f t="shared" si="6"/>
        <v>-108</v>
      </c>
      <c r="L77" s="19">
        <f t="shared" si="7"/>
        <v>0</v>
      </c>
    </row>
    <row r="78" spans="1:12">
      <c r="A78" s="54">
        <v>76</v>
      </c>
      <c r="B78" s="66" t="s">
        <v>76</v>
      </c>
      <c r="C78" s="19">
        <v>12037</v>
      </c>
      <c r="D78" s="19">
        <v>15516</v>
      </c>
      <c r="E78" s="19">
        <v>15197</v>
      </c>
      <c r="F78" s="19"/>
      <c r="G78" s="19"/>
      <c r="H78" s="19"/>
      <c r="I78" s="67">
        <f t="shared" si="4"/>
        <v>0.26252388468887594</v>
      </c>
      <c r="J78" s="19">
        <f t="shared" si="5"/>
        <v>3160</v>
      </c>
      <c r="K78" s="19">
        <f t="shared" si="6"/>
        <v>-319</v>
      </c>
      <c r="L78" s="19">
        <f t="shared" si="7"/>
        <v>0</v>
      </c>
    </row>
    <row r="79" spans="1:12">
      <c r="A79" s="54">
        <v>77</v>
      </c>
      <c r="B79" s="66" t="s">
        <v>77</v>
      </c>
      <c r="C79" s="19">
        <v>36834</v>
      </c>
      <c r="D79" s="19">
        <v>39649</v>
      </c>
      <c r="E79" s="19">
        <v>39103</v>
      </c>
      <c r="F79" s="19"/>
      <c r="G79" s="19"/>
      <c r="H79" s="19"/>
      <c r="I79" s="67">
        <f t="shared" si="4"/>
        <v>6.1600695010045066E-2</v>
      </c>
      <c r="J79" s="19">
        <f t="shared" si="5"/>
        <v>2269</v>
      </c>
      <c r="K79" s="19">
        <f t="shared" si="6"/>
        <v>-546</v>
      </c>
      <c r="L79" s="19">
        <f t="shared" si="7"/>
        <v>0</v>
      </c>
    </row>
    <row r="80" spans="1:12">
      <c r="A80" s="54">
        <v>78</v>
      </c>
      <c r="B80" s="66" t="s">
        <v>78</v>
      </c>
      <c r="C80" s="19">
        <v>27022</v>
      </c>
      <c r="D80" s="19">
        <v>29361</v>
      </c>
      <c r="E80" s="19">
        <v>28661</v>
      </c>
      <c r="F80" s="19"/>
      <c r="G80" s="19"/>
      <c r="H80" s="19"/>
      <c r="I80" s="67">
        <f t="shared" si="4"/>
        <v>6.0654281696395529E-2</v>
      </c>
      <c r="J80" s="19">
        <f t="shared" si="5"/>
        <v>1639</v>
      </c>
      <c r="K80" s="19">
        <f t="shared" si="6"/>
        <v>-700</v>
      </c>
      <c r="L80" s="19">
        <f t="shared" si="7"/>
        <v>0</v>
      </c>
    </row>
    <row r="81" spans="1:12">
      <c r="A81" s="54">
        <v>79</v>
      </c>
      <c r="B81" s="66" t="s">
        <v>79</v>
      </c>
      <c r="C81" s="19">
        <v>11545</v>
      </c>
      <c r="D81" s="19">
        <v>12473</v>
      </c>
      <c r="E81" s="19">
        <v>12196</v>
      </c>
      <c r="F81" s="19"/>
      <c r="G81" s="19"/>
      <c r="H81" s="19"/>
      <c r="I81" s="67">
        <f t="shared" si="4"/>
        <v>5.6388046773495022E-2</v>
      </c>
      <c r="J81" s="19">
        <f t="shared" si="5"/>
        <v>651</v>
      </c>
      <c r="K81" s="19">
        <f t="shared" si="6"/>
        <v>-277</v>
      </c>
      <c r="L81" s="19">
        <f t="shared" si="7"/>
        <v>0</v>
      </c>
    </row>
    <row r="82" spans="1:12">
      <c r="A82" s="54">
        <v>80</v>
      </c>
      <c r="B82" s="66" t="s">
        <v>80</v>
      </c>
      <c r="C82" s="19">
        <v>41432</v>
      </c>
      <c r="D82" s="19">
        <v>45071</v>
      </c>
      <c r="E82" s="19">
        <v>44205</v>
      </c>
      <c r="F82" s="19"/>
      <c r="G82" s="19"/>
      <c r="H82" s="19"/>
      <c r="I82" s="67">
        <f t="shared" si="4"/>
        <v>6.6928943811546626E-2</v>
      </c>
      <c r="J82" s="19">
        <f t="shared" si="5"/>
        <v>2773</v>
      </c>
      <c r="K82" s="19">
        <f t="shared" si="6"/>
        <v>-866</v>
      </c>
      <c r="L82" s="19">
        <f t="shared" si="7"/>
        <v>0</v>
      </c>
    </row>
    <row r="83" spans="1:12">
      <c r="A83" s="54">
        <v>81</v>
      </c>
      <c r="B83" s="66" t="s">
        <v>81</v>
      </c>
      <c r="C83" s="19">
        <v>54857</v>
      </c>
      <c r="D83" s="19">
        <v>58420</v>
      </c>
      <c r="E83" s="19">
        <v>57537</v>
      </c>
      <c r="F83" s="19"/>
      <c r="G83" s="19"/>
      <c r="H83" s="19"/>
      <c r="I83" s="67">
        <f t="shared" si="4"/>
        <v>4.8854293891390344E-2</v>
      </c>
      <c r="J83" s="19">
        <f t="shared" si="5"/>
        <v>2680</v>
      </c>
      <c r="K83" s="19">
        <f t="shared" si="6"/>
        <v>-883</v>
      </c>
      <c r="L83" s="19">
        <f t="shared" si="7"/>
        <v>0</v>
      </c>
    </row>
    <row r="84" spans="1:12" s="91" customFormat="1">
      <c r="A84" s="173" t="s">
        <v>255</v>
      </c>
      <c r="B84" s="173"/>
      <c r="C84" s="95">
        <v>10655196</v>
      </c>
      <c r="D84" s="95">
        <v>11545308</v>
      </c>
      <c r="E84" s="95">
        <v>11457691</v>
      </c>
      <c r="F84" s="95"/>
      <c r="G84" s="95"/>
      <c r="H84" s="95"/>
      <c r="I84" s="88">
        <f t="shared" si="4"/>
        <v>7.5314898008445832E-2</v>
      </c>
      <c r="J84" s="96">
        <f t="shared" si="5"/>
        <v>802495</v>
      </c>
      <c r="K84" s="96">
        <f t="shared" si="6"/>
        <v>-87617</v>
      </c>
      <c r="L84" s="19">
        <f t="shared" si="7"/>
        <v>0</v>
      </c>
    </row>
    <row r="86" spans="1:12">
      <c r="E86" s="134">
        <f>E84-C84</f>
        <v>802495</v>
      </c>
      <c r="F86" s="134">
        <f>E84-D84</f>
        <v>-87617</v>
      </c>
    </row>
    <row r="87" spans="1:12">
      <c r="E87" s="134">
        <f>H84-F84</f>
        <v>0</v>
      </c>
      <c r="F87" s="134">
        <f>H84-G84</f>
        <v>0</v>
      </c>
      <c r="G87" s="134"/>
      <c r="H87" s="134"/>
    </row>
  </sheetData>
  <mergeCells count="3">
    <mergeCell ref="A84:B84"/>
    <mergeCell ref="C1:E1"/>
    <mergeCell ref="F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93"/>
  <sheetViews>
    <sheetView tabSelected="1" zoomScale="80" zoomScaleNormal="80" workbookViewId="0">
      <selection activeCell="R16" sqref="R16"/>
    </sheetView>
  </sheetViews>
  <sheetFormatPr defaultRowHeight="15"/>
  <cols>
    <col min="2" max="2" width="39.5703125" customWidth="1"/>
    <col min="3" max="3" width="19.42578125" style="131" customWidth="1"/>
    <col min="4" max="4" width="19.42578125" style="129" customWidth="1"/>
    <col min="5" max="5" width="19.42578125" style="130" customWidth="1"/>
    <col min="6" max="8" width="19.42578125" style="131" customWidth="1"/>
    <col min="9" max="9" width="41.140625" customWidth="1"/>
    <col min="10" max="10" width="29.140625" customWidth="1"/>
    <col min="11" max="11" width="23.42578125" customWidth="1"/>
    <col min="12" max="12" width="23.42578125" style="131" customWidth="1"/>
  </cols>
  <sheetData>
    <row r="1" spans="1:12" s="131" customFormat="1" ht="15.75" thickBot="1">
      <c r="C1" s="169" t="s">
        <v>163</v>
      </c>
      <c r="D1" s="169"/>
      <c r="E1" s="170"/>
      <c r="F1" s="171" t="s">
        <v>164</v>
      </c>
      <c r="G1" s="169"/>
      <c r="H1" s="170"/>
    </row>
    <row r="2" spans="1:12" ht="69.95" customHeight="1">
      <c r="A2" s="71" t="s">
        <v>167</v>
      </c>
      <c r="B2" s="70" t="s">
        <v>165</v>
      </c>
      <c r="C2" s="144">
        <v>42767</v>
      </c>
      <c r="D2" s="144">
        <v>43101</v>
      </c>
      <c r="E2" s="144">
        <v>43132</v>
      </c>
      <c r="F2" s="144">
        <v>42767</v>
      </c>
      <c r="G2" s="144">
        <v>43101</v>
      </c>
      <c r="H2" s="144">
        <v>43132</v>
      </c>
      <c r="I2" s="68" t="s">
        <v>339</v>
      </c>
      <c r="J2" s="68" t="s">
        <v>340</v>
      </c>
      <c r="K2" s="1" t="s">
        <v>342</v>
      </c>
      <c r="L2" s="137" t="s">
        <v>341</v>
      </c>
    </row>
    <row r="3" spans="1:12">
      <c r="A3" s="63">
        <v>1</v>
      </c>
      <c r="B3" s="64" t="s">
        <v>168</v>
      </c>
      <c r="C3" s="19">
        <v>92971</v>
      </c>
      <c r="D3" s="19">
        <v>97313</v>
      </c>
      <c r="E3" s="19">
        <v>95442</v>
      </c>
      <c r="F3" s="19"/>
      <c r="G3" s="19"/>
      <c r="H3" s="19"/>
      <c r="I3" s="67">
        <f>(E3-C3)/C3</f>
        <v>2.6578180292779467E-2</v>
      </c>
      <c r="J3" s="19">
        <f>E3-C3</f>
        <v>2471</v>
      </c>
      <c r="K3" s="19">
        <f>E3-D3</f>
        <v>-1871</v>
      </c>
      <c r="L3" s="19">
        <f>H3-G3</f>
        <v>0</v>
      </c>
    </row>
    <row r="4" spans="1:12">
      <c r="A4" s="63">
        <v>2</v>
      </c>
      <c r="B4" s="64" t="s">
        <v>169</v>
      </c>
      <c r="C4" s="19">
        <v>25446</v>
      </c>
      <c r="D4" s="19">
        <v>30462</v>
      </c>
      <c r="E4" s="19">
        <v>28358</v>
      </c>
      <c r="F4" s="19"/>
      <c r="G4" s="19"/>
      <c r="H4" s="19"/>
      <c r="I4" s="67">
        <f t="shared" ref="I4:I67" si="0">(E4-C4)/C4</f>
        <v>0.11443841861196259</v>
      </c>
      <c r="J4" s="19">
        <f t="shared" ref="J4:J67" si="1">E4-C4</f>
        <v>2912</v>
      </c>
      <c r="K4" s="19">
        <f t="shared" ref="K4:K67" si="2">E4-D4</f>
        <v>-2104</v>
      </c>
      <c r="L4" s="19">
        <f t="shared" ref="L4:L67" si="3">H4-G4</f>
        <v>0</v>
      </c>
    </row>
    <row r="5" spans="1:12">
      <c r="A5" s="63">
        <v>3</v>
      </c>
      <c r="B5" s="64" t="s">
        <v>170</v>
      </c>
      <c r="C5" s="19">
        <v>7958</v>
      </c>
      <c r="D5" s="19">
        <v>9009</v>
      </c>
      <c r="E5" s="19">
        <v>8874</v>
      </c>
      <c r="F5" s="19"/>
      <c r="G5" s="19"/>
      <c r="H5" s="19"/>
      <c r="I5" s="67">
        <f t="shared" si="0"/>
        <v>0.11510429756220156</v>
      </c>
      <c r="J5" s="19">
        <f t="shared" si="1"/>
        <v>916</v>
      </c>
      <c r="K5" s="19">
        <f t="shared" si="2"/>
        <v>-135</v>
      </c>
      <c r="L5" s="19">
        <f t="shared" si="3"/>
        <v>0</v>
      </c>
    </row>
    <row r="6" spans="1:12">
      <c r="A6" s="63">
        <v>5</v>
      </c>
      <c r="B6" s="64" t="s">
        <v>171</v>
      </c>
      <c r="C6" s="19">
        <v>11313</v>
      </c>
      <c r="D6" s="19">
        <v>12041</v>
      </c>
      <c r="E6" s="19">
        <v>11561</v>
      </c>
      <c r="F6" s="19"/>
      <c r="G6" s="19"/>
      <c r="H6" s="19"/>
      <c r="I6" s="67">
        <f t="shared" si="0"/>
        <v>2.1921683019535048E-2</v>
      </c>
      <c r="J6" s="19">
        <f t="shared" si="1"/>
        <v>248</v>
      </c>
      <c r="K6" s="19">
        <f t="shared" si="2"/>
        <v>-480</v>
      </c>
      <c r="L6" s="19">
        <f t="shared" si="3"/>
        <v>0</v>
      </c>
    </row>
    <row r="7" spans="1:12">
      <c r="A7" s="63">
        <v>6</v>
      </c>
      <c r="B7" s="64" t="s">
        <v>172</v>
      </c>
      <c r="C7" s="19">
        <v>841</v>
      </c>
      <c r="D7" s="19">
        <v>1078</v>
      </c>
      <c r="E7" s="19">
        <v>1076</v>
      </c>
      <c r="F7" s="19"/>
      <c r="G7" s="19"/>
      <c r="H7" s="19"/>
      <c r="I7" s="67">
        <f t="shared" si="0"/>
        <v>0.27942925089179549</v>
      </c>
      <c r="J7" s="19">
        <f t="shared" si="1"/>
        <v>235</v>
      </c>
      <c r="K7" s="19">
        <f t="shared" si="2"/>
        <v>-2</v>
      </c>
      <c r="L7" s="19">
        <f t="shared" si="3"/>
        <v>0</v>
      </c>
    </row>
    <row r="8" spans="1:12">
      <c r="A8" s="63">
        <v>7</v>
      </c>
      <c r="B8" s="64" t="s">
        <v>173</v>
      </c>
      <c r="C8" s="19">
        <v>14452</v>
      </c>
      <c r="D8" s="19">
        <v>16535</v>
      </c>
      <c r="E8" s="19">
        <v>16457</v>
      </c>
      <c r="F8" s="19"/>
      <c r="G8" s="19"/>
      <c r="H8" s="19"/>
      <c r="I8" s="67">
        <f t="shared" si="0"/>
        <v>0.13873512316634376</v>
      </c>
      <c r="J8" s="19">
        <f t="shared" si="1"/>
        <v>2005</v>
      </c>
      <c r="K8" s="19">
        <f t="shared" si="2"/>
        <v>-78</v>
      </c>
      <c r="L8" s="19">
        <f t="shared" si="3"/>
        <v>0</v>
      </c>
    </row>
    <row r="9" spans="1:12">
      <c r="A9" s="63">
        <v>8</v>
      </c>
      <c r="B9" s="64" t="s">
        <v>174</v>
      </c>
      <c r="C9" s="19">
        <v>52026</v>
      </c>
      <c r="D9" s="19">
        <v>57435</v>
      </c>
      <c r="E9" s="19">
        <v>57391</v>
      </c>
      <c r="F9" s="19"/>
      <c r="G9" s="19"/>
      <c r="H9" s="19"/>
      <c r="I9" s="67">
        <f t="shared" si="0"/>
        <v>0.10312151616499443</v>
      </c>
      <c r="J9" s="19">
        <f t="shared" si="1"/>
        <v>5365</v>
      </c>
      <c r="K9" s="19">
        <f t="shared" si="2"/>
        <v>-44</v>
      </c>
      <c r="L9" s="19">
        <f t="shared" si="3"/>
        <v>0</v>
      </c>
    </row>
    <row r="10" spans="1:12">
      <c r="A10" s="63">
        <v>9</v>
      </c>
      <c r="B10" s="64" t="s">
        <v>175</v>
      </c>
      <c r="C10" s="19">
        <v>5163</v>
      </c>
      <c r="D10" s="19">
        <v>6088</v>
      </c>
      <c r="E10" s="19">
        <v>5978</v>
      </c>
      <c r="F10" s="19"/>
      <c r="G10" s="19"/>
      <c r="H10" s="19"/>
      <c r="I10" s="67">
        <f t="shared" si="0"/>
        <v>0.15785396087546</v>
      </c>
      <c r="J10" s="19">
        <f t="shared" si="1"/>
        <v>815</v>
      </c>
      <c r="K10" s="19">
        <f t="shared" si="2"/>
        <v>-110</v>
      </c>
      <c r="L10" s="19">
        <f t="shared" si="3"/>
        <v>0</v>
      </c>
    </row>
    <row r="11" spans="1:12">
      <c r="A11" s="65">
        <v>10</v>
      </c>
      <c r="B11" s="64" t="s">
        <v>176</v>
      </c>
      <c r="C11" s="19">
        <v>317757</v>
      </c>
      <c r="D11" s="19">
        <v>330289</v>
      </c>
      <c r="E11" s="19">
        <v>331037</v>
      </c>
      <c r="F11" s="19"/>
      <c r="G11" s="19"/>
      <c r="H11" s="19"/>
      <c r="I11" s="67">
        <f t="shared" si="0"/>
        <v>4.1792942405674778E-2</v>
      </c>
      <c r="J11" s="19">
        <f t="shared" si="1"/>
        <v>13280</v>
      </c>
      <c r="K11" s="19">
        <f t="shared" si="2"/>
        <v>748</v>
      </c>
      <c r="L11" s="19">
        <f t="shared" si="3"/>
        <v>0</v>
      </c>
    </row>
    <row r="12" spans="1:12">
      <c r="A12" s="65">
        <v>11</v>
      </c>
      <c r="B12" s="64" t="s">
        <v>177</v>
      </c>
      <c r="C12" s="19">
        <v>12886</v>
      </c>
      <c r="D12" s="19">
        <v>13967</v>
      </c>
      <c r="E12" s="19">
        <v>14002</v>
      </c>
      <c r="F12" s="19"/>
      <c r="G12" s="19"/>
      <c r="H12" s="19"/>
      <c r="I12" s="67">
        <f t="shared" si="0"/>
        <v>8.6605618500698436E-2</v>
      </c>
      <c r="J12" s="19">
        <f t="shared" si="1"/>
        <v>1116</v>
      </c>
      <c r="K12" s="19">
        <f t="shared" si="2"/>
        <v>35</v>
      </c>
      <c r="L12" s="19">
        <f t="shared" si="3"/>
        <v>0</v>
      </c>
    </row>
    <row r="13" spans="1:12">
      <c r="A13" s="65">
        <v>12</v>
      </c>
      <c r="B13" s="64" t="s">
        <v>178</v>
      </c>
      <c r="C13" s="19">
        <v>1331</v>
      </c>
      <c r="D13" s="19">
        <v>1159</v>
      </c>
      <c r="E13" s="19">
        <v>1169</v>
      </c>
      <c r="F13" s="19"/>
      <c r="G13" s="19"/>
      <c r="H13" s="19"/>
      <c r="I13" s="67">
        <f t="shared" si="0"/>
        <v>-0.1217129977460556</v>
      </c>
      <c r="J13" s="19">
        <f t="shared" si="1"/>
        <v>-162</v>
      </c>
      <c r="K13" s="19">
        <f t="shared" si="2"/>
        <v>10</v>
      </c>
      <c r="L13" s="19">
        <f t="shared" si="3"/>
        <v>0</v>
      </c>
    </row>
    <row r="14" spans="1:12">
      <c r="A14" s="65">
        <v>13</v>
      </c>
      <c r="B14" s="64" t="s">
        <v>179</v>
      </c>
      <c r="C14" s="19">
        <v>254366</v>
      </c>
      <c r="D14" s="19">
        <v>267867</v>
      </c>
      <c r="E14" s="19">
        <v>267791</v>
      </c>
      <c r="F14" s="19"/>
      <c r="G14" s="19"/>
      <c r="H14" s="19"/>
      <c r="I14" s="67">
        <f t="shared" si="0"/>
        <v>5.2778280116053247E-2</v>
      </c>
      <c r="J14" s="19">
        <f t="shared" si="1"/>
        <v>13425</v>
      </c>
      <c r="K14" s="19">
        <f t="shared" si="2"/>
        <v>-76</v>
      </c>
      <c r="L14" s="19">
        <f t="shared" si="3"/>
        <v>0</v>
      </c>
    </row>
    <row r="15" spans="1:12">
      <c r="A15" s="65">
        <v>14</v>
      </c>
      <c r="B15" s="64" t="s">
        <v>180</v>
      </c>
      <c r="C15" s="19">
        <v>360949</v>
      </c>
      <c r="D15" s="19">
        <v>388673</v>
      </c>
      <c r="E15" s="19">
        <v>387729</v>
      </c>
      <c r="F15" s="19"/>
      <c r="G15" s="19"/>
      <c r="H15" s="19"/>
      <c r="I15" s="67">
        <f t="shared" si="0"/>
        <v>7.4193307087704913E-2</v>
      </c>
      <c r="J15" s="19">
        <f t="shared" si="1"/>
        <v>26780</v>
      </c>
      <c r="K15" s="19">
        <f t="shared" si="2"/>
        <v>-944</v>
      </c>
      <c r="L15" s="19">
        <f t="shared" si="3"/>
        <v>0</v>
      </c>
    </row>
    <row r="16" spans="1:12">
      <c r="A16" s="65">
        <v>15</v>
      </c>
      <c r="B16" s="64" t="s">
        <v>181</v>
      </c>
      <c r="C16" s="19">
        <v>52707</v>
      </c>
      <c r="D16" s="19">
        <v>55135</v>
      </c>
      <c r="E16" s="19">
        <v>55722</v>
      </c>
      <c r="F16" s="19"/>
      <c r="G16" s="19"/>
      <c r="H16" s="19"/>
      <c r="I16" s="67">
        <f t="shared" si="0"/>
        <v>5.7203028060788891E-2</v>
      </c>
      <c r="J16" s="19">
        <f t="shared" si="1"/>
        <v>3015</v>
      </c>
      <c r="K16" s="19">
        <f t="shared" si="2"/>
        <v>587</v>
      </c>
      <c r="L16" s="19">
        <f t="shared" si="3"/>
        <v>0</v>
      </c>
    </row>
    <row r="17" spans="1:12">
      <c r="A17" s="65">
        <v>16</v>
      </c>
      <c r="B17" s="64" t="s">
        <v>182</v>
      </c>
      <c r="C17" s="19">
        <v>52637</v>
      </c>
      <c r="D17" s="19">
        <v>55598</v>
      </c>
      <c r="E17" s="19">
        <v>55213</v>
      </c>
      <c r="F17" s="19"/>
      <c r="G17" s="19"/>
      <c r="H17" s="19"/>
      <c r="I17" s="67">
        <f t="shared" si="0"/>
        <v>4.8938959287193419E-2</v>
      </c>
      <c r="J17" s="19">
        <f t="shared" si="1"/>
        <v>2576</v>
      </c>
      <c r="K17" s="19">
        <f t="shared" si="2"/>
        <v>-385</v>
      </c>
      <c r="L17" s="19">
        <f t="shared" si="3"/>
        <v>0</v>
      </c>
    </row>
    <row r="18" spans="1:12">
      <c r="A18" s="65">
        <v>17</v>
      </c>
      <c r="B18" s="64" t="s">
        <v>183</v>
      </c>
      <c r="C18" s="19">
        <v>41470</v>
      </c>
      <c r="D18" s="19">
        <v>43943</v>
      </c>
      <c r="E18" s="19">
        <v>43637</v>
      </c>
      <c r="F18" s="19"/>
      <c r="G18" s="19"/>
      <c r="H18" s="19"/>
      <c r="I18" s="67">
        <f t="shared" si="0"/>
        <v>5.2254641909814326E-2</v>
      </c>
      <c r="J18" s="19">
        <f t="shared" si="1"/>
        <v>2167</v>
      </c>
      <c r="K18" s="19">
        <f t="shared" si="2"/>
        <v>-306</v>
      </c>
      <c r="L18" s="19">
        <f t="shared" si="3"/>
        <v>0</v>
      </c>
    </row>
    <row r="19" spans="1:12">
      <c r="A19" s="65">
        <v>18</v>
      </c>
      <c r="B19" s="64" t="s">
        <v>184</v>
      </c>
      <c r="C19" s="19">
        <v>49692</v>
      </c>
      <c r="D19" s="19">
        <v>49679</v>
      </c>
      <c r="E19" s="19">
        <v>49065</v>
      </c>
      <c r="F19" s="19"/>
      <c r="G19" s="19"/>
      <c r="H19" s="19"/>
      <c r="I19" s="67">
        <f t="shared" si="0"/>
        <v>-1.2617725187152862E-2</v>
      </c>
      <c r="J19" s="19">
        <f t="shared" si="1"/>
        <v>-627</v>
      </c>
      <c r="K19" s="19">
        <f t="shared" si="2"/>
        <v>-614</v>
      </c>
      <c r="L19" s="19">
        <f t="shared" si="3"/>
        <v>0</v>
      </c>
    </row>
    <row r="20" spans="1:12">
      <c r="A20" s="65">
        <v>19</v>
      </c>
      <c r="B20" s="64" t="s">
        <v>185</v>
      </c>
      <c r="C20" s="19">
        <v>2960</v>
      </c>
      <c r="D20" s="19">
        <v>3066</v>
      </c>
      <c r="E20" s="19">
        <v>2992</v>
      </c>
      <c r="F20" s="19"/>
      <c r="G20" s="19"/>
      <c r="H20" s="19"/>
      <c r="I20" s="67">
        <f t="shared" si="0"/>
        <v>1.0810810810810811E-2</v>
      </c>
      <c r="J20" s="19">
        <f t="shared" si="1"/>
        <v>32</v>
      </c>
      <c r="K20" s="19">
        <f t="shared" si="2"/>
        <v>-74</v>
      </c>
      <c r="L20" s="19">
        <f t="shared" si="3"/>
        <v>0</v>
      </c>
    </row>
    <row r="21" spans="1:12">
      <c r="A21" s="65">
        <v>20</v>
      </c>
      <c r="B21" s="64" t="s">
        <v>186</v>
      </c>
      <c r="C21" s="19">
        <v>53861</v>
      </c>
      <c r="D21" s="19">
        <v>57328</v>
      </c>
      <c r="E21" s="19">
        <v>57292</v>
      </c>
      <c r="F21" s="19"/>
      <c r="G21" s="19"/>
      <c r="H21" s="19"/>
      <c r="I21" s="67">
        <f t="shared" si="0"/>
        <v>6.3701008150609903E-2</v>
      </c>
      <c r="J21" s="19">
        <f t="shared" si="1"/>
        <v>3431</v>
      </c>
      <c r="K21" s="19">
        <f t="shared" si="2"/>
        <v>-36</v>
      </c>
      <c r="L21" s="19">
        <f t="shared" si="3"/>
        <v>0</v>
      </c>
    </row>
    <row r="22" spans="1:12">
      <c r="A22" s="65">
        <v>21</v>
      </c>
      <c r="B22" s="64" t="s">
        <v>187</v>
      </c>
      <c r="C22" s="19">
        <v>9448</v>
      </c>
      <c r="D22" s="19">
        <v>10802</v>
      </c>
      <c r="E22" s="19">
        <v>10929</v>
      </c>
      <c r="F22" s="19"/>
      <c r="G22" s="19"/>
      <c r="H22" s="19"/>
      <c r="I22" s="67">
        <f t="shared" si="0"/>
        <v>0.15675275190516511</v>
      </c>
      <c r="J22" s="19">
        <f t="shared" si="1"/>
        <v>1481</v>
      </c>
      <c r="K22" s="19">
        <f t="shared" si="2"/>
        <v>127</v>
      </c>
      <c r="L22" s="19">
        <f t="shared" si="3"/>
        <v>0</v>
      </c>
    </row>
    <row r="23" spans="1:12">
      <c r="A23" s="65">
        <v>22</v>
      </c>
      <c r="B23" s="64" t="s">
        <v>188</v>
      </c>
      <c r="C23" s="19">
        <v>150135</v>
      </c>
      <c r="D23" s="19">
        <v>156366</v>
      </c>
      <c r="E23" s="19">
        <v>156724</v>
      </c>
      <c r="F23" s="19"/>
      <c r="G23" s="19"/>
      <c r="H23" s="19"/>
      <c r="I23" s="67">
        <f t="shared" si="0"/>
        <v>4.3887168215272922E-2</v>
      </c>
      <c r="J23" s="19">
        <f t="shared" si="1"/>
        <v>6589</v>
      </c>
      <c r="K23" s="19">
        <f t="shared" si="2"/>
        <v>358</v>
      </c>
      <c r="L23" s="19">
        <f t="shared" si="3"/>
        <v>0</v>
      </c>
    </row>
    <row r="24" spans="1:12">
      <c r="A24" s="65">
        <v>23</v>
      </c>
      <c r="B24" s="64" t="s">
        <v>189</v>
      </c>
      <c r="C24" s="19">
        <v>159580</v>
      </c>
      <c r="D24" s="19">
        <v>169101</v>
      </c>
      <c r="E24" s="19">
        <v>168554</v>
      </c>
      <c r="F24" s="19"/>
      <c r="G24" s="19"/>
      <c r="H24" s="19"/>
      <c r="I24" s="67">
        <f t="shared" si="0"/>
        <v>5.6235117182604336E-2</v>
      </c>
      <c r="J24" s="19">
        <f t="shared" si="1"/>
        <v>8974</v>
      </c>
      <c r="K24" s="19">
        <f t="shared" si="2"/>
        <v>-547</v>
      </c>
      <c r="L24" s="19">
        <f t="shared" si="3"/>
        <v>0</v>
      </c>
    </row>
    <row r="25" spans="1:12">
      <c r="A25" s="65">
        <v>24</v>
      </c>
      <c r="B25" s="64" t="s">
        <v>190</v>
      </c>
      <c r="C25" s="19">
        <v>76856</v>
      </c>
      <c r="D25" s="19">
        <v>86661</v>
      </c>
      <c r="E25" s="19">
        <v>87112</v>
      </c>
      <c r="F25" s="19"/>
      <c r="G25" s="19"/>
      <c r="H25" s="19"/>
      <c r="I25" s="67">
        <f t="shared" si="0"/>
        <v>0.13344436348495889</v>
      </c>
      <c r="J25" s="19">
        <f t="shared" si="1"/>
        <v>10256</v>
      </c>
      <c r="K25" s="19">
        <f t="shared" si="2"/>
        <v>451</v>
      </c>
      <c r="L25" s="19">
        <f t="shared" si="3"/>
        <v>0</v>
      </c>
    </row>
    <row r="26" spans="1:12">
      <c r="A26" s="65">
        <v>25</v>
      </c>
      <c r="B26" s="64" t="s">
        <v>191</v>
      </c>
      <c r="C26" s="19">
        <v>299083</v>
      </c>
      <c r="D26" s="19">
        <v>309560</v>
      </c>
      <c r="E26" s="19">
        <v>308164</v>
      </c>
      <c r="F26" s="19"/>
      <c r="G26" s="19"/>
      <c r="H26" s="19"/>
      <c r="I26" s="67">
        <f t="shared" si="0"/>
        <v>3.0362808986134283E-2</v>
      </c>
      <c r="J26" s="19">
        <f t="shared" si="1"/>
        <v>9081</v>
      </c>
      <c r="K26" s="19">
        <f t="shared" si="2"/>
        <v>-1396</v>
      </c>
      <c r="L26" s="19">
        <f t="shared" si="3"/>
        <v>0</v>
      </c>
    </row>
    <row r="27" spans="1:12">
      <c r="A27" s="65">
        <v>26</v>
      </c>
      <c r="B27" s="64" t="s">
        <v>192</v>
      </c>
      <c r="C27" s="19">
        <v>18261</v>
      </c>
      <c r="D27" s="19">
        <v>19357</v>
      </c>
      <c r="E27" s="19">
        <v>19289</v>
      </c>
      <c r="F27" s="19"/>
      <c r="G27" s="19"/>
      <c r="H27" s="19"/>
      <c r="I27" s="67">
        <f t="shared" si="0"/>
        <v>5.6294835989266746E-2</v>
      </c>
      <c r="J27" s="19">
        <f t="shared" si="1"/>
        <v>1028</v>
      </c>
      <c r="K27" s="19">
        <f t="shared" si="2"/>
        <v>-68</v>
      </c>
      <c r="L27" s="19">
        <f t="shared" si="3"/>
        <v>0</v>
      </c>
    </row>
    <row r="28" spans="1:12">
      <c r="A28" s="65">
        <v>27</v>
      </c>
      <c r="B28" s="64" t="s">
        <v>193</v>
      </c>
      <c r="C28" s="19">
        <v>69576</v>
      </c>
      <c r="D28" s="19">
        <v>77556</v>
      </c>
      <c r="E28" s="19">
        <v>77978</v>
      </c>
      <c r="F28" s="19"/>
      <c r="G28" s="19"/>
      <c r="H28" s="19"/>
      <c r="I28" s="67">
        <f t="shared" si="0"/>
        <v>0.12076003219500978</v>
      </c>
      <c r="J28" s="19">
        <f t="shared" si="1"/>
        <v>8402</v>
      </c>
      <c r="K28" s="19">
        <f t="shared" si="2"/>
        <v>422</v>
      </c>
      <c r="L28" s="19">
        <f t="shared" si="3"/>
        <v>0</v>
      </c>
    </row>
    <row r="29" spans="1:12">
      <c r="A29" s="65">
        <v>28</v>
      </c>
      <c r="B29" s="64" t="s">
        <v>194</v>
      </c>
      <c r="C29" s="19">
        <v>117798</v>
      </c>
      <c r="D29" s="19">
        <v>130369</v>
      </c>
      <c r="E29" s="19">
        <v>131808</v>
      </c>
      <c r="F29" s="19"/>
      <c r="G29" s="19"/>
      <c r="H29" s="19"/>
      <c r="I29" s="67">
        <f t="shared" si="0"/>
        <v>0.11893240971833138</v>
      </c>
      <c r="J29" s="19">
        <f t="shared" si="1"/>
        <v>14010</v>
      </c>
      <c r="K29" s="19">
        <f t="shared" si="2"/>
        <v>1439</v>
      </c>
      <c r="L29" s="19">
        <f t="shared" si="3"/>
        <v>0</v>
      </c>
    </row>
    <row r="30" spans="1:12">
      <c r="A30" s="65">
        <v>29</v>
      </c>
      <c r="B30" s="64" t="s">
        <v>195</v>
      </c>
      <c r="C30" s="19">
        <v>62511</v>
      </c>
      <c r="D30" s="19">
        <v>66650</v>
      </c>
      <c r="E30" s="19">
        <v>66337</v>
      </c>
      <c r="F30" s="19"/>
      <c r="G30" s="19"/>
      <c r="H30" s="19"/>
      <c r="I30" s="67">
        <f t="shared" si="0"/>
        <v>6.1205227879893138E-2</v>
      </c>
      <c r="J30" s="19">
        <f t="shared" si="1"/>
        <v>3826</v>
      </c>
      <c r="K30" s="19">
        <f t="shared" si="2"/>
        <v>-313</v>
      </c>
      <c r="L30" s="19">
        <f t="shared" si="3"/>
        <v>0</v>
      </c>
    </row>
    <row r="31" spans="1:12">
      <c r="A31" s="65">
        <v>30</v>
      </c>
      <c r="B31" s="64" t="s">
        <v>196</v>
      </c>
      <c r="C31" s="19">
        <v>17036</v>
      </c>
      <c r="D31" s="19">
        <v>17319</v>
      </c>
      <c r="E31" s="19">
        <v>17157</v>
      </c>
      <c r="F31" s="19"/>
      <c r="G31" s="19"/>
      <c r="H31" s="19"/>
      <c r="I31" s="67">
        <f t="shared" si="0"/>
        <v>7.1026062455975579E-3</v>
      </c>
      <c r="J31" s="19">
        <f t="shared" si="1"/>
        <v>121</v>
      </c>
      <c r="K31" s="19">
        <f t="shared" si="2"/>
        <v>-162</v>
      </c>
      <c r="L31" s="19">
        <f t="shared" si="3"/>
        <v>0</v>
      </c>
    </row>
    <row r="32" spans="1:12">
      <c r="A32" s="65">
        <v>31</v>
      </c>
      <c r="B32" s="64" t="s">
        <v>197</v>
      </c>
      <c r="C32" s="19">
        <v>136779</v>
      </c>
      <c r="D32" s="19">
        <v>141597</v>
      </c>
      <c r="E32" s="19">
        <v>140153</v>
      </c>
      <c r="F32" s="19"/>
      <c r="G32" s="19"/>
      <c r="H32" s="19"/>
      <c r="I32" s="67">
        <f t="shared" si="0"/>
        <v>2.4667529372198949E-2</v>
      </c>
      <c r="J32" s="19">
        <f t="shared" si="1"/>
        <v>3374</v>
      </c>
      <c r="K32" s="19">
        <f t="shared" si="2"/>
        <v>-1444</v>
      </c>
      <c r="L32" s="19">
        <f t="shared" si="3"/>
        <v>0</v>
      </c>
    </row>
    <row r="33" spans="1:12">
      <c r="A33" s="65">
        <v>32</v>
      </c>
      <c r="B33" s="64" t="s">
        <v>198</v>
      </c>
      <c r="C33" s="19">
        <v>47869</v>
      </c>
      <c r="D33" s="19">
        <v>51667</v>
      </c>
      <c r="E33" s="19">
        <v>51121</v>
      </c>
      <c r="F33" s="19"/>
      <c r="G33" s="19"/>
      <c r="H33" s="19"/>
      <c r="I33" s="67">
        <f t="shared" si="0"/>
        <v>6.7935407048402938E-2</v>
      </c>
      <c r="J33" s="19">
        <f t="shared" si="1"/>
        <v>3252</v>
      </c>
      <c r="K33" s="19">
        <f t="shared" si="2"/>
        <v>-546</v>
      </c>
      <c r="L33" s="19">
        <f t="shared" si="3"/>
        <v>0</v>
      </c>
    </row>
    <row r="34" spans="1:12">
      <c r="A34" s="65">
        <v>33</v>
      </c>
      <c r="B34" s="64" t="s">
        <v>199</v>
      </c>
      <c r="C34" s="19">
        <v>120268</v>
      </c>
      <c r="D34" s="19">
        <v>118594</v>
      </c>
      <c r="E34" s="19">
        <v>117098</v>
      </c>
      <c r="F34" s="19"/>
      <c r="G34" s="19"/>
      <c r="H34" s="19"/>
      <c r="I34" s="67">
        <f t="shared" si="0"/>
        <v>-2.63578009112981E-2</v>
      </c>
      <c r="J34" s="19">
        <f t="shared" si="1"/>
        <v>-3170</v>
      </c>
      <c r="K34" s="19">
        <f t="shared" si="2"/>
        <v>-1496</v>
      </c>
      <c r="L34" s="19">
        <f t="shared" si="3"/>
        <v>0</v>
      </c>
    </row>
    <row r="35" spans="1:12">
      <c r="A35" s="65">
        <v>35</v>
      </c>
      <c r="B35" s="64" t="s">
        <v>200</v>
      </c>
      <c r="C35" s="19">
        <v>70091</v>
      </c>
      <c r="D35" s="19">
        <v>78099</v>
      </c>
      <c r="E35" s="19">
        <v>76703</v>
      </c>
      <c r="F35" s="19"/>
      <c r="G35" s="19"/>
      <c r="H35" s="19"/>
      <c r="I35" s="67">
        <f t="shared" si="0"/>
        <v>9.4334507996747086E-2</v>
      </c>
      <c r="J35" s="19">
        <f t="shared" si="1"/>
        <v>6612</v>
      </c>
      <c r="K35" s="19">
        <f t="shared" si="2"/>
        <v>-1396</v>
      </c>
      <c r="L35" s="19">
        <f t="shared" si="3"/>
        <v>0</v>
      </c>
    </row>
    <row r="36" spans="1:12">
      <c r="A36" s="65">
        <v>36</v>
      </c>
      <c r="B36" s="64" t="s">
        <v>201</v>
      </c>
      <c r="C36" s="19">
        <v>11108</v>
      </c>
      <c r="D36" s="19">
        <v>10994</v>
      </c>
      <c r="E36" s="19">
        <v>10613</v>
      </c>
      <c r="F36" s="19"/>
      <c r="G36" s="19"/>
      <c r="H36" s="19"/>
      <c r="I36" s="67">
        <f t="shared" si="0"/>
        <v>-4.4562477493698238E-2</v>
      </c>
      <c r="J36" s="19">
        <f t="shared" si="1"/>
        <v>-495</v>
      </c>
      <c r="K36" s="19">
        <f t="shared" si="2"/>
        <v>-381</v>
      </c>
      <c r="L36" s="19">
        <f t="shared" si="3"/>
        <v>0</v>
      </c>
    </row>
    <row r="37" spans="1:12">
      <c r="A37" s="65">
        <v>37</v>
      </c>
      <c r="B37" s="64" t="s">
        <v>202</v>
      </c>
      <c r="C37" s="19">
        <v>6898</v>
      </c>
      <c r="D37" s="19">
        <v>8324</v>
      </c>
      <c r="E37" s="19">
        <v>8014</v>
      </c>
      <c r="F37" s="19"/>
      <c r="G37" s="19"/>
      <c r="H37" s="19"/>
      <c r="I37" s="67">
        <f t="shared" si="0"/>
        <v>0.16178602493476371</v>
      </c>
      <c r="J37" s="19">
        <f t="shared" si="1"/>
        <v>1116</v>
      </c>
      <c r="K37" s="19">
        <f t="shared" si="2"/>
        <v>-310</v>
      </c>
      <c r="L37" s="19">
        <f t="shared" si="3"/>
        <v>0</v>
      </c>
    </row>
    <row r="38" spans="1:12">
      <c r="A38" s="65">
        <v>38</v>
      </c>
      <c r="B38" s="64" t="s">
        <v>203</v>
      </c>
      <c r="C38" s="19">
        <v>51226</v>
      </c>
      <c r="D38" s="19">
        <v>55174</v>
      </c>
      <c r="E38" s="19">
        <v>54309</v>
      </c>
      <c r="F38" s="19"/>
      <c r="G38" s="19"/>
      <c r="H38" s="19"/>
      <c r="I38" s="67">
        <f t="shared" si="0"/>
        <v>6.0184281419591611E-2</v>
      </c>
      <c r="J38" s="19">
        <f t="shared" si="1"/>
        <v>3083</v>
      </c>
      <c r="K38" s="19">
        <f t="shared" si="2"/>
        <v>-865</v>
      </c>
      <c r="L38" s="19">
        <f t="shared" si="3"/>
        <v>0</v>
      </c>
    </row>
    <row r="39" spans="1:12">
      <c r="A39" s="65">
        <v>39</v>
      </c>
      <c r="B39" s="64" t="s">
        <v>204</v>
      </c>
      <c r="C39" s="19">
        <v>1313</v>
      </c>
      <c r="D39" s="19">
        <v>978</v>
      </c>
      <c r="E39" s="19">
        <v>1011</v>
      </c>
      <c r="F39" s="19"/>
      <c r="G39" s="19"/>
      <c r="H39" s="19"/>
      <c r="I39" s="67">
        <f t="shared" si="0"/>
        <v>-0.23000761614623</v>
      </c>
      <c r="J39" s="19">
        <f t="shared" si="1"/>
        <v>-302</v>
      </c>
      <c r="K39" s="19">
        <f t="shared" si="2"/>
        <v>33</v>
      </c>
      <c r="L39" s="19">
        <f t="shared" si="3"/>
        <v>0</v>
      </c>
    </row>
    <row r="40" spans="1:12">
      <c r="A40" s="65">
        <v>41</v>
      </c>
      <c r="B40" s="64" t="s">
        <v>205</v>
      </c>
      <c r="C40" s="19">
        <v>885364</v>
      </c>
      <c r="D40" s="19">
        <v>1016064</v>
      </c>
      <c r="E40" s="19">
        <v>1014540</v>
      </c>
      <c r="F40" s="19"/>
      <c r="G40" s="19"/>
      <c r="H40" s="19"/>
      <c r="I40" s="67">
        <f t="shared" si="0"/>
        <v>0.14590157268648826</v>
      </c>
      <c r="J40" s="19">
        <f t="shared" si="1"/>
        <v>129176</v>
      </c>
      <c r="K40" s="19">
        <f t="shared" si="2"/>
        <v>-1524</v>
      </c>
      <c r="L40" s="19">
        <f t="shared" si="3"/>
        <v>0</v>
      </c>
    </row>
    <row r="41" spans="1:12">
      <c r="A41" s="65">
        <v>42</v>
      </c>
      <c r="B41" s="64" t="s">
        <v>206</v>
      </c>
      <c r="C41" s="19">
        <v>200631</v>
      </c>
      <c r="D41" s="19">
        <v>224461</v>
      </c>
      <c r="E41" s="19">
        <v>213022</v>
      </c>
      <c r="F41" s="19"/>
      <c r="G41" s="19"/>
      <c r="H41" s="19"/>
      <c r="I41" s="67">
        <f t="shared" si="0"/>
        <v>6.1760146737044622E-2</v>
      </c>
      <c r="J41" s="19">
        <f t="shared" si="1"/>
        <v>12391</v>
      </c>
      <c r="K41" s="19">
        <f t="shared" si="2"/>
        <v>-11439</v>
      </c>
      <c r="L41" s="19">
        <f t="shared" si="3"/>
        <v>0</v>
      </c>
    </row>
    <row r="42" spans="1:12">
      <c r="A42" s="65">
        <v>43</v>
      </c>
      <c r="B42" s="64" t="s">
        <v>207</v>
      </c>
      <c r="C42" s="19">
        <v>283445</v>
      </c>
      <c r="D42" s="19">
        <v>304489</v>
      </c>
      <c r="E42" s="19">
        <v>294662</v>
      </c>
      <c r="F42" s="19"/>
      <c r="G42" s="19"/>
      <c r="H42" s="19"/>
      <c r="I42" s="67">
        <f t="shared" si="0"/>
        <v>3.9573815025842757E-2</v>
      </c>
      <c r="J42" s="19">
        <f t="shared" si="1"/>
        <v>11217</v>
      </c>
      <c r="K42" s="19">
        <f t="shared" si="2"/>
        <v>-9827</v>
      </c>
      <c r="L42" s="19">
        <f t="shared" si="3"/>
        <v>0</v>
      </c>
    </row>
    <row r="43" spans="1:12">
      <c r="A43" s="65">
        <v>45</v>
      </c>
      <c r="B43" s="64" t="s">
        <v>208</v>
      </c>
      <c r="C43" s="19">
        <v>194727</v>
      </c>
      <c r="D43" s="19">
        <v>209650</v>
      </c>
      <c r="E43" s="19">
        <v>209661</v>
      </c>
      <c r="F43" s="19"/>
      <c r="G43" s="19"/>
      <c r="H43" s="19"/>
      <c r="I43" s="67">
        <f t="shared" si="0"/>
        <v>7.66919841624428E-2</v>
      </c>
      <c r="J43" s="19">
        <f t="shared" si="1"/>
        <v>14934</v>
      </c>
      <c r="K43" s="19">
        <f t="shared" si="2"/>
        <v>11</v>
      </c>
      <c r="L43" s="19">
        <f t="shared" si="3"/>
        <v>0</v>
      </c>
    </row>
    <row r="44" spans="1:12">
      <c r="A44" s="65">
        <v>46</v>
      </c>
      <c r="B44" s="64" t="s">
        <v>209</v>
      </c>
      <c r="C44" s="19">
        <v>652511</v>
      </c>
      <c r="D44" s="19">
        <v>699974</v>
      </c>
      <c r="E44" s="19">
        <v>695112</v>
      </c>
      <c r="F44" s="19"/>
      <c r="G44" s="19"/>
      <c r="H44" s="19"/>
      <c r="I44" s="67">
        <f t="shared" si="0"/>
        <v>6.5287788251845558E-2</v>
      </c>
      <c r="J44" s="19">
        <f t="shared" si="1"/>
        <v>42601</v>
      </c>
      <c r="K44" s="19">
        <f t="shared" si="2"/>
        <v>-4862</v>
      </c>
      <c r="L44" s="19">
        <f t="shared" si="3"/>
        <v>0</v>
      </c>
    </row>
    <row r="45" spans="1:12">
      <c r="A45" s="65">
        <v>47</v>
      </c>
      <c r="B45" s="64" t="s">
        <v>210</v>
      </c>
      <c r="C45" s="19">
        <v>1222034</v>
      </c>
      <c r="D45" s="19">
        <v>1288026</v>
      </c>
      <c r="E45" s="19">
        <v>1277600</v>
      </c>
      <c r="F45" s="19"/>
      <c r="G45" s="19"/>
      <c r="H45" s="19"/>
      <c r="I45" s="67">
        <f t="shared" si="0"/>
        <v>4.5470093303459642E-2</v>
      </c>
      <c r="J45" s="19">
        <f t="shared" si="1"/>
        <v>55566</v>
      </c>
      <c r="K45" s="19">
        <f t="shared" si="2"/>
        <v>-10426</v>
      </c>
      <c r="L45" s="19">
        <f t="shared" si="3"/>
        <v>0</v>
      </c>
    </row>
    <row r="46" spans="1:12">
      <c r="A46" s="65">
        <v>49</v>
      </c>
      <c r="B46" s="64" t="s">
        <v>211</v>
      </c>
      <c r="C46" s="19">
        <v>478068</v>
      </c>
      <c r="D46" s="19">
        <v>494830</v>
      </c>
      <c r="E46" s="19">
        <v>491739</v>
      </c>
      <c r="F46" s="19"/>
      <c r="G46" s="19"/>
      <c r="H46" s="19"/>
      <c r="I46" s="67">
        <f t="shared" si="0"/>
        <v>2.8596350309997742E-2</v>
      </c>
      <c r="J46" s="19">
        <f t="shared" si="1"/>
        <v>13671</v>
      </c>
      <c r="K46" s="19">
        <f t="shared" si="2"/>
        <v>-3091</v>
      </c>
      <c r="L46" s="19">
        <f t="shared" si="3"/>
        <v>0</v>
      </c>
    </row>
    <row r="47" spans="1:12">
      <c r="A47" s="65">
        <v>50</v>
      </c>
      <c r="B47" s="64" t="s">
        <v>212</v>
      </c>
      <c r="C47" s="19">
        <v>13141</v>
      </c>
      <c r="D47" s="19">
        <v>13679</v>
      </c>
      <c r="E47" s="19">
        <v>13579</v>
      </c>
      <c r="F47" s="19"/>
      <c r="G47" s="19"/>
      <c r="H47" s="19"/>
      <c r="I47" s="67">
        <f t="shared" si="0"/>
        <v>3.3330796743018032E-2</v>
      </c>
      <c r="J47" s="19">
        <f t="shared" si="1"/>
        <v>438</v>
      </c>
      <c r="K47" s="19">
        <f t="shared" si="2"/>
        <v>-100</v>
      </c>
      <c r="L47" s="19">
        <f t="shared" si="3"/>
        <v>0</v>
      </c>
    </row>
    <row r="48" spans="1:12">
      <c r="A48" s="65">
        <v>51</v>
      </c>
      <c r="B48" s="64" t="s">
        <v>213</v>
      </c>
      <c r="C48" s="19">
        <v>4308</v>
      </c>
      <c r="D48" s="19">
        <v>4595</v>
      </c>
      <c r="E48" s="19">
        <v>4699</v>
      </c>
      <c r="F48" s="19"/>
      <c r="G48" s="19"/>
      <c r="H48" s="19"/>
      <c r="I48" s="67">
        <f t="shared" si="0"/>
        <v>9.076137418755803E-2</v>
      </c>
      <c r="J48" s="19">
        <f t="shared" si="1"/>
        <v>391</v>
      </c>
      <c r="K48" s="19">
        <f t="shared" si="2"/>
        <v>104</v>
      </c>
      <c r="L48" s="19">
        <f t="shared" si="3"/>
        <v>0</v>
      </c>
    </row>
    <row r="49" spans="1:12">
      <c r="A49" s="65">
        <v>52</v>
      </c>
      <c r="B49" s="64" t="s">
        <v>214</v>
      </c>
      <c r="C49" s="19">
        <v>182185</v>
      </c>
      <c r="D49" s="19">
        <v>190092</v>
      </c>
      <c r="E49" s="19">
        <v>187709</v>
      </c>
      <c r="F49" s="19"/>
      <c r="G49" s="19"/>
      <c r="H49" s="19"/>
      <c r="I49" s="67">
        <f t="shared" si="0"/>
        <v>3.0320827730054616E-2</v>
      </c>
      <c r="J49" s="19">
        <f t="shared" si="1"/>
        <v>5524</v>
      </c>
      <c r="K49" s="19">
        <f t="shared" si="2"/>
        <v>-2383</v>
      </c>
      <c r="L49" s="19">
        <f t="shared" si="3"/>
        <v>0</v>
      </c>
    </row>
    <row r="50" spans="1:12">
      <c r="A50" s="65">
        <v>53</v>
      </c>
      <c r="B50" s="64" t="s">
        <v>215</v>
      </c>
      <c r="C50" s="19">
        <v>24400</v>
      </c>
      <c r="D50" s="19">
        <v>28835</v>
      </c>
      <c r="E50" s="19">
        <v>28381</v>
      </c>
      <c r="F50" s="19"/>
      <c r="G50" s="19"/>
      <c r="H50" s="19"/>
      <c r="I50" s="67">
        <f t="shared" si="0"/>
        <v>0.16315573770491804</v>
      </c>
      <c r="J50" s="19">
        <f t="shared" si="1"/>
        <v>3981</v>
      </c>
      <c r="K50" s="19">
        <f t="shared" si="2"/>
        <v>-454</v>
      </c>
      <c r="L50" s="19">
        <f t="shared" si="3"/>
        <v>0</v>
      </c>
    </row>
    <row r="51" spans="1:12">
      <c r="A51" s="65">
        <v>55</v>
      </c>
      <c r="B51" s="64" t="s">
        <v>216</v>
      </c>
      <c r="C51" s="19">
        <v>164682</v>
      </c>
      <c r="D51" s="19">
        <v>178252</v>
      </c>
      <c r="E51" s="19">
        <v>179275</v>
      </c>
      <c r="F51" s="19"/>
      <c r="G51" s="19"/>
      <c r="H51" s="19"/>
      <c r="I51" s="67">
        <f t="shared" si="0"/>
        <v>8.8613206057735511E-2</v>
      </c>
      <c r="J51" s="19">
        <f t="shared" si="1"/>
        <v>14593</v>
      </c>
      <c r="K51" s="19">
        <f t="shared" si="2"/>
        <v>1023</v>
      </c>
      <c r="L51" s="19">
        <f t="shared" si="3"/>
        <v>0</v>
      </c>
    </row>
    <row r="52" spans="1:12">
      <c r="A52" s="65">
        <v>56</v>
      </c>
      <c r="B52" s="64" t="s">
        <v>217</v>
      </c>
      <c r="C52" s="19">
        <v>582979</v>
      </c>
      <c r="D52" s="19">
        <v>635817</v>
      </c>
      <c r="E52" s="19">
        <v>630241</v>
      </c>
      <c r="F52" s="19"/>
      <c r="G52" s="19"/>
      <c r="H52" s="19"/>
      <c r="I52" s="67">
        <f t="shared" si="0"/>
        <v>8.1069815550817437E-2</v>
      </c>
      <c r="J52" s="19">
        <f t="shared" si="1"/>
        <v>47262</v>
      </c>
      <c r="K52" s="19">
        <f t="shared" si="2"/>
        <v>-5576</v>
      </c>
      <c r="L52" s="19">
        <f t="shared" si="3"/>
        <v>0</v>
      </c>
    </row>
    <row r="53" spans="1:12">
      <c r="A53" s="65">
        <v>58</v>
      </c>
      <c r="B53" s="64" t="s">
        <v>218</v>
      </c>
      <c r="C53" s="19">
        <v>17133</v>
      </c>
      <c r="D53" s="19">
        <v>21646</v>
      </c>
      <c r="E53" s="19">
        <v>21628</v>
      </c>
      <c r="F53" s="19"/>
      <c r="G53" s="19"/>
      <c r="H53" s="19"/>
      <c r="I53" s="67">
        <f t="shared" si="0"/>
        <v>0.26235918986750717</v>
      </c>
      <c r="J53" s="19">
        <f t="shared" si="1"/>
        <v>4495</v>
      </c>
      <c r="K53" s="19">
        <f t="shared" si="2"/>
        <v>-18</v>
      </c>
      <c r="L53" s="19">
        <f t="shared" si="3"/>
        <v>0</v>
      </c>
    </row>
    <row r="54" spans="1:12">
      <c r="A54" s="65">
        <v>59</v>
      </c>
      <c r="B54" s="64" t="s">
        <v>219</v>
      </c>
      <c r="C54" s="19">
        <v>16650</v>
      </c>
      <c r="D54" s="19">
        <v>15770</v>
      </c>
      <c r="E54" s="19">
        <v>15767</v>
      </c>
      <c r="F54" s="19"/>
      <c r="G54" s="19"/>
      <c r="H54" s="19"/>
      <c r="I54" s="67">
        <f t="shared" si="0"/>
        <v>-5.3033033033033035E-2</v>
      </c>
      <c r="J54" s="19">
        <f t="shared" si="1"/>
        <v>-883</v>
      </c>
      <c r="K54" s="19">
        <f t="shared" si="2"/>
        <v>-3</v>
      </c>
      <c r="L54" s="19">
        <f t="shared" si="3"/>
        <v>0</v>
      </c>
    </row>
    <row r="55" spans="1:12">
      <c r="A55" s="65">
        <v>60</v>
      </c>
      <c r="B55" s="64" t="s">
        <v>220</v>
      </c>
      <c r="C55" s="19">
        <v>7334</v>
      </c>
      <c r="D55" s="19">
        <v>8761</v>
      </c>
      <c r="E55" s="19">
        <v>9445</v>
      </c>
      <c r="F55" s="19"/>
      <c r="G55" s="19"/>
      <c r="H55" s="19"/>
      <c r="I55" s="67">
        <f t="shared" si="0"/>
        <v>0.28783746932097082</v>
      </c>
      <c r="J55" s="19">
        <f t="shared" si="1"/>
        <v>2111</v>
      </c>
      <c r="K55" s="19">
        <f t="shared" si="2"/>
        <v>684</v>
      </c>
      <c r="L55" s="19">
        <f t="shared" si="3"/>
        <v>0</v>
      </c>
    </row>
    <row r="56" spans="1:12">
      <c r="A56" s="65">
        <v>61</v>
      </c>
      <c r="B56" s="64" t="s">
        <v>221</v>
      </c>
      <c r="C56" s="19">
        <v>19258</v>
      </c>
      <c r="D56" s="19">
        <v>19149</v>
      </c>
      <c r="E56" s="19">
        <v>19178</v>
      </c>
      <c r="F56" s="19"/>
      <c r="G56" s="19"/>
      <c r="H56" s="19"/>
      <c r="I56" s="67">
        <f t="shared" si="0"/>
        <v>-4.1541177692387583E-3</v>
      </c>
      <c r="J56" s="19">
        <f t="shared" si="1"/>
        <v>-80</v>
      </c>
      <c r="K56" s="19">
        <f t="shared" si="2"/>
        <v>29</v>
      </c>
      <c r="L56" s="19">
        <f t="shared" si="3"/>
        <v>0</v>
      </c>
    </row>
    <row r="57" spans="1:12">
      <c r="A57" s="65">
        <v>62</v>
      </c>
      <c r="B57" s="64" t="s">
        <v>222</v>
      </c>
      <c r="C57" s="19">
        <v>58310</v>
      </c>
      <c r="D57" s="19">
        <v>66012</v>
      </c>
      <c r="E57" s="19">
        <v>65957</v>
      </c>
      <c r="F57" s="19"/>
      <c r="G57" s="19"/>
      <c r="H57" s="19"/>
      <c r="I57" s="67">
        <f t="shared" si="0"/>
        <v>0.13114388612587893</v>
      </c>
      <c r="J57" s="19">
        <f t="shared" si="1"/>
        <v>7647</v>
      </c>
      <c r="K57" s="19">
        <f t="shared" si="2"/>
        <v>-55</v>
      </c>
      <c r="L57" s="19">
        <f t="shared" si="3"/>
        <v>0</v>
      </c>
    </row>
    <row r="58" spans="1:12">
      <c r="A58" s="65">
        <v>63</v>
      </c>
      <c r="B58" s="64" t="s">
        <v>223</v>
      </c>
      <c r="C58" s="19">
        <v>24555</v>
      </c>
      <c r="D58" s="19">
        <v>24506</v>
      </c>
      <c r="E58" s="19">
        <v>24307</v>
      </c>
      <c r="F58" s="19"/>
      <c r="G58" s="19"/>
      <c r="H58" s="19"/>
      <c r="I58" s="67">
        <f t="shared" si="0"/>
        <v>-1.0099776013031969E-2</v>
      </c>
      <c r="J58" s="19">
        <f t="shared" si="1"/>
        <v>-248</v>
      </c>
      <c r="K58" s="19">
        <f t="shared" si="2"/>
        <v>-199</v>
      </c>
      <c r="L58" s="19">
        <f t="shared" si="3"/>
        <v>0</v>
      </c>
    </row>
    <row r="59" spans="1:12">
      <c r="A59" s="65">
        <v>64</v>
      </c>
      <c r="B59" s="64" t="s">
        <v>224</v>
      </c>
      <c r="C59" s="19">
        <v>61504</v>
      </c>
      <c r="D59" s="19">
        <v>61333</v>
      </c>
      <c r="E59" s="19">
        <v>60868</v>
      </c>
      <c r="F59" s="19"/>
      <c r="G59" s="19"/>
      <c r="H59" s="19"/>
      <c r="I59" s="67">
        <f t="shared" si="0"/>
        <v>-1.0340790842872009E-2</v>
      </c>
      <c r="J59" s="19">
        <f t="shared" si="1"/>
        <v>-636</v>
      </c>
      <c r="K59" s="19">
        <f t="shared" si="2"/>
        <v>-465</v>
      </c>
      <c r="L59" s="19">
        <f t="shared" si="3"/>
        <v>0</v>
      </c>
    </row>
    <row r="60" spans="1:12">
      <c r="A60" s="65">
        <v>65</v>
      </c>
      <c r="B60" s="64" t="s">
        <v>225</v>
      </c>
      <c r="C60" s="19">
        <v>20072</v>
      </c>
      <c r="D60" s="19">
        <v>20370</v>
      </c>
      <c r="E60" s="19">
        <v>19970</v>
      </c>
      <c r="F60" s="19"/>
      <c r="G60" s="19"/>
      <c r="H60" s="19"/>
      <c r="I60" s="67">
        <f t="shared" si="0"/>
        <v>-5.0817058589079315E-3</v>
      </c>
      <c r="J60" s="19">
        <f t="shared" si="1"/>
        <v>-102</v>
      </c>
      <c r="K60" s="19">
        <f t="shared" si="2"/>
        <v>-400</v>
      </c>
      <c r="L60" s="19">
        <f t="shared" si="3"/>
        <v>0</v>
      </c>
    </row>
    <row r="61" spans="1:12">
      <c r="A61" s="65">
        <v>66</v>
      </c>
      <c r="B61" s="64" t="s">
        <v>226</v>
      </c>
      <c r="C61" s="19">
        <v>45835</v>
      </c>
      <c r="D61" s="19">
        <v>45632</v>
      </c>
      <c r="E61" s="19">
        <v>45212</v>
      </c>
      <c r="F61" s="19"/>
      <c r="G61" s="19"/>
      <c r="H61" s="19"/>
      <c r="I61" s="67">
        <f t="shared" si="0"/>
        <v>-1.3592233009708738E-2</v>
      </c>
      <c r="J61" s="19">
        <f t="shared" si="1"/>
        <v>-623</v>
      </c>
      <c r="K61" s="19">
        <f t="shared" si="2"/>
        <v>-420</v>
      </c>
      <c r="L61" s="19">
        <f t="shared" si="3"/>
        <v>0</v>
      </c>
    </row>
    <row r="62" spans="1:12">
      <c r="A62" s="65">
        <v>68</v>
      </c>
      <c r="B62" s="64" t="s">
        <v>227</v>
      </c>
      <c r="C62" s="19">
        <v>113102</v>
      </c>
      <c r="D62" s="19">
        <v>123750</v>
      </c>
      <c r="E62" s="19">
        <v>123807</v>
      </c>
      <c r="F62" s="19"/>
      <c r="G62" s="19"/>
      <c r="H62" s="19"/>
      <c r="I62" s="67">
        <f t="shared" si="0"/>
        <v>9.4649077823557498E-2</v>
      </c>
      <c r="J62" s="19">
        <f t="shared" si="1"/>
        <v>10705</v>
      </c>
      <c r="K62" s="19">
        <f t="shared" si="2"/>
        <v>57</v>
      </c>
      <c r="L62" s="19">
        <f t="shared" si="3"/>
        <v>0</v>
      </c>
    </row>
    <row r="63" spans="1:12">
      <c r="A63" s="65">
        <v>69</v>
      </c>
      <c r="B63" s="64" t="s">
        <v>228</v>
      </c>
      <c r="C63" s="19">
        <v>137110</v>
      </c>
      <c r="D63" s="19">
        <v>145016</v>
      </c>
      <c r="E63" s="19">
        <v>143325</v>
      </c>
      <c r="F63" s="19"/>
      <c r="G63" s="19"/>
      <c r="H63" s="19"/>
      <c r="I63" s="67">
        <f t="shared" si="0"/>
        <v>4.5328568302822551E-2</v>
      </c>
      <c r="J63" s="19">
        <f t="shared" si="1"/>
        <v>6215</v>
      </c>
      <c r="K63" s="19">
        <f t="shared" si="2"/>
        <v>-1691</v>
      </c>
      <c r="L63" s="19">
        <f t="shared" si="3"/>
        <v>0</v>
      </c>
    </row>
    <row r="64" spans="1:12">
      <c r="A64" s="65">
        <v>70</v>
      </c>
      <c r="B64" s="64" t="s">
        <v>229</v>
      </c>
      <c r="C64" s="19">
        <v>164430</v>
      </c>
      <c r="D64" s="19">
        <v>168458</v>
      </c>
      <c r="E64" s="19">
        <v>169310</v>
      </c>
      <c r="F64" s="19"/>
      <c r="G64" s="19"/>
      <c r="H64" s="19"/>
      <c r="I64" s="67">
        <f t="shared" si="0"/>
        <v>2.9678282551845771E-2</v>
      </c>
      <c r="J64" s="19">
        <f t="shared" si="1"/>
        <v>4880</v>
      </c>
      <c r="K64" s="19">
        <f t="shared" si="2"/>
        <v>852</v>
      </c>
      <c r="L64" s="19">
        <f t="shared" si="3"/>
        <v>0</v>
      </c>
    </row>
    <row r="65" spans="1:12">
      <c r="A65" s="65">
        <v>71</v>
      </c>
      <c r="B65" s="64" t="s">
        <v>230</v>
      </c>
      <c r="C65" s="19">
        <v>137075</v>
      </c>
      <c r="D65" s="19">
        <v>147329</v>
      </c>
      <c r="E65" s="19">
        <v>145352</v>
      </c>
      <c r="F65" s="19"/>
      <c r="G65" s="19"/>
      <c r="H65" s="19"/>
      <c r="I65" s="67">
        <f t="shared" si="0"/>
        <v>6.0383002006200982E-2</v>
      </c>
      <c r="J65" s="19">
        <f t="shared" si="1"/>
        <v>8277</v>
      </c>
      <c r="K65" s="19">
        <f t="shared" si="2"/>
        <v>-1977</v>
      </c>
      <c r="L65" s="19">
        <f t="shared" si="3"/>
        <v>0</v>
      </c>
    </row>
    <row r="66" spans="1:12">
      <c r="A66" s="65">
        <v>72</v>
      </c>
      <c r="B66" s="64" t="s">
        <v>231</v>
      </c>
      <c r="C66" s="19">
        <v>6600</v>
      </c>
      <c r="D66" s="19">
        <v>7190</v>
      </c>
      <c r="E66" s="19">
        <v>7154</v>
      </c>
      <c r="F66" s="19"/>
      <c r="G66" s="19"/>
      <c r="H66" s="19"/>
      <c r="I66" s="67">
        <f t="shared" si="0"/>
        <v>8.3939393939393939E-2</v>
      </c>
      <c r="J66" s="19">
        <f t="shared" si="1"/>
        <v>554</v>
      </c>
      <c r="K66" s="19">
        <f t="shared" si="2"/>
        <v>-36</v>
      </c>
      <c r="L66" s="19">
        <f t="shared" si="3"/>
        <v>0</v>
      </c>
    </row>
    <row r="67" spans="1:12">
      <c r="A67" s="65">
        <v>73</v>
      </c>
      <c r="B67" s="64" t="s">
        <v>232</v>
      </c>
      <c r="C67" s="19">
        <v>46218</v>
      </c>
      <c r="D67" s="19">
        <v>46742</v>
      </c>
      <c r="E67" s="19">
        <v>46594</v>
      </c>
      <c r="F67" s="19"/>
      <c r="G67" s="19"/>
      <c r="H67" s="19"/>
      <c r="I67" s="67">
        <f t="shared" si="0"/>
        <v>8.1353585183261933E-3</v>
      </c>
      <c r="J67" s="19">
        <f t="shared" si="1"/>
        <v>376</v>
      </c>
      <c r="K67" s="19">
        <f t="shared" si="2"/>
        <v>-148</v>
      </c>
      <c r="L67" s="19">
        <f t="shared" si="3"/>
        <v>0</v>
      </c>
    </row>
    <row r="68" spans="1:12">
      <c r="A68" s="65">
        <v>74</v>
      </c>
      <c r="B68" s="64" t="s">
        <v>233</v>
      </c>
      <c r="C68" s="19">
        <v>31415</v>
      </c>
      <c r="D68" s="19">
        <v>38109</v>
      </c>
      <c r="E68" s="19">
        <v>38277</v>
      </c>
      <c r="F68" s="19"/>
      <c r="G68" s="19"/>
      <c r="H68" s="19"/>
      <c r="I68" s="67">
        <f t="shared" ref="I68:I92" si="4">(E68-C68)/C68</f>
        <v>0.21843068597803597</v>
      </c>
      <c r="J68" s="19">
        <f t="shared" ref="J68:J92" si="5">E68-C68</f>
        <v>6862</v>
      </c>
      <c r="K68" s="19">
        <f t="shared" ref="K68:K92" si="6">E68-D68</f>
        <v>168</v>
      </c>
      <c r="L68" s="19">
        <f t="shared" ref="L68:L92" si="7">H68-G68</f>
        <v>0</v>
      </c>
    </row>
    <row r="69" spans="1:12">
      <c r="A69" s="65">
        <v>75</v>
      </c>
      <c r="B69" s="64" t="s">
        <v>234</v>
      </c>
      <c r="C69" s="19">
        <v>6661</v>
      </c>
      <c r="D69" s="19">
        <v>7288</v>
      </c>
      <c r="E69" s="19">
        <v>7387</v>
      </c>
      <c r="F69" s="19"/>
      <c r="G69" s="19"/>
      <c r="H69" s="19"/>
      <c r="I69" s="67">
        <f t="shared" si="4"/>
        <v>0.10899264374718511</v>
      </c>
      <c r="J69" s="19">
        <f t="shared" si="5"/>
        <v>726</v>
      </c>
      <c r="K69" s="19">
        <f t="shared" si="6"/>
        <v>99</v>
      </c>
      <c r="L69" s="19">
        <f t="shared" si="7"/>
        <v>0</v>
      </c>
    </row>
    <row r="70" spans="1:12">
      <c r="A70" s="65">
        <v>77</v>
      </c>
      <c r="B70" s="64" t="s">
        <v>235</v>
      </c>
      <c r="C70" s="19">
        <v>25103</v>
      </c>
      <c r="D70" s="19">
        <v>26175</v>
      </c>
      <c r="E70" s="19">
        <v>25965</v>
      </c>
      <c r="F70" s="19"/>
      <c r="G70" s="19"/>
      <c r="H70" s="19"/>
      <c r="I70" s="67">
        <f t="shared" si="4"/>
        <v>3.4338525275863445E-2</v>
      </c>
      <c r="J70" s="19">
        <f t="shared" si="5"/>
        <v>862</v>
      </c>
      <c r="K70" s="19">
        <f t="shared" si="6"/>
        <v>-210</v>
      </c>
      <c r="L70" s="19">
        <f t="shared" si="7"/>
        <v>0</v>
      </c>
    </row>
    <row r="71" spans="1:12">
      <c r="A71" s="65">
        <v>78</v>
      </c>
      <c r="B71" s="64" t="s">
        <v>236</v>
      </c>
      <c r="C71" s="19">
        <v>34022</v>
      </c>
      <c r="D71" s="19">
        <v>45539</v>
      </c>
      <c r="E71" s="19">
        <v>45524</v>
      </c>
      <c r="F71" s="19"/>
      <c r="G71" s="19"/>
      <c r="H71" s="19"/>
      <c r="I71" s="67">
        <f t="shared" si="4"/>
        <v>0.33807536300041152</v>
      </c>
      <c r="J71" s="19">
        <f t="shared" si="5"/>
        <v>11502</v>
      </c>
      <c r="K71" s="19">
        <f t="shared" si="6"/>
        <v>-15</v>
      </c>
      <c r="L71" s="19">
        <f t="shared" si="7"/>
        <v>0</v>
      </c>
    </row>
    <row r="72" spans="1:12">
      <c r="A72" s="65">
        <v>79</v>
      </c>
      <c r="B72" s="64" t="s">
        <v>237</v>
      </c>
      <c r="C72" s="19">
        <v>39781</v>
      </c>
      <c r="D72" s="19">
        <v>40589</v>
      </c>
      <c r="E72" s="19">
        <v>40809</v>
      </c>
      <c r="F72" s="19"/>
      <c r="G72" s="19"/>
      <c r="H72" s="19"/>
      <c r="I72" s="67">
        <f t="shared" si="4"/>
        <v>2.5841482114577312E-2</v>
      </c>
      <c r="J72" s="19">
        <f t="shared" si="5"/>
        <v>1028</v>
      </c>
      <c r="K72" s="19">
        <f t="shared" si="6"/>
        <v>220</v>
      </c>
      <c r="L72" s="19">
        <f t="shared" si="7"/>
        <v>0</v>
      </c>
    </row>
    <row r="73" spans="1:12">
      <c r="A73" s="65">
        <v>80</v>
      </c>
      <c r="B73" s="64" t="s">
        <v>238</v>
      </c>
      <c r="C73" s="19">
        <v>212183</v>
      </c>
      <c r="D73" s="19">
        <v>235538</v>
      </c>
      <c r="E73" s="19">
        <v>232471</v>
      </c>
      <c r="F73" s="19"/>
      <c r="G73" s="19"/>
      <c r="H73" s="19"/>
      <c r="I73" s="67">
        <f t="shared" si="4"/>
        <v>9.5615577119750397E-2</v>
      </c>
      <c r="J73" s="19">
        <f t="shared" si="5"/>
        <v>20288</v>
      </c>
      <c r="K73" s="19">
        <f t="shared" si="6"/>
        <v>-3067</v>
      </c>
      <c r="L73" s="19">
        <f t="shared" si="7"/>
        <v>0</v>
      </c>
    </row>
    <row r="74" spans="1:12">
      <c r="A74" s="65">
        <v>81</v>
      </c>
      <c r="B74" s="64" t="s">
        <v>239</v>
      </c>
      <c r="C74" s="19">
        <v>446678</v>
      </c>
      <c r="D74" s="19">
        <v>486306</v>
      </c>
      <c r="E74" s="19">
        <v>466745</v>
      </c>
      <c r="F74" s="19"/>
      <c r="G74" s="19"/>
      <c r="H74" s="19"/>
      <c r="I74" s="67">
        <f t="shared" si="4"/>
        <v>4.4924979515445128E-2</v>
      </c>
      <c r="J74" s="19">
        <f t="shared" si="5"/>
        <v>20067</v>
      </c>
      <c r="K74" s="19">
        <f t="shared" si="6"/>
        <v>-19561</v>
      </c>
      <c r="L74" s="19">
        <f t="shared" si="7"/>
        <v>0</v>
      </c>
    </row>
    <row r="75" spans="1:12">
      <c r="A75" s="65">
        <v>82</v>
      </c>
      <c r="B75" s="64" t="s">
        <v>240</v>
      </c>
      <c r="C75" s="19">
        <v>305424</v>
      </c>
      <c r="D75" s="19">
        <v>315372</v>
      </c>
      <c r="E75" s="19">
        <v>314040</v>
      </c>
      <c r="F75" s="19"/>
      <c r="G75" s="19"/>
      <c r="H75" s="19"/>
      <c r="I75" s="67">
        <f t="shared" si="4"/>
        <v>2.8209963853528211E-2</v>
      </c>
      <c r="J75" s="19">
        <f t="shared" si="5"/>
        <v>8616</v>
      </c>
      <c r="K75" s="19">
        <f t="shared" si="6"/>
        <v>-1332</v>
      </c>
      <c r="L75" s="19">
        <f t="shared" si="7"/>
        <v>0</v>
      </c>
    </row>
    <row r="76" spans="1:12">
      <c r="A76" s="65">
        <v>84</v>
      </c>
      <c r="B76" s="64" t="s">
        <v>166</v>
      </c>
      <c r="C76" s="19">
        <v>43483</v>
      </c>
      <c r="D76" s="19">
        <v>73095</v>
      </c>
      <c r="E76" s="19">
        <v>71559</v>
      </c>
      <c r="F76" s="19"/>
      <c r="G76" s="19"/>
      <c r="H76" s="19"/>
      <c r="I76" s="67">
        <f t="shared" si="4"/>
        <v>0.64567762113929583</v>
      </c>
      <c r="J76" s="19">
        <f t="shared" si="5"/>
        <v>28076</v>
      </c>
      <c r="K76" s="19">
        <f t="shared" si="6"/>
        <v>-1536</v>
      </c>
      <c r="L76" s="19">
        <f t="shared" si="7"/>
        <v>0</v>
      </c>
    </row>
    <row r="77" spans="1:12">
      <c r="A77" s="65">
        <v>85</v>
      </c>
      <c r="B77" s="64" t="s">
        <v>241</v>
      </c>
      <c r="C77" s="19">
        <v>386419</v>
      </c>
      <c r="D77" s="19">
        <v>443050</v>
      </c>
      <c r="E77" s="19">
        <v>446747</v>
      </c>
      <c r="F77" s="19"/>
      <c r="G77" s="19"/>
      <c r="H77" s="19"/>
      <c r="I77" s="67">
        <f t="shared" si="4"/>
        <v>0.15612068764734655</v>
      </c>
      <c r="J77" s="19">
        <f t="shared" si="5"/>
        <v>60328</v>
      </c>
      <c r="K77" s="19">
        <f t="shared" si="6"/>
        <v>3697</v>
      </c>
      <c r="L77" s="19">
        <f t="shared" si="7"/>
        <v>0</v>
      </c>
    </row>
    <row r="78" spans="1:12">
      <c r="A78" s="65">
        <v>86</v>
      </c>
      <c r="B78" s="64" t="s">
        <v>242</v>
      </c>
      <c r="C78" s="19">
        <v>170760</v>
      </c>
      <c r="D78" s="19">
        <v>207278</v>
      </c>
      <c r="E78" s="19">
        <v>207005</v>
      </c>
      <c r="F78" s="19"/>
      <c r="G78" s="19"/>
      <c r="H78" s="19"/>
      <c r="I78" s="67">
        <f t="shared" si="4"/>
        <v>0.21225696884516279</v>
      </c>
      <c r="J78" s="19">
        <f t="shared" si="5"/>
        <v>36245</v>
      </c>
      <c r="K78" s="19">
        <f t="shared" si="6"/>
        <v>-273</v>
      </c>
      <c r="L78" s="19">
        <f t="shared" si="7"/>
        <v>0</v>
      </c>
    </row>
    <row r="79" spans="1:12">
      <c r="A79" s="65">
        <v>87</v>
      </c>
      <c r="B79" s="64" t="s">
        <v>243</v>
      </c>
      <c r="C79" s="19">
        <v>21984</v>
      </c>
      <c r="D79" s="19">
        <v>23996</v>
      </c>
      <c r="E79" s="19">
        <v>24025</v>
      </c>
      <c r="F79" s="19"/>
      <c r="G79" s="19"/>
      <c r="H79" s="19"/>
      <c r="I79" s="67">
        <f t="shared" si="4"/>
        <v>9.284024745269287E-2</v>
      </c>
      <c r="J79" s="19">
        <f t="shared" si="5"/>
        <v>2041</v>
      </c>
      <c r="K79" s="19">
        <f t="shared" si="6"/>
        <v>29</v>
      </c>
      <c r="L79" s="19">
        <f t="shared" si="7"/>
        <v>0</v>
      </c>
    </row>
    <row r="80" spans="1:12">
      <c r="A80" s="65">
        <v>88</v>
      </c>
      <c r="B80" s="64" t="s">
        <v>244</v>
      </c>
      <c r="C80" s="19">
        <v>44791</v>
      </c>
      <c r="D80" s="19">
        <v>49916</v>
      </c>
      <c r="E80" s="19">
        <v>50133</v>
      </c>
      <c r="F80" s="19"/>
      <c r="G80" s="19"/>
      <c r="H80" s="19"/>
      <c r="I80" s="67">
        <f t="shared" si="4"/>
        <v>0.11926503092139046</v>
      </c>
      <c r="J80" s="19">
        <f t="shared" si="5"/>
        <v>5342</v>
      </c>
      <c r="K80" s="19">
        <f t="shared" si="6"/>
        <v>217</v>
      </c>
      <c r="L80" s="19">
        <f t="shared" si="7"/>
        <v>0</v>
      </c>
    </row>
    <row r="81" spans="1:12">
      <c r="A81" s="65">
        <v>90</v>
      </c>
      <c r="B81" s="64" t="s">
        <v>245</v>
      </c>
      <c r="C81" s="19">
        <v>10021</v>
      </c>
      <c r="D81" s="19">
        <v>10567</v>
      </c>
      <c r="E81" s="19">
        <v>10948</v>
      </c>
      <c r="F81" s="19"/>
      <c r="G81" s="19"/>
      <c r="H81" s="19"/>
      <c r="I81" s="67">
        <f t="shared" si="4"/>
        <v>9.2505737950304368E-2</v>
      </c>
      <c r="J81" s="19">
        <f t="shared" si="5"/>
        <v>927</v>
      </c>
      <c r="K81" s="19">
        <f t="shared" si="6"/>
        <v>381</v>
      </c>
      <c r="L81" s="19">
        <f t="shared" si="7"/>
        <v>0</v>
      </c>
    </row>
    <row r="82" spans="1:12">
      <c r="A82" s="65">
        <v>91</v>
      </c>
      <c r="B82" s="64" t="s">
        <v>246</v>
      </c>
      <c r="C82" s="19">
        <v>2582</v>
      </c>
      <c r="D82" s="19">
        <v>3033</v>
      </c>
      <c r="E82" s="19">
        <v>2833</v>
      </c>
      <c r="F82" s="19"/>
      <c r="G82" s="19"/>
      <c r="H82" s="19"/>
      <c r="I82" s="67">
        <f t="shared" si="4"/>
        <v>9.7211463981409757E-2</v>
      </c>
      <c r="J82" s="19">
        <f t="shared" si="5"/>
        <v>251</v>
      </c>
      <c r="K82" s="19">
        <f t="shared" si="6"/>
        <v>-200</v>
      </c>
      <c r="L82" s="19">
        <f t="shared" si="7"/>
        <v>0</v>
      </c>
    </row>
    <row r="83" spans="1:12">
      <c r="A83" s="65">
        <v>92</v>
      </c>
      <c r="B83" s="64" t="s">
        <v>247</v>
      </c>
      <c r="C83" s="19">
        <v>8204</v>
      </c>
      <c r="D83" s="19">
        <v>7343</v>
      </c>
      <c r="E83" s="19">
        <v>7165</v>
      </c>
      <c r="F83" s="19"/>
      <c r="G83" s="19"/>
      <c r="H83" s="19"/>
      <c r="I83" s="67">
        <f t="shared" si="4"/>
        <v>-0.12664553876157972</v>
      </c>
      <c r="J83" s="19">
        <f t="shared" si="5"/>
        <v>-1039</v>
      </c>
      <c r="K83" s="19">
        <f t="shared" si="6"/>
        <v>-178</v>
      </c>
      <c r="L83" s="19">
        <f t="shared" si="7"/>
        <v>0</v>
      </c>
    </row>
    <row r="84" spans="1:12">
      <c r="A84" s="65">
        <v>93</v>
      </c>
      <c r="B84" s="64" t="s">
        <v>248</v>
      </c>
      <c r="C84" s="19">
        <v>41587</v>
      </c>
      <c r="D84" s="19">
        <v>44537</v>
      </c>
      <c r="E84" s="19">
        <v>44478</v>
      </c>
      <c r="F84" s="19"/>
      <c r="G84" s="19"/>
      <c r="H84" s="19"/>
      <c r="I84" s="67">
        <f t="shared" si="4"/>
        <v>6.9516916344049828E-2</v>
      </c>
      <c r="J84" s="19">
        <f t="shared" si="5"/>
        <v>2891</v>
      </c>
      <c r="K84" s="19">
        <f t="shared" si="6"/>
        <v>-59</v>
      </c>
      <c r="L84" s="19">
        <f t="shared" si="7"/>
        <v>0</v>
      </c>
    </row>
    <row r="85" spans="1:12">
      <c r="A85" s="65">
        <v>94</v>
      </c>
      <c r="B85" s="64" t="s">
        <v>249</v>
      </c>
      <c r="C85" s="19">
        <v>46456</v>
      </c>
      <c r="D85" s="19">
        <v>50744</v>
      </c>
      <c r="E85" s="19">
        <v>50540</v>
      </c>
      <c r="F85" s="19"/>
      <c r="G85" s="19"/>
      <c r="H85" s="19"/>
      <c r="I85" s="67">
        <f t="shared" si="4"/>
        <v>8.7911141725503697E-2</v>
      </c>
      <c r="J85" s="19">
        <f t="shared" si="5"/>
        <v>4084</v>
      </c>
      <c r="K85" s="19">
        <f t="shared" si="6"/>
        <v>-204</v>
      </c>
      <c r="L85" s="19">
        <f t="shared" si="7"/>
        <v>0</v>
      </c>
    </row>
    <row r="86" spans="1:12">
      <c r="A86" s="65">
        <v>95</v>
      </c>
      <c r="B86" s="64" t="s">
        <v>250</v>
      </c>
      <c r="C86" s="19">
        <v>56405</v>
      </c>
      <c r="D86" s="19">
        <v>56415</v>
      </c>
      <c r="E86" s="19">
        <v>55776</v>
      </c>
      <c r="F86" s="19"/>
      <c r="G86" s="19"/>
      <c r="H86" s="19"/>
      <c r="I86" s="67">
        <f t="shared" si="4"/>
        <v>-1.1151493661909406E-2</v>
      </c>
      <c r="J86" s="19">
        <f t="shared" si="5"/>
        <v>-629</v>
      </c>
      <c r="K86" s="19">
        <f t="shared" si="6"/>
        <v>-639</v>
      </c>
      <c r="L86" s="19">
        <f t="shared" si="7"/>
        <v>0</v>
      </c>
    </row>
    <row r="87" spans="1:12">
      <c r="A87" s="65">
        <v>96</v>
      </c>
      <c r="B87" s="64" t="s">
        <v>251</v>
      </c>
      <c r="C87" s="19">
        <v>93176</v>
      </c>
      <c r="D87" s="19">
        <v>100209</v>
      </c>
      <c r="E87" s="19">
        <v>99277</v>
      </c>
      <c r="F87" s="19"/>
      <c r="G87" s="19"/>
      <c r="H87" s="19"/>
      <c r="I87" s="67">
        <f t="shared" si="4"/>
        <v>6.5478234738559279E-2</v>
      </c>
      <c r="J87" s="19">
        <f t="shared" si="5"/>
        <v>6101</v>
      </c>
      <c r="K87" s="19">
        <f t="shared" si="6"/>
        <v>-932</v>
      </c>
      <c r="L87" s="19">
        <f t="shared" si="7"/>
        <v>0</v>
      </c>
    </row>
    <row r="88" spans="1:12">
      <c r="A88" s="65">
        <v>97</v>
      </c>
      <c r="B88" s="64" t="s">
        <v>252</v>
      </c>
      <c r="C88" s="19">
        <v>22821</v>
      </c>
      <c r="D88" s="19">
        <v>17687</v>
      </c>
      <c r="E88" s="19">
        <v>17307</v>
      </c>
      <c r="F88" s="19"/>
      <c r="G88" s="19"/>
      <c r="H88" s="19"/>
      <c r="I88" s="67">
        <f t="shared" si="4"/>
        <v>-0.24161956093072171</v>
      </c>
      <c r="J88" s="19">
        <f t="shared" si="5"/>
        <v>-5514</v>
      </c>
      <c r="K88" s="19">
        <f t="shared" si="6"/>
        <v>-380</v>
      </c>
      <c r="L88" s="19">
        <f t="shared" si="7"/>
        <v>0</v>
      </c>
    </row>
    <row r="89" spans="1:12">
      <c r="A89" s="65">
        <v>98</v>
      </c>
      <c r="B89" s="64" t="s">
        <v>253</v>
      </c>
      <c r="C89" s="19">
        <v>992</v>
      </c>
      <c r="D89" s="19">
        <v>833</v>
      </c>
      <c r="E89" s="19">
        <v>839</v>
      </c>
      <c r="F89" s="19"/>
      <c r="G89" s="19"/>
      <c r="H89" s="19"/>
      <c r="I89" s="67">
        <f t="shared" si="4"/>
        <v>-0.15423387096774194</v>
      </c>
      <c r="J89" s="19">
        <f t="shared" si="5"/>
        <v>-153</v>
      </c>
      <c r="K89" s="19">
        <f t="shared" si="6"/>
        <v>6</v>
      </c>
      <c r="L89" s="19">
        <f t="shared" si="7"/>
        <v>0</v>
      </c>
    </row>
    <row r="90" spans="1:12">
      <c r="A90" s="65">
        <v>99</v>
      </c>
      <c r="B90" s="64" t="s">
        <v>254</v>
      </c>
      <c r="C90" s="19">
        <v>3965</v>
      </c>
      <c r="D90" s="19">
        <v>3787</v>
      </c>
      <c r="E90" s="19">
        <v>3783</v>
      </c>
      <c r="F90" s="19"/>
      <c r="G90" s="19"/>
      <c r="H90" s="19"/>
      <c r="I90" s="67">
        <f t="shared" si="4"/>
        <v>-4.5901639344262293E-2</v>
      </c>
      <c r="J90" s="19">
        <f t="shared" si="5"/>
        <v>-182</v>
      </c>
      <c r="K90" s="19">
        <f t="shared" si="6"/>
        <v>-4</v>
      </c>
      <c r="L90" s="19">
        <f t="shared" si="7"/>
        <v>0</v>
      </c>
    </row>
    <row r="91" spans="1:12" s="91" customFormat="1" ht="14.45" customHeight="1">
      <c r="A91" s="65"/>
      <c r="B91" s="64" t="s">
        <v>282</v>
      </c>
      <c r="C91" s="19"/>
      <c r="D91" s="19">
        <v>41641</v>
      </c>
      <c r="E91" s="19">
        <v>42104</v>
      </c>
      <c r="F91" s="19"/>
      <c r="G91" s="19"/>
      <c r="H91" s="19"/>
      <c r="I91" s="67"/>
      <c r="J91" s="19"/>
      <c r="K91" s="19"/>
      <c r="L91" s="19"/>
    </row>
    <row r="92" spans="1:12">
      <c r="A92" s="175" t="s">
        <v>255</v>
      </c>
      <c r="B92" s="175"/>
      <c r="C92" s="95">
        <v>10655196</v>
      </c>
      <c r="D92" s="95">
        <v>11545308</v>
      </c>
      <c r="E92" s="95">
        <v>11457691</v>
      </c>
      <c r="F92" s="95"/>
      <c r="G92" s="95"/>
      <c r="H92" s="95"/>
      <c r="I92" s="88">
        <f t="shared" si="4"/>
        <v>7.5314898008445832E-2</v>
      </c>
      <c r="J92" s="96">
        <f t="shared" si="5"/>
        <v>802495</v>
      </c>
      <c r="K92" s="96">
        <f t="shared" si="6"/>
        <v>-87617</v>
      </c>
      <c r="L92" s="19">
        <f t="shared" si="7"/>
        <v>0</v>
      </c>
    </row>
    <row r="93" spans="1:12">
      <c r="C93" s="143"/>
      <c r="D93" s="143"/>
      <c r="E93" s="143"/>
      <c r="F93" s="143"/>
      <c r="G93" s="143"/>
      <c r="H93" s="143"/>
    </row>
  </sheetData>
  <mergeCells count="3">
    <mergeCell ref="C1:E1"/>
    <mergeCell ref="F1:H1"/>
    <mergeCell ref="A92:B9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>
      <selection activeCell="G65" sqref="G65"/>
    </sheetView>
  </sheetViews>
  <sheetFormatPr defaultRowHeight="15"/>
  <cols>
    <col min="1" max="1" width="9.140625" style="131"/>
    <col min="2" max="2" width="15.28515625" style="131" customWidth="1"/>
    <col min="3" max="3" width="16" style="131" customWidth="1"/>
    <col min="4" max="4" width="16.28515625" style="131" customWidth="1"/>
    <col min="5" max="5" width="17" style="131" customWidth="1"/>
    <col min="6" max="6" width="15.85546875" style="131" customWidth="1"/>
    <col min="7" max="7" width="16.42578125" style="131" customWidth="1"/>
    <col min="8" max="16384" width="9.140625" style="131"/>
  </cols>
  <sheetData>
    <row r="1" spans="1:14" ht="75">
      <c r="A1" s="159" t="s">
        <v>267</v>
      </c>
      <c r="B1" s="159" t="s">
        <v>275</v>
      </c>
      <c r="C1" s="159" t="s">
        <v>276</v>
      </c>
      <c r="D1" s="159" t="s">
        <v>277</v>
      </c>
      <c r="E1" s="159" t="s">
        <v>278</v>
      </c>
      <c r="F1" s="159" t="s">
        <v>279</v>
      </c>
      <c r="G1" s="159" t="s">
        <v>280</v>
      </c>
    </row>
    <row r="2" spans="1:14">
      <c r="A2" s="163">
        <v>41275</v>
      </c>
      <c r="B2" s="134">
        <v>11698045</v>
      </c>
      <c r="C2" s="165">
        <v>11941040.357731201</v>
      </c>
      <c r="D2" s="134">
        <v>2963719</v>
      </c>
      <c r="E2" s="165">
        <v>2963719</v>
      </c>
      <c r="F2" s="134">
        <v>2667984</v>
      </c>
      <c r="G2" s="165">
        <v>2647636.9048973201</v>
      </c>
      <c r="J2" s="166"/>
      <c r="L2" s="166"/>
      <c r="N2" s="134"/>
    </row>
    <row r="3" spans="1:14">
      <c r="A3" s="163">
        <v>41306</v>
      </c>
      <c r="B3" s="134">
        <v>11620928</v>
      </c>
      <c r="C3" s="165">
        <v>11936059.1170555</v>
      </c>
      <c r="D3" s="134">
        <v>2969232</v>
      </c>
      <c r="E3" s="165">
        <v>2969232</v>
      </c>
      <c r="F3" s="134">
        <v>2670744</v>
      </c>
      <c r="G3" s="165">
        <v>2654130.46596776</v>
      </c>
      <c r="J3" s="166"/>
      <c r="L3" s="166"/>
      <c r="N3" s="134"/>
    </row>
    <row r="4" spans="1:14">
      <c r="A4" s="163">
        <v>41334</v>
      </c>
      <c r="B4" s="134">
        <v>11896801</v>
      </c>
      <c r="C4" s="165">
        <v>12016101.4144147</v>
      </c>
      <c r="D4" s="134">
        <v>2973096</v>
      </c>
      <c r="E4" s="165">
        <v>2973096</v>
      </c>
      <c r="F4" s="134">
        <v>2651342</v>
      </c>
      <c r="G4" s="165">
        <v>2644779.2409777101</v>
      </c>
      <c r="J4" s="166"/>
      <c r="L4" s="166"/>
      <c r="N4" s="134"/>
    </row>
    <row r="5" spans="1:14">
      <c r="A5" s="163">
        <v>41365</v>
      </c>
      <c r="B5" s="134">
        <v>12132681</v>
      </c>
      <c r="C5" s="165">
        <v>12047807.3707093</v>
      </c>
      <c r="D5" s="134">
        <v>2976760</v>
      </c>
      <c r="E5" s="165">
        <v>2976760</v>
      </c>
      <c r="F5" s="134">
        <v>2649513</v>
      </c>
      <c r="G5" s="165">
        <v>2652592.6957803601</v>
      </c>
      <c r="J5" s="166"/>
      <c r="L5" s="166"/>
      <c r="N5" s="134"/>
    </row>
    <row r="6" spans="1:14">
      <c r="A6" s="163">
        <v>41395</v>
      </c>
      <c r="B6" s="134">
        <v>12216079</v>
      </c>
      <c r="C6" s="165">
        <v>12073743.433927201</v>
      </c>
      <c r="D6" s="134">
        <v>2981302</v>
      </c>
      <c r="E6" s="165">
        <v>2981302</v>
      </c>
      <c r="F6" s="134">
        <v>2650756</v>
      </c>
      <c r="G6" s="165">
        <v>2659474.1172640501</v>
      </c>
      <c r="J6" s="166"/>
      <c r="L6" s="166"/>
      <c r="N6" s="134"/>
    </row>
    <row r="7" spans="1:14">
      <c r="A7" s="163">
        <v>41426</v>
      </c>
      <c r="B7" s="134">
        <v>12274403</v>
      </c>
      <c r="C7" s="165">
        <v>12118253.1521003</v>
      </c>
      <c r="D7" s="134">
        <v>2974355</v>
      </c>
      <c r="E7" s="165">
        <v>2974355</v>
      </c>
      <c r="F7" s="134">
        <v>2663305</v>
      </c>
      <c r="G7" s="165">
        <v>2670671.2094383198</v>
      </c>
      <c r="J7" s="166"/>
      <c r="L7" s="166"/>
      <c r="N7" s="134"/>
    </row>
    <row r="8" spans="1:14">
      <c r="A8" s="163">
        <v>41456</v>
      </c>
      <c r="B8" s="134">
        <v>12200031</v>
      </c>
      <c r="C8" s="165">
        <v>12220791.402822901</v>
      </c>
      <c r="D8" s="134">
        <v>2970694</v>
      </c>
      <c r="E8" s="165">
        <v>2970694</v>
      </c>
      <c r="F8" s="134">
        <v>2668898</v>
      </c>
      <c r="G8" s="165">
        <v>2678629.9601316</v>
      </c>
      <c r="J8" s="166"/>
      <c r="L8" s="166"/>
      <c r="N8" s="134"/>
    </row>
    <row r="9" spans="1:14">
      <c r="A9" s="163">
        <v>41487</v>
      </c>
      <c r="B9" s="134">
        <v>12236880</v>
      </c>
      <c r="C9" s="165">
        <v>12237632.0769554</v>
      </c>
      <c r="D9" s="134">
        <v>2931681</v>
      </c>
      <c r="E9" s="165">
        <v>2931681</v>
      </c>
      <c r="F9" s="134">
        <v>2663081</v>
      </c>
      <c r="G9" s="165">
        <v>2687958.9396685399</v>
      </c>
      <c r="J9" s="166"/>
      <c r="L9" s="166"/>
      <c r="N9" s="134"/>
    </row>
    <row r="10" spans="1:14">
      <c r="A10" s="163">
        <v>41518</v>
      </c>
      <c r="B10" s="134">
        <v>12523723</v>
      </c>
      <c r="C10" s="165">
        <v>12341903.1044691</v>
      </c>
      <c r="D10" s="134">
        <v>2883080</v>
      </c>
      <c r="E10" s="165">
        <v>2883080</v>
      </c>
      <c r="F10" s="134">
        <v>2707070</v>
      </c>
      <c r="G10" s="165">
        <v>2721396.7408209699</v>
      </c>
      <c r="J10" s="166"/>
      <c r="L10" s="166"/>
      <c r="N10" s="134"/>
    </row>
    <row r="11" spans="1:14">
      <c r="A11" s="163">
        <v>41548</v>
      </c>
      <c r="B11" s="134">
        <v>12297151</v>
      </c>
      <c r="C11" s="165">
        <v>12260337.1680703</v>
      </c>
      <c r="D11" s="134">
        <v>2856746</v>
      </c>
      <c r="E11" s="165">
        <v>2856746</v>
      </c>
      <c r="F11" s="134">
        <v>2756891</v>
      </c>
      <c r="G11" s="165">
        <v>2749297.6843232098</v>
      </c>
      <c r="J11" s="166"/>
      <c r="L11" s="166"/>
      <c r="N11" s="134"/>
    </row>
    <row r="12" spans="1:14">
      <c r="A12" s="163">
        <v>41579</v>
      </c>
      <c r="B12" s="134">
        <v>12433976</v>
      </c>
      <c r="C12" s="165">
        <v>12364970.357406</v>
      </c>
      <c r="D12" s="134">
        <v>2800861</v>
      </c>
      <c r="E12" s="165">
        <v>2800861</v>
      </c>
      <c r="F12" s="134">
        <v>2766055</v>
      </c>
      <c r="G12" s="165">
        <v>2767774.34384715</v>
      </c>
      <c r="J12" s="166"/>
      <c r="L12" s="166"/>
      <c r="N12" s="134"/>
    </row>
    <row r="13" spans="1:14">
      <c r="A13" s="163">
        <v>41609</v>
      </c>
      <c r="B13" s="134">
        <v>12363785</v>
      </c>
      <c r="C13" s="165">
        <v>12408864.138473099</v>
      </c>
      <c r="D13" s="134">
        <v>2760917</v>
      </c>
      <c r="E13" s="165">
        <v>2760917</v>
      </c>
      <c r="F13" s="134">
        <v>2822178</v>
      </c>
      <c r="G13" s="165">
        <v>2807655.3443645998</v>
      </c>
      <c r="J13" s="166"/>
      <c r="L13" s="166"/>
      <c r="N13" s="134"/>
    </row>
    <row r="14" spans="1:14">
      <c r="A14" s="163">
        <v>41640</v>
      </c>
      <c r="B14" s="134">
        <v>12329012</v>
      </c>
      <c r="C14" s="165">
        <v>12570294.768269099</v>
      </c>
      <c r="D14" s="134">
        <v>2720965</v>
      </c>
      <c r="E14" s="165">
        <v>2720965</v>
      </c>
      <c r="F14" s="134">
        <v>2838873</v>
      </c>
      <c r="G14" s="165">
        <v>2819657.5878665401</v>
      </c>
      <c r="J14" s="166"/>
      <c r="L14" s="166"/>
      <c r="N14" s="134"/>
    </row>
    <row r="15" spans="1:14">
      <c r="A15" s="163">
        <v>41671</v>
      </c>
      <c r="B15" s="134">
        <v>12355589</v>
      </c>
      <c r="C15" s="165">
        <v>12688277.805731</v>
      </c>
      <c r="D15" s="134">
        <v>2855300</v>
      </c>
      <c r="E15" s="165">
        <v>2855300</v>
      </c>
      <c r="F15" s="134">
        <v>2836699</v>
      </c>
      <c r="G15" s="165">
        <v>2820607.9300009501</v>
      </c>
      <c r="J15" s="166"/>
      <c r="L15" s="166"/>
      <c r="N15" s="134"/>
    </row>
    <row r="16" spans="1:14">
      <c r="A16" s="163">
        <v>41699</v>
      </c>
      <c r="B16" s="134">
        <v>12566310</v>
      </c>
      <c r="C16" s="165">
        <v>12585139.3016323</v>
      </c>
      <c r="D16" s="134">
        <v>2871284</v>
      </c>
      <c r="E16" s="165">
        <v>2871284</v>
      </c>
      <c r="F16" s="134">
        <v>2849623</v>
      </c>
      <c r="G16" s="165">
        <v>2840895.3341680798</v>
      </c>
      <c r="J16" s="166"/>
      <c r="L16" s="166"/>
      <c r="N16" s="134"/>
    </row>
    <row r="17" spans="1:14">
      <c r="A17" s="163">
        <v>41730</v>
      </c>
      <c r="B17" s="134">
        <v>12730077</v>
      </c>
      <c r="C17" s="165">
        <v>12676966.8457831</v>
      </c>
      <c r="D17" s="134">
        <v>2815090</v>
      </c>
      <c r="E17" s="165">
        <v>2815090</v>
      </c>
      <c r="F17" s="134">
        <v>2844868</v>
      </c>
      <c r="G17" s="165">
        <v>2845589.2274991702</v>
      </c>
      <c r="J17" s="166"/>
      <c r="L17" s="166"/>
      <c r="N17" s="134"/>
    </row>
    <row r="18" spans="1:14">
      <c r="A18" s="163">
        <v>41760</v>
      </c>
      <c r="B18" s="134">
        <v>12922571</v>
      </c>
      <c r="C18" s="165">
        <v>12747403.719259201</v>
      </c>
      <c r="D18" s="134">
        <v>2815276</v>
      </c>
      <c r="E18" s="165">
        <v>2815276</v>
      </c>
      <c r="F18" s="134">
        <v>2849314</v>
      </c>
      <c r="G18" s="165">
        <v>2855562.84418834</v>
      </c>
      <c r="J18" s="166"/>
      <c r="L18" s="166"/>
      <c r="N18" s="134"/>
    </row>
    <row r="19" spans="1:14">
      <c r="A19" s="163">
        <v>41791</v>
      </c>
      <c r="B19" s="134">
        <v>13034290</v>
      </c>
      <c r="C19" s="165">
        <v>12843970.053849</v>
      </c>
      <c r="D19" s="134">
        <v>2816946</v>
      </c>
      <c r="E19" s="165">
        <v>2816946</v>
      </c>
      <c r="F19" s="134">
        <v>2852087</v>
      </c>
      <c r="G19" s="165">
        <v>2856406.3964556898</v>
      </c>
      <c r="J19" s="166"/>
      <c r="L19" s="166"/>
      <c r="N19" s="134"/>
    </row>
    <row r="20" spans="1:14">
      <c r="A20" s="163">
        <v>41821</v>
      </c>
      <c r="B20" s="134">
        <v>12701507</v>
      </c>
      <c r="C20" s="165">
        <v>12818937.502242001</v>
      </c>
      <c r="D20" s="134">
        <v>2875917</v>
      </c>
      <c r="E20" s="165">
        <v>2875917</v>
      </c>
      <c r="F20" s="134">
        <v>2864800</v>
      </c>
      <c r="G20" s="165">
        <v>2870988.8632099801</v>
      </c>
      <c r="J20" s="166"/>
      <c r="L20" s="166"/>
      <c r="N20" s="134"/>
    </row>
    <row r="21" spans="1:14">
      <c r="A21" s="163">
        <v>41852</v>
      </c>
      <c r="B21" s="134">
        <v>12884711</v>
      </c>
      <c r="C21" s="165">
        <v>12901148.7629392</v>
      </c>
      <c r="D21" s="134">
        <v>2909657</v>
      </c>
      <c r="E21" s="165">
        <v>2909657</v>
      </c>
      <c r="F21" s="134">
        <v>2859563</v>
      </c>
      <c r="G21" s="165">
        <v>2881312.9534192299</v>
      </c>
      <c r="J21" s="166"/>
      <c r="L21" s="166"/>
      <c r="N21" s="134"/>
    </row>
    <row r="22" spans="1:14">
      <c r="A22" s="163">
        <v>41883</v>
      </c>
      <c r="B22" s="134">
        <v>13155308</v>
      </c>
      <c r="C22" s="165">
        <v>13000985.303199301</v>
      </c>
      <c r="D22" s="134">
        <v>2907549</v>
      </c>
      <c r="E22" s="165">
        <v>2907549</v>
      </c>
      <c r="F22" s="134">
        <v>2879940</v>
      </c>
      <c r="G22" s="165">
        <v>2894267.4152836702</v>
      </c>
      <c r="J22" s="166"/>
      <c r="L22" s="166"/>
      <c r="N22" s="134"/>
    </row>
    <row r="23" spans="1:14">
      <c r="A23" s="163">
        <v>41913</v>
      </c>
      <c r="B23" s="134">
        <v>13072609</v>
      </c>
      <c r="C23" s="165">
        <v>12991185.253397601</v>
      </c>
      <c r="D23" s="134">
        <v>2924846</v>
      </c>
      <c r="E23" s="165">
        <v>2924846</v>
      </c>
      <c r="F23" s="134">
        <v>2908367</v>
      </c>
      <c r="G23" s="165">
        <v>2902140.2005047901</v>
      </c>
      <c r="J23" s="166"/>
      <c r="L23" s="166"/>
      <c r="N23" s="134"/>
    </row>
    <row r="24" spans="1:14">
      <c r="A24" s="163">
        <v>41944</v>
      </c>
      <c r="B24" s="134">
        <v>13100694</v>
      </c>
      <c r="C24" s="165">
        <v>13017339.452566801</v>
      </c>
      <c r="D24" s="134">
        <v>2868886</v>
      </c>
      <c r="E24" s="165">
        <v>2868886</v>
      </c>
      <c r="F24" s="134">
        <v>2929226</v>
      </c>
      <c r="G24" s="165">
        <v>2933550.2293612901</v>
      </c>
      <c r="J24" s="166"/>
      <c r="L24" s="166"/>
      <c r="N24" s="134"/>
    </row>
    <row r="25" spans="1:14">
      <c r="A25" s="163">
        <v>41974</v>
      </c>
      <c r="B25" s="134">
        <v>13093230</v>
      </c>
      <c r="C25" s="165">
        <v>13061142.852531601</v>
      </c>
      <c r="D25" s="134">
        <v>2827633</v>
      </c>
      <c r="E25" s="165">
        <v>2827633</v>
      </c>
      <c r="F25" s="134">
        <v>2909003</v>
      </c>
      <c r="G25" s="165">
        <v>2900342.0225104298</v>
      </c>
      <c r="J25" s="166"/>
      <c r="L25" s="166"/>
      <c r="N25" s="134"/>
    </row>
    <row r="26" spans="1:14">
      <c r="A26" s="163">
        <v>42005</v>
      </c>
      <c r="B26" s="134">
        <v>12913416</v>
      </c>
      <c r="C26" s="165">
        <v>13169153.269560101</v>
      </c>
      <c r="D26" s="134">
        <v>2821819</v>
      </c>
      <c r="E26" s="165">
        <v>2821819</v>
      </c>
      <c r="F26" s="134">
        <v>2926680</v>
      </c>
      <c r="G26" s="165">
        <v>2913655.3836009498</v>
      </c>
      <c r="J26" s="166"/>
      <c r="L26" s="166"/>
      <c r="N26" s="134"/>
    </row>
    <row r="27" spans="1:14">
      <c r="A27" s="163">
        <v>42036</v>
      </c>
      <c r="B27" s="134">
        <v>12851205</v>
      </c>
      <c r="C27" s="165">
        <v>13217620.4661266</v>
      </c>
      <c r="D27" s="134">
        <v>2914541</v>
      </c>
      <c r="E27" s="165">
        <v>2914541</v>
      </c>
      <c r="F27" s="134">
        <v>2929385</v>
      </c>
      <c r="G27" s="165">
        <v>2916428.9481183998</v>
      </c>
      <c r="J27" s="166"/>
      <c r="L27" s="166"/>
      <c r="N27" s="134"/>
    </row>
    <row r="28" spans="1:14">
      <c r="A28" s="163">
        <v>42064</v>
      </c>
      <c r="B28" s="134">
        <v>13148326</v>
      </c>
      <c r="C28" s="165">
        <v>13269829.4890153</v>
      </c>
      <c r="D28" s="134">
        <v>2898016</v>
      </c>
      <c r="E28" s="165">
        <v>2898016</v>
      </c>
      <c r="F28" s="134">
        <v>2926533</v>
      </c>
      <c r="G28" s="165">
        <v>2918003.9678062098</v>
      </c>
      <c r="J28" s="166"/>
      <c r="L28" s="166"/>
      <c r="N28" s="134"/>
    </row>
    <row r="29" spans="1:14">
      <c r="A29" s="163">
        <v>42095</v>
      </c>
      <c r="B29" s="134">
        <v>13451823</v>
      </c>
      <c r="C29" s="165">
        <v>13355579.9533209</v>
      </c>
      <c r="D29" s="134">
        <v>2789168</v>
      </c>
      <c r="E29" s="165">
        <v>2789168</v>
      </c>
      <c r="F29" s="134">
        <v>2928695</v>
      </c>
      <c r="G29" s="165">
        <v>2928198.6900029802</v>
      </c>
      <c r="J29" s="166"/>
      <c r="L29" s="166"/>
      <c r="N29" s="134"/>
    </row>
    <row r="30" spans="1:14">
      <c r="A30" s="163">
        <v>42125</v>
      </c>
      <c r="B30" s="134">
        <v>13585611</v>
      </c>
      <c r="C30" s="165">
        <v>13413620.682659</v>
      </c>
      <c r="D30" s="134">
        <v>2874835</v>
      </c>
      <c r="E30" s="165">
        <v>2874835</v>
      </c>
      <c r="F30" s="134">
        <v>2928677</v>
      </c>
      <c r="G30" s="165">
        <v>2932454.0880088699</v>
      </c>
      <c r="J30" s="166"/>
      <c r="L30" s="166"/>
      <c r="N30" s="134"/>
    </row>
    <row r="31" spans="1:14">
      <c r="A31" s="163">
        <v>42156</v>
      </c>
      <c r="B31" s="134">
        <v>13596512</v>
      </c>
      <c r="C31" s="165">
        <v>13424722.325563001</v>
      </c>
      <c r="D31" s="134">
        <v>2829934</v>
      </c>
      <c r="E31" s="165">
        <v>2829934</v>
      </c>
      <c r="F31" s="134">
        <v>2936848</v>
      </c>
      <c r="G31" s="165">
        <v>2936831.0030978899</v>
      </c>
      <c r="J31" s="166"/>
      <c r="L31" s="166"/>
      <c r="N31" s="134"/>
    </row>
    <row r="32" spans="1:14">
      <c r="A32" s="163">
        <v>42186</v>
      </c>
      <c r="B32" s="134">
        <v>13318215</v>
      </c>
      <c r="C32" s="165">
        <v>13420686.3843449</v>
      </c>
      <c r="D32" s="134">
        <v>2838611</v>
      </c>
      <c r="E32" s="165">
        <v>2838611</v>
      </c>
      <c r="F32" s="134">
        <v>2948014</v>
      </c>
      <c r="G32" s="165">
        <v>2949914.2474903101</v>
      </c>
      <c r="J32" s="166"/>
      <c r="L32" s="166"/>
      <c r="N32" s="134"/>
    </row>
    <row r="33" spans="1:14">
      <c r="A33" s="163">
        <v>42217</v>
      </c>
      <c r="B33" s="134">
        <v>13566414</v>
      </c>
      <c r="C33" s="165">
        <v>13471820.6039772</v>
      </c>
      <c r="D33" s="134">
        <v>2629792</v>
      </c>
      <c r="E33" s="165">
        <v>2629792</v>
      </c>
      <c r="F33" s="134">
        <v>2949836</v>
      </c>
      <c r="G33" s="165">
        <v>2967642.4679870401</v>
      </c>
      <c r="J33" s="166"/>
      <c r="L33" s="166"/>
      <c r="N33" s="134"/>
    </row>
    <row r="34" spans="1:14">
      <c r="A34" s="163">
        <v>42248</v>
      </c>
      <c r="B34" s="134">
        <v>13489364</v>
      </c>
      <c r="C34" s="165">
        <v>13391276.2459509</v>
      </c>
      <c r="D34" s="134">
        <v>2841359</v>
      </c>
      <c r="E34" s="165">
        <v>2841359</v>
      </c>
      <c r="F34" s="134">
        <v>2967562</v>
      </c>
      <c r="G34" s="165">
        <v>2983498.3053603498</v>
      </c>
      <c r="J34" s="166"/>
      <c r="L34" s="166"/>
      <c r="N34" s="134"/>
    </row>
    <row r="35" spans="1:14">
      <c r="A35" s="163">
        <v>42278</v>
      </c>
      <c r="B35" s="134">
        <v>13741124</v>
      </c>
      <c r="C35" s="165">
        <v>13608548.570108799</v>
      </c>
      <c r="D35" s="134">
        <v>2834268</v>
      </c>
      <c r="E35" s="165">
        <v>2834268</v>
      </c>
      <c r="F35" s="134">
        <v>3071020</v>
      </c>
      <c r="G35" s="165">
        <v>3069052.5926224999</v>
      </c>
      <c r="J35" s="166"/>
      <c r="L35" s="166"/>
      <c r="N35" s="134"/>
    </row>
    <row r="36" spans="1:14">
      <c r="A36" s="163">
        <v>42309</v>
      </c>
      <c r="B36" s="134">
        <v>13755572</v>
      </c>
      <c r="C36" s="165">
        <v>13622710.600780301</v>
      </c>
      <c r="D36" s="134">
        <v>2830809</v>
      </c>
      <c r="E36" s="165">
        <v>2830809</v>
      </c>
      <c r="F36" s="134">
        <v>2996123</v>
      </c>
      <c r="G36" s="165">
        <v>3002662.21862724</v>
      </c>
      <c r="J36" s="166"/>
      <c r="L36" s="166"/>
      <c r="N36" s="134"/>
    </row>
    <row r="37" spans="1:14">
      <c r="A37" s="163">
        <v>42339</v>
      </c>
      <c r="B37" s="134">
        <v>13713717</v>
      </c>
      <c r="C37" s="165">
        <v>13756687.1276726</v>
      </c>
      <c r="D37" s="134">
        <v>2833035</v>
      </c>
      <c r="E37" s="165">
        <v>2833035</v>
      </c>
      <c r="F37" s="134">
        <v>3031979</v>
      </c>
      <c r="G37" s="165">
        <v>3026130.5757160499</v>
      </c>
      <c r="J37" s="166"/>
      <c r="L37" s="166"/>
      <c r="N37" s="134"/>
    </row>
    <row r="38" spans="1:14">
      <c r="A38" s="163">
        <v>42370</v>
      </c>
      <c r="B38" s="134">
        <v>13352629</v>
      </c>
      <c r="C38" s="165">
        <v>13655703.675943499</v>
      </c>
      <c r="D38" s="134">
        <v>2803728</v>
      </c>
      <c r="E38" s="165">
        <v>2803728</v>
      </c>
      <c r="F38" s="134">
        <v>3034105</v>
      </c>
      <c r="G38" s="165">
        <v>3025775.9418301601</v>
      </c>
      <c r="J38" s="166"/>
      <c r="L38" s="166"/>
      <c r="N38" s="134"/>
    </row>
    <row r="39" spans="1:14">
      <c r="A39" s="163">
        <v>42401</v>
      </c>
      <c r="B39" s="134">
        <v>13258741</v>
      </c>
      <c r="C39" s="165">
        <v>13586223.8967524</v>
      </c>
      <c r="D39" s="134">
        <v>2708174</v>
      </c>
      <c r="E39" s="165">
        <v>2708174</v>
      </c>
      <c r="F39" s="134">
        <v>3059263</v>
      </c>
      <c r="G39" s="165">
        <v>3048416.1296336399</v>
      </c>
      <c r="J39" s="166"/>
      <c r="L39" s="166"/>
      <c r="N39" s="134"/>
    </row>
    <row r="40" spans="1:14">
      <c r="A40" s="163">
        <v>42430</v>
      </c>
      <c r="B40" s="134">
        <v>13503330</v>
      </c>
      <c r="C40" s="165">
        <v>13643102.0063214</v>
      </c>
      <c r="D40" s="134">
        <v>2683978</v>
      </c>
      <c r="E40" s="165">
        <v>2683978</v>
      </c>
      <c r="F40" s="134">
        <v>3068719</v>
      </c>
      <c r="G40" s="165">
        <v>3059102.9867152502</v>
      </c>
      <c r="J40" s="166"/>
      <c r="L40" s="166"/>
      <c r="N40" s="134"/>
    </row>
    <row r="41" spans="1:14">
      <c r="A41" s="163">
        <v>42461</v>
      </c>
      <c r="B41" s="134">
        <v>13665900</v>
      </c>
      <c r="C41" s="165">
        <v>13568540.280443201</v>
      </c>
      <c r="D41" s="134">
        <v>2671866</v>
      </c>
      <c r="E41" s="165">
        <v>2671866</v>
      </c>
      <c r="F41" s="134">
        <v>3062031</v>
      </c>
      <c r="G41" s="165">
        <v>3059367.89185652</v>
      </c>
      <c r="J41" s="166"/>
      <c r="L41" s="166"/>
      <c r="N41" s="134"/>
    </row>
    <row r="42" spans="1:14">
      <c r="A42" s="163">
        <v>42491</v>
      </c>
      <c r="B42" s="134">
        <v>13696518</v>
      </c>
      <c r="C42" s="165">
        <v>13526678.0533418</v>
      </c>
      <c r="D42" s="134">
        <v>2683126</v>
      </c>
      <c r="E42" s="165">
        <v>2683126</v>
      </c>
      <c r="F42" s="134">
        <v>3063975</v>
      </c>
      <c r="G42" s="165">
        <v>3063905.4059867999</v>
      </c>
      <c r="J42" s="166"/>
      <c r="L42" s="166"/>
      <c r="N42" s="134"/>
    </row>
    <row r="43" spans="1:14">
      <c r="A43" s="164">
        <v>42522</v>
      </c>
      <c r="B43" s="134">
        <v>13686743</v>
      </c>
      <c r="C43" s="165">
        <v>13525237.7204207</v>
      </c>
      <c r="D43" s="134">
        <v>2679867</v>
      </c>
      <c r="E43" s="165">
        <v>2679867</v>
      </c>
      <c r="F43" s="134">
        <v>3083240</v>
      </c>
      <c r="G43" s="165">
        <v>3076538.82662345</v>
      </c>
      <c r="J43" s="166"/>
      <c r="L43" s="166"/>
      <c r="N43" s="134"/>
    </row>
    <row r="44" spans="1:14">
      <c r="A44" s="164">
        <v>42552</v>
      </c>
      <c r="B44" s="134">
        <v>13362031</v>
      </c>
      <c r="C44" s="165">
        <v>13450026.623085201</v>
      </c>
      <c r="D44" s="134">
        <v>2684141</v>
      </c>
      <c r="E44" s="165">
        <v>2684141</v>
      </c>
      <c r="F44" s="134">
        <v>3071724</v>
      </c>
      <c r="G44" s="165">
        <v>3067463.18896583</v>
      </c>
      <c r="J44" s="166"/>
      <c r="L44" s="166"/>
      <c r="N44" s="134"/>
    </row>
    <row r="45" spans="1:14">
      <c r="A45" s="164">
        <v>42583</v>
      </c>
      <c r="B45" s="134">
        <v>13471407</v>
      </c>
      <c r="C45" s="165">
        <v>13405449.948391801</v>
      </c>
      <c r="D45" s="134">
        <v>2690074</v>
      </c>
      <c r="E45" s="165">
        <v>2690074</v>
      </c>
      <c r="F45" s="134">
        <v>3042243</v>
      </c>
      <c r="G45" s="165">
        <v>3055539.2441856698</v>
      </c>
      <c r="J45" s="166"/>
      <c r="L45" s="166"/>
      <c r="N45" s="134"/>
    </row>
    <row r="46" spans="1:14">
      <c r="A46" s="164">
        <v>42614</v>
      </c>
      <c r="B46" s="134">
        <v>13470684</v>
      </c>
      <c r="C46" s="165">
        <v>13401162.3806876</v>
      </c>
      <c r="D46" s="134">
        <v>2692666</v>
      </c>
      <c r="E46" s="165">
        <v>2692666</v>
      </c>
      <c r="F46" s="134">
        <v>2992784</v>
      </c>
      <c r="G46" s="165">
        <v>3009511.5970621998</v>
      </c>
      <c r="J46" s="166"/>
      <c r="L46" s="166"/>
      <c r="N46" s="134"/>
    </row>
    <row r="47" spans="1:14">
      <c r="A47" s="164">
        <v>42644</v>
      </c>
      <c r="B47" s="134">
        <v>13660465</v>
      </c>
      <c r="C47" s="165">
        <v>13410810.9438386</v>
      </c>
      <c r="D47" s="134">
        <v>2695038</v>
      </c>
      <c r="E47" s="165">
        <v>2695038</v>
      </c>
      <c r="F47" s="134">
        <v>2994165</v>
      </c>
      <c r="G47" s="165">
        <v>2995476.82116119</v>
      </c>
      <c r="J47" s="166"/>
      <c r="L47" s="166"/>
      <c r="N47" s="134"/>
    </row>
    <row r="48" spans="1:14">
      <c r="A48" s="164">
        <v>42675</v>
      </c>
      <c r="B48" s="134">
        <v>13583875</v>
      </c>
      <c r="C48" s="165">
        <v>13511012.244313801</v>
      </c>
      <c r="D48" s="134">
        <v>2706609</v>
      </c>
      <c r="E48" s="165">
        <v>2706609</v>
      </c>
      <c r="F48" s="134">
        <v>2985474</v>
      </c>
      <c r="G48" s="165">
        <v>2993155.2412518002</v>
      </c>
      <c r="J48" s="166"/>
      <c r="L48" s="166"/>
      <c r="N48" s="134"/>
    </row>
    <row r="49" spans="1:14">
      <c r="A49" s="164">
        <v>42705</v>
      </c>
      <c r="B49" s="134">
        <v>13415843</v>
      </c>
      <c r="C49" s="165">
        <v>13431592.796253299</v>
      </c>
      <c r="D49" s="134">
        <v>2701537</v>
      </c>
      <c r="E49" s="165">
        <v>2701537</v>
      </c>
      <c r="F49" s="134">
        <v>2981646</v>
      </c>
      <c r="G49" s="165">
        <v>2978882.9524121298</v>
      </c>
      <c r="J49" s="166"/>
      <c r="L49" s="166"/>
      <c r="N49" s="134"/>
    </row>
    <row r="50" spans="1:14">
      <c r="A50" s="164">
        <v>42736</v>
      </c>
      <c r="B50" s="39">
        <v>13115945</v>
      </c>
      <c r="C50" s="165">
        <v>13455286.123090699</v>
      </c>
      <c r="D50" s="134">
        <v>2520079</v>
      </c>
      <c r="E50" s="165">
        <v>2520079</v>
      </c>
      <c r="F50" s="167">
        <v>2970210</v>
      </c>
      <c r="G50" s="165">
        <v>2966612.1609235601</v>
      </c>
      <c r="J50" s="166"/>
      <c r="L50" s="166"/>
      <c r="N50" s="134"/>
    </row>
    <row r="51" spans="1:14">
      <c r="A51" s="164">
        <v>42767</v>
      </c>
      <c r="B51" s="39">
        <v>13126079</v>
      </c>
      <c r="C51" s="165">
        <v>13553987.164300499</v>
      </c>
      <c r="D51" s="134">
        <v>2698940</v>
      </c>
      <c r="E51" s="165">
        <v>2698940</v>
      </c>
      <c r="F51" s="167">
        <v>2965218</v>
      </c>
      <c r="G51" s="165">
        <v>2958802.34026158</v>
      </c>
      <c r="J51" s="166"/>
      <c r="L51" s="166"/>
      <c r="N51" s="134"/>
    </row>
    <row r="52" spans="1:14">
      <c r="A52" s="164">
        <v>42795</v>
      </c>
      <c r="B52" s="39">
        <v>13558783</v>
      </c>
      <c r="C52" s="165">
        <v>13687536.416784899</v>
      </c>
      <c r="D52" s="134">
        <v>2734104</v>
      </c>
      <c r="E52" s="165">
        <v>2734104</v>
      </c>
      <c r="F52" s="167">
        <v>2970810</v>
      </c>
      <c r="G52" s="165">
        <v>2963736.8992470098</v>
      </c>
      <c r="J52" s="166"/>
      <c r="L52" s="166"/>
      <c r="N52" s="134"/>
    </row>
    <row r="53" spans="1:14">
      <c r="A53" s="164">
        <v>42826</v>
      </c>
      <c r="B53" s="39">
        <v>13849359</v>
      </c>
      <c r="C53" s="165">
        <v>13763860.3975587</v>
      </c>
      <c r="D53" s="134">
        <v>2760089</v>
      </c>
      <c r="E53" s="165">
        <v>2760089</v>
      </c>
      <c r="F53" s="167">
        <v>2969930</v>
      </c>
      <c r="G53" s="165">
        <v>2968012.8957920899</v>
      </c>
      <c r="J53" s="166"/>
      <c r="L53" s="166"/>
      <c r="N53" s="134"/>
    </row>
    <row r="54" spans="1:14">
      <c r="A54" s="164">
        <v>42856</v>
      </c>
      <c r="B54" s="39">
        <v>14105505</v>
      </c>
      <c r="C54" s="165">
        <v>13867336.709319999</v>
      </c>
      <c r="D54" s="134">
        <v>2771634</v>
      </c>
      <c r="E54" s="165">
        <v>2771634</v>
      </c>
      <c r="F54" s="167">
        <v>2970555</v>
      </c>
      <c r="G54" s="165">
        <v>2970235.8055553799</v>
      </c>
      <c r="J54" s="166"/>
      <c r="L54" s="166"/>
      <c r="N54" s="134"/>
    </row>
    <row r="55" spans="1:14">
      <c r="A55" s="164">
        <v>42887</v>
      </c>
      <c r="B55" s="39">
        <v>14009873</v>
      </c>
      <c r="C55" s="165">
        <v>13929613.7708332</v>
      </c>
      <c r="D55" s="134">
        <v>2789173</v>
      </c>
      <c r="E55" s="165">
        <v>2789173</v>
      </c>
      <c r="F55" s="167">
        <v>2976758</v>
      </c>
      <c r="G55" s="165">
        <v>2969443.92837134</v>
      </c>
      <c r="J55" s="166"/>
      <c r="L55" s="166"/>
      <c r="N55" s="134"/>
    </row>
    <row r="56" spans="1:14">
      <c r="A56" s="164">
        <v>42917</v>
      </c>
      <c r="B56" s="39">
        <v>14195607</v>
      </c>
      <c r="C56" s="165">
        <v>14151885.7962352</v>
      </c>
      <c r="D56" s="134">
        <v>2751389</v>
      </c>
      <c r="E56" s="165">
        <v>2751389</v>
      </c>
      <c r="F56" s="167">
        <v>2975092</v>
      </c>
      <c r="G56" s="165">
        <v>2970267.8300434202</v>
      </c>
      <c r="J56" s="166"/>
      <c r="L56" s="166"/>
      <c r="N56" s="134"/>
    </row>
    <row r="57" spans="1:14">
      <c r="A57" s="164">
        <v>42949</v>
      </c>
      <c r="B57" s="39">
        <v>14265038</v>
      </c>
      <c r="C57" s="134">
        <v>14268072.4738243</v>
      </c>
      <c r="D57" s="134">
        <v>2753919</v>
      </c>
      <c r="E57" s="134">
        <v>2753919</v>
      </c>
      <c r="F57" s="167">
        <v>2960311</v>
      </c>
      <c r="G57" s="134">
        <v>2972131.1967732199</v>
      </c>
      <c r="J57" s="166"/>
      <c r="L57" s="166"/>
      <c r="N57" s="134"/>
    </row>
    <row r="58" spans="1:14">
      <c r="A58" s="164">
        <v>42981</v>
      </c>
      <c r="B58" s="39">
        <v>14547574</v>
      </c>
      <c r="C58" s="134">
        <v>14361884.161821499</v>
      </c>
      <c r="D58" s="134">
        <v>2772117</v>
      </c>
      <c r="E58" s="134">
        <v>2772117</v>
      </c>
      <c r="F58" s="167">
        <v>2964754</v>
      </c>
      <c r="G58" s="134">
        <v>2980207.7790636201</v>
      </c>
      <c r="J58" s="166"/>
      <c r="L58" s="166"/>
      <c r="N58" s="134"/>
    </row>
    <row r="59" spans="1:14">
      <c r="A59" s="164">
        <v>43011</v>
      </c>
      <c r="B59" s="39">
        <v>14644895</v>
      </c>
      <c r="C59" s="134">
        <v>14462786.668695999</v>
      </c>
      <c r="D59" s="134">
        <v>2768836</v>
      </c>
      <c r="E59" s="134">
        <v>2768836</v>
      </c>
      <c r="F59" s="167">
        <v>2976497</v>
      </c>
      <c r="G59" s="134">
        <v>2977488.4137470699</v>
      </c>
      <c r="J59" s="166"/>
      <c r="L59" s="166"/>
      <c r="N59" s="134"/>
    </row>
    <row r="60" spans="1:14">
      <c r="A60" s="164">
        <v>43042</v>
      </c>
      <c r="B60" s="39">
        <v>14555878</v>
      </c>
      <c r="C60" s="134">
        <v>14425780.4909916</v>
      </c>
      <c r="D60" s="161">
        <v>2767790</v>
      </c>
      <c r="E60" s="134">
        <v>2767790</v>
      </c>
      <c r="F60" s="167">
        <v>2979048</v>
      </c>
      <c r="G60" s="134">
        <v>2985484.9883319801</v>
      </c>
    </row>
    <row r="61" spans="1:14">
      <c r="A61" s="164">
        <v>43072</v>
      </c>
      <c r="B61" s="39">
        <v>14477817</v>
      </c>
      <c r="C61" s="134">
        <v>14507339.042582899</v>
      </c>
      <c r="D61" s="134">
        <v>2777484</v>
      </c>
      <c r="E61" s="134">
        <v>2777484</v>
      </c>
      <c r="F61" s="167">
        <v>2986088</v>
      </c>
      <c r="G61" s="134">
        <v>2983246.8940987298</v>
      </c>
    </row>
    <row r="62" spans="1:14">
      <c r="A62" s="164">
        <v>43103</v>
      </c>
      <c r="B62" s="39">
        <v>14218231</v>
      </c>
      <c r="C62" s="134">
        <v>14519346.536702201</v>
      </c>
      <c r="D62" s="161">
        <v>2762901</v>
      </c>
      <c r="E62" s="134">
        <v>2762901</v>
      </c>
      <c r="F62" s="167">
        <v>2989631</v>
      </c>
      <c r="G62" s="134">
        <v>2986195.03710077</v>
      </c>
      <c r="H62" s="162"/>
    </row>
    <row r="63" spans="1:14">
      <c r="A63" s="164">
        <v>43134</v>
      </c>
      <c r="B63" s="131">
        <v>14127524</v>
      </c>
      <c r="C63" s="134">
        <v>14594316.830443099</v>
      </c>
      <c r="D63" s="134">
        <v>2835795</v>
      </c>
      <c r="E63" s="134">
        <v>2835795</v>
      </c>
      <c r="F63" s="134">
        <v>2996690</v>
      </c>
      <c r="G63" s="134">
        <v>2990377.6931811902</v>
      </c>
    </row>
    <row r="64" spans="1:14">
      <c r="B64" s="134"/>
      <c r="C64" s="134"/>
      <c r="D64" s="134"/>
      <c r="E64" s="134"/>
      <c r="F64" s="134"/>
      <c r="G64" s="134"/>
    </row>
    <row r="65" spans="2:7">
      <c r="B65" s="134"/>
      <c r="C65" s="134"/>
      <c r="D65" s="160"/>
      <c r="E65" s="134"/>
      <c r="F65" s="160"/>
      <c r="G65" s="134">
        <f>G63-G62</f>
        <v>4182.656080420129</v>
      </c>
    </row>
    <row r="67" spans="2:7">
      <c r="B67" s="162"/>
      <c r="C67" s="162"/>
      <c r="D67" s="162"/>
      <c r="E67" s="162"/>
      <c r="F67" s="16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99"/>
  <sheetViews>
    <sheetView topLeftCell="K1" zoomScale="80" zoomScaleNormal="80" workbookViewId="0">
      <pane ySplit="2" topLeftCell="A3" activePane="bottomLeft" state="frozen"/>
      <selection activeCell="X1" sqref="X1"/>
      <selection pane="bottomLeft" activeCell="Q11" sqref="Q11"/>
    </sheetView>
  </sheetViews>
  <sheetFormatPr defaultColWidth="9.140625" defaultRowHeight="15"/>
  <cols>
    <col min="1" max="1" width="17.28515625" style="3" customWidth="1"/>
    <col min="2" max="2" width="34.42578125" style="3" bestFit="1" customWidth="1"/>
    <col min="3" max="8" width="13.42578125" style="3" customWidth="1"/>
    <col min="9" max="9" width="21.85546875" style="3" customWidth="1"/>
    <col min="10" max="10" width="30" style="3" customWidth="1"/>
    <col min="11" max="11" width="26.7109375" style="3" customWidth="1"/>
    <col min="12" max="12" width="22" style="3" customWidth="1"/>
    <col min="13" max="13" width="27.140625" style="3" customWidth="1"/>
    <col min="14" max="14" width="25" style="3" customWidth="1"/>
    <col min="15" max="16384" width="9.140625" style="3"/>
  </cols>
  <sheetData>
    <row r="1" spans="1:14" ht="15.75" thickBot="1">
      <c r="B1" s="135"/>
      <c r="C1" s="169" t="s">
        <v>163</v>
      </c>
      <c r="D1" s="169"/>
      <c r="E1" s="170"/>
      <c r="F1" s="171" t="s">
        <v>164</v>
      </c>
      <c r="G1" s="169"/>
      <c r="H1" s="170"/>
    </row>
    <row r="2" spans="1:14" ht="63" customHeight="1">
      <c r="A2" s="71" t="s">
        <v>167</v>
      </c>
      <c r="B2" s="70" t="s">
        <v>165</v>
      </c>
      <c r="C2" s="144">
        <v>42767</v>
      </c>
      <c r="D2" s="144">
        <v>43101</v>
      </c>
      <c r="E2" s="144">
        <v>43132</v>
      </c>
      <c r="F2" s="144">
        <v>42767</v>
      </c>
      <c r="G2" s="144">
        <v>43101</v>
      </c>
      <c r="H2" s="144">
        <v>43132</v>
      </c>
      <c r="I2" s="68" t="s">
        <v>283</v>
      </c>
      <c r="J2" s="68" t="s">
        <v>284</v>
      </c>
      <c r="K2" s="68" t="s">
        <v>285</v>
      </c>
      <c r="L2" s="68" t="s">
        <v>286</v>
      </c>
      <c r="M2" s="72" t="s">
        <v>287</v>
      </c>
      <c r="N2" s="136" t="s">
        <v>288</v>
      </c>
    </row>
    <row r="3" spans="1:14">
      <c r="A3" s="30">
        <v>1</v>
      </c>
      <c r="B3" s="64" t="s">
        <v>168</v>
      </c>
      <c r="C3" s="73">
        <v>100559</v>
      </c>
      <c r="D3" s="73">
        <v>103351</v>
      </c>
      <c r="E3" s="73">
        <v>99805</v>
      </c>
      <c r="F3" s="73"/>
      <c r="G3" s="73"/>
      <c r="H3" s="73"/>
      <c r="I3" s="75">
        <f t="shared" ref="I3:I66" si="0">E3/$E$92</f>
        <v>7.0645783365860856E-3</v>
      </c>
      <c r="J3" s="75">
        <f>(E3-C3)/C3</f>
        <v>-7.4980857009317916E-3</v>
      </c>
      <c r="K3" s="73">
        <f>E3-C3</f>
        <v>-754</v>
      </c>
      <c r="L3" s="76">
        <f>K3/$K$92</f>
        <v>-7.5291204209916671E-4</v>
      </c>
      <c r="M3" s="74">
        <f>E3-D3</f>
        <v>-3546</v>
      </c>
      <c r="N3" s="74">
        <f>H3-G3</f>
        <v>0</v>
      </c>
    </row>
    <row r="4" spans="1:14">
      <c r="A4" s="30">
        <v>2</v>
      </c>
      <c r="B4" s="64" t="s">
        <v>169</v>
      </c>
      <c r="C4" s="73">
        <v>27420</v>
      </c>
      <c r="D4" s="73">
        <v>32880</v>
      </c>
      <c r="E4" s="73">
        <v>30887</v>
      </c>
      <c r="F4" s="73"/>
      <c r="G4" s="73"/>
      <c r="H4" s="73"/>
      <c r="I4" s="75">
        <f t="shared" si="0"/>
        <v>2.1862995950316559E-3</v>
      </c>
      <c r="J4" s="75">
        <f t="shared" ref="J4:J67" si="1">(E4-C4)/C4</f>
        <v>0.1264405543398979</v>
      </c>
      <c r="K4" s="73">
        <f t="shared" ref="K4:K67" si="2">E4-C4</f>
        <v>3467</v>
      </c>
      <c r="L4" s="76">
        <f t="shared" ref="L4:L67" si="3">K4/$K$92</f>
        <v>3.4619974137371497E-3</v>
      </c>
      <c r="M4" s="74">
        <f t="shared" ref="M4:M67" si="4">E4-D4</f>
        <v>-1993</v>
      </c>
      <c r="N4" s="74">
        <f t="shared" ref="N4:N67" si="5">H4-G4</f>
        <v>0</v>
      </c>
    </row>
    <row r="5" spans="1:14">
      <c r="A5" s="30">
        <v>3</v>
      </c>
      <c r="B5" s="64" t="s">
        <v>170</v>
      </c>
      <c r="C5" s="73">
        <v>8215</v>
      </c>
      <c r="D5" s="73">
        <v>9009</v>
      </c>
      <c r="E5" s="73">
        <v>8874</v>
      </c>
      <c r="F5" s="73"/>
      <c r="G5" s="73"/>
      <c r="H5" s="73"/>
      <c r="I5" s="75">
        <f t="shared" si="0"/>
        <v>6.2813554590316039E-4</v>
      </c>
      <c r="J5" s="75">
        <f t="shared" si="1"/>
        <v>8.0219111381618996E-2</v>
      </c>
      <c r="K5" s="73">
        <f t="shared" si="2"/>
        <v>659</v>
      </c>
      <c r="L5" s="76">
        <f t="shared" si="3"/>
        <v>6.5804911902301178E-4</v>
      </c>
      <c r="M5" s="74">
        <f t="shared" si="4"/>
        <v>-135</v>
      </c>
      <c r="N5" s="74">
        <f t="shared" si="5"/>
        <v>0</v>
      </c>
    </row>
    <row r="6" spans="1:14">
      <c r="A6" s="30">
        <v>5</v>
      </c>
      <c r="B6" s="64" t="s">
        <v>171</v>
      </c>
      <c r="C6" s="73">
        <v>37363</v>
      </c>
      <c r="D6" s="73">
        <v>37055</v>
      </c>
      <c r="E6" s="73">
        <v>36161</v>
      </c>
      <c r="F6" s="73"/>
      <c r="G6" s="73"/>
      <c r="H6" s="73"/>
      <c r="I6" s="75">
        <f t="shared" si="0"/>
        <v>2.5596134184588891E-3</v>
      </c>
      <c r="J6" s="75">
        <f t="shared" si="1"/>
        <v>-3.2170864223964882E-2</v>
      </c>
      <c r="K6" s="73">
        <f t="shared" si="2"/>
        <v>-1202</v>
      </c>
      <c r="L6" s="76">
        <f t="shared" si="3"/>
        <v>-1.2002656161846132E-3</v>
      </c>
      <c r="M6" s="74">
        <f t="shared" si="4"/>
        <v>-894</v>
      </c>
      <c r="N6" s="74">
        <f t="shared" si="5"/>
        <v>0</v>
      </c>
    </row>
    <row r="7" spans="1:14">
      <c r="A7" s="30">
        <v>6</v>
      </c>
      <c r="B7" s="64" t="s">
        <v>172</v>
      </c>
      <c r="C7" s="73">
        <v>2605</v>
      </c>
      <c r="D7" s="73">
        <v>2271</v>
      </c>
      <c r="E7" s="73">
        <v>2272</v>
      </c>
      <c r="F7" s="73"/>
      <c r="G7" s="73"/>
      <c r="H7" s="73"/>
      <c r="I7" s="75">
        <f t="shared" si="0"/>
        <v>1.6082082040702958E-4</v>
      </c>
      <c r="J7" s="75">
        <f t="shared" si="1"/>
        <v>-0.12783109404990403</v>
      </c>
      <c r="K7" s="73">
        <f t="shared" si="2"/>
        <v>-333</v>
      </c>
      <c r="L7" s="76">
        <f t="shared" si="3"/>
        <v>-3.3251950930904842E-4</v>
      </c>
      <c r="M7" s="74">
        <f t="shared" si="4"/>
        <v>1</v>
      </c>
      <c r="N7" s="74">
        <f t="shared" si="5"/>
        <v>0</v>
      </c>
    </row>
    <row r="8" spans="1:14">
      <c r="A8" s="30">
        <v>7</v>
      </c>
      <c r="B8" s="64" t="s">
        <v>173</v>
      </c>
      <c r="C8" s="73">
        <v>22529</v>
      </c>
      <c r="D8" s="73">
        <v>27009</v>
      </c>
      <c r="E8" s="73">
        <v>26895</v>
      </c>
      <c r="F8" s="73"/>
      <c r="G8" s="73"/>
      <c r="H8" s="73"/>
      <c r="I8" s="75">
        <f t="shared" si="0"/>
        <v>1.9037306183305723E-3</v>
      </c>
      <c r="J8" s="75">
        <f t="shared" si="1"/>
        <v>0.19379466465444539</v>
      </c>
      <c r="K8" s="73">
        <f t="shared" si="2"/>
        <v>4366</v>
      </c>
      <c r="L8" s="76">
        <f t="shared" si="3"/>
        <v>4.3597002331630793E-3</v>
      </c>
      <c r="M8" s="74">
        <f t="shared" si="4"/>
        <v>-114</v>
      </c>
      <c r="N8" s="74">
        <f t="shared" si="5"/>
        <v>0</v>
      </c>
    </row>
    <row r="9" spans="1:14">
      <c r="A9" s="30">
        <v>8</v>
      </c>
      <c r="B9" s="64" t="s">
        <v>174</v>
      </c>
      <c r="C9" s="73">
        <v>57289</v>
      </c>
      <c r="D9" s="73">
        <v>62664</v>
      </c>
      <c r="E9" s="73">
        <v>62462</v>
      </c>
      <c r="F9" s="73"/>
      <c r="G9" s="73"/>
      <c r="H9" s="73"/>
      <c r="I9" s="75">
        <f t="shared" si="0"/>
        <v>4.4212984525809334E-3</v>
      </c>
      <c r="J9" s="75">
        <f t="shared" si="1"/>
        <v>9.0296566531096717E-2</v>
      </c>
      <c r="K9" s="73">
        <f t="shared" si="2"/>
        <v>5173</v>
      </c>
      <c r="L9" s="76">
        <f t="shared" si="3"/>
        <v>5.1655358007678901E-3</v>
      </c>
      <c r="M9" s="74">
        <f t="shared" si="4"/>
        <v>-202</v>
      </c>
      <c r="N9" s="74">
        <f t="shared" si="5"/>
        <v>0</v>
      </c>
    </row>
    <row r="10" spans="1:14">
      <c r="A10" s="30">
        <v>9</v>
      </c>
      <c r="B10" s="64" t="s">
        <v>175</v>
      </c>
      <c r="C10" s="73">
        <v>6691</v>
      </c>
      <c r="D10" s="73">
        <v>7474</v>
      </c>
      <c r="E10" s="73">
        <v>7346</v>
      </c>
      <c r="F10" s="73"/>
      <c r="G10" s="73"/>
      <c r="H10" s="73"/>
      <c r="I10" s="75">
        <f t="shared" si="0"/>
        <v>5.1997788147448913E-4</v>
      </c>
      <c r="J10" s="75">
        <f t="shared" si="1"/>
        <v>9.7892691675384849E-2</v>
      </c>
      <c r="K10" s="73">
        <f t="shared" si="2"/>
        <v>655</v>
      </c>
      <c r="L10" s="76">
        <f t="shared" si="3"/>
        <v>6.5405489068296309E-4</v>
      </c>
      <c r="M10" s="74">
        <f t="shared" si="4"/>
        <v>-128</v>
      </c>
      <c r="N10" s="74">
        <f t="shared" si="5"/>
        <v>0</v>
      </c>
    </row>
    <row r="11" spans="1:14" s="13" customFormat="1">
      <c r="A11" s="30">
        <v>10</v>
      </c>
      <c r="B11" s="64" t="s">
        <v>176</v>
      </c>
      <c r="C11" s="73">
        <v>426147</v>
      </c>
      <c r="D11" s="73">
        <v>439028</v>
      </c>
      <c r="E11" s="73">
        <v>434891</v>
      </c>
      <c r="F11" s="73"/>
      <c r="G11" s="73"/>
      <c r="H11" s="73"/>
      <c r="I11" s="75">
        <f t="shared" si="0"/>
        <v>3.0783242697021786E-2</v>
      </c>
      <c r="J11" s="75">
        <f t="shared" si="1"/>
        <v>2.0518741185553344E-2</v>
      </c>
      <c r="K11" s="73">
        <f t="shared" si="2"/>
        <v>8744</v>
      </c>
      <c r="L11" s="76">
        <f t="shared" si="3"/>
        <v>8.7313831513463041E-3</v>
      </c>
      <c r="M11" s="74">
        <f t="shared" si="4"/>
        <v>-4137</v>
      </c>
      <c r="N11" s="74">
        <f t="shared" si="5"/>
        <v>0</v>
      </c>
    </row>
    <row r="12" spans="1:14">
      <c r="A12" s="77">
        <v>11</v>
      </c>
      <c r="B12" s="64" t="s">
        <v>177</v>
      </c>
      <c r="C12" s="73">
        <v>14702</v>
      </c>
      <c r="D12" s="73">
        <v>15652</v>
      </c>
      <c r="E12" s="73">
        <v>15684</v>
      </c>
      <c r="F12" s="73"/>
      <c r="G12" s="73"/>
      <c r="H12" s="73"/>
      <c r="I12" s="75">
        <f t="shared" si="0"/>
        <v>1.1101733042534559E-3</v>
      </c>
      <c r="J12" s="75">
        <f t="shared" si="1"/>
        <v>6.6793633519249079E-2</v>
      </c>
      <c r="K12" s="73">
        <f t="shared" si="2"/>
        <v>982</v>
      </c>
      <c r="L12" s="76">
        <f t="shared" si="3"/>
        <v>9.8058305748193863E-4</v>
      </c>
      <c r="M12" s="74">
        <f t="shared" si="4"/>
        <v>32</v>
      </c>
      <c r="N12" s="74">
        <f t="shared" si="5"/>
        <v>0</v>
      </c>
    </row>
    <row r="13" spans="1:14" ht="16.5" customHeight="1">
      <c r="A13" s="77">
        <v>12</v>
      </c>
      <c r="B13" s="64" t="s">
        <v>178</v>
      </c>
      <c r="C13" s="73">
        <v>4198</v>
      </c>
      <c r="D13" s="73">
        <v>4417</v>
      </c>
      <c r="E13" s="73">
        <v>4550</v>
      </c>
      <c r="F13" s="73"/>
      <c r="G13" s="73"/>
      <c r="H13" s="73"/>
      <c r="I13" s="75">
        <f t="shared" si="0"/>
        <v>3.2206634368485236E-4</v>
      </c>
      <c r="J13" s="75">
        <f t="shared" si="1"/>
        <v>8.3849452120057164E-2</v>
      </c>
      <c r="K13" s="73">
        <f t="shared" si="2"/>
        <v>352</v>
      </c>
      <c r="L13" s="76">
        <f t="shared" si="3"/>
        <v>3.5149209392427939E-4</v>
      </c>
      <c r="M13" s="74">
        <f t="shared" si="4"/>
        <v>133</v>
      </c>
      <c r="N13" s="74">
        <f t="shared" si="5"/>
        <v>0</v>
      </c>
    </row>
    <row r="14" spans="1:14">
      <c r="A14" s="77">
        <v>13</v>
      </c>
      <c r="B14" s="64" t="s">
        <v>179</v>
      </c>
      <c r="C14" s="73">
        <v>401460</v>
      </c>
      <c r="D14" s="73">
        <v>423896</v>
      </c>
      <c r="E14" s="73">
        <v>425452</v>
      </c>
      <c r="F14" s="73"/>
      <c r="G14" s="73"/>
      <c r="H14" s="73"/>
      <c r="I14" s="75">
        <f t="shared" si="0"/>
        <v>3.0115114297452263E-2</v>
      </c>
      <c r="J14" s="75">
        <f t="shared" si="1"/>
        <v>5.9761869177502119E-2</v>
      </c>
      <c r="K14" s="73">
        <f t="shared" si="2"/>
        <v>23992</v>
      </c>
      <c r="L14" s="76">
        <f t="shared" si="3"/>
        <v>2.395738158361168E-2</v>
      </c>
      <c r="M14" s="74">
        <f t="shared" si="4"/>
        <v>1556</v>
      </c>
      <c r="N14" s="74">
        <f t="shared" si="5"/>
        <v>0</v>
      </c>
    </row>
    <row r="15" spans="1:14" s="13" customFormat="1">
      <c r="A15" s="77">
        <v>14</v>
      </c>
      <c r="B15" s="64" t="s">
        <v>180</v>
      </c>
      <c r="C15" s="73">
        <v>461051</v>
      </c>
      <c r="D15" s="73">
        <v>495640</v>
      </c>
      <c r="E15" s="73">
        <v>497192</v>
      </c>
      <c r="F15" s="73"/>
      <c r="G15" s="73"/>
      <c r="H15" s="73"/>
      <c r="I15" s="75">
        <f t="shared" si="0"/>
        <v>3.5193144955903102E-2</v>
      </c>
      <c r="J15" s="75">
        <f t="shared" si="1"/>
        <v>7.8388291100116914E-2</v>
      </c>
      <c r="K15" s="73">
        <f t="shared" si="2"/>
        <v>36141</v>
      </c>
      <c r="L15" s="76">
        <f t="shared" si="3"/>
        <v>3.6088851609424384E-2</v>
      </c>
      <c r="M15" s="74">
        <f t="shared" si="4"/>
        <v>1552</v>
      </c>
      <c r="N15" s="74">
        <f t="shared" si="5"/>
        <v>0</v>
      </c>
    </row>
    <row r="16" spans="1:14">
      <c r="A16" s="77">
        <v>15</v>
      </c>
      <c r="B16" s="64" t="s">
        <v>181</v>
      </c>
      <c r="C16" s="73">
        <v>59998</v>
      </c>
      <c r="D16" s="73">
        <v>62367</v>
      </c>
      <c r="E16" s="73">
        <v>63054</v>
      </c>
      <c r="F16" s="73"/>
      <c r="G16" s="73"/>
      <c r="H16" s="73"/>
      <c r="I16" s="75">
        <f t="shared" si="0"/>
        <v>4.4632024691658636E-3</v>
      </c>
      <c r="J16" s="75">
        <f t="shared" si="1"/>
        <v>5.0935031167705591E-2</v>
      </c>
      <c r="K16" s="73">
        <f t="shared" si="2"/>
        <v>3056</v>
      </c>
      <c r="L16" s="76">
        <f t="shared" si="3"/>
        <v>3.0515904517971529E-3</v>
      </c>
      <c r="M16" s="74">
        <f t="shared" si="4"/>
        <v>687</v>
      </c>
      <c r="N16" s="74">
        <f t="shared" si="5"/>
        <v>0</v>
      </c>
    </row>
    <row r="17" spans="1:14">
      <c r="A17" s="77">
        <v>16</v>
      </c>
      <c r="B17" s="64" t="s">
        <v>182</v>
      </c>
      <c r="C17" s="73">
        <v>62446</v>
      </c>
      <c r="D17" s="73">
        <v>65343</v>
      </c>
      <c r="E17" s="73">
        <v>64904</v>
      </c>
      <c r="F17" s="73"/>
      <c r="G17" s="73"/>
      <c r="H17" s="73"/>
      <c r="I17" s="75">
        <f t="shared" si="0"/>
        <v>4.5941525209937705E-3</v>
      </c>
      <c r="J17" s="75">
        <f t="shared" si="1"/>
        <v>3.9362008775582102E-2</v>
      </c>
      <c r="K17" s="73">
        <f t="shared" si="2"/>
        <v>2458</v>
      </c>
      <c r="L17" s="76">
        <f t="shared" si="3"/>
        <v>2.4544533149598829E-3</v>
      </c>
      <c r="M17" s="74">
        <f t="shared" si="4"/>
        <v>-439</v>
      </c>
      <c r="N17" s="74">
        <f t="shared" si="5"/>
        <v>0</v>
      </c>
    </row>
    <row r="18" spans="1:14">
      <c r="A18" s="77">
        <v>17</v>
      </c>
      <c r="B18" s="64" t="s">
        <v>183</v>
      </c>
      <c r="C18" s="73">
        <v>52995</v>
      </c>
      <c r="D18" s="73">
        <v>55614</v>
      </c>
      <c r="E18" s="73">
        <v>55547</v>
      </c>
      <c r="F18" s="73"/>
      <c r="G18" s="73"/>
      <c r="H18" s="73"/>
      <c r="I18" s="75">
        <f t="shared" si="0"/>
        <v>3.9318283939917568E-3</v>
      </c>
      <c r="J18" s="75">
        <f t="shared" si="1"/>
        <v>4.8155486366638363E-2</v>
      </c>
      <c r="K18" s="73">
        <f t="shared" si="2"/>
        <v>2552</v>
      </c>
      <c r="L18" s="76">
        <f t="shared" si="3"/>
        <v>2.5483176809510256E-3</v>
      </c>
      <c r="M18" s="74">
        <f t="shared" si="4"/>
        <v>-67</v>
      </c>
      <c r="N18" s="74">
        <f t="shared" si="5"/>
        <v>0</v>
      </c>
    </row>
    <row r="19" spans="1:14">
      <c r="A19" s="77">
        <v>18</v>
      </c>
      <c r="B19" s="64" t="s">
        <v>184</v>
      </c>
      <c r="C19" s="73">
        <v>53127</v>
      </c>
      <c r="D19" s="73">
        <v>52597</v>
      </c>
      <c r="E19" s="73">
        <v>52241</v>
      </c>
      <c r="F19" s="73"/>
      <c r="G19" s="73"/>
      <c r="H19" s="73"/>
      <c r="I19" s="75">
        <f t="shared" si="0"/>
        <v>3.6978171121846972E-3</v>
      </c>
      <c r="J19" s="75">
        <f t="shared" si="1"/>
        <v>-1.6677019218100025E-2</v>
      </c>
      <c r="K19" s="73">
        <f t="shared" si="2"/>
        <v>-886</v>
      </c>
      <c r="L19" s="76">
        <f t="shared" si="3"/>
        <v>-8.8472157732077147E-4</v>
      </c>
      <c r="M19" s="74">
        <f t="shared" si="4"/>
        <v>-356</v>
      </c>
      <c r="N19" s="74">
        <f t="shared" si="5"/>
        <v>0</v>
      </c>
    </row>
    <row r="20" spans="1:14">
      <c r="A20" s="77">
        <v>19</v>
      </c>
      <c r="B20" s="64" t="s">
        <v>185</v>
      </c>
      <c r="C20" s="73">
        <v>7797</v>
      </c>
      <c r="D20" s="73">
        <v>8737</v>
      </c>
      <c r="E20" s="73">
        <v>8600</v>
      </c>
      <c r="F20" s="73"/>
      <c r="G20" s="73"/>
      <c r="H20" s="73"/>
      <c r="I20" s="75">
        <f t="shared" si="0"/>
        <v>6.0874078147027041E-4</v>
      </c>
      <c r="J20" s="75">
        <f t="shared" si="1"/>
        <v>0.10298832884442734</v>
      </c>
      <c r="K20" s="73">
        <f t="shared" si="2"/>
        <v>803</v>
      </c>
      <c r="L20" s="76">
        <f t="shared" si="3"/>
        <v>8.0184133926476241E-4</v>
      </c>
      <c r="M20" s="74">
        <f t="shared" si="4"/>
        <v>-137</v>
      </c>
      <c r="N20" s="74">
        <f t="shared" si="5"/>
        <v>0</v>
      </c>
    </row>
    <row r="21" spans="1:14">
      <c r="A21" s="77">
        <v>20</v>
      </c>
      <c r="B21" s="64" t="s">
        <v>186</v>
      </c>
      <c r="C21" s="73">
        <v>75301</v>
      </c>
      <c r="D21" s="73">
        <v>79644</v>
      </c>
      <c r="E21" s="73">
        <v>80117</v>
      </c>
      <c r="F21" s="73"/>
      <c r="G21" s="73"/>
      <c r="H21" s="73"/>
      <c r="I21" s="75">
        <f t="shared" si="0"/>
        <v>5.6709866498899598E-3</v>
      </c>
      <c r="J21" s="75">
        <f t="shared" si="1"/>
        <v>6.3956653962098778E-2</v>
      </c>
      <c r="K21" s="73">
        <f t="shared" si="2"/>
        <v>4816</v>
      </c>
      <c r="L21" s="76">
        <f t="shared" si="3"/>
        <v>4.8090509214185504E-3</v>
      </c>
      <c r="M21" s="74">
        <f t="shared" si="4"/>
        <v>473</v>
      </c>
      <c r="N21" s="74">
        <f t="shared" si="5"/>
        <v>0</v>
      </c>
    </row>
    <row r="22" spans="1:14">
      <c r="A22" s="77">
        <v>21</v>
      </c>
      <c r="B22" s="64" t="s">
        <v>187</v>
      </c>
      <c r="C22" s="73">
        <v>20634</v>
      </c>
      <c r="D22" s="73">
        <v>23026</v>
      </c>
      <c r="E22" s="73">
        <v>23304</v>
      </c>
      <c r="F22" s="73"/>
      <c r="G22" s="73"/>
      <c r="H22" s="73"/>
      <c r="I22" s="75">
        <f t="shared" si="0"/>
        <v>1.6495459501608351E-3</v>
      </c>
      <c r="J22" s="75">
        <f t="shared" si="1"/>
        <v>0.12939808083745274</v>
      </c>
      <c r="K22" s="73">
        <f t="shared" si="2"/>
        <v>2670</v>
      </c>
      <c r="L22" s="76">
        <f t="shared" si="3"/>
        <v>2.6661474169824605E-3</v>
      </c>
      <c r="M22" s="74">
        <f t="shared" si="4"/>
        <v>278</v>
      </c>
      <c r="N22" s="74">
        <f t="shared" si="5"/>
        <v>0</v>
      </c>
    </row>
    <row r="23" spans="1:14">
      <c r="A23" s="77">
        <v>22</v>
      </c>
      <c r="B23" s="64" t="s">
        <v>188</v>
      </c>
      <c r="C23" s="73">
        <v>196905</v>
      </c>
      <c r="D23" s="73">
        <v>208774</v>
      </c>
      <c r="E23" s="73">
        <v>209427</v>
      </c>
      <c r="F23" s="73"/>
      <c r="G23" s="73"/>
      <c r="H23" s="73"/>
      <c r="I23" s="75">
        <f t="shared" si="0"/>
        <v>1.4824041353601665E-2</v>
      </c>
      <c r="J23" s="75">
        <f t="shared" si="1"/>
        <v>6.3594118991391793E-2</v>
      </c>
      <c r="K23" s="73">
        <f t="shared" si="2"/>
        <v>12522</v>
      </c>
      <c r="L23" s="76">
        <f t="shared" si="3"/>
        <v>1.2503931818522235E-2</v>
      </c>
      <c r="M23" s="74">
        <f t="shared" si="4"/>
        <v>653</v>
      </c>
      <c r="N23" s="74">
        <f t="shared" si="5"/>
        <v>0</v>
      </c>
    </row>
    <row r="24" spans="1:14">
      <c r="A24" s="77">
        <v>23</v>
      </c>
      <c r="B24" s="64" t="s">
        <v>189</v>
      </c>
      <c r="C24" s="73">
        <v>210325</v>
      </c>
      <c r="D24" s="73">
        <v>223996</v>
      </c>
      <c r="E24" s="73">
        <v>224258</v>
      </c>
      <c r="F24" s="73"/>
      <c r="G24" s="73"/>
      <c r="H24" s="73"/>
      <c r="I24" s="75">
        <f t="shared" si="0"/>
        <v>1.5873836066390687E-2</v>
      </c>
      <c r="J24" s="75">
        <f t="shared" si="1"/>
        <v>6.6245096873885648E-2</v>
      </c>
      <c r="K24" s="73">
        <f t="shared" si="2"/>
        <v>13933</v>
      </c>
      <c r="L24" s="76">
        <f t="shared" si="3"/>
        <v>1.391289586547439E-2</v>
      </c>
      <c r="M24" s="74">
        <f t="shared" si="4"/>
        <v>262</v>
      </c>
      <c r="N24" s="74">
        <f t="shared" si="5"/>
        <v>0</v>
      </c>
    </row>
    <row r="25" spans="1:14">
      <c r="A25" s="77">
        <v>24</v>
      </c>
      <c r="B25" s="64" t="s">
        <v>190</v>
      </c>
      <c r="C25" s="73">
        <v>140942</v>
      </c>
      <c r="D25" s="73">
        <v>166554</v>
      </c>
      <c r="E25" s="73">
        <v>165769</v>
      </c>
      <c r="F25" s="73"/>
      <c r="G25" s="73"/>
      <c r="H25" s="73"/>
      <c r="I25" s="75">
        <f t="shared" si="0"/>
        <v>1.1733761698086657E-2</v>
      </c>
      <c r="J25" s="75">
        <f t="shared" si="1"/>
        <v>0.17615047324431327</v>
      </c>
      <c r="K25" s="73">
        <f t="shared" si="2"/>
        <v>24827</v>
      </c>
      <c r="L25" s="76">
        <f t="shared" si="3"/>
        <v>2.4791176749596834E-2</v>
      </c>
      <c r="M25" s="74">
        <f t="shared" si="4"/>
        <v>-785</v>
      </c>
      <c r="N25" s="74">
        <f t="shared" si="5"/>
        <v>0</v>
      </c>
    </row>
    <row r="26" spans="1:14">
      <c r="A26" s="77">
        <v>25</v>
      </c>
      <c r="B26" s="64" t="s">
        <v>191</v>
      </c>
      <c r="C26" s="73">
        <v>366860</v>
      </c>
      <c r="D26" s="73">
        <v>380837</v>
      </c>
      <c r="E26" s="73">
        <v>379453</v>
      </c>
      <c r="F26" s="73"/>
      <c r="G26" s="73"/>
      <c r="H26" s="73"/>
      <c r="I26" s="75">
        <f t="shared" si="0"/>
        <v>2.6859129738516105E-2</v>
      </c>
      <c r="J26" s="75">
        <f t="shared" si="1"/>
        <v>3.4326446055716074E-2</v>
      </c>
      <c r="K26" s="73">
        <f t="shared" si="2"/>
        <v>12593</v>
      </c>
      <c r="L26" s="76">
        <f t="shared" si="3"/>
        <v>1.2574829371558098E-2</v>
      </c>
      <c r="M26" s="74">
        <f t="shared" si="4"/>
        <v>-1384</v>
      </c>
      <c r="N26" s="74">
        <f t="shared" si="5"/>
        <v>0</v>
      </c>
    </row>
    <row r="27" spans="1:14">
      <c r="A27" s="77">
        <v>26</v>
      </c>
      <c r="B27" s="64" t="s">
        <v>192</v>
      </c>
      <c r="C27" s="73">
        <v>32619</v>
      </c>
      <c r="D27" s="73">
        <v>35227</v>
      </c>
      <c r="E27" s="73">
        <v>35199</v>
      </c>
      <c r="F27" s="73"/>
      <c r="G27" s="73"/>
      <c r="H27" s="73"/>
      <c r="I27" s="75">
        <f t="shared" si="0"/>
        <v>2.4915193915083776E-3</v>
      </c>
      <c r="J27" s="75">
        <f t="shared" si="1"/>
        <v>7.9095005978110922E-2</v>
      </c>
      <c r="K27" s="73">
        <f t="shared" si="2"/>
        <v>2580</v>
      </c>
      <c r="L27" s="76">
        <f t="shared" si="3"/>
        <v>2.5762772793313663E-3</v>
      </c>
      <c r="M27" s="74">
        <f t="shared" si="4"/>
        <v>-28</v>
      </c>
      <c r="N27" s="74">
        <f t="shared" si="5"/>
        <v>0</v>
      </c>
    </row>
    <row r="28" spans="1:14">
      <c r="A28" s="77">
        <v>27</v>
      </c>
      <c r="B28" s="64" t="s">
        <v>193</v>
      </c>
      <c r="C28" s="73">
        <v>135861</v>
      </c>
      <c r="D28" s="73">
        <v>144790</v>
      </c>
      <c r="E28" s="73">
        <v>146397</v>
      </c>
      <c r="F28" s="73"/>
      <c r="G28" s="73"/>
      <c r="H28" s="73"/>
      <c r="I28" s="75">
        <f t="shared" si="0"/>
        <v>1.0362537695918973E-2</v>
      </c>
      <c r="J28" s="75">
        <f t="shared" si="1"/>
        <v>7.7549848742464719E-2</v>
      </c>
      <c r="K28" s="73">
        <f t="shared" si="2"/>
        <v>10536</v>
      </c>
      <c r="L28" s="76">
        <f t="shared" si="3"/>
        <v>1.052079744768809E-2</v>
      </c>
      <c r="M28" s="74">
        <f t="shared" si="4"/>
        <v>1607</v>
      </c>
      <c r="N28" s="74">
        <f t="shared" si="5"/>
        <v>0</v>
      </c>
    </row>
    <row r="29" spans="1:14">
      <c r="A29" s="77">
        <v>28</v>
      </c>
      <c r="B29" s="64" t="s">
        <v>194</v>
      </c>
      <c r="C29" s="73">
        <v>144366</v>
      </c>
      <c r="D29" s="73">
        <v>158441</v>
      </c>
      <c r="E29" s="73">
        <v>160027</v>
      </c>
      <c r="F29" s="73"/>
      <c r="G29" s="73"/>
      <c r="H29" s="73"/>
      <c r="I29" s="75">
        <f t="shared" si="0"/>
        <v>1.1327321050737553E-2</v>
      </c>
      <c r="J29" s="75">
        <f t="shared" si="1"/>
        <v>0.10848122134020476</v>
      </c>
      <c r="K29" s="73">
        <f t="shared" si="2"/>
        <v>15661</v>
      </c>
      <c r="L29" s="76">
        <f t="shared" si="3"/>
        <v>1.5638402508375396E-2</v>
      </c>
      <c r="M29" s="74">
        <f t="shared" si="4"/>
        <v>1586</v>
      </c>
      <c r="N29" s="74">
        <f t="shared" si="5"/>
        <v>0</v>
      </c>
    </row>
    <row r="30" spans="1:14">
      <c r="A30" s="77">
        <v>29</v>
      </c>
      <c r="B30" s="64" t="s">
        <v>195</v>
      </c>
      <c r="C30" s="73">
        <v>191146</v>
      </c>
      <c r="D30" s="73">
        <v>202637</v>
      </c>
      <c r="E30" s="73">
        <v>202541</v>
      </c>
      <c r="F30" s="73"/>
      <c r="G30" s="73"/>
      <c r="H30" s="73"/>
      <c r="I30" s="75">
        <f t="shared" si="0"/>
        <v>1.4336624025554655E-2</v>
      </c>
      <c r="J30" s="75">
        <f t="shared" si="1"/>
        <v>5.9614116957718184E-2</v>
      </c>
      <c r="K30" s="73">
        <f t="shared" si="2"/>
        <v>11395</v>
      </c>
      <c r="L30" s="76">
        <f t="shared" si="3"/>
        <v>1.1378557983713533E-2</v>
      </c>
      <c r="M30" s="74">
        <f t="shared" si="4"/>
        <v>-96</v>
      </c>
      <c r="N30" s="74">
        <f t="shared" si="5"/>
        <v>0</v>
      </c>
    </row>
    <row r="31" spans="1:14">
      <c r="A31" s="77">
        <v>30</v>
      </c>
      <c r="B31" s="64" t="s">
        <v>196</v>
      </c>
      <c r="C31" s="73">
        <v>46609</v>
      </c>
      <c r="D31" s="73">
        <v>51778</v>
      </c>
      <c r="E31" s="73">
        <v>51965</v>
      </c>
      <c r="F31" s="73"/>
      <c r="G31" s="73"/>
      <c r="H31" s="73"/>
      <c r="I31" s="75">
        <f t="shared" si="0"/>
        <v>3.6782807801282093E-3</v>
      </c>
      <c r="J31" s="75">
        <f t="shared" si="1"/>
        <v>0.11491342873693922</v>
      </c>
      <c r="K31" s="73">
        <f t="shared" si="2"/>
        <v>5356</v>
      </c>
      <c r="L31" s="76">
        <f t="shared" si="3"/>
        <v>5.3482717473251149E-3</v>
      </c>
      <c r="M31" s="74">
        <f t="shared" si="4"/>
        <v>187</v>
      </c>
      <c r="N31" s="74">
        <f t="shared" si="5"/>
        <v>0</v>
      </c>
    </row>
    <row r="32" spans="1:14">
      <c r="A32" s="77">
        <v>31</v>
      </c>
      <c r="B32" s="64" t="s">
        <v>197</v>
      </c>
      <c r="C32" s="73">
        <v>156297</v>
      </c>
      <c r="D32" s="73">
        <v>160650</v>
      </c>
      <c r="E32" s="73">
        <v>159897</v>
      </c>
      <c r="F32" s="73"/>
      <c r="G32" s="73"/>
      <c r="H32" s="73"/>
      <c r="I32" s="75">
        <f t="shared" si="0"/>
        <v>1.13181191552037E-2</v>
      </c>
      <c r="J32" s="75">
        <f t="shared" si="1"/>
        <v>2.3033071652047064E-2</v>
      </c>
      <c r="K32" s="73">
        <f t="shared" si="2"/>
        <v>3600</v>
      </c>
      <c r="L32" s="76">
        <f t="shared" si="3"/>
        <v>3.5948055060437667E-3</v>
      </c>
      <c r="M32" s="74">
        <f t="shared" si="4"/>
        <v>-753</v>
      </c>
      <c r="N32" s="74">
        <f t="shared" si="5"/>
        <v>0</v>
      </c>
    </row>
    <row r="33" spans="1:14">
      <c r="A33" s="77">
        <v>32</v>
      </c>
      <c r="B33" s="64" t="s">
        <v>198</v>
      </c>
      <c r="C33" s="73">
        <v>54048</v>
      </c>
      <c r="D33" s="73">
        <v>58230</v>
      </c>
      <c r="E33" s="73">
        <v>57911</v>
      </c>
      <c r="F33" s="73"/>
      <c r="G33" s="73"/>
      <c r="H33" s="73"/>
      <c r="I33" s="75">
        <f t="shared" si="0"/>
        <v>4.099161325084282E-3</v>
      </c>
      <c r="J33" s="75">
        <f t="shared" si="1"/>
        <v>7.1473505032563653E-2</v>
      </c>
      <c r="K33" s="73">
        <f t="shared" si="2"/>
        <v>3863</v>
      </c>
      <c r="L33" s="76">
        <f t="shared" si="3"/>
        <v>3.8574260194019641E-3</v>
      </c>
      <c r="M33" s="74">
        <f t="shared" si="4"/>
        <v>-319</v>
      </c>
      <c r="N33" s="74">
        <f t="shared" si="5"/>
        <v>0</v>
      </c>
    </row>
    <row r="34" spans="1:14">
      <c r="A34" s="77">
        <v>33</v>
      </c>
      <c r="B34" s="64" t="s">
        <v>199</v>
      </c>
      <c r="C34" s="73">
        <v>141441</v>
      </c>
      <c r="D34" s="73">
        <v>142281</v>
      </c>
      <c r="E34" s="73">
        <v>141173</v>
      </c>
      <c r="F34" s="73"/>
      <c r="G34" s="73"/>
      <c r="H34" s="73"/>
      <c r="I34" s="75">
        <f t="shared" si="0"/>
        <v>9.992763063081684E-3</v>
      </c>
      <c r="J34" s="75">
        <f t="shared" si="1"/>
        <v>-1.8947829837175924E-3</v>
      </c>
      <c r="K34" s="73">
        <f t="shared" si="2"/>
        <v>-268</v>
      </c>
      <c r="L34" s="76">
        <f t="shared" si="3"/>
        <v>-2.6761329878325821E-4</v>
      </c>
      <c r="M34" s="74">
        <f t="shared" si="4"/>
        <v>-1108</v>
      </c>
      <c r="N34" s="74">
        <f t="shared" si="5"/>
        <v>0</v>
      </c>
    </row>
    <row r="35" spans="1:14">
      <c r="A35" s="77">
        <v>35</v>
      </c>
      <c r="B35" s="64" t="s">
        <v>200</v>
      </c>
      <c r="C35" s="73">
        <v>92636</v>
      </c>
      <c r="D35" s="73">
        <v>104115</v>
      </c>
      <c r="E35" s="73">
        <v>102889</v>
      </c>
      <c r="F35" s="73"/>
      <c r="G35" s="73"/>
      <c r="H35" s="73"/>
      <c r="I35" s="75">
        <f t="shared" si="0"/>
        <v>7.2828756121737963E-3</v>
      </c>
      <c r="J35" s="75">
        <f t="shared" si="1"/>
        <v>0.11068051297551708</v>
      </c>
      <c r="K35" s="73">
        <f t="shared" si="2"/>
        <v>10253</v>
      </c>
      <c r="L35" s="76">
        <f t="shared" si="3"/>
        <v>1.023820579262965E-2</v>
      </c>
      <c r="M35" s="74">
        <f t="shared" si="4"/>
        <v>-1226</v>
      </c>
      <c r="N35" s="74">
        <f t="shared" si="5"/>
        <v>0</v>
      </c>
    </row>
    <row r="36" spans="1:14">
      <c r="A36" s="77">
        <v>36</v>
      </c>
      <c r="B36" s="64" t="s">
        <v>201</v>
      </c>
      <c r="C36" s="73">
        <v>15617</v>
      </c>
      <c r="D36" s="73">
        <v>13817</v>
      </c>
      <c r="E36" s="73">
        <v>12936</v>
      </c>
      <c r="F36" s="73"/>
      <c r="G36" s="73"/>
      <c r="H36" s="73"/>
      <c r="I36" s="75">
        <f t="shared" si="0"/>
        <v>9.1565938943016486E-4</v>
      </c>
      <c r="J36" s="75">
        <f t="shared" si="1"/>
        <v>-0.1716718960107575</v>
      </c>
      <c r="K36" s="73">
        <f t="shared" si="2"/>
        <v>-2681</v>
      </c>
      <c r="L36" s="76">
        <f t="shared" si="3"/>
        <v>-2.6771315449175942E-3</v>
      </c>
      <c r="M36" s="74">
        <f t="shared" si="4"/>
        <v>-881</v>
      </c>
      <c r="N36" s="74">
        <f t="shared" si="5"/>
        <v>0</v>
      </c>
    </row>
    <row r="37" spans="1:14">
      <c r="A37" s="77">
        <v>37</v>
      </c>
      <c r="B37" s="64" t="s">
        <v>202</v>
      </c>
      <c r="C37" s="73">
        <v>14608</v>
      </c>
      <c r="D37" s="73">
        <v>15208</v>
      </c>
      <c r="E37" s="73">
        <v>14873</v>
      </c>
      <c r="F37" s="73"/>
      <c r="G37" s="73"/>
      <c r="H37" s="73"/>
      <c r="I37" s="75">
        <f t="shared" si="0"/>
        <v>1.0527676328845733E-3</v>
      </c>
      <c r="J37" s="75">
        <f t="shared" si="1"/>
        <v>1.8140744797371305E-2</v>
      </c>
      <c r="K37" s="73">
        <f t="shared" si="2"/>
        <v>265</v>
      </c>
      <c r="L37" s="76">
        <f t="shared" si="3"/>
        <v>2.6461762752822175E-4</v>
      </c>
      <c r="M37" s="74">
        <f t="shared" si="4"/>
        <v>-335</v>
      </c>
      <c r="N37" s="74">
        <f t="shared" si="5"/>
        <v>0</v>
      </c>
    </row>
    <row r="38" spans="1:14">
      <c r="A38" s="77">
        <v>38</v>
      </c>
      <c r="B38" s="64" t="s">
        <v>203</v>
      </c>
      <c r="C38" s="73">
        <v>88126</v>
      </c>
      <c r="D38" s="73">
        <v>94562</v>
      </c>
      <c r="E38" s="73">
        <v>93672</v>
      </c>
      <c r="F38" s="73"/>
      <c r="G38" s="73"/>
      <c r="H38" s="73"/>
      <c r="I38" s="75">
        <f t="shared" si="0"/>
        <v>6.630461218823624E-3</v>
      </c>
      <c r="J38" s="75">
        <f t="shared" si="1"/>
        <v>6.2932619204321083E-2</v>
      </c>
      <c r="K38" s="73">
        <f t="shared" si="2"/>
        <v>5546</v>
      </c>
      <c r="L38" s="76">
        <f t="shared" si="3"/>
        <v>5.5379975934774254E-3</v>
      </c>
      <c r="M38" s="74">
        <f t="shared" si="4"/>
        <v>-890</v>
      </c>
      <c r="N38" s="74">
        <f t="shared" si="5"/>
        <v>0</v>
      </c>
    </row>
    <row r="39" spans="1:14">
      <c r="A39" s="77">
        <v>39</v>
      </c>
      <c r="B39" s="64" t="s">
        <v>204</v>
      </c>
      <c r="C39" s="73">
        <v>1313</v>
      </c>
      <c r="D39" s="73">
        <v>978</v>
      </c>
      <c r="E39" s="73">
        <v>1011</v>
      </c>
      <c r="F39" s="73"/>
      <c r="G39" s="73"/>
      <c r="H39" s="73"/>
      <c r="I39" s="75">
        <f t="shared" si="0"/>
        <v>7.1562433728656198E-5</v>
      </c>
      <c r="J39" s="75">
        <f t="shared" si="1"/>
        <v>-0.23000761614623</v>
      </c>
      <c r="K39" s="73">
        <f t="shared" si="2"/>
        <v>-302</v>
      </c>
      <c r="L39" s="76">
        <f t="shared" si="3"/>
        <v>-3.0156423967367152E-4</v>
      </c>
      <c r="M39" s="74">
        <f t="shared" si="4"/>
        <v>33</v>
      </c>
      <c r="N39" s="74">
        <f t="shared" si="5"/>
        <v>0</v>
      </c>
    </row>
    <row r="40" spans="1:14" s="13" customFormat="1">
      <c r="A40" s="77">
        <v>41</v>
      </c>
      <c r="B40" s="64" t="s">
        <v>205</v>
      </c>
      <c r="C40" s="73">
        <v>1102734</v>
      </c>
      <c r="D40" s="73">
        <v>1246924</v>
      </c>
      <c r="E40" s="73">
        <v>1247477</v>
      </c>
      <c r="F40" s="73"/>
      <c r="G40" s="73"/>
      <c r="H40" s="73"/>
      <c r="I40" s="75">
        <f t="shared" si="0"/>
        <v>8.8301177191417266E-2</v>
      </c>
      <c r="J40" s="75">
        <f t="shared" si="1"/>
        <v>0.131258308894076</v>
      </c>
      <c r="K40" s="73">
        <f t="shared" si="2"/>
        <v>144743</v>
      </c>
      <c r="L40" s="76">
        <f t="shared" si="3"/>
        <v>0.1445341481559147</v>
      </c>
      <c r="M40" s="74">
        <f t="shared" si="4"/>
        <v>553</v>
      </c>
      <c r="N40" s="74">
        <f t="shared" si="5"/>
        <v>0</v>
      </c>
    </row>
    <row r="41" spans="1:14">
      <c r="A41" s="77">
        <v>42</v>
      </c>
      <c r="B41" s="64" t="s">
        <v>206</v>
      </c>
      <c r="C41" s="73">
        <v>313757</v>
      </c>
      <c r="D41" s="73">
        <v>370796</v>
      </c>
      <c r="E41" s="73">
        <v>359024</v>
      </c>
      <c r="F41" s="73"/>
      <c r="G41" s="73"/>
      <c r="H41" s="73"/>
      <c r="I41" s="75">
        <f t="shared" si="0"/>
        <v>2.5413087247277019E-2</v>
      </c>
      <c r="J41" s="75">
        <f t="shared" si="1"/>
        <v>0.14427407197289621</v>
      </c>
      <c r="K41" s="73">
        <f t="shared" si="2"/>
        <v>45267</v>
      </c>
      <c r="L41" s="76">
        <f t="shared" si="3"/>
        <v>4.5201683567245333E-2</v>
      </c>
      <c r="M41" s="74">
        <f t="shared" si="4"/>
        <v>-11772</v>
      </c>
      <c r="N41" s="74">
        <f t="shared" si="5"/>
        <v>0</v>
      </c>
    </row>
    <row r="42" spans="1:14">
      <c r="A42" s="77">
        <v>43</v>
      </c>
      <c r="B42" s="64" t="s">
        <v>207</v>
      </c>
      <c r="C42" s="73">
        <v>301927</v>
      </c>
      <c r="D42" s="73">
        <v>322164</v>
      </c>
      <c r="E42" s="73">
        <v>312360</v>
      </c>
      <c r="F42" s="73"/>
      <c r="G42" s="73"/>
      <c r="H42" s="73"/>
      <c r="I42" s="75">
        <f t="shared" si="0"/>
        <v>2.2110031453494612E-2</v>
      </c>
      <c r="J42" s="75">
        <f t="shared" si="1"/>
        <v>3.4554710244529309E-2</v>
      </c>
      <c r="K42" s="73">
        <f t="shared" si="2"/>
        <v>10433</v>
      </c>
      <c r="L42" s="76">
        <f t="shared" si="3"/>
        <v>1.0417946067931838E-2</v>
      </c>
      <c r="M42" s="74">
        <f t="shared" si="4"/>
        <v>-9804</v>
      </c>
      <c r="N42" s="74">
        <f t="shared" si="5"/>
        <v>0</v>
      </c>
    </row>
    <row r="43" spans="1:14" s="13" customFormat="1">
      <c r="A43" s="77">
        <v>45</v>
      </c>
      <c r="B43" s="64" t="s">
        <v>208</v>
      </c>
      <c r="C43" s="73">
        <v>202209</v>
      </c>
      <c r="D43" s="73">
        <v>218255</v>
      </c>
      <c r="E43" s="73">
        <v>216961</v>
      </c>
      <c r="F43" s="73"/>
      <c r="G43" s="73"/>
      <c r="H43" s="73"/>
      <c r="I43" s="75">
        <f t="shared" si="0"/>
        <v>1.535732659169434E-2</v>
      </c>
      <c r="J43" s="75">
        <f t="shared" si="1"/>
        <v>7.2954220633107331E-2</v>
      </c>
      <c r="K43" s="73">
        <f t="shared" si="2"/>
        <v>14752</v>
      </c>
      <c r="L43" s="76">
        <f t="shared" si="3"/>
        <v>1.4730714118099347E-2</v>
      </c>
      <c r="M43" s="74">
        <f t="shared" si="4"/>
        <v>-1294</v>
      </c>
      <c r="N43" s="74">
        <f t="shared" si="5"/>
        <v>0</v>
      </c>
    </row>
    <row r="44" spans="1:14" s="13" customFormat="1">
      <c r="A44" s="77">
        <v>46</v>
      </c>
      <c r="B44" s="64" t="s">
        <v>209</v>
      </c>
      <c r="C44" s="73">
        <v>669908</v>
      </c>
      <c r="D44" s="73">
        <v>719412</v>
      </c>
      <c r="E44" s="73">
        <v>715015</v>
      </c>
      <c r="F44" s="73"/>
      <c r="G44" s="73"/>
      <c r="H44" s="73"/>
      <c r="I44" s="75">
        <f t="shared" si="0"/>
        <v>5.0611487193368068E-2</v>
      </c>
      <c r="J44" s="75">
        <f t="shared" si="1"/>
        <v>6.7333126339736205E-2</v>
      </c>
      <c r="K44" s="73">
        <f t="shared" si="2"/>
        <v>45107</v>
      </c>
      <c r="L44" s="76">
        <f t="shared" si="3"/>
        <v>4.5041914433643387E-2</v>
      </c>
      <c r="M44" s="74">
        <f t="shared" si="4"/>
        <v>-4397</v>
      </c>
      <c r="N44" s="74">
        <f t="shared" si="5"/>
        <v>0</v>
      </c>
    </row>
    <row r="45" spans="1:14" s="13" customFormat="1">
      <c r="A45" s="77">
        <v>47</v>
      </c>
      <c r="B45" s="64" t="s">
        <v>210</v>
      </c>
      <c r="C45" s="73">
        <v>1248129</v>
      </c>
      <c r="D45" s="73">
        <v>1313324</v>
      </c>
      <c r="E45" s="73">
        <v>1301761</v>
      </c>
      <c r="F45" s="73"/>
      <c r="G45" s="73"/>
      <c r="H45" s="73"/>
      <c r="I45" s="75">
        <f t="shared" si="0"/>
        <v>9.2143605631107045E-2</v>
      </c>
      <c r="J45" s="75">
        <f t="shared" si="1"/>
        <v>4.2969917372322891E-2</v>
      </c>
      <c r="K45" s="73">
        <f t="shared" si="2"/>
        <v>53632</v>
      </c>
      <c r="L45" s="76">
        <f t="shared" si="3"/>
        <v>5.3554613583372025E-2</v>
      </c>
      <c r="M45" s="74">
        <f t="shared" si="4"/>
        <v>-11563</v>
      </c>
      <c r="N45" s="74">
        <f t="shared" si="5"/>
        <v>0</v>
      </c>
    </row>
    <row r="46" spans="1:14">
      <c r="A46" s="77">
        <v>49</v>
      </c>
      <c r="B46" s="64" t="s">
        <v>211</v>
      </c>
      <c r="C46" s="73">
        <v>532280</v>
      </c>
      <c r="D46" s="73">
        <v>546660</v>
      </c>
      <c r="E46" s="73">
        <v>544341</v>
      </c>
      <c r="F46" s="73"/>
      <c r="G46" s="73"/>
      <c r="H46" s="73"/>
      <c r="I46" s="75">
        <f t="shared" si="0"/>
        <v>3.8530530898407959E-2</v>
      </c>
      <c r="J46" s="75">
        <f t="shared" si="1"/>
        <v>2.2659126775381379E-2</v>
      </c>
      <c r="K46" s="73">
        <f t="shared" si="2"/>
        <v>12061</v>
      </c>
      <c r="L46" s="76">
        <f t="shared" si="3"/>
        <v>1.2043597002331631E-2</v>
      </c>
      <c r="M46" s="74">
        <f t="shared" si="4"/>
        <v>-2319</v>
      </c>
      <c r="N46" s="74">
        <f t="shared" si="5"/>
        <v>0</v>
      </c>
    </row>
    <row r="47" spans="1:14">
      <c r="A47" s="77">
        <v>50</v>
      </c>
      <c r="B47" s="64" t="s">
        <v>212</v>
      </c>
      <c r="C47" s="73">
        <v>14156</v>
      </c>
      <c r="D47" s="73">
        <v>14951</v>
      </c>
      <c r="E47" s="73">
        <v>14830</v>
      </c>
      <c r="F47" s="73"/>
      <c r="G47" s="73"/>
      <c r="H47" s="73"/>
      <c r="I47" s="75">
        <f t="shared" si="0"/>
        <v>1.049723928977222E-3</v>
      </c>
      <c r="J47" s="75">
        <f t="shared" si="1"/>
        <v>4.7612319864368466E-2</v>
      </c>
      <c r="K47" s="73">
        <f t="shared" si="2"/>
        <v>674</v>
      </c>
      <c r="L47" s="76">
        <f t="shared" si="3"/>
        <v>6.7302747529819412E-4</v>
      </c>
      <c r="M47" s="74">
        <f t="shared" si="4"/>
        <v>-121</v>
      </c>
      <c r="N47" s="74">
        <f t="shared" si="5"/>
        <v>0</v>
      </c>
    </row>
    <row r="48" spans="1:14">
      <c r="A48" s="77">
        <v>51</v>
      </c>
      <c r="B48" s="64" t="s">
        <v>213</v>
      </c>
      <c r="C48" s="73">
        <v>24802</v>
      </c>
      <c r="D48" s="73">
        <v>25207</v>
      </c>
      <c r="E48" s="73">
        <v>25292</v>
      </c>
      <c r="F48" s="73"/>
      <c r="G48" s="73"/>
      <c r="H48" s="73"/>
      <c r="I48" s="75">
        <f t="shared" si="0"/>
        <v>1.7902641680169859E-3</v>
      </c>
      <c r="J48" s="75">
        <f t="shared" si="1"/>
        <v>1.9756471252318362E-2</v>
      </c>
      <c r="K48" s="73">
        <f t="shared" si="2"/>
        <v>490</v>
      </c>
      <c r="L48" s="76">
        <f t="shared" si="3"/>
        <v>4.8929297165595719E-4</v>
      </c>
      <c r="M48" s="74">
        <f t="shared" si="4"/>
        <v>85</v>
      </c>
      <c r="N48" s="74">
        <f t="shared" si="5"/>
        <v>0</v>
      </c>
    </row>
    <row r="49" spans="1:14">
      <c r="A49" s="77">
        <v>52</v>
      </c>
      <c r="B49" s="64" t="s">
        <v>214</v>
      </c>
      <c r="C49" s="73">
        <v>233084</v>
      </c>
      <c r="D49" s="73">
        <v>243132</v>
      </c>
      <c r="E49" s="73">
        <v>239913</v>
      </c>
      <c r="F49" s="73"/>
      <c r="G49" s="73"/>
      <c r="H49" s="73"/>
      <c r="I49" s="75">
        <f t="shared" si="0"/>
        <v>1.6981956640101974E-2</v>
      </c>
      <c r="J49" s="75">
        <f t="shared" si="1"/>
        <v>2.9298450344081961E-2</v>
      </c>
      <c r="K49" s="73">
        <f t="shared" si="2"/>
        <v>6829</v>
      </c>
      <c r="L49" s="76">
        <f t="shared" si="3"/>
        <v>6.8191463335480233E-3</v>
      </c>
      <c r="M49" s="74">
        <f t="shared" si="4"/>
        <v>-3219</v>
      </c>
      <c r="N49" s="74">
        <f t="shared" si="5"/>
        <v>0</v>
      </c>
    </row>
    <row r="50" spans="1:14">
      <c r="A50" s="77">
        <v>53</v>
      </c>
      <c r="B50" s="64" t="s">
        <v>215</v>
      </c>
      <c r="C50" s="73">
        <v>33832</v>
      </c>
      <c r="D50" s="73">
        <v>39867</v>
      </c>
      <c r="E50" s="73">
        <v>39221</v>
      </c>
      <c r="F50" s="73"/>
      <c r="G50" s="73"/>
      <c r="H50" s="73"/>
      <c r="I50" s="75">
        <f t="shared" si="0"/>
        <v>2.7762118825634271E-3</v>
      </c>
      <c r="J50" s="75">
        <f t="shared" si="1"/>
        <v>0.15928706550011823</v>
      </c>
      <c r="K50" s="73">
        <f t="shared" si="2"/>
        <v>5389</v>
      </c>
      <c r="L50" s="76">
        <f t="shared" si="3"/>
        <v>5.3812241311305166E-3</v>
      </c>
      <c r="M50" s="74">
        <f t="shared" si="4"/>
        <v>-646</v>
      </c>
      <c r="N50" s="74">
        <f t="shared" si="5"/>
        <v>0</v>
      </c>
    </row>
    <row r="51" spans="1:14" s="13" customFormat="1">
      <c r="A51" s="77">
        <v>55</v>
      </c>
      <c r="B51" s="64" t="s">
        <v>216</v>
      </c>
      <c r="C51" s="73">
        <v>188672</v>
      </c>
      <c r="D51" s="73">
        <v>204118</v>
      </c>
      <c r="E51" s="73">
        <v>206443</v>
      </c>
      <c r="F51" s="73"/>
      <c r="G51" s="73"/>
      <c r="H51" s="73"/>
      <c r="I51" s="75">
        <f t="shared" si="0"/>
        <v>1.461282245919384E-2</v>
      </c>
      <c r="J51" s="75">
        <f t="shared" si="1"/>
        <v>9.4189916892808687E-2</v>
      </c>
      <c r="K51" s="73">
        <f t="shared" si="2"/>
        <v>17771</v>
      </c>
      <c r="L51" s="76">
        <f t="shared" si="3"/>
        <v>1.7745357957751048E-2</v>
      </c>
      <c r="M51" s="74">
        <f t="shared" si="4"/>
        <v>2325</v>
      </c>
      <c r="N51" s="74">
        <f t="shared" si="5"/>
        <v>0</v>
      </c>
    </row>
    <row r="52" spans="1:14" s="13" customFormat="1">
      <c r="A52" s="77">
        <v>56</v>
      </c>
      <c r="B52" s="64" t="s">
        <v>217</v>
      </c>
      <c r="C52" s="73">
        <v>600232</v>
      </c>
      <c r="D52" s="73">
        <v>652820</v>
      </c>
      <c r="E52" s="73">
        <v>648649</v>
      </c>
      <c r="F52" s="73"/>
      <c r="G52" s="73"/>
      <c r="H52" s="73"/>
      <c r="I52" s="75">
        <f t="shared" si="0"/>
        <v>4.5913848739524352E-2</v>
      </c>
      <c r="J52" s="75">
        <f t="shared" si="1"/>
        <v>8.0663809993469199E-2</v>
      </c>
      <c r="K52" s="73">
        <f t="shared" si="2"/>
        <v>48417</v>
      </c>
      <c r="L52" s="76">
        <f t="shared" si="3"/>
        <v>4.8347138385033628E-2</v>
      </c>
      <c r="M52" s="74">
        <f t="shared" si="4"/>
        <v>-4171</v>
      </c>
      <c r="N52" s="74">
        <f t="shared" si="5"/>
        <v>0</v>
      </c>
    </row>
    <row r="53" spans="1:14">
      <c r="A53" s="77">
        <v>58</v>
      </c>
      <c r="B53" s="64" t="s">
        <v>218</v>
      </c>
      <c r="C53" s="73">
        <v>20567</v>
      </c>
      <c r="D53" s="73">
        <v>25038</v>
      </c>
      <c r="E53" s="73">
        <v>25012</v>
      </c>
      <c r="F53" s="73"/>
      <c r="G53" s="73"/>
      <c r="H53" s="73"/>
      <c r="I53" s="75">
        <f t="shared" si="0"/>
        <v>1.7704447007133026E-3</v>
      </c>
      <c r="J53" s="75">
        <f t="shared" si="1"/>
        <v>0.21612291534983225</v>
      </c>
      <c r="K53" s="73">
        <f t="shared" si="2"/>
        <v>4445</v>
      </c>
      <c r="L53" s="76">
        <f t="shared" si="3"/>
        <v>4.4385862428790394E-3</v>
      </c>
      <c r="M53" s="74">
        <f t="shared" si="4"/>
        <v>-26</v>
      </c>
      <c r="N53" s="74">
        <f t="shared" si="5"/>
        <v>0</v>
      </c>
    </row>
    <row r="54" spans="1:14">
      <c r="A54" s="77">
        <v>59</v>
      </c>
      <c r="B54" s="64" t="s">
        <v>219</v>
      </c>
      <c r="C54" s="73">
        <v>17799</v>
      </c>
      <c r="D54" s="73">
        <v>17465</v>
      </c>
      <c r="E54" s="73">
        <v>17420</v>
      </c>
      <c r="F54" s="73"/>
      <c r="G54" s="73"/>
      <c r="H54" s="73"/>
      <c r="I54" s="75">
        <f t="shared" si="0"/>
        <v>1.2330540015362918E-3</v>
      </c>
      <c r="J54" s="75">
        <f t="shared" si="1"/>
        <v>-2.1293331086016068E-2</v>
      </c>
      <c r="K54" s="73">
        <f t="shared" si="2"/>
        <v>-379</v>
      </c>
      <c r="L54" s="76">
        <f t="shared" si="3"/>
        <v>-3.7845313521960765E-4</v>
      </c>
      <c r="M54" s="74">
        <f t="shared" si="4"/>
        <v>-45</v>
      </c>
      <c r="N54" s="74">
        <f t="shared" si="5"/>
        <v>0</v>
      </c>
    </row>
    <row r="55" spans="1:14">
      <c r="A55" s="77">
        <v>60</v>
      </c>
      <c r="B55" s="64" t="s">
        <v>220</v>
      </c>
      <c r="C55" s="73">
        <v>9361</v>
      </c>
      <c r="D55" s="73">
        <v>10365</v>
      </c>
      <c r="E55" s="73">
        <v>10465</v>
      </c>
      <c r="F55" s="73"/>
      <c r="G55" s="73"/>
      <c r="H55" s="73"/>
      <c r="I55" s="75">
        <f t="shared" si="0"/>
        <v>7.4075259047516042E-4</v>
      </c>
      <c r="J55" s="75">
        <f t="shared" si="1"/>
        <v>0.11793611793611794</v>
      </c>
      <c r="K55" s="73">
        <f t="shared" si="2"/>
        <v>1104</v>
      </c>
      <c r="L55" s="76">
        <f t="shared" si="3"/>
        <v>1.1024070218534218E-3</v>
      </c>
      <c r="M55" s="74">
        <f t="shared" si="4"/>
        <v>100</v>
      </c>
      <c r="N55" s="74">
        <f t="shared" si="5"/>
        <v>0</v>
      </c>
    </row>
    <row r="56" spans="1:14">
      <c r="A56" s="77">
        <v>61</v>
      </c>
      <c r="B56" s="64" t="s">
        <v>221</v>
      </c>
      <c r="C56" s="73">
        <v>24265</v>
      </c>
      <c r="D56" s="73">
        <v>24504</v>
      </c>
      <c r="E56" s="73">
        <v>24219</v>
      </c>
      <c r="F56" s="73"/>
      <c r="G56" s="73"/>
      <c r="H56" s="73"/>
      <c r="I56" s="75">
        <f t="shared" si="0"/>
        <v>1.7143131379567997E-3</v>
      </c>
      <c r="J56" s="75">
        <f t="shared" si="1"/>
        <v>-1.8957345971563982E-3</v>
      </c>
      <c r="K56" s="73">
        <f t="shared" si="2"/>
        <v>-46</v>
      </c>
      <c r="L56" s="76">
        <f t="shared" si="3"/>
        <v>-4.5933625910559244E-5</v>
      </c>
      <c r="M56" s="74">
        <f t="shared" si="4"/>
        <v>-285</v>
      </c>
      <c r="N56" s="74">
        <f t="shared" si="5"/>
        <v>0</v>
      </c>
    </row>
    <row r="57" spans="1:14">
      <c r="A57" s="77">
        <v>62</v>
      </c>
      <c r="B57" s="64" t="s">
        <v>222</v>
      </c>
      <c r="C57" s="73">
        <v>73010</v>
      </c>
      <c r="D57" s="73">
        <v>80167</v>
      </c>
      <c r="E57" s="73">
        <v>80312</v>
      </c>
      <c r="F57" s="73"/>
      <c r="G57" s="73"/>
      <c r="H57" s="73"/>
      <c r="I57" s="75">
        <f t="shared" si="0"/>
        <v>5.6847894931907391E-3</v>
      </c>
      <c r="J57" s="75">
        <f t="shared" si="1"/>
        <v>0.10001369675386933</v>
      </c>
      <c r="K57" s="73">
        <f t="shared" si="2"/>
        <v>7302</v>
      </c>
      <c r="L57" s="76">
        <f t="shared" si="3"/>
        <v>7.2914638347587732E-3</v>
      </c>
      <c r="M57" s="74">
        <f t="shared" si="4"/>
        <v>145</v>
      </c>
      <c r="N57" s="74">
        <f t="shared" si="5"/>
        <v>0</v>
      </c>
    </row>
    <row r="58" spans="1:14">
      <c r="A58" s="77">
        <v>63</v>
      </c>
      <c r="B58" s="64" t="s">
        <v>223</v>
      </c>
      <c r="C58" s="73">
        <v>54148</v>
      </c>
      <c r="D58" s="73">
        <v>53717</v>
      </c>
      <c r="E58" s="73">
        <v>53601</v>
      </c>
      <c r="F58" s="73"/>
      <c r="G58" s="73"/>
      <c r="H58" s="73"/>
      <c r="I58" s="75">
        <f t="shared" si="0"/>
        <v>3.7940830962311582E-3</v>
      </c>
      <c r="J58" s="75">
        <f t="shared" si="1"/>
        <v>-1.0101942823372978E-2</v>
      </c>
      <c r="K58" s="73">
        <f t="shared" si="2"/>
        <v>-547</v>
      </c>
      <c r="L58" s="76">
        <f t="shared" si="3"/>
        <v>-5.4621072550165007E-4</v>
      </c>
      <c r="M58" s="74">
        <f t="shared" si="4"/>
        <v>-116</v>
      </c>
      <c r="N58" s="74">
        <f t="shared" si="5"/>
        <v>0</v>
      </c>
    </row>
    <row r="59" spans="1:14">
      <c r="A59" s="77">
        <v>64</v>
      </c>
      <c r="B59" s="64" t="s">
        <v>224</v>
      </c>
      <c r="C59" s="73">
        <v>88718</v>
      </c>
      <c r="D59" s="73">
        <v>88157</v>
      </c>
      <c r="E59" s="73">
        <v>87384</v>
      </c>
      <c r="F59" s="73"/>
      <c r="G59" s="73"/>
      <c r="H59" s="73"/>
      <c r="I59" s="75">
        <f t="shared" si="0"/>
        <v>6.1853726102323384E-3</v>
      </c>
      <c r="J59" s="75">
        <f t="shared" si="1"/>
        <v>-1.5036407493406073E-2</v>
      </c>
      <c r="K59" s="73">
        <f t="shared" si="2"/>
        <v>-1334</v>
      </c>
      <c r="L59" s="76">
        <f t="shared" si="3"/>
        <v>-1.3320751514062179E-3</v>
      </c>
      <c r="M59" s="74">
        <f t="shared" si="4"/>
        <v>-773</v>
      </c>
      <c r="N59" s="74">
        <f t="shared" si="5"/>
        <v>0</v>
      </c>
    </row>
    <row r="60" spans="1:14">
      <c r="A60" s="77">
        <v>65</v>
      </c>
      <c r="B60" s="64" t="s">
        <v>225</v>
      </c>
      <c r="C60" s="73">
        <v>24365</v>
      </c>
      <c r="D60" s="73">
        <v>24152</v>
      </c>
      <c r="E60" s="73">
        <v>24008</v>
      </c>
      <c r="F60" s="73"/>
      <c r="G60" s="73"/>
      <c r="H60" s="73"/>
      <c r="I60" s="75">
        <f t="shared" si="0"/>
        <v>1.6993777536672386E-3</v>
      </c>
      <c r="J60" s="75">
        <f t="shared" si="1"/>
        <v>-1.4652164990765442E-2</v>
      </c>
      <c r="K60" s="73">
        <f t="shared" si="2"/>
        <v>-357</v>
      </c>
      <c r="L60" s="76">
        <f t="shared" si="3"/>
        <v>-3.5648487934934021E-4</v>
      </c>
      <c r="M60" s="74">
        <f t="shared" si="4"/>
        <v>-144</v>
      </c>
      <c r="N60" s="74">
        <f t="shared" si="5"/>
        <v>0</v>
      </c>
    </row>
    <row r="61" spans="1:14">
      <c r="A61" s="77">
        <v>66</v>
      </c>
      <c r="B61" s="64" t="s">
        <v>226</v>
      </c>
      <c r="C61" s="73">
        <v>50337</v>
      </c>
      <c r="D61" s="73">
        <v>50239</v>
      </c>
      <c r="E61" s="73">
        <v>50123</v>
      </c>
      <c r="F61" s="73"/>
      <c r="G61" s="73"/>
      <c r="H61" s="73"/>
      <c r="I61" s="75">
        <f t="shared" si="0"/>
        <v>3.5478969987946933E-3</v>
      </c>
      <c r="J61" s="75">
        <f t="shared" si="1"/>
        <v>-4.2513459284422989E-3</v>
      </c>
      <c r="K61" s="73">
        <f t="shared" si="2"/>
        <v>-214</v>
      </c>
      <c r="L61" s="76">
        <f t="shared" si="3"/>
        <v>-2.136912161926017E-4</v>
      </c>
      <c r="M61" s="74">
        <f t="shared" si="4"/>
        <v>-116</v>
      </c>
      <c r="N61" s="74">
        <f t="shared" si="5"/>
        <v>0</v>
      </c>
    </row>
    <row r="62" spans="1:14">
      <c r="A62" s="77">
        <v>68</v>
      </c>
      <c r="B62" s="64" t="s">
        <v>227</v>
      </c>
      <c r="C62" s="73">
        <v>113372</v>
      </c>
      <c r="D62" s="73">
        <v>124753</v>
      </c>
      <c r="E62" s="73">
        <v>124750</v>
      </c>
      <c r="F62" s="73"/>
      <c r="G62" s="73"/>
      <c r="H62" s="73"/>
      <c r="I62" s="75">
        <f t="shared" si="0"/>
        <v>8.8302805219088645E-3</v>
      </c>
      <c r="J62" s="75">
        <f t="shared" si="1"/>
        <v>0.10035987721836079</v>
      </c>
      <c r="K62" s="73">
        <f t="shared" si="2"/>
        <v>11378</v>
      </c>
      <c r="L62" s="76">
        <f t="shared" si="3"/>
        <v>1.1361582513268327E-2</v>
      </c>
      <c r="M62" s="74">
        <f t="shared" si="4"/>
        <v>-3</v>
      </c>
      <c r="N62" s="74">
        <f t="shared" si="5"/>
        <v>0</v>
      </c>
    </row>
    <row r="63" spans="1:14">
      <c r="A63" s="77">
        <v>69</v>
      </c>
      <c r="B63" s="64" t="s">
        <v>228</v>
      </c>
      <c r="C63" s="73">
        <v>139501</v>
      </c>
      <c r="D63" s="73">
        <v>147619</v>
      </c>
      <c r="E63" s="73">
        <v>146154</v>
      </c>
      <c r="F63" s="73"/>
      <c r="G63" s="73"/>
      <c r="H63" s="73"/>
      <c r="I63" s="75">
        <f t="shared" si="0"/>
        <v>1.0345337229651849E-2</v>
      </c>
      <c r="J63" s="75">
        <f t="shared" si="1"/>
        <v>4.769141439846309E-2</v>
      </c>
      <c r="K63" s="73">
        <f t="shared" si="2"/>
        <v>6653</v>
      </c>
      <c r="L63" s="76">
        <f t="shared" si="3"/>
        <v>6.6434002865858833E-3</v>
      </c>
      <c r="M63" s="74">
        <f t="shared" si="4"/>
        <v>-1465</v>
      </c>
      <c r="N63" s="74">
        <f t="shared" si="5"/>
        <v>0</v>
      </c>
    </row>
    <row r="64" spans="1:14">
      <c r="A64" s="77">
        <v>70</v>
      </c>
      <c r="B64" s="64" t="s">
        <v>229</v>
      </c>
      <c r="C64" s="73">
        <v>209600</v>
      </c>
      <c r="D64" s="73">
        <v>211253</v>
      </c>
      <c r="E64" s="73">
        <v>208824</v>
      </c>
      <c r="F64" s="73"/>
      <c r="G64" s="73"/>
      <c r="H64" s="73"/>
      <c r="I64" s="75">
        <f t="shared" si="0"/>
        <v>1.4781358715086946E-2</v>
      </c>
      <c r="J64" s="75">
        <f t="shared" si="1"/>
        <v>-3.7022900763358777E-3</v>
      </c>
      <c r="K64" s="73">
        <f t="shared" si="2"/>
        <v>-776</v>
      </c>
      <c r="L64" s="76">
        <f t="shared" si="3"/>
        <v>-7.7488029796943421E-4</v>
      </c>
      <c r="M64" s="74">
        <f t="shared" si="4"/>
        <v>-2429</v>
      </c>
      <c r="N64" s="74">
        <f t="shared" si="5"/>
        <v>0</v>
      </c>
    </row>
    <row r="65" spans="1:14">
      <c r="A65" s="77">
        <v>71</v>
      </c>
      <c r="B65" s="64" t="s">
        <v>230</v>
      </c>
      <c r="C65" s="73">
        <v>147353</v>
      </c>
      <c r="D65" s="73">
        <v>160011</v>
      </c>
      <c r="E65" s="73">
        <v>158292</v>
      </c>
      <c r="F65" s="73"/>
      <c r="G65" s="73"/>
      <c r="H65" s="73"/>
      <c r="I65" s="75">
        <f t="shared" si="0"/>
        <v>1.1204511137266516E-2</v>
      </c>
      <c r="J65" s="75">
        <f t="shared" si="1"/>
        <v>7.4236696911498243E-2</v>
      </c>
      <c r="K65" s="73">
        <f t="shared" si="2"/>
        <v>10939</v>
      </c>
      <c r="L65" s="76">
        <f t="shared" si="3"/>
        <v>1.092321595294799E-2</v>
      </c>
      <c r="M65" s="74">
        <f t="shared" si="4"/>
        <v>-1719</v>
      </c>
      <c r="N65" s="74">
        <f t="shared" si="5"/>
        <v>0</v>
      </c>
    </row>
    <row r="66" spans="1:14">
      <c r="A66" s="77">
        <v>72</v>
      </c>
      <c r="B66" s="64" t="s">
        <v>231</v>
      </c>
      <c r="C66" s="73">
        <v>11279</v>
      </c>
      <c r="D66" s="73">
        <v>11984</v>
      </c>
      <c r="E66" s="73">
        <v>11922</v>
      </c>
      <c r="F66" s="73"/>
      <c r="G66" s="73"/>
      <c r="H66" s="73"/>
      <c r="I66" s="75">
        <f t="shared" si="0"/>
        <v>8.4388460426611201E-4</v>
      </c>
      <c r="J66" s="75">
        <f t="shared" si="1"/>
        <v>5.7008600053196204E-2</v>
      </c>
      <c r="K66" s="73">
        <f t="shared" si="2"/>
        <v>643</v>
      </c>
      <c r="L66" s="76">
        <f t="shared" si="3"/>
        <v>6.4207220566281722E-4</v>
      </c>
      <c r="M66" s="74">
        <f t="shared" si="4"/>
        <v>-62</v>
      </c>
      <c r="N66" s="74">
        <f t="shared" si="5"/>
        <v>0</v>
      </c>
    </row>
    <row r="67" spans="1:14">
      <c r="A67" s="77">
        <v>73</v>
      </c>
      <c r="B67" s="64" t="s">
        <v>232</v>
      </c>
      <c r="C67" s="73">
        <v>53144</v>
      </c>
      <c r="D67" s="73">
        <v>56051</v>
      </c>
      <c r="E67" s="73">
        <v>55961</v>
      </c>
      <c r="F67" s="73"/>
      <c r="G67" s="73"/>
      <c r="H67" s="73"/>
      <c r="I67" s="75">
        <f t="shared" ref="I67:I92" si="6">E67/$E$92</f>
        <v>3.9611328920764882E-3</v>
      </c>
      <c r="J67" s="75">
        <f t="shared" si="1"/>
        <v>5.3006924582267051E-2</v>
      </c>
      <c r="K67" s="73">
        <f t="shared" si="2"/>
        <v>2817</v>
      </c>
      <c r="L67" s="76">
        <f t="shared" si="3"/>
        <v>2.8129353084792477E-3</v>
      </c>
      <c r="M67" s="74">
        <f t="shared" si="4"/>
        <v>-90</v>
      </c>
      <c r="N67" s="74">
        <f t="shared" si="5"/>
        <v>0</v>
      </c>
    </row>
    <row r="68" spans="1:14">
      <c r="A68" s="77">
        <v>74</v>
      </c>
      <c r="B68" s="64" t="s">
        <v>233</v>
      </c>
      <c r="C68" s="73">
        <v>40568</v>
      </c>
      <c r="D68" s="73">
        <v>47483</v>
      </c>
      <c r="E68" s="73">
        <v>46895</v>
      </c>
      <c r="F68" s="73"/>
      <c r="G68" s="73"/>
      <c r="H68" s="73"/>
      <c r="I68" s="75">
        <f t="shared" si="6"/>
        <v>3.3194068543079451E-3</v>
      </c>
      <c r="J68" s="75">
        <f t="shared" ref="J68:J92" si="7">(E68-C68)/C68</f>
        <v>0.15596036284756459</v>
      </c>
      <c r="K68" s="73">
        <f t="shared" ref="K68:K92" si="8">E68-C68</f>
        <v>6327</v>
      </c>
      <c r="L68" s="76">
        <f t="shared" ref="L68:L92" si="9">K68/$K$92</f>
        <v>6.3178706768719202E-3</v>
      </c>
      <c r="M68" s="74">
        <f t="shared" ref="M68:M92" si="10">E68-D68</f>
        <v>-588</v>
      </c>
      <c r="N68" s="74">
        <f t="shared" ref="N68:N92" si="11">H68-G68</f>
        <v>0</v>
      </c>
    </row>
    <row r="69" spans="1:14">
      <c r="A69" s="77">
        <v>75</v>
      </c>
      <c r="B69" s="64" t="s">
        <v>234</v>
      </c>
      <c r="C69" s="73">
        <v>6661</v>
      </c>
      <c r="D69" s="73">
        <v>7541</v>
      </c>
      <c r="E69" s="73">
        <v>7646</v>
      </c>
      <c r="F69" s="73"/>
      <c r="G69" s="73"/>
      <c r="H69" s="73"/>
      <c r="I69" s="75">
        <f t="shared" si="6"/>
        <v>5.4121302501414974E-4</v>
      </c>
      <c r="J69" s="75">
        <f t="shared" si="7"/>
        <v>0.14787569434018916</v>
      </c>
      <c r="K69" s="73">
        <f t="shared" si="8"/>
        <v>985</v>
      </c>
      <c r="L69" s="76">
        <f t="shared" si="9"/>
        <v>9.8357872873697499E-4</v>
      </c>
      <c r="M69" s="74">
        <f t="shared" si="10"/>
        <v>105</v>
      </c>
      <c r="N69" s="74">
        <f t="shared" si="11"/>
        <v>0</v>
      </c>
    </row>
    <row r="70" spans="1:14">
      <c r="A70" s="77">
        <v>77</v>
      </c>
      <c r="B70" s="64" t="s">
        <v>235</v>
      </c>
      <c r="C70" s="73">
        <v>28330</v>
      </c>
      <c r="D70" s="73">
        <v>29048</v>
      </c>
      <c r="E70" s="73">
        <v>28628</v>
      </c>
      <c r="F70" s="73"/>
      <c r="G70" s="73"/>
      <c r="H70" s="73"/>
      <c r="I70" s="75">
        <f t="shared" si="6"/>
        <v>2.0263989641780117E-3</v>
      </c>
      <c r="J70" s="75">
        <f t="shared" si="7"/>
        <v>1.0518884574655841E-2</v>
      </c>
      <c r="K70" s="73">
        <f t="shared" si="8"/>
        <v>298</v>
      </c>
      <c r="L70" s="76">
        <f t="shared" si="9"/>
        <v>2.9757001133362294E-4</v>
      </c>
      <c r="M70" s="74">
        <f t="shared" si="10"/>
        <v>-420</v>
      </c>
      <c r="N70" s="74">
        <f t="shared" si="11"/>
        <v>0</v>
      </c>
    </row>
    <row r="71" spans="1:14">
      <c r="A71" s="77">
        <v>78</v>
      </c>
      <c r="B71" s="64" t="s">
        <v>236</v>
      </c>
      <c r="C71" s="73">
        <v>64008</v>
      </c>
      <c r="D71" s="73">
        <v>72444</v>
      </c>
      <c r="E71" s="73">
        <v>73009</v>
      </c>
      <c r="F71" s="73"/>
      <c r="G71" s="73"/>
      <c r="H71" s="73"/>
      <c r="I71" s="75">
        <f t="shared" si="6"/>
        <v>5.1678553156236009E-3</v>
      </c>
      <c r="J71" s="75">
        <f t="shared" si="7"/>
        <v>0.14062304711911011</v>
      </c>
      <c r="K71" s="73">
        <f t="shared" si="8"/>
        <v>9001</v>
      </c>
      <c r="L71" s="76">
        <f t="shared" si="9"/>
        <v>8.9880123221944292E-3</v>
      </c>
      <c r="M71" s="74">
        <f t="shared" si="10"/>
        <v>565</v>
      </c>
      <c r="N71" s="74">
        <f t="shared" si="11"/>
        <v>0</v>
      </c>
    </row>
    <row r="72" spans="1:14">
      <c r="A72" s="77">
        <v>79</v>
      </c>
      <c r="B72" s="64" t="s">
        <v>237</v>
      </c>
      <c r="C72" s="73">
        <v>42047</v>
      </c>
      <c r="D72" s="73">
        <v>43847</v>
      </c>
      <c r="E72" s="73">
        <v>43696</v>
      </c>
      <c r="F72" s="73"/>
      <c r="G72" s="73"/>
      <c r="H72" s="73"/>
      <c r="I72" s="75">
        <f t="shared" si="6"/>
        <v>3.0929694403633644E-3</v>
      </c>
      <c r="J72" s="75">
        <f t="shared" si="7"/>
        <v>3.9218017932313838E-2</v>
      </c>
      <c r="K72" s="73">
        <f t="shared" si="8"/>
        <v>1649</v>
      </c>
      <c r="L72" s="76">
        <f t="shared" si="9"/>
        <v>1.6466206331850477E-3</v>
      </c>
      <c r="M72" s="74">
        <f t="shared" si="10"/>
        <v>-151</v>
      </c>
      <c r="N72" s="74">
        <f t="shared" si="11"/>
        <v>0</v>
      </c>
    </row>
    <row r="73" spans="1:14">
      <c r="A73" s="77">
        <v>80</v>
      </c>
      <c r="B73" s="64" t="s">
        <v>238</v>
      </c>
      <c r="C73" s="73">
        <v>290143</v>
      </c>
      <c r="D73" s="73">
        <v>305246</v>
      </c>
      <c r="E73" s="73">
        <v>309222</v>
      </c>
      <c r="F73" s="73"/>
      <c r="G73" s="73"/>
      <c r="H73" s="73"/>
      <c r="I73" s="75">
        <f t="shared" si="6"/>
        <v>2.1887911852069761E-2</v>
      </c>
      <c r="J73" s="75">
        <f t="shared" si="7"/>
        <v>6.5757230055524349E-2</v>
      </c>
      <c r="K73" s="73">
        <f t="shared" si="8"/>
        <v>19079</v>
      </c>
      <c r="L73" s="76">
        <f t="shared" si="9"/>
        <v>1.9051470624946953E-2</v>
      </c>
      <c r="M73" s="74">
        <f t="shared" si="10"/>
        <v>3976</v>
      </c>
      <c r="N73" s="74">
        <f t="shared" si="11"/>
        <v>0</v>
      </c>
    </row>
    <row r="74" spans="1:14" s="13" customFormat="1">
      <c r="A74" s="77">
        <v>81</v>
      </c>
      <c r="B74" s="64" t="s">
        <v>239</v>
      </c>
      <c r="C74" s="73">
        <v>632168</v>
      </c>
      <c r="D74" s="73">
        <v>688689</v>
      </c>
      <c r="E74" s="73">
        <v>664637</v>
      </c>
      <c r="F74" s="73"/>
      <c r="G74" s="73"/>
      <c r="H74" s="73"/>
      <c r="I74" s="75">
        <f t="shared" si="6"/>
        <v>4.7045540322564659E-2</v>
      </c>
      <c r="J74" s="75">
        <f t="shared" si="7"/>
        <v>5.1361346983713189E-2</v>
      </c>
      <c r="K74" s="73">
        <f t="shared" si="8"/>
        <v>32469</v>
      </c>
      <c r="L74" s="76">
        <f t="shared" si="9"/>
        <v>3.2422149993259743E-2</v>
      </c>
      <c r="M74" s="74">
        <f t="shared" si="10"/>
        <v>-24052</v>
      </c>
      <c r="N74" s="74">
        <f t="shared" si="11"/>
        <v>0</v>
      </c>
    </row>
    <row r="75" spans="1:14" s="13" customFormat="1">
      <c r="A75" s="77">
        <v>82</v>
      </c>
      <c r="B75" s="64" t="s">
        <v>240</v>
      </c>
      <c r="C75" s="73">
        <v>401783</v>
      </c>
      <c r="D75" s="73">
        <v>417412</v>
      </c>
      <c r="E75" s="73">
        <v>413364</v>
      </c>
      <c r="F75" s="73"/>
      <c r="G75" s="73"/>
      <c r="H75" s="73"/>
      <c r="I75" s="75">
        <f t="shared" si="6"/>
        <v>2.9259479580427541E-2</v>
      </c>
      <c r="J75" s="75">
        <f t="shared" si="7"/>
        <v>2.8824016944470024E-2</v>
      </c>
      <c r="K75" s="73">
        <f t="shared" si="8"/>
        <v>11581</v>
      </c>
      <c r="L75" s="76">
        <f t="shared" si="9"/>
        <v>1.1564289601525795E-2</v>
      </c>
      <c r="M75" s="74">
        <f t="shared" si="10"/>
        <v>-4048</v>
      </c>
      <c r="N75" s="74">
        <f t="shared" si="11"/>
        <v>0</v>
      </c>
    </row>
    <row r="76" spans="1:14">
      <c r="A76" s="77">
        <v>84</v>
      </c>
      <c r="B76" s="64" t="s">
        <v>166</v>
      </c>
      <c r="C76" s="73">
        <v>60506</v>
      </c>
      <c r="D76" s="73">
        <v>128778</v>
      </c>
      <c r="E76" s="73">
        <v>125464</v>
      </c>
      <c r="F76" s="73"/>
      <c r="G76" s="73"/>
      <c r="H76" s="73"/>
      <c r="I76" s="75">
        <f t="shared" si="6"/>
        <v>8.8808201635332557E-3</v>
      </c>
      <c r="J76" s="75">
        <f t="shared" si="7"/>
        <v>1.0735794797210194</v>
      </c>
      <c r="K76" s="73">
        <f t="shared" si="8"/>
        <v>64958</v>
      </c>
      <c r="L76" s="76">
        <f t="shared" si="9"/>
        <v>6.4864271128219728E-2</v>
      </c>
      <c r="M76" s="74">
        <f t="shared" si="10"/>
        <v>-3314</v>
      </c>
      <c r="N76" s="74">
        <f t="shared" si="11"/>
        <v>0</v>
      </c>
    </row>
    <row r="77" spans="1:14">
      <c r="A77" s="77">
        <v>85</v>
      </c>
      <c r="B77" s="64" t="s">
        <v>241</v>
      </c>
      <c r="C77" s="73">
        <v>470112</v>
      </c>
      <c r="D77" s="73">
        <v>542030</v>
      </c>
      <c r="E77" s="73">
        <v>545741</v>
      </c>
      <c r="F77" s="73"/>
      <c r="G77" s="73"/>
      <c r="H77" s="73"/>
      <c r="I77" s="75">
        <f t="shared" si="6"/>
        <v>3.8629628234926376E-2</v>
      </c>
      <c r="J77" s="75">
        <f t="shared" si="7"/>
        <v>0.16087442992308215</v>
      </c>
      <c r="K77" s="73">
        <f t="shared" si="8"/>
        <v>75629</v>
      </c>
      <c r="L77" s="76">
        <f t="shared" si="9"/>
        <v>7.551987378238445E-2</v>
      </c>
      <c r="M77" s="74">
        <f t="shared" si="10"/>
        <v>3711</v>
      </c>
      <c r="N77" s="74">
        <f t="shared" si="11"/>
        <v>0</v>
      </c>
    </row>
    <row r="78" spans="1:14">
      <c r="A78" s="77">
        <v>86</v>
      </c>
      <c r="B78" s="64" t="s">
        <v>242</v>
      </c>
      <c r="C78" s="73">
        <v>279733</v>
      </c>
      <c r="D78" s="73">
        <v>329280</v>
      </c>
      <c r="E78" s="73">
        <v>328731</v>
      </c>
      <c r="F78" s="73"/>
      <c r="G78" s="73"/>
      <c r="H78" s="73"/>
      <c r="I78" s="75">
        <f t="shared" si="6"/>
        <v>2.326883323645389E-2</v>
      </c>
      <c r="J78" s="75">
        <f t="shared" si="7"/>
        <v>0.17515988460424761</v>
      </c>
      <c r="K78" s="73">
        <f t="shared" si="8"/>
        <v>48998</v>
      </c>
      <c r="L78" s="76">
        <f t="shared" si="9"/>
        <v>4.892730005142569E-2</v>
      </c>
      <c r="M78" s="74">
        <f t="shared" si="10"/>
        <v>-549</v>
      </c>
      <c r="N78" s="74">
        <f t="shared" si="11"/>
        <v>0</v>
      </c>
    </row>
    <row r="79" spans="1:14">
      <c r="A79" s="77">
        <v>87</v>
      </c>
      <c r="B79" s="64" t="s">
        <v>243</v>
      </c>
      <c r="C79" s="73">
        <v>25747</v>
      </c>
      <c r="D79" s="73">
        <v>29106</v>
      </c>
      <c r="E79" s="73">
        <v>29117</v>
      </c>
      <c r="F79" s="73"/>
      <c r="G79" s="73"/>
      <c r="H79" s="73"/>
      <c r="I79" s="75">
        <f t="shared" si="6"/>
        <v>2.0610122481476583E-3</v>
      </c>
      <c r="J79" s="75">
        <f t="shared" si="7"/>
        <v>0.1308890356157999</v>
      </c>
      <c r="K79" s="73">
        <f t="shared" si="8"/>
        <v>3370</v>
      </c>
      <c r="L79" s="76">
        <f t="shared" si="9"/>
        <v>3.3651373764909706E-3</v>
      </c>
      <c r="M79" s="74">
        <f t="shared" si="10"/>
        <v>11</v>
      </c>
      <c r="N79" s="74">
        <f t="shared" si="11"/>
        <v>0</v>
      </c>
    </row>
    <row r="80" spans="1:14">
      <c r="A80" s="77">
        <v>88</v>
      </c>
      <c r="B80" s="64" t="s">
        <v>244</v>
      </c>
      <c r="C80" s="73">
        <v>46424</v>
      </c>
      <c r="D80" s="73">
        <v>51909</v>
      </c>
      <c r="E80" s="73">
        <v>52119</v>
      </c>
      <c r="F80" s="73"/>
      <c r="G80" s="73"/>
      <c r="H80" s="73"/>
      <c r="I80" s="75">
        <f t="shared" si="6"/>
        <v>3.6891814871452349E-3</v>
      </c>
      <c r="J80" s="75">
        <f t="shared" si="7"/>
        <v>0.12267361709460624</v>
      </c>
      <c r="K80" s="73">
        <f t="shared" si="8"/>
        <v>5695</v>
      </c>
      <c r="L80" s="76">
        <f t="shared" si="9"/>
        <v>5.6867825991442364E-3</v>
      </c>
      <c r="M80" s="74">
        <f t="shared" si="10"/>
        <v>210</v>
      </c>
      <c r="N80" s="74">
        <f t="shared" si="11"/>
        <v>0</v>
      </c>
    </row>
    <row r="81" spans="1:14">
      <c r="A81" s="77">
        <v>90</v>
      </c>
      <c r="B81" s="64" t="s">
        <v>245</v>
      </c>
      <c r="C81" s="73">
        <v>11782</v>
      </c>
      <c r="D81" s="73">
        <v>12353</v>
      </c>
      <c r="E81" s="73">
        <v>12155</v>
      </c>
      <c r="F81" s="73"/>
      <c r="G81" s="73"/>
      <c r="H81" s="73"/>
      <c r="I81" s="75">
        <f t="shared" si="6"/>
        <v>8.6037723241524846E-4</v>
      </c>
      <c r="J81" s="75">
        <f t="shared" si="7"/>
        <v>3.1658462060770665E-2</v>
      </c>
      <c r="K81" s="73">
        <f t="shared" si="8"/>
        <v>373</v>
      </c>
      <c r="L81" s="76">
        <f t="shared" si="9"/>
        <v>3.7246179270953472E-4</v>
      </c>
      <c r="M81" s="74">
        <f t="shared" si="10"/>
        <v>-198</v>
      </c>
      <c r="N81" s="74">
        <f t="shared" si="11"/>
        <v>0</v>
      </c>
    </row>
    <row r="82" spans="1:14">
      <c r="A82" s="77">
        <v>91</v>
      </c>
      <c r="B82" s="64" t="s">
        <v>246</v>
      </c>
      <c r="C82" s="73">
        <v>2582</v>
      </c>
      <c r="D82" s="73">
        <v>3033</v>
      </c>
      <c r="E82" s="73">
        <v>2833</v>
      </c>
      <c r="F82" s="73"/>
      <c r="G82" s="73"/>
      <c r="H82" s="73"/>
      <c r="I82" s="75">
        <f t="shared" si="6"/>
        <v>2.0053053882619488E-4</v>
      </c>
      <c r="J82" s="75">
        <f t="shared" si="7"/>
        <v>9.7211463981409757E-2</v>
      </c>
      <c r="K82" s="73">
        <f t="shared" si="8"/>
        <v>251</v>
      </c>
      <c r="L82" s="76">
        <f t="shared" si="9"/>
        <v>2.5063782833805153E-4</v>
      </c>
      <c r="M82" s="74">
        <f t="shared" si="10"/>
        <v>-200</v>
      </c>
      <c r="N82" s="74">
        <f t="shared" si="11"/>
        <v>0</v>
      </c>
    </row>
    <row r="83" spans="1:14">
      <c r="A83" s="77">
        <v>92</v>
      </c>
      <c r="B83" s="64" t="s">
        <v>247</v>
      </c>
      <c r="C83" s="73">
        <v>8204</v>
      </c>
      <c r="D83" s="73">
        <v>7343</v>
      </c>
      <c r="E83" s="73">
        <v>7165</v>
      </c>
      <c r="F83" s="73"/>
      <c r="G83" s="73"/>
      <c r="H83" s="73"/>
      <c r="I83" s="75">
        <f t="shared" si="6"/>
        <v>5.0716601153889384E-4</v>
      </c>
      <c r="J83" s="75">
        <f t="shared" si="7"/>
        <v>-0.12664553876157972</v>
      </c>
      <c r="K83" s="73">
        <f t="shared" si="8"/>
        <v>-1039</v>
      </c>
      <c r="L83" s="76">
        <f t="shared" si="9"/>
        <v>-1.0375008113276316E-3</v>
      </c>
      <c r="M83" s="74">
        <f t="shared" si="10"/>
        <v>-178</v>
      </c>
      <c r="N83" s="74">
        <f t="shared" si="11"/>
        <v>0</v>
      </c>
    </row>
    <row r="84" spans="1:14">
      <c r="A84" s="77">
        <v>93</v>
      </c>
      <c r="B84" s="64" t="s">
        <v>248</v>
      </c>
      <c r="C84" s="73">
        <v>44016</v>
      </c>
      <c r="D84" s="73">
        <v>47199</v>
      </c>
      <c r="E84" s="73">
        <v>47133</v>
      </c>
      <c r="F84" s="73"/>
      <c r="G84" s="73"/>
      <c r="H84" s="73"/>
      <c r="I84" s="75">
        <f t="shared" si="6"/>
        <v>3.336253401516076E-3</v>
      </c>
      <c r="J84" s="75">
        <f t="shared" si="7"/>
        <v>7.0815158124318434E-2</v>
      </c>
      <c r="K84" s="73">
        <f t="shared" si="8"/>
        <v>3117</v>
      </c>
      <c r="L84" s="76">
        <f t="shared" si="9"/>
        <v>3.1125024339828948E-3</v>
      </c>
      <c r="M84" s="74">
        <f t="shared" si="10"/>
        <v>-66</v>
      </c>
      <c r="N84" s="74">
        <f t="shared" si="11"/>
        <v>0</v>
      </c>
    </row>
    <row r="85" spans="1:14">
      <c r="A85" s="77">
        <v>94</v>
      </c>
      <c r="B85" s="64" t="s">
        <v>249</v>
      </c>
      <c r="C85" s="73">
        <v>48336</v>
      </c>
      <c r="D85" s="73">
        <v>52166</v>
      </c>
      <c r="E85" s="73">
        <v>52445</v>
      </c>
      <c r="F85" s="73"/>
      <c r="G85" s="73"/>
      <c r="H85" s="73"/>
      <c r="I85" s="75">
        <f t="shared" si="6"/>
        <v>3.7122570097916662E-3</v>
      </c>
      <c r="J85" s="75">
        <f t="shared" si="7"/>
        <v>8.5009102946044357E-2</v>
      </c>
      <c r="K85" s="73">
        <f t="shared" si="8"/>
        <v>4109</v>
      </c>
      <c r="L85" s="76">
        <f t="shared" si="9"/>
        <v>4.1030710623149551E-3</v>
      </c>
      <c r="M85" s="74">
        <f t="shared" si="10"/>
        <v>279</v>
      </c>
      <c r="N85" s="74">
        <f t="shared" si="11"/>
        <v>0</v>
      </c>
    </row>
    <row r="86" spans="1:14">
      <c r="A86" s="77">
        <v>95</v>
      </c>
      <c r="B86" s="64" t="s">
        <v>250</v>
      </c>
      <c r="C86" s="73">
        <v>62259</v>
      </c>
      <c r="D86" s="73">
        <v>61254</v>
      </c>
      <c r="E86" s="73">
        <v>60604</v>
      </c>
      <c r="F86" s="73"/>
      <c r="G86" s="73"/>
      <c r="H86" s="73"/>
      <c r="I86" s="75">
        <f t="shared" si="6"/>
        <v>4.2897821302586353E-3</v>
      </c>
      <c r="J86" s="75">
        <f t="shared" si="7"/>
        <v>-2.6582502128206363E-2</v>
      </c>
      <c r="K86" s="73">
        <f t="shared" si="8"/>
        <v>-1655</v>
      </c>
      <c r="L86" s="76">
        <f t="shared" si="9"/>
        <v>-1.6526119756951206E-3</v>
      </c>
      <c r="M86" s="74">
        <f t="shared" si="10"/>
        <v>-650</v>
      </c>
      <c r="N86" s="74">
        <f t="shared" si="11"/>
        <v>0</v>
      </c>
    </row>
    <row r="87" spans="1:14">
      <c r="A87" s="77">
        <v>96</v>
      </c>
      <c r="B87" s="64" t="s">
        <v>251</v>
      </c>
      <c r="C87" s="73">
        <v>97066</v>
      </c>
      <c r="D87" s="73">
        <v>103662</v>
      </c>
      <c r="E87" s="73">
        <v>102737</v>
      </c>
      <c r="F87" s="73"/>
      <c r="G87" s="73"/>
      <c r="H87" s="73"/>
      <c r="I87" s="75">
        <f t="shared" si="6"/>
        <v>7.2721164727803682E-3</v>
      </c>
      <c r="J87" s="75">
        <f t="shared" si="7"/>
        <v>5.8424165001133246E-2</v>
      </c>
      <c r="K87" s="73">
        <f t="shared" si="8"/>
        <v>5671</v>
      </c>
      <c r="L87" s="76">
        <f t="shared" si="9"/>
        <v>5.6628172291039447E-3</v>
      </c>
      <c r="M87" s="74">
        <f t="shared" si="10"/>
        <v>-925</v>
      </c>
      <c r="N87" s="74">
        <f t="shared" si="11"/>
        <v>0</v>
      </c>
    </row>
    <row r="88" spans="1:14">
      <c r="A88" s="77">
        <v>97</v>
      </c>
      <c r="B88" s="64" t="s">
        <v>252</v>
      </c>
      <c r="C88" s="73">
        <v>22821</v>
      </c>
      <c r="D88" s="73">
        <v>17687</v>
      </c>
      <c r="E88" s="73">
        <v>17307</v>
      </c>
      <c r="F88" s="73"/>
      <c r="G88" s="73"/>
      <c r="H88" s="73"/>
      <c r="I88" s="75">
        <f t="shared" si="6"/>
        <v>1.2250554308030196E-3</v>
      </c>
      <c r="J88" s="75">
        <f t="shared" si="7"/>
        <v>-0.24161956093072171</v>
      </c>
      <c r="K88" s="73">
        <f t="shared" si="8"/>
        <v>-5514</v>
      </c>
      <c r="L88" s="76">
        <f t="shared" si="9"/>
        <v>-5.5060437667570359E-3</v>
      </c>
      <c r="M88" s="74">
        <f t="shared" si="10"/>
        <v>-380</v>
      </c>
      <c r="N88" s="74">
        <f t="shared" si="11"/>
        <v>0</v>
      </c>
    </row>
    <row r="89" spans="1:14">
      <c r="A89" s="77">
        <v>98</v>
      </c>
      <c r="B89" s="64" t="s">
        <v>253</v>
      </c>
      <c r="C89" s="73">
        <v>1737</v>
      </c>
      <c r="D89" s="73">
        <v>1345</v>
      </c>
      <c r="E89" s="73">
        <v>1321</v>
      </c>
      <c r="F89" s="73"/>
      <c r="G89" s="73"/>
      <c r="H89" s="73"/>
      <c r="I89" s="75">
        <f t="shared" si="6"/>
        <v>9.3505415386305478E-5</v>
      </c>
      <c r="J89" s="75">
        <f t="shared" si="7"/>
        <v>-0.23949337938975246</v>
      </c>
      <c r="K89" s="73">
        <f t="shared" si="8"/>
        <v>-416</v>
      </c>
      <c r="L89" s="76">
        <f t="shared" si="9"/>
        <v>-4.1539974736505748E-4</v>
      </c>
      <c r="M89" s="74">
        <f t="shared" si="10"/>
        <v>-24</v>
      </c>
      <c r="N89" s="74">
        <f t="shared" si="11"/>
        <v>0</v>
      </c>
    </row>
    <row r="90" spans="1:14">
      <c r="A90" s="77">
        <v>99</v>
      </c>
      <c r="B90" s="64" t="s">
        <v>254</v>
      </c>
      <c r="C90" s="73">
        <v>4259</v>
      </c>
      <c r="D90" s="73">
        <v>4081</v>
      </c>
      <c r="E90" s="73">
        <v>4081</v>
      </c>
      <c r="F90" s="73"/>
      <c r="G90" s="73"/>
      <c r="H90" s="73"/>
      <c r="I90" s="75">
        <f t="shared" si="6"/>
        <v>2.8886873595118293E-4</v>
      </c>
      <c r="J90" s="75">
        <f t="shared" si="7"/>
        <v>-4.1793848321202164E-2</v>
      </c>
      <c r="K90" s="73">
        <f t="shared" si="8"/>
        <v>-178</v>
      </c>
      <c r="L90" s="76">
        <f t="shared" si="9"/>
        <v>-1.7774316113216402E-4</v>
      </c>
      <c r="M90" s="74">
        <f t="shared" si="10"/>
        <v>0</v>
      </c>
      <c r="N90" s="74">
        <f t="shared" si="11"/>
        <v>0</v>
      </c>
    </row>
    <row r="91" spans="1:14" s="85" customFormat="1">
      <c r="A91" s="77"/>
      <c r="B91" s="168" t="s">
        <v>282</v>
      </c>
      <c r="C91" s="73"/>
      <c r="D91" s="73">
        <v>41641</v>
      </c>
      <c r="E91" s="73">
        <v>42104</v>
      </c>
      <c r="F91" s="73"/>
      <c r="G91" s="73"/>
      <c r="H91" s="73"/>
      <c r="I91" s="75"/>
      <c r="J91" s="75"/>
      <c r="K91" s="73"/>
      <c r="L91" s="76"/>
      <c r="M91" s="74"/>
      <c r="N91" s="74"/>
    </row>
    <row r="92" spans="1:14">
      <c r="A92" s="172" t="s">
        <v>255</v>
      </c>
      <c r="B92" s="172"/>
      <c r="C92" s="45">
        <v>13126079</v>
      </c>
      <c r="D92" s="45">
        <v>14218231</v>
      </c>
      <c r="E92" s="45">
        <v>14127524</v>
      </c>
      <c r="F92" s="45"/>
      <c r="G92" s="45"/>
      <c r="H92" s="45"/>
      <c r="I92" s="48">
        <f t="shared" si="6"/>
        <v>1</v>
      </c>
      <c r="J92" s="48">
        <f t="shared" si="7"/>
        <v>7.629429931055573E-2</v>
      </c>
      <c r="K92" s="45">
        <f t="shared" si="8"/>
        <v>1001445</v>
      </c>
      <c r="L92" s="49">
        <f t="shared" si="9"/>
        <v>1</v>
      </c>
      <c r="M92" s="45">
        <f t="shared" si="10"/>
        <v>-90707</v>
      </c>
      <c r="N92" s="44">
        <f t="shared" si="11"/>
        <v>0</v>
      </c>
    </row>
    <row r="93" spans="1:14">
      <c r="D93" s="101"/>
      <c r="E93" s="101"/>
      <c r="F93" s="115"/>
      <c r="G93" s="134"/>
      <c r="H93" s="134"/>
    </row>
    <row r="94" spans="1:14">
      <c r="E94" s="115"/>
      <c r="F94" s="115"/>
    </row>
    <row r="95" spans="1:14">
      <c r="E95" s="115"/>
      <c r="F95" s="115"/>
      <c r="G95" s="115"/>
      <c r="H95" s="115"/>
      <c r="I95" s="4"/>
      <c r="K95" s="7"/>
    </row>
    <row r="96" spans="1:14">
      <c r="E96" s="115"/>
      <c r="F96" s="115"/>
      <c r="G96" s="115"/>
      <c r="H96" s="115"/>
      <c r="I96" s="17"/>
    </row>
    <row r="97" spans="3:9">
      <c r="I97" s="17"/>
    </row>
    <row r="99" spans="3:9">
      <c r="C99" s="16"/>
      <c r="D99" s="16"/>
      <c r="E99" s="16"/>
      <c r="F99" s="16"/>
      <c r="G99" s="16"/>
      <c r="H99" s="16"/>
      <c r="I99" s="17"/>
    </row>
  </sheetData>
  <mergeCells count="3">
    <mergeCell ref="C1:E1"/>
    <mergeCell ref="F1:H1"/>
    <mergeCell ref="A92:B9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79"/>
  <sheetViews>
    <sheetView topLeftCell="M1" zoomScale="80" zoomScaleNormal="80" workbookViewId="0">
      <pane ySplit="2" topLeftCell="A3" activePane="bottomLeft" state="frozen"/>
      <selection pane="bottomLeft" activeCell="O1" sqref="O1:Y1048576"/>
    </sheetView>
  </sheetViews>
  <sheetFormatPr defaultColWidth="8.85546875" defaultRowHeight="15"/>
  <cols>
    <col min="1" max="1" width="17.28515625" style="3" bestFit="1" customWidth="1"/>
    <col min="2" max="2" width="34.42578125" style="3" bestFit="1" customWidth="1"/>
    <col min="3" max="3" width="10.140625" style="97" customWidth="1"/>
    <col min="4" max="4" width="10.140625" customWidth="1"/>
    <col min="5" max="5" width="9.5703125" style="97" customWidth="1"/>
    <col min="6" max="7" width="10.140625" style="131" customWidth="1"/>
    <col min="8" max="8" width="11" style="131" customWidth="1"/>
    <col min="9" max="9" width="17.85546875" style="3" customWidth="1"/>
    <col min="10" max="10" width="28.42578125" style="3" customWidth="1"/>
    <col min="11" max="11" width="26.7109375" style="3" customWidth="1"/>
    <col min="12" max="12" width="22" style="3" customWidth="1"/>
    <col min="13" max="13" width="22.42578125" style="3" customWidth="1"/>
    <col min="14" max="14" width="34.140625" style="3" customWidth="1"/>
    <col min="15" max="20" width="8.85546875" style="4"/>
    <col min="21" max="16384" width="8.85546875" style="3"/>
  </cols>
  <sheetData>
    <row r="1" spans="1:17" ht="15.75" thickBot="1">
      <c r="C1" s="169" t="s">
        <v>163</v>
      </c>
      <c r="D1" s="169"/>
      <c r="E1" s="170"/>
      <c r="F1" s="171" t="s">
        <v>164</v>
      </c>
      <c r="G1" s="169"/>
      <c r="H1" s="170"/>
    </row>
    <row r="2" spans="1:17" ht="60">
      <c r="A2" s="71" t="s">
        <v>167</v>
      </c>
      <c r="B2" s="70" t="s">
        <v>165</v>
      </c>
      <c r="C2" s="144">
        <v>42767</v>
      </c>
      <c r="D2" s="144">
        <v>43101</v>
      </c>
      <c r="E2" s="144">
        <v>43132</v>
      </c>
      <c r="F2" s="144">
        <v>42767</v>
      </c>
      <c r="G2" s="144">
        <v>43101</v>
      </c>
      <c r="H2" s="144">
        <v>43132</v>
      </c>
      <c r="I2" s="68" t="s">
        <v>283</v>
      </c>
      <c r="J2" s="68" t="s">
        <v>284</v>
      </c>
      <c r="K2" s="68" t="s">
        <v>285</v>
      </c>
      <c r="L2" s="68" t="s">
        <v>286</v>
      </c>
      <c r="M2" s="72" t="s">
        <v>287</v>
      </c>
      <c r="N2" s="136" t="s">
        <v>288</v>
      </c>
    </row>
    <row r="3" spans="1:17">
      <c r="A3" s="77">
        <v>10</v>
      </c>
      <c r="B3" s="64" t="s">
        <v>176</v>
      </c>
      <c r="C3" s="73">
        <v>426147</v>
      </c>
      <c r="D3" s="73">
        <v>439028</v>
      </c>
      <c r="E3" s="73">
        <v>434891</v>
      </c>
      <c r="F3" s="73"/>
      <c r="G3" s="73"/>
      <c r="H3" s="73"/>
      <c r="I3" s="75">
        <f t="shared" ref="I3:I27" si="0">E3/$E$27</f>
        <v>0.11883719131817465</v>
      </c>
      <c r="J3" s="75">
        <f t="shared" ref="J3:J27" si="1">(E3-C3)/C3</f>
        <v>2.0518741185553344E-2</v>
      </c>
      <c r="K3" s="73">
        <f t="shared" ref="K3:K27" si="2">E3-C3</f>
        <v>8744</v>
      </c>
      <c r="L3" s="76">
        <f>K3/$K$27</f>
        <v>4.3227637212153572E-2</v>
      </c>
      <c r="M3" s="74">
        <f>E3-D3</f>
        <v>-4137</v>
      </c>
      <c r="N3" s="74">
        <f>H3-G3</f>
        <v>0</v>
      </c>
      <c r="O3" s="40"/>
      <c r="P3" s="41"/>
      <c r="Q3" s="40"/>
    </row>
    <row r="4" spans="1:17">
      <c r="A4" s="77">
        <v>11</v>
      </c>
      <c r="B4" s="64" t="s">
        <v>177</v>
      </c>
      <c r="C4" s="73">
        <v>14702</v>
      </c>
      <c r="D4" s="73">
        <v>15652</v>
      </c>
      <c r="E4" s="73">
        <v>15684</v>
      </c>
      <c r="F4" s="73"/>
      <c r="G4" s="73"/>
      <c r="H4" s="73"/>
      <c r="I4" s="75">
        <f t="shared" si="0"/>
        <v>4.2857693275654158E-3</v>
      </c>
      <c r="J4" s="75">
        <f t="shared" si="1"/>
        <v>6.6793633519249079E-2</v>
      </c>
      <c r="K4" s="73">
        <f t="shared" si="2"/>
        <v>982</v>
      </c>
      <c r="L4" s="76">
        <f t="shared" ref="L4:L27" si="3">K4/$K$27</f>
        <v>4.8547049110629929E-3</v>
      </c>
      <c r="M4" s="74">
        <f t="shared" ref="M4:M27" si="4">E4-D4</f>
        <v>32</v>
      </c>
      <c r="N4" s="74">
        <f t="shared" ref="N4:N27" si="5">H4-G4</f>
        <v>0</v>
      </c>
      <c r="O4" s="40"/>
      <c r="P4" s="41"/>
      <c r="Q4" s="40"/>
    </row>
    <row r="5" spans="1:17" ht="17.25" customHeight="1">
      <c r="A5" s="77">
        <v>12</v>
      </c>
      <c r="B5" s="64" t="s">
        <v>178</v>
      </c>
      <c r="C5" s="73">
        <v>4198</v>
      </c>
      <c r="D5" s="73">
        <v>4417</v>
      </c>
      <c r="E5" s="73">
        <v>4550</v>
      </c>
      <c r="F5" s="73"/>
      <c r="G5" s="73"/>
      <c r="H5" s="73"/>
      <c r="I5" s="75">
        <f t="shared" si="0"/>
        <v>1.2433212471577814E-3</v>
      </c>
      <c r="J5" s="75">
        <f t="shared" si="1"/>
        <v>8.3849452120057164E-2</v>
      </c>
      <c r="K5" s="73">
        <f t="shared" si="2"/>
        <v>352</v>
      </c>
      <c r="L5" s="76">
        <f t="shared" si="3"/>
        <v>1.7401793571223761E-3</v>
      </c>
      <c r="M5" s="74">
        <f t="shared" si="4"/>
        <v>133</v>
      </c>
      <c r="N5" s="74">
        <f t="shared" si="5"/>
        <v>0</v>
      </c>
      <c r="O5" s="40"/>
      <c r="P5" s="41"/>
      <c r="Q5" s="40"/>
    </row>
    <row r="6" spans="1:17">
      <c r="A6" s="77">
        <v>13</v>
      </c>
      <c r="B6" s="64" t="s">
        <v>179</v>
      </c>
      <c r="C6" s="73">
        <v>401460</v>
      </c>
      <c r="D6" s="73">
        <v>423896</v>
      </c>
      <c r="E6" s="73">
        <v>425452</v>
      </c>
      <c r="F6" s="73"/>
      <c r="G6" s="73"/>
      <c r="H6" s="73"/>
      <c r="I6" s="75">
        <f t="shared" si="0"/>
        <v>0.11625791455951041</v>
      </c>
      <c r="J6" s="75">
        <f t="shared" si="1"/>
        <v>5.9761869177502119E-2</v>
      </c>
      <c r="K6" s="73">
        <f t="shared" si="2"/>
        <v>23992</v>
      </c>
      <c r="L6" s="76">
        <f t="shared" si="3"/>
        <v>0.11860904300022741</v>
      </c>
      <c r="M6" s="74">
        <f t="shared" si="4"/>
        <v>1556</v>
      </c>
      <c r="N6" s="74">
        <f t="shared" si="5"/>
        <v>0</v>
      </c>
      <c r="O6" s="40"/>
      <c r="P6" s="41"/>
      <c r="Q6" s="40"/>
    </row>
    <row r="7" spans="1:17">
      <c r="A7" s="77">
        <v>14</v>
      </c>
      <c r="B7" s="64" t="s">
        <v>180</v>
      </c>
      <c r="C7" s="73">
        <v>461051</v>
      </c>
      <c r="D7" s="73">
        <v>495640</v>
      </c>
      <c r="E7" s="73">
        <v>497192</v>
      </c>
      <c r="F7" s="73"/>
      <c r="G7" s="73"/>
      <c r="H7" s="73"/>
      <c r="I7" s="75">
        <f t="shared" si="0"/>
        <v>0.1358614016520597</v>
      </c>
      <c r="J7" s="75">
        <f t="shared" si="1"/>
        <v>7.8388291100116914E-2</v>
      </c>
      <c r="K7" s="73">
        <f t="shared" si="2"/>
        <v>36141</v>
      </c>
      <c r="L7" s="76">
        <f t="shared" si="3"/>
        <v>0.1786699492777267</v>
      </c>
      <c r="M7" s="74">
        <f t="shared" si="4"/>
        <v>1552</v>
      </c>
      <c r="N7" s="74">
        <f t="shared" si="5"/>
        <v>0</v>
      </c>
      <c r="O7" s="40"/>
      <c r="P7" s="41"/>
      <c r="Q7" s="40"/>
    </row>
    <row r="8" spans="1:17">
      <c r="A8" s="77">
        <v>15</v>
      </c>
      <c r="B8" s="64" t="s">
        <v>181</v>
      </c>
      <c r="C8" s="73">
        <v>59998</v>
      </c>
      <c r="D8" s="73">
        <v>62367</v>
      </c>
      <c r="E8" s="73">
        <v>63054</v>
      </c>
      <c r="F8" s="73"/>
      <c r="G8" s="73"/>
      <c r="H8" s="73"/>
      <c r="I8" s="75">
        <f t="shared" si="0"/>
        <v>1.7229973168854228E-2</v>
      </c>
      <c r="J8" s="75">
        <f t="shared" si="1"/>
        <v>5.0935031167705591E-2</v>
      </c>
      <c r="K8" s="73">
        <f t="shared" si="2"/>
        <v>3056</v>
      </c>
      <c r="L8" s="76">
        <f t="shared" si="3"/>
        <v>1.5107920782289719E-2</v>
      </c>
      <c r="M8" s="74">
        <f t="shared" si="4"/>
        <v>687</v>
      </c>
      <c r="N8" s="74">
        <f t="shared" si="5"/>
        <v>0</v>
      </c>
      <c r="O8" s="40"/>
      <c r="P8" s="41"/>
      <c r="Q8" s="40"/>
    </row>
    <row r="9" spans="1:17">
      <c r="A9" s="77">
        <v>16</v>
      </c>
      <c r="B9" s="64" t="s">
        <v>182</v>
      </c>
      <c r="C9" s="73">
        <v>62446</v>
      </c>
      <c r="D9" s="73">
        <v>65343</v>
      </c>
      <c r="E9" s="73">
        <v>64904</v>
      </c>
      <c r="F9" s="73"/>
      <c r="G9" s="73"/>
      <c r="H9" s="73"/>
      <c r="I9" s="75">
        <f t="shared" si="0"/>
        <v>1.7735499390226075E-2</v>
      </c>
      <c r="J9" s="75">
        <f t="shared" si="1"/>
        <v>3.9362008775582102E-2</v>
      </c>
      <c r="K9" s="73">
        <f t="shared" si="2"/>
        <v>2458</v>
      </c>
      <c r="L9" s="76">
        <f t="shared" si="3"/>
        <v>1.2151593351723866E-2</v>
      </c>
      <c r="M9" s="74">
        <f t="shared" si="4"/>
        <v>-439</v>
      </c>
      <c r="N9" s="74">
        <f t="shared" si="5"/>
        <v>0</v>
      </c>
      <c r="O9" s="40"/>
      <c r="P9" s="41"/>
      <c r="Q9" s="40"/>
    </row>
    <row r="10" spans="1:17">
      <c r="A10" s="77">
        <v>17</v>
      </c>
      <c r="B10" s="64" t="s">
        <v>183</v>
      </c>
      <c r="C10" s="73">
        <v>52995</v>
      </c>
      <c r="D10" s="73">
        <v>55614</v>
      </c>
      <c r="E10" s="73">
        <v>55547</v>
      </c>
      <c r="F10" s="73"/>
      <c r="G10" s="73"/>
      <c r="H10" s="73"/>
      <c r="I10" s="75">
        <f t="shared" si="0"/>
        <v>1.517862973975237E-2</v>
      </c>
      <c r="J10" s="75">
        <f t="shared" si="1"/>
        <v>4.8155486366638363E-2</v>
      </c>
      <c r="K10" s="73">
        <f t="shared" si="2"/>
        <v>2552</v>
      </c>
      <c r="L10" s="76">
        <f t="shared" si="3"/>
        <v>1.2616300339137227E-2</v>
      </c>
      <c r="M10" s="74">
        <f t="shared" si="4"/>
        <v>-67</v>
      </c>
      <c r="N10" s="74">
        <f t="shared" si="5"/>
        <v>0</v>
      </c>
      <c r="O10" s="40"/>
      <c r="P10" s="41"/>
      <c r="Q10" s="40"/>
    </row>
    <row r="11" spans="1:17">
      <c r="A11" s="77">
        <v>18</v>
      </c>
      <c r="B11" s="64" t="s">
        <v>184</v>
      </c>
      <c r="C11" s="73">
        <v>53127</v>
      </c>
      <c r="D11" s="73">
        <v>52597</v>
      </c>
      <c r="E11" s="73">
        <v>52241</v>
      </c>
      <c r="F11" s="73"/>
      <c r="G11" s="73"/>
      <c r="H11" s="73"/>
      <c r="I11" s="75">
        <f t="shared" si="0"/>
        <v>1.4275240719290034E-2</v>
      </c>
      <c r="J11" s="75">
        <f t="shared" si="1"/>
        <v>-1.6677019218100025E-2</v>
      </c>
      <c r="K11" s="73">
        <f t="shared" si="2"/>
        <v>-886</v>
      </c>
      <c r="L11" s="76">
        <f t="shared" si="3"/>
        <v>-4.3801105409387083E-3</v>
      </c>
      <c r="M11" s="74">
        <f t="shared" si="4"/>
        <v>-356</v>
      </c>
      <c r="N11" s="74">
        <f t="shared" si="5"/>
        <v>0</v>
      </c>
      <c r="O11" s="40"/>
      <c r="P11" s="41"/>
      <c r="Q11" s="40"/>
    </row>
    <row r="12" spans="1:17">
      <c r="A12" s="77">
        <v>19</v>
      </c>
      <c r="B12" s="64" t="s">
        <v>185</v>
      </c>
      <c r="C12" s="73">
        <v>7797</v>
      </c>
      <c r="D12" s="73">
        <v>8737</v>
      </c>
      <c r="E12" s="73">
        <v>8600</v>
      </c>
      <c r="F12" s="73"/>
      <c r="G12" s="73"/>
      <c r="H12" s="73"/>
      <c r="I12" s="75">
        <f t="shared" si="0"/>
        <v>2.3500137858366854E-3</v>
      </c>
      <c r="J12" s="75">
        <f t="shared" si="1"/>
        <v>0.10298832884442734</v>
      </c>
      <c r="K12" s="73">
        <f t="shared" si="2"/>
        <v>803</v>
      </c>
      <c r="L12" s="76">
        <f t="shared" si="3"/>
        <v>3.9697841584354207E-3</v>
      </c>
      <c r="M12" s="74">
        <f t="shared" si="4"/>
        <v>-137</v>
      </c>
      <c r="N12" s="74">
        <f t="shared" si="5"/>
        <v>0</v>
      </c>
      <c r="O12" s="40"/>
      <c r="P12" s="41"/>
      <c r="Q12" s="40"/>
    </row>
    <row r="13" spans="1:17">
      <c r="A13" s="77">
        <v>20</v>
      </c>
      <c r="B13" s="64" t="s">
        <v>186</v>
      </c>
      <c r="C13" s="73">
        <v>75301</v>
      </c>
      <c r="D13" s="73">
        <v>79644</v>
      </c>
      <c r="E13" s="73">
        <v>80117</v>
      </c>
      <c r="F13" s="73"/>
      <c r="G13" s="73"/>
      <c r="H13" s="73"/>
      <c r="I13" s="75">
        <f t="shared" si="0"/>
        <v>2.1892564474404387E-2</v>
      </c>
      <c r="J13" s="75">
        <f t="shared" si="1"/>
        <v>6.3956653962098778E-2</v>
      </c>
      <c r="K13" s="73">
        <f t="shared" si="2"/>
        <v>4816</v>
      </c>
      <c r="L13" s="76">
        <f t="shared" si="3"/>
        <v>2.38088175679016E-2</v>
      </c>
      <c r="M13" s="74">
        <f t="shared" si="4"/>
        <v>473</v>
      </c>
      <c r="N13" s="74">
        <f t="shared" si="5"/>
        <v>0</v>
      </c>
    </row>
    <row r="14" spans="1:17">
      <c r="A14" s="77">
        <v>21</v>
      </c>
      <c r="B14" s="64" t="s">
        <v>187</v>
      </c>
      <c r="C14" s="73">
        <v>20634</v>
      </c>
      <c r="D14" s="73">
        <v>23026</v>
      </c>
      <c r="E14" s="73">
        <v>23304</v>
      </c>
      <c r="F14" s="73"/>
      <c r="G14" s="73"/>
      <c r="H14" s="73"/>
      <c r="I14" s="75">
        <f t="shared" si="0"/>
        <v>6.3679908447835023E-3</v>
      </c>
      <c r="J14" s="75">
        <f t="shared" si="1"/>
        <v>0.12939808083745274</v>
      </c>
      <c r="K14" s="73">
        <f t="shared" si="2"/>
        <v>2670</v>
      </c>
      <c r="L14" s="76">
        <f t="shared" si="3"/>
        <v>1.3199655919081659E-2</v>
      </c>
      <c r="M14" s="74">
        <f t="shared" si="4"/>
        <v>278</v>
      </c>
      <c r="N14" s="74">
        <f t="shared" si="5"/>
        <v>0</v>
      </c>
      <c r="O14" s="40"/>
    </row>
    <row r="15" spans="1:17">
      <c r="A15" s="77">
        <v>22</v>
      </c>
      <c r="B15" s="64" t="s">
        <v>188</v>
      </c>
      <c r="C15" s="73">
        <v>196905</v>
      </c>
      <c r="D15" s="73">
        <v>208774</v>
      </c>
      <c r="E15" s="73">
        <v>209427</v>
      </c>
      <c r="F15" s="73"/>
      <c r="G15" s="73"/>
      <c r="H15" s="73"/>
      <c r="I15" s="75">
        <f t="shared" si="0"/>
        <v>5.7227481061211574E-2</v>
      </c>
      <c r="J15" s="75">
        <f t="shared" si="1"/>
        <v>6.3594118991391793E-2</v>
      </c>
      <c r="K15" s="73">
        <f t="shared" si="2"/>
        <v>12522</v>
      </c>
      <c r="L15" s="76">
        <f t="shared" si="3"/>
        <v>6.1904903153086346E-2</v>
      </c>
      <c r="M15" s="74">
        <f t="shared" si="4"/>
        <v>653</v>
      </c>
      <c r="N15" s="74">
        <f t="shared" si="5"/>
        <v>0</v>
      </c>
      <c r="O15" s="40"/>
    </row>
    <row r="16" spans="1:17">
      <c r="A16" s="77">
        <v>23</v>
      </c>
      <c r="B16" s="64" t="s">
        <v>189</v>
      </c>
      <c r="C16" s="73">
        <v>210325</v>
      </c>
      <c r="D16" s="73">
        <v>223996</v>
      </c>
      <c r="E16" s="73">
        <v>224258</v>
      </c>
      <c r="F16" s="73"/>
      <c r="G16" s="73"/>
      <c r="H16" s="73"/>
      <c r="I16" s="75">
        <f t="shared" si="0"/>
        <v>6.1280161812112023E-2</v>
      </c>
      <c r="J16" s="75">
        <f t="shared" si="1"/>
        <v>6.6245096873885648E-2</v>
      </c>
      <c r="K16" s="73">
        <f t="shared" si="2"/>
        <v>13933</v>
      </c>
      <c r="L16" s="76">
        <f t="shared" si="3"/>
        <v>6.888045165564223E-2</v>
      </c>
      <c r="M16" s="74">
        <f t="shared" si="4"/>
        <v>262</v>
      </c>
      <c r="N16" s="74">
        <f t="shared" si="5"/>
        <v>0</v>
      </c>
      <c r="O16" s="40"/>
    </row>
    <row r="17" spans="1:20">
      <c r="A17" s="77">
        <v>24</v>
      </c>
      <c r="B17" s="64" t="s">
        <v>190</v>
      </c>
      <c r="C17" s="73">
        <v>140942</v>
      </c>
      <c r="D17" s="73">
        <v>166554</v>
      </c>
      <c r="E17" s="73">
        <v>165769</v>
      </c>
      <c r="F17" s="73"/>
      <c r="G17" s="73"/>
      <c r="H17" s="73"/>
      <c r="I17" s="75">
        <f t="shared" si="0"/>
        <v>4.5297608751669945E-2</v>
      </c>
      <c r="J17" s="75">
        <f t="shared" si="1"/>
        <v>0.17615047324431327</v>
      </c>
      <c r="K17" s="73">
        <f t="shared" si="2"/>
        <v>24827</v>
      </c>
      <c r="L17" s="76">
        <f t="shared" si="3"/>
        <v>0.12273702528203759</v>
      </c>
      <c r="M17" s="74">
        <f t="shared" si="4"/>
        <v>-785</v>
      </c>
      <c r="N17" s="74">
        <f t="shared" si="5"/>
        <v>0</v>
      </c>
      <c r="O17" s="40"/>
    </row>
    <row r="18" spans="1:20">
      <c r="A18" s="77">
        <v>25</v>
      </c>
      <c r="B18" s="64" t="s">
        <v>191</v>
      </c>
      <c r="C18" s="73">
        <v>366860</v>
      </c>
      <c r="D18" s="73">
        <v>380837</v>
      </c>
      <c r="E18" s="73">
        <v>379453</v>
      </c>
      <c r="F18" s="73"/>
      <c r="G18" s="73"/>
      <c r="H18" s="73"/>
      <c r="I18" s="75">
        <f t="shared" si="0"/>
        <v>0.10368834663687068</v>
      </c>
      <c r="J18" s="75">
        <f t="shared" si="1"/>
        <v>3.4326446055716074E-2</v>
      </c>
      <c r="K18" s="73">
        <f t="shared" si="2"/>
        <v>12593</v>
      </c>
      <c r="L18" s="76">
        <f t="shared" si="3"/>
        <v>6.2255905239324096E-2</v>
      </c>
      <c r="M18" s="74">
        <f t="shared" si="4"/>
        <v>-1384</v>
      </c>
      <c r="N18" s="74">
        <f t="shared" si="5"/>
        <v>0</v>
      </c>
      <c r="O18" s="40"/>
    </row>
    <row r="19" spans="1:20">
      <c r="A19" s="77">
        <v>26</v>
      </c>
      <c r="B19" s="64" t="s">
        <v>192</v>
      </c>
      <c r="C19" s="73">
        <v>32619</v>
      </c>
      <c r="D19" s="73">
        <v>35227</v>
      </c>
      <c r="E19" s="73">
        <v>35199</v>
      </c>
      <c r="F19" s="73"/>
      <c r="G19" s="73"/>
      <c r="H19" s="73"/>
      <c r="I19" s="75">
        <f t="shared" si="0"/>
        <v>9.6183878194959875E-3</v>
      </c>
      <c r="J19" s="75">
        <f t="shared" si="1"/>
        <v>7.9095005978110922E-2</v>
      </c>
      <c r="K19" s="73">
        <f t="shared" si="2"/>
        <v>2580</v>
      </c>
      <c r="L19" s="76">
        <f t="shared" si="3"/>
        <v>1.2754723697090143E-2</v>
      </c>
      <c r="M19" s="74">
        <f t="shared" si="4"/>
        <v>-28</v>
      </c>
      <c r="N19" s="74">
        <f t="shared" si="5"/>
        <v>0</v>
      </c>
      <c r="O19" s="40"/>
    </row>
    <row r="20" spans="1:20">
      <c r="A20" s="77">
        <v>27</v>
      </c>
      <c r="B20" s="64" t="s">
        <v>193</v>
      </c>
      <c r="C20" s="73">
        <v>135861</v>
      </c>
      <c r="D20" s="73">
        <v>144790</v>
      </c>
      <c r="E20" s="73">
        <v>146397</v>
      </c>
      <c r="F20" s="73"/>
      <c r="G20" s="73"/>
      <c r="H20" s="73"/>
      <c r="I20" s="75">
        <f t="shared" si="0"/>
        <v>4.000406607036433E-2</v>
      </c>
      <c r="J20" s="75">
        <f t="shared" si="1"/>
        <v>7.7549848742464719E-2</v>
      </c>
      <c r="K20" s="73">
        <f t="shared" si="2"/>
        <v>10536</v>
      </c>
      <c r="L20" s="76">
        <f t="shared" si="3"/>
        <v>5.2086732121140213E-2</v>
      </c>
      <c r="M20" s="74">
        <f t="shared" si="4"/>
        <v>1607</v>
      </c>
      <c r="N20" s="74">
        <f t="shared" si="5"/>
        <v>0</v>
      </c>
      <c r="O20" s="40"/>
    </row>
    <row r="21" spans="1:20">
      <c r="A21" s="77">
        <v>28</v>
      </c>
      <c r="B21" s="64" t="s">
        <v>194</v>
      </c>
      <c r="C21" s="73">
        <v>144366</v>
      </c>
      <c r="D21" s="73">
        <v>158441</v>
      </c>
      <c r="E21" s="73">
        <v>160027</v>
      </c>
      <c r="F21" s="73"/>
      <c r="G21" s="73"/>
      <c r="H21" s="73"/>
      <c r="I21" s="75">
        <f t="shared" si="0"/>
        <v>4.3728564663498518E-2</v>
      </c>
      <c r="J21" s="75">
        <f t="shared" si="1"/>
        <v>0.10848122134020476</v>
      </c>
      <c r="K21" s="73">
        <f t="shared" si="2"/>
        <v>15661</v>
      </c>
      <c r="L21" s="76">
        <f t="shared" si="3"/>
        <v>7.7423150317879358E-2</v>
      </c>
      <c r="M21" s="74">
        <f t="shared" si="4"/>
        <v>1586</v>
      </c>
      <c r="N21" s="74">
        <f t="shared" si="5"/>
        <v>0</v>
      </c>
      <c r="O21" s="40"/>
    </row>
    <row r="22" spans="1:20">
      <c r="A22" s="77">
        <v>29</v>
      </c>
      <c r="B22" s="64" t="s">
        <v>195</v>
      </c>
      <c r="C22" s="73">
        <v>191146</v>
      </c>
      <c r="D22" s="73">
        <v>202637</v>
      </c>
      <c r="E22" s="73">
        <v>202541</v>
      </c>
      <c r="F22" s="73"/>
      <c r="G22" s="73"/>
      <c r="H22" s="73"/>
      <c r="I22" s="75">
        <f t="shared" si="0"/>
        <v>5.5345830488040482E-2</v>
      </c>
      <c r="J22" s="75">
        <f t="shared" si="1"/>
        <v>5.9614116957718184E-2</v>
      </c>
      <c r="K22" s="73">
        <f t="shared" si="2"/>
        <v>11395</v>
      </c>
      <c r="L22" s="76">
        <f t="shared" si="3"/>
        <v>5.6333362995481466E-2</v>
      </c>
      <c r="M22" s="74">
        <f t="shared" si="4"/>
        <v>-96</v>
      </c>
      <c r="N22" s="74">
        <f t="shared" si="5"/>
        <v>0</v>
      </c>
      <c r="O22" s="40"/>
    </row>
    <row r="23" spans="1:20">
      <c r="A23" s="77">
        <v>30</v>
      </c>
      <c r="B23" s="64" t="s">
        <v>196</v>
      </c>
      <c r="C23" s="73">
        <v>46609</v>
      </c>
      <c r="D23" s="73">
        <v>51778</v>
      </c>
      <c r="E23" s="73">
        <v>51965</v>
      </c>
      <c r="F23" s="73"/>
      <c r="G23" s="73"/>
      <c r="H23" s="73"/>
      <c r="I23" s="75">
        <f t="shared" si="0"/>
        <v>1.4199821672209694E-2</v>
      </c>
      <c r="J23" s="75">
        <f t="shared" si="1"/>
        <v>0.11491342873693922</v>
      </c>
      <c r="K23" s="73">
        <f t="shared" si="2"/>
        <v>5356</v>
      </c>
      <c r="L23" s="76">
        <f t="shared" si="3"/>
        <v>2.6478410899850702E-2</v>
      </c>
      <c r="M23" s="74">
        <f t="shared" si="4"/>
        <v>187</v>
      </c>
      <c r="N23" s="74">
        <f t="shared" si="5"/>
        <v>0</v>
      </c>
      <c r="O23" s="40"/>
    </row>
    <row r="24" spans="1:20">
      <c r="A24" s="77">
        <v>31</v>
      </c>
      <c r="B24" s="64" t="s">
        <v>197</v>
      </c>
      <c r="C24" s="73">
        <v>156297</v>
      </c>
      <c r="D24" s="73">
        <v>160650</v>
      </c>
      <c r="E24" s="73">
        <v>159897</v>
      </c>
      <c r="F24" s="73"/>
      <c r="G24" s="73"/>
      <c r="H24" s="73"/>
      <c r="I24" s="75">
        <f t="shared" si="0"/>
        <v>4.3693041199294014E-2</v>
      </c>
      <c r="J24" s="75">
        <f t="shared" si="1"/>
        <v>2.3033071652047064E-2</v>
      </c>
      <c r="K24" s="73">
        <f t="shared" si="2"/>
        <v>3600</v>
      </c>
      <c r="L24" s="76">
        <f t="shared" si="3"/>
        <v>1.7797288879660665E-2</v>
      </c>
      <c r="M24" s="74">
        <f t="shared" si="4"/>
        <v>-753</v>
      </c>
      <c r="N24" s="74">
        <f t="shared" si="5"/>
        <v>0</v>
      </c>
      <c r="O24" s="15"/>
    </row>
    <row r="25" spans="1:20">
      <c r="A25" s="77">
        <v>32</v>
      </c>
      <c r="B25" s="64" t="s">
        <v>198</v>
      </c>
      <c r="C25" s="73">
        <v>54048</v>
      </c>
      <c r="D25" s="73">
        <v>58230</v>
      </c>
      <c r="E25" s="73">
        <v>57911</v>
      </c>
      <c r="F25" s="73"/>
      <c r="G25" s="73"/>
      <c r="H25" s="73"/>
      <c r="I25" s="75">
        <f t="shared" si="0"/>
        <v>1.5824610273440499E-2</v>
      </c>
      <c r="J25" s="75">
        <f t="shared" si="1"/>
        <v>7.1473505032563653E-2</v>
      </c>
      <c r="K25" s="73">
        <f t="shared" si="2"/>
        <v>3863</v>
      </c>
      <c r="L25" s="76">
        <f t="shared" si="3"/>
        <v>1.9097479706146985E-2</v>
      </c>
      <c r="M25" s="74">
        <f t="shared" si="4"/>
        <v>-319</v>
      </c>
      <c r="N25" s="74">
        <f t="shared" si="5"/>
        <v>0</v>
      </c>
      <c r="O25" s="5"/>
    </row>
    <row r="26" spans="1:20">
      <c r="A26" s="77">
        <v>33</v>
      </c>
      <c r="B26" s="64" t="s">
        <v>199</v>
      </c>
      <c r="C26" s="73">
        <v>141441</v>
      </c>
      <c r="D26" s="73">
        <v>142281</v>
      </c>
      <c r="E26" s="73">
        <v>141173</v>
      </c>
      <c r="F26" s="73"/>
      <c r="G26" s="73"/>
      <c r="H26" s="73"/>
      <c r="I26" s="75">
        <f t="shared" si="0"/>
        <v>3.8576569324177024E-2</v>
      </c>
      <c r="J26" s="75">
        <f t="shared" si="1"/>
        <v>-1.8947829837175924E-3</v>
      </c>
      <c r="K26" s="73">
        <f t="shared" si="2"/>
        <v>-268</v>
      </c>
      <c r="L26" s="76">
        <f t="shared" si="3"/>
        <v>-1.3249092832636274E-3</v>
      </c>
      <c r="M26" s="74">
        <f t="shared" si="4"/>
        <v>-1108</v>
      </c>
      <c r="N26" s="74">
        <f t="shared" si="5"/>
        <v>0</v>
      </c>
      <c r="O26" s="5"/>
    </row>
    <row r="27" spans="1:20" s="85" customFormat="1" ht="15" customHeight="1">
      <c r="A27" s="172" t="s">
        <v>256</v>
      </c>
      <c r="B27" s="172"/>
      <c r="C27" s="45">
        <v>3457275</v>
      </c>
      <c r="D27" s="45">
        <v>3660156</v>
      </c>
      <c r="E27" s="45">
        <v>3659553</v>
      </c>
      <c r="F27" s="45"/>
      <c r="G27" s="45"/>
      <c r="H27" s="45"/>
      <c r="I27" s="75">
        <f t="shared" si="0"/>
        <v>1</v>
      </c>
      <c r="J27" s="75">
        <f t="shared" si="1"/>
        <v>5.8507928932468492E-2</v>
      </c>
      <c r="K27" s="73">
        <f t="shared" si="2"/>
        <v>202278</v>
      </c>
      <c r="L27" s="76">
        <f t="shared" si="3"/>
        <v>1</v>
      </c>
      <c r="M27" s="73">
        <f t="shared" si="4"/>
        <v>-603</v>
      </c>
      <c r="N27" s="74">
        <f t="shared" si="5"/>
        <v>0</v>
      </c>
      <c r="O27" s="40"/>
      <c r="P27" s="86"/>
      <c r="Q27" s="86"/>
      <c r="R27" s="86"/>
      <c r="S27" s="86"/>
      <c r="T27" s="86"/>
    </row>
    <row r="28" spans="1:20">
      <c r="I28" s="40"/>
      <c r="K28" s="12"/>
      <c r="L28" s="11"/>
      <c r="N28" s="5"/>
      <c r="O28" s="5"/>
    </row>
    <row r="29" spans="1:20">
      <c r="C29" s="98"/>
      <c r="D29" s="84"/>
      <c r="E29" s="98"/>
      <c r="F29" s="102"/>
      <c r="G29" s="134"/>
      <c r="H29" s="134"/>
      <c r="N29" s="5"/>
      <c r="O29" s="5"/>
    </row>
    <row r="30" spans="1:20">
      <c r="E30" s="134"/>
      <c r="F30" s="134"/>
      <c r="N30" s="5"/>
      <c r="O30" s="5"/>
    </row>
    <row r="31" spans="1:20">
      <c r="B31" s="4"/>
      <c r="N31" s="5"/>
    </row>
    <row r="32" spans="1:20">
      <c r="B32" s="4"/>
      <c r="N32" s="5"/>
    </row>
    <row r="33" spans="2:14">
      <c r="B33" s="4"/>
      <c r="N33" s="5"/>
    </row>
    <row r="34" spans="2:14">
      <c r="B34" s="39"/>
      <c r="N34" s="5"/>
    </row>
    <row r="35" spans="2:14">
      <c r="B35" s="4"/>
      <c r="N35" s="5"/>
    </row>
    <row r="36" spans="2:14">
      <c r="B36" s="4"/>
      <c r="N36" s="5"/>
    </row>
    <row r="37" spans="2:14">
      <c r="B37" s="4"/>
      <c r="N37" s="4"/>
    </row>
    <row r="38" spans="2:14">
      <c r="N38" s="4"/>
    </row>
    <row r="39" spans="2:14">
      <c r="N39" s="4"/>
    </row>
    <row r="40" spans="2:14">
      <c r="N40" s="4"/>
    </row>
    <row r="41" spans="2:14">
      <c r="N41" s="4"/>
    </row>
    <row r="42" spans="2:14">
      <c r="N42" s="4"/>
    </row>
    <row r="43" spans="2:14">
      <c r="N43" s="4"/>
    </row>
    <row r="44" spans="2:14">
      <c r="N44" s="4"/>
    </row>
    <row r="45" spans="2:14">
      <c r="N45" s="4"/>
    </row>
    <row r="46" spans="2:14">
      <c r="N46" s="4"/>
    </row>
    <row r="47" spans="2:14">
      <c r="N47" s="4"/>
    </row>
    <row r="48" spans="2:14">
      <c r="N48" s="4"/>
    </row>
    <row r="49" spans="14:14">
      <c r="N49" s="4"/>
    </row>
    <row r="50" spans="14:14">
      <c r="N50" s="4"/>
    </row>
    <row r="51" spans="14:14">
      <c r="N51" s="4"/>
    </row>
    <row r="52" spans="14:14">
      <c r="N52" s="4"/>
    </row>
    <row r="53" spans="14:14">
      <c r="N53" s="4"/>
    </row>
    <row r="54" spans="14:14">
      <c r="N54" s="4"/>
    </row>
    <row r="55" spans="14:14">
      <c r="N55" s="4"/>
    </row>
    <row r="56" spans="14:14">
      <c r="N56" s="4"/>
    </row>
    <row r="57" spans="14:14">
      <c r="N57" s="4"/>
    </row>
    <row r="58" spans="14:14">
      <c r="N58" s="4"/>
    </row>
    <row r="59" spans="14:14">
      <c r="N59" s="4"/>
    </row>
    <row r="60" spans="14:14">
      <c r="N60" s="4"/>
    </row>
    <row r="61" spans="14:14">
      <c r="N61" s="4"/>
    </row>
    <row r="62" spans="14:14">
      <c r="N62" s="4"/>
    </row>
    <row r="63" spans="14:14">
      <c r="N63" s="4"/>
    </row>
    <row r="64" spans="14:14">
      <c r="N64" s="4"/>
    </row>
    <row r="65" spans="14:14">
      <c r="N65" s="4"/>
    </row>
    <row r="66" spans="14:14">
      <c r="N66" s="4"/>
    </row>
    <row r="67" spans="14:14">
      <c r="N67" s="4"/>
    </row>
    <row r="68" spans="14:14">
      <c r="N68" s="4"/>
    </row>
    <row r="69" spans="14:14">
      <c r="N69" s="4"/>
    </row>
    <row r="70" spans="14:14">
      <c r="N70" s="4"/>
    </row>
    <row r="71" spans="14:14">
      <c r="N71" s="4"/>
    </row>
    <row r="72" spans="14:14">
      <c r="N72" s="4"/>
    </row>
    <row r="73" spans="14:14">
      <c r="N73" s="4"/>
    </row>
    <row r="74" spans="14:14">
      <c r="N74" s="4"/>
    </row>
    <row r="75" spans="14:14">
      <c r="N75" s="4"/>
    </row>
    <row r="76" spans="14:14">
      <c r="N76" s="4"/>
    </row>
    <row r="77" spans="14:14">
      <c r="N77" s="4"/>
    </row>
    <row r="78" spans="14:14">
      <c r="N78" s="4"/>
    </row>
    <row r="79" spans="14:14">
      <c r="N79" s="4"/>
    </row>
  </sheetData>
  <mergeCells count="3">
    <mergeCell ref="A27:B27"/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88"/>
  <sheetViews>
    <sheetView topLeftCell="K1" zoomScale="80" zoomScaleNormal="80" workbookViewId="0">
      <pane ySplit="2" topLeftCell="A3" activePane="bottomLeft" state="frozen"/>
      <selection activeCell="W1" sqref="W1"/>
      <selection pane="bottomLeft" activeCell="R12" sqref="R12"/>
    </sheetView>
  </sheetViews>
  <sheetFormatPr defaultColWidth="9.140625" defaultRowHeight="15"/>
  <cols>
    <col min="1" max="1" width="11.85546875" style="3" customWidth="1"/>
    <col min="2" max="2" width="16.42578125" style="3" bestFit="1" customWidth="1"/>
    <col min="3" max="8" width="12" style="3" customWidth="1"/>
    <col min="9" max="9" width="18.140625" style="3" customWidth="1"/>
    <col min="10" max="10" width="30.42578125" style="3" customWidth="1"/>
    <col min="11" max="11" width="27.42578125" style="3" customWidth="1"/>
    <col min="12" max="12" width="22.28515625" style="3" customWidth="1"/>
    <col min="13" max="13" width="29.7109375" style="3" customWidth="1"/>
    <col min="14" max="14" width="25.42578125" style="3" customWidth="1"/>
    <col min="15" max="16384" width="9.140625" style="3"/>
  </cols>
  <sheetData>
    <row r="1" spans="1:14" ht="15.75" thickBot="1">
      <c r="C1" s="169" t="s">
        <v>163</v>
      </c>
      <c r="D1" s="169"/>
      <c r="E1" s="170"/>
      <c r="F1" s="171" t="s">
        <v>164</v>
      </c>
      <c r="G1" s="169"/>
      <c r="H1" s="170"/>
    </row>
    <row r="2" spans="1:14" ht="45">
      <c r="A2" s="68" t="s">
        <v>257</v>
      </c>
      <c r="B2" s="69" t="s">
        <v>258</v>
      </c>
      <c r="C2" s="144">
        <v>42767</v>
      </c>
      <c r="D2" s="144">
        <v>43101</v>
      </c>
      <c r="E2" s="144">
        <v>43132</v>
      </c>
      <c r="F2" s="144">
        <v>42767</v>
      </c>
      <c r="G2" s="144">
        <v>43101</v>
      </c>
      <c r="H2" s="144">
        <v>43132</v>
      </c>
      <c r="I2" s="68" t="s">
        <v>281</v>
      </c>
      <c r="J2" s="68" t="s">
        <v>284</v>
      </c>
      <c r="K2" s="68" t="s">
        <v>285</v>
      </c>
      <c r="L2" s="68" t="s">
        <v>289</v>
      </c>
      <c r="M2" s="72" t="s">
        <v>287</v>
      </c>
      <c r="N2" s="136" t="s">
        <v>288</v>
      </c>
    </row>
    <row r="3" spans="1:14">
      <c r="A3" s="31">
        <v>1</v>
      </c>
      <c r="B3" s="79" t="s">
        <v>1</v>
      </c>
      <c r="C3" s="74">
        <v>290398</v>
      </c>
      <c r="D3" s="74">
        <v>308907</v>
      </c>
      <c r="E3" s="74">
        <v>307356</v>
      </c>
      <c r="F3" s="74"/>
      <c r="G3" s="73"/>
      <c r="H3" s="74"/>
      <c r="I3" s="75">
        <f t="shared" ref="I3:I66" si="0">E3/$E$84</f>
        <v>2.1755829259253071E-2</v>
      </c>
      <c r="J3" s="75">
        <f t="shared" ref="J3:J66" si="1">(E3-C3)/C3</f>
        <v>5.8395718978780847E-2</v>
      </c>
      <c r="K3" s="73">
        <f t="shared" ref="K3:K66" si="2">E3-C3</f>
        <v>16958</v>
      </c>
      <c r="L3" s="76">
        <f>K3/$K$84</f>
        <v>1.6933531047636164E-2</v>
      </c>
      <c r="M3" s="74">
        <f t="shared" ref="M3:M66" si="3">E3-D3</f>
        <v>-1551</v>
      </c>
      <c r="N3" s="74">
        <f>H3-G3</f>
        <v>0</v>
      </c>
    </row>
    <row r="4" spans="1:14">
      <c r="A4" s="31">
        <v>2</v>
      </c>
      <c r="B4" s="79" t="s">
        <v>2</v>
      </c>
      <c r="C4" s="74">
        <v>44405</v>
      </c>
      <c r="D4" s="74">
        <v>52282</v>
      </c>
      <c r="E4" s="74">
        <v>51311</v>
      </c>
      <c r="F4" s="74"/>
      <c r="G4" s="73"/>
      <c r="H4" s="74"/>
      <c r="I4" s="75">
        <f t="shared" si="0"/>
        <v>3.6319881672117493E-3</v>
      </c>
      <c r="J4" s="75">
        <f t="shared" si="1"/>
        <v>0.15552302668618398</v>
      </c>
      <c r="K4" s="73">
        <f t="shared" si="2"/>
        <v>6906</v>
      </c>
      <c r="L4" s="76">
        <f t="shared" ref="L4:L67" si="4">K4/$K$84</f>
        <v>6.8960352290939591E-3</v>
      </c>
      <c r="M4" s="74">
        <f t="shared" si="3"/>
        <v>-971</v>
      </c>
      <c r="N4" s="74">
        <f t="shared" ref="N4:N67" si="5">H4-G4</f>
        <v>0</v>
      </c>
    </row>
    <row r="5" spans="1:14">
      <c r="A5" s="31">
        <v>3</v>
      </c>
      <c r="B5" s="79" t="s">
        <v>3</v>
      </c>
      <c r="C5" s="74">
        <v>81119</v>
      </c>
      <c r="D5" s="74">
        <v>89361</v>
      </c>
      <c r="E5" s="74">
        <v>87989</v>
      </c>
      <c r="F5" s="74"/>
      <c r="G5" s="73"/>
      <c r="H5" s="74"/>
      <c r="I5" s="75">
        <f t="shared" si="0"/>
        <v>6.2281968163706534E-3</v>
      </c>
      <c r="J5" s="75">
        <f t="shared" si="1"/>
        <v>8.4690393126148011E-2</v>
      </c>
      <c r="K5" s="73">
        <f t="shared" si="2"/>
        <v>6870</v>
      </c>
      <c r="L5" s="76">
        <f t="shared" si="4"/>
        <v>6.8600871740335219E-3</v>
      </c>
      <c r="M5" s="74">
        <f t="shared" si="3"/>
        <v>-1372</v>
      </c>
      <c r="N5" s="74">
        <f t="shared" si="5"/>
        <v>0</v>
      </c>
    </row>
    <row r="6" spans="1:14">
      <c r="A6" s="31">
        <v>4</v>
      </c>
      <c r="B6" s="79" t="s">
        <v>4</v>
      </c>
      <c r="C6" s="74">
        <v>19610</v>
      </c>
      <c r="D6" s="74">
        <v>26368</v>
      </c>
      <c r="E6" s="74">
        <v>25158</v>
      </c>
      <c r="F6" s="74"/>
      <c r="G6" s="73"/>
      <c r="H6" s="74"/>
      <c r="I6" s="75">
        <f t="shared" si="0"/>
        <v>1.7807791372359374E-3</v>
      </c>
      <c r="J6" s="75">
        <f t="shared" si="1"/>
        <v>0.28291687914329422</v>
      </c>
      <c r="K6" s="73">
        <f t="shared" si="2"/>
        <v>5548</v>
      </c>
      <c r="L6" s="76">
        <f t="shared" si="4"/>
        <v>5.5399947076474497E-3</v>
      </c>
      <c r="M6" s="74">
        <f t="shared" si="3"/>
        <v>-1210</v>
      </c>
      <c r="N6" s="74">
        <f t="shared" si="5"/>
        <v>0</v>
      </c>
    </row>
    <row r="7" spans="1:14">
      <c r="A7" s="31">
        <v>5</v>
      </c>
      <c r="B7" s="79" t="s">
        <v>5</v>
      </c>
      <c r="C7" s="74">
        <v>36819</v>
      </c>
      <c r="D7" s="74">
        <v>40711</v>
      </c>
      <c r="E7" s="74">
        <v>40353</v>
      </c>
      <c r="F7" s="74"/>
      <c r="G7" s="73"/>
      <c r="H7" s="74"/>
      <c r="I7" s="75">
        <f t="shared" si="0"/>
        <v>2.8563391575197467E-3</v>
      </c>
      <c r="J7" s="75">
        <f t="shared" si="1"/>
        <v>9.5983052228468993E-2</v>
      </c>
      <c r="K7" s="73">
        <f t="shared" si="2"/>
        <v>3534</v>
      </c>
      <c r="L7" s="76">
        <f t="shared" si="4"/>
        <v>3.5289007384329643E-3</v>
      </c>
      <c r="M7" s="74">
        <f t="shared" si="3"/>
        <v>-358</v>
      </c>
      <c r="N7" s="74">
        <f t="shared" si="5"/>
        <v>0</v>
      </c>
    </row>
    <row r="8" spans="1:14">
      <c r="A8" s="31">
        <v>6</v>
      </c>
      <c r="B8" s="79" t="s">
        <v>6</v>
      </c>
      <c r="C8" s="74">
        <v>1055720</v>
      </c>
      <c r="D8" s="74">
        <v>1125291</v>
      </c>
      <c r="E8" s="74">
        <v>1125629</v>
      </c>
      <c r="F8" s="74"/>
      <c r="G8" s="73"/>
      <c r="H8" s="74"/>
      <c r="I8" s="75">
        <f t="shared" si="0"/>
        <v>7.9676311291348723E-2</v>
      </c>
      <c r="J8" s="75">
        <f t="shared" si="1"/>
        <v>6.6219262683287233E-2</v>
      </c>
      <c r="K8" s="73">
        <f t="shared" si="2"/>
        <v>69909</v>
      </c>
      <c r="L8" s="76">
        <f t="shared" si="4"/>
        <v>6.9808127256114919E-2</v>
      </c>
      <c r="M8" s="74">
        <f t="shared" si="3"/>
        <v>338</v>
      </c>
      <c r="N8" s="74">
        <f t="shared" si="5"/>
        <v>0</v>
      </c>
    </row>
    <row r="9" spans="1:14">
      <c r="A9" s="31">
        <v>7</v>
      </c>
      <c r="B9" s="79" t="s">
        <v>7</v>
      </c>
      <c r="C9" s="74">
        <v>416649</v>
      </c>
      <c r="D9" s="74">
        <v>460087</v>
      </c>
      <c r="E9" s="74">
        <v>461962</v>
      </c>
      <c r="F9" s="74"/>
      <c r="G9" s="73"/>
      <c r="H9" s="74"/>
      <c r="I9" s="75">
        <f t="shared" si="0"/>
        <v>3.2699431266228957E-2</v>
      </c>
      <c r="J9" s="75">
        <f t="shared" si="1"/>
        <v>0.10875581124639684</v>
      </c>
      <c r="K9" s="73">
        <f t="shared" si="2"/>
        <v>45313</v>
      </c>
      <c r="L9" s="76">
        <f t="shared" si="4"/>
        <v>4.5247617193155891E-2</v>
      </c>
      <c r="M9" s="74">
        <f t="shared" si="3"/>
        <v>1875</v>
      </c>
      <c r="N9" s="74">
        <f t="shared" si="5"/>
        <v>0</v>
      </c>
    </row>
    <row r="10" spans="1:14">
      <c r="A10" s="31">
        <v>8</v>
      </c>
      <c r="B10" s="79" t="s">
        <v>8</v>
      </c>
      <c r="C10" s="74">
        <v>21593</v>
      </c>
      <c r="D10" s="74">
        <v>25250</v>
      </c>
      <c r="E10" s="74">
        <v>23840</v>
      </c>
      <c r="F10" s="74"/>
      <c r="G10" s="73"/>
      <c r="H10" s="74"/>
      <c r="I10" s="75">
        <f t="shared" si="0"/>
        <v>1.6874860732850286E-3</v>
      </c>
      <c r="J10" s="75">
        <f t="shared" si="1"/>
        <v>0.10406150141249479</v>
      </c>
      <c r="K10" s="73">
        <f t="shared" si="2"/>
        <v>2247</v>
      </c>
      <c r="L10" s="76">
        <f t="shared" si="4"/>
        <v>2.2437577700223179E-3</v>
      </c>
      <c r="M10" s="74">
        <f t="shared" si="3"/>
        <v>-1410</v>
      </c>
      <c r="N10" s="74">
        <f t="shared" si="5"/>
        <v>0</v>
      </c>
    </row>
    <row r="11" spans="1:14">
      <c r="A11" s="31">
        <v>9</v>
      </c>
      <c r="B11" s="79" t="s">
        <v>9</v>
      </c>
      <c r="C11" s="74">
        <v>149054</v>
      </c>
      <c r="D11" s="74">
        <v>161198</v>
      </c>
      <c r="E11" s="74">
        <v>159028</v>
      </c>
      <c r="F11" s="74"/>
      <c r="G11" s="73"/>
      <c r="H11" s="74"/>
      <c r="I11" s="75">
        <f t="shared" si="0"/>
        <v>1.1256608022750483E-2</v>
      </c>
      <c r="J11" s="75">
        <f t="shared" si="1"/>
        <v>6.6915346116172655E-2</v>
      </c>
      <c r="K11" s="73">
        <f t="shared" si="2"/>
        <v>9974</v>
      </c>
      <c r="L11" s="76">
        <f t="shared" si="4"/>
        <v>9.9596083659112579E-3</v>
      </c>
      <c r="M11" s="74">
        <f t="shared" si="3"/>
        <v>-2170</v>
      </c>
      <c r="N11" s="74">
        <f t="shared" si="5"/>
        <v>0</v>
      </c>
    </row>
    <row r="12" spans="1:14">
      <c r="A12" s="31">
        <v>10</v>
      </c>
      <c r="B12" s="79" t="s">
        <v>10</v>
      </c>
      <c r="C12" s="74">
        <v>157839</v>
      </c>
      <c r="D12" s="74">
        <v>173405</v>
      </c>
      <c r="E12" s="74">
        <v>171060</v>
      </c>
      <c r="F12" s="74"/>
      <c r="G12" s="73"/>
      <c r="H12" s="74"/>
      <c r="I12" s="75">
        <f t="shared" si="0"/>
        <v>1.2108278846314472E-2</v>
      </c>
      <c r="J12" s="75">
        <f t="shared" si="1"/>
        <v>8.3762568186569852E-2</v>
      </c>
      <c r="K12" s="73">
        <f t="shared" si="2"/>
        <v>13221</v>
      </c>
      <c r="L12" s="76">
        <f t="shared" si="4"/>
        <v>1.3201923220945733E-2</v>
      </c>
      <c r="M12" s="74">
        <f t="shared" si="3"/>
        <v>-2345</v>
      </c>
      <c r="N12" s="74">
        <f t="shared" si="5"/>
        <v>0</v>
      </c>
    </row>
    <row r="13" spans="1:14">
      <c r="A13" s="31">
        <v>11</v>
      </c>
      <c r="B13" s="79" t="s">
        <v>11</v>
      </c>
      <c r="C13" s="74">
        <v>40945</v>
      </c>
      <c r="D13" s="74">
        <v>44818</v>
      </c>
      <c r="E13" s="74">
        <v>44678</v>
      </c>
      <c r="F13" s="74"/>
      <c r="G13" s="73"/>
      <c r="H13" s="74"/>
      <c r="I13" s="75">
        <f t="shared" si="0"/>
        <v>3.1624791435498536E-3</v>
      </c>
      <c r="J13" s="75">
        <f t="shared" si="1"/>
        <v>9.1171083160337035E-2</v>
      </c>
      <c r="K13" s="73">
        <f t="shared" si="2"/>
        <v>3733</v>
      </c>
      <c r="L13" s="76">
        <f t="shared" si="4"/>
        <v>3.7276135983503838E-3</v>
      </c>
      <c r="M13" s="74">
        <f t="shared" si="3"/>
        <v>-140</v>
      </c>
      <c r="N13" s="74">
        <f t="shared" si="5"/>
        <v>0</v>
      </c>
    </row>
    <row r="14" spans="1:14">
      <c r="A14" s="31">
        <v>12</v>
      </c>
      <c r="B14" s="79" t="s">
        <v>12</v>
      </c>
      <c r="C14" s="74">
        <v>18749</v>
      </c>
      <c r="D14" s="74">
        <v>24409</v>
      </c>
      <c r="E14" s="74">
        <v>24267</v>
      </c>
      <c r="F14" s="74"/>
      <c r="G14" s="73"/>
      <c r="H14" s="74"/>
      <c r="I14" s="75">
        <f t="shared" si="0"/>
        <v>1.7177107609231456E-3</v>
      </c>
      <c r="J14" s="75">
        <f t="shared" si="1"/>
        <v>0.29430902981492346</v>
      </c>
      <c r="K14" s="73">
        <f t="shared" si="2"/>
        <v>5518</v>
      </c>
      <c r="L14" s="76">
        <f t="shared" si="4"/>
        <v>5.5100379950970843E-3</v>
      </c>
      <c r="M14" s="74">
        <f t="shared" si="3"/>
        <v>-142</v>
      </c>
      <c r="N14" s="74">
        <f t="shared" si="5"/>
        <v>0</v>
      </c>
    </row>
    <row r="15" spans="1:14">
      <c r="A15" s="31">
        <v>13</v>
      </c>
      <c r="B15" s="79" t="s">
        <v>13</v>
      </c>
      <c r="C15" s="74">
        <v>17453</v>
      </c>
      <c r="D15" s="74">
        <v>25420</v>
      </c>
      <c r="E15" s="74">
        <v>23740</v>
      </c>
      <c r="F15" s="74"/>
      <c r="G15" s="73"/>
      <c r="H15" s="74"/>
      <c r="I15" s="75">
        <f t="shared" si="0"/>
        <v>1.6804076921051417E-3</v>
      </c>
      <c r="J15" s="75">
        <f t="shared" si="1"/>
        <v>0.36022460322007677</v>
      </c>
      <c r="K15" s="73">
        <f t="shared" si="2"/>
        <v>6287</v>
      </c>
      <c r="L15" s="76">
        <f t="shared" si="4"/>
        <v>6.2779283934714337E-3</v>
      </c>
      <c r="M15" s="74">
        <f t="shared" si="3"/>
        <v>-1680</v>
      </c>
      <c r="N15" s="74">
        <f t="shared" si="5"/>
        <v>0</v>
      </c>
    </row>
    <row r="16" spans="1:14">
      <c r="A16" s="31">
        <v>14</v>
      </c>
      <c r="B16" s="79" t="s">
        <v>14</v>
      </c>
      <c r="C16" s="74">
        <v>53800</v>
      </c>
      <c r="D16" s="74">
        <v>56860</v>
      </c>
      <c r="E16" s="74">
        <v>56729</v>
      </c>
      <c r="F16" s="74"/>
      <c r="G16" s="73"/>
      <c r="H16" s="74"/>
      <c r="I16" s="75">
        <f t="shared" si="0"/>
        <v>4.0154948595380194E-3</v>
      </c>
      <c r="J16" s="75">
        <f t="shared" si="1"/>
        <v>5.4442379182156136E-2</v>
      </c>
      <c r="K16" s="73">
        <f t="shared" si="2"/>
        <v>2929</v>
      </c>
      <c r="L16" s="76">
        <f t="shared" si="4"/>
        <v>2.924773702000609E-3</v>
      </c>
      <c r="M16" s="74">
        <f t="shared" si="3"/>
        <v>-131</v>
      </c>
      <c r="N16" s="74">
        <f t="shared" si="5"/>
        <v>0</v>
      </c>
    </row>
    <row r="17" spans="1:14">
      <c r="A17" s="31">
        <v>15</v>
      </c>
      <c r="B17" s="79" t="s">
        <v>15</v>
      </c>
      <c r="C17" s="74">
        <v>32362</v>
      </c>
      <c r="D17" s="74">
        <v>35679</v>
      </c>
      <c r="E17" s="74">
        <v>35131</v>
      </c>
      <c r="F17" s="74"/>
      <c r="G17" s="73"/>
      <c r="H17" s="74"/>
      <c r="I17" s="75">
        <f t="shared" si="0"/>
        <v>2.4867060923060543E-3</v>
      </c>
      <c r="J17" s="75">
        <f t="shared" si="1"/>
        <v>8.5563314999072992E-2</v>
      </c>
      <c r="K17" s="73">
        <f t="shared" si="2"/>
        <v>2769</v>
      </c>
      <c r="L17" s="76">
        <f t="shared" si="4"/>
        <v>2.7650045683986638E-3</v>
      </c>
      <c r="M17" s="74">
        <f t="shared" si="3"/>
        <v>-548</v>
      </c>
      <c r="N17" s="74">
        <f t="shared" si="5"/>
        <v>0</v>
      </c>
    </row>
    <row r="18" spans="1:14">
      <c r="A18" s="31">
        <v>16</v>
      </c>
      <c r="B18" s="79" t="s">
        <v>16</v>
      </c>
      <c r="C18" s="74">
        <v>650943</v>
      </c>
      <c r="D18" s="74">
        <v>694152</v>
      </c>
      <c r="E18" s="74">
        <v>689677</v>
      </c>
      <c r="F18" s="74"/>
      <c r="G18" s="73"/>
      <c r="H18" s="74"/>
      <c r="I18" s="75">
        <f t="shared" si="0"/>
        <v>4.8817966970008335E-2</v>
      </c>
      <c r="J18" s="75">
        <f t="shared" si="1"/>
        <v>5.9504442017196589E-2</v>
      </c>
      <c r="K18" s="73">
        <f t="shared" si="2"/>
        <v>38734</v>
      </c>
      <c r="L18" s="76">
        <f t="shared" si="4"/>
        <v>3.8678110130860907E-2</v>
      </c>
      <c r="M18" s="74">
        <f t="shared" si="3"/>
        <v>-4475</v>
      </c>
      <c r="N18" s="74">
        <f t="shared" si="5"/>
        <v>0</v>
      </c>
    </row>
    <row r="19" spans="1:14">
      <c r="A19" s="31">
        <v>17</v>
      </c>
      <c r="B19" s="79" t="s">
        <v>17</v>
      </c>
      <c r="C19" s="74">
        <v>78002</v>
      </c>
      <c r="D19" s="74">
        <v>85513</v>
      </c>
      <c r="E19" s="74">
        <v>84677</v>
      </c>
      <c r="F19" s="74"/>
      <c r="G19" s="73"/>
      <c r="H19" s="74"/>
      <c r="I19" s="75">
        <f t="shared" si="0"/>
        <v>5.9937608316928005E-3</v>
      </c>
      <c r="J19" s="75">
        <f t="shared" si="1"/>
        <v>8.5574728853106324E-2</v>
      </c>
      <c r="K19" s="73">
        <f t="shared" si="2"/>
        <v>6675</v>
      </c>
      <c r="L19" s="76">
        <f t="shared" si="4"/>
        <v>6.6653685424561508E-3</v>
      </c>
      <c r="M19" s="74">
        <f t="shared" si="3"/>
        <v>-836</v>
      </c>
      <c r="N19" s="74">
        <f t="shared" si="5"/>
        <v>0</v>
      </c>
    </row>
    <row r="20" spans="1:14">
      <c r="A20" s="31">
        <v>18</v>
      </c>
      <c r="B20" s="79" t="s">
        <v>18</v>
      </c>
      <c r="C20" s="74">
        <v>23104</v>
      </c>
      <c r="D20" s="74">
        <v>25403</v>
      </c>
      <c r="E20" s="74">
        <v>25659</v>
      </c>
      <c r="F20" s="74"/>
      <c r="G20" s="73"/>
      <c r="H20" s="74"/>
      <c r="I20" s="75">
        <f t="shared" si="0"/>
        <v>1.8162418269471706E-3</v>
      </c>
      <c r="J20" s="75">
        <f t="shared" si="1"/>
        <v>0.11058691135734072</v>
      </c>
      <c r="K20" s="73">
        <f t="shared" si="2"/>
        <v>2555</v>
      </c>
      <c r="L20" s="76">
        <f t="shared" si="4"/>
        <v>2.5513133522060624E-3</v>
      </c>
      <c r="M20" s="74">
        <f t="shared" si="3"/>
        <v>256</v>
      </c>
      <c r="N20" s="74">
        <f t="shared" si="5"/>
        <v>0</v>
      </c>
    </row>
    <row r="21" spans="1:14">
      <c r="A21" s="31">
        <v>19</v>
      </c>
      <c r="B21" s="79" t="s">
        <v>19</v>
      </c>
      <c r="C21" s="74">
        <v>53033</v>
      </c>
      <c r="D21" s="74">
        <v>57811</v>
      </c>
      <c r="E21" s="74">
        <v>56523</v>
      </c>
      <c r="F21" s="74"/>
      <c r="G21" s="73"/>
      <c r="H21" s="74"/>
      <c r="I21" s="75">
        <f t="shared" si="0"/>
        <v>4.0009133943074522E-3</v>
      </c>
      <c r="J21" s="75">
        <f t="shared" si="1"/>
        <v>6.5808081760413334E-2</v>
      </c>
      <c r="K21" s="73">
        <f t="shared" si="2"/>
        <v>3490</v>
      </c>
      <c r="L21" s="76">
        <f t="shared" si="4"/>
        <v>3.4849642266924293E-3</v>
      </c>
      <c r="M21" s="74">
        <f t="shared" si="3"/>
        <v>-1288</v>
      </c>
      <c r="N21" s="74">
        <f t="shared" si="5"/>
        <v>0</v>
      </c>
    </row>
    <row r="22" spans="1:14">
      <c r="A22" s="31">
        <v>20</v>
      </c>
      <c r="B22" s="79" t="s">
        <v>20</v>
      </c>
      <c r="C22" s="74">
        <v>182628</v>
      </c>
      <c r="D22" s="74">
        <v>197728</v>
      </c>
      <c r="E22" s="74">
        <v>195669</v>
      </c>
      <c r="F22" s="74"/>
      <c r="G22" s="73"/>
      <c r="H22" s="74"/>
      <c r="I22" s="75">
        <f t="shared" si="0"/>
        <v>1.3850197670872829E-2</v>
      </c>
      <c r="J22" s="75">
        <f t="shared" si="1"/>
        <v>7.140745121230041E-2</v>
      </c>
      <c r="K22" s="73">
        <f t="shared" si="2"/>
        <v>13041</v>
      </c>
      <c r="L22" s="76">
        <f t="shared" si="4"/>
        <v>1.3022182945643545E-2</v>
      </c>
      <c r="M22" s="74">
        <f t="shared" si="3"/>
        <v>-2059</v>
      </c>
      <c r="N22" s="74">
        <f t="shared" si="5"/>
        <v>0</v>
      </c>
    </row>
    <row r="23" spans="1:14">
      <c r="A23" s="31">
        <v>21</v>
      </c>
      <c r="B23" s="79" t="s">
        <v>21</v>
      </c>
      <c r="C23" s="74">
        <v>122604</v>
      </c>
      <c r="D23" s="74">
        <v>144362</v>
      </c>
      <c r="E23" s="74">
        <v>141286</v>
      </c>
      <c r="F23" s="74"/>
      <c r="G23" s="73"/>
      <c r="H23" s="74"/>
      <c r="I23" s="75">
        <f t="shared" si="0"/>
        <v>1.0000761633814956E-2</v>
      </c>
      <c r="J23" s="75">
        <f t="shared" si="1"/>
        <v>0.1523767576914293</v>
      </c>
      <c r="K23" s="73">
        <f t="shared" si="2"/>
        <v>18682</v>
      </c>
      <c r="L23" s="76">
        <f t="shared" si="4"/>
        <v>1.8655043462197124E-2</v>
      </c>
      <c r="M23" s="74">
        <f t="shared" si="3"/>
        <v>-3076</v>
      </c>
      <c r="N23" s="74">
        <f t="shared" si="5"/>
        <v>0</v>
      </c>
    </row>
    <row r="24" spans="1:14">
      <c r="A24" s="31">
        <v>22</v>
      </c>
      <c r="B24" s="79" t="s">
        <v>22</v>
      </c>
      <c r="C24" s="74">
        <v>53859</v>
      </c>
      <c r="D24" s="74">
        <v>58883</v>
      </c>
      <c r="E24" s="74">
        <v>58598</v>
      </c>
      <c r="F24" s="74"/>
      <c r="G24" s="73"/>
      <c r="H24" s="74"/>
      <c r="I24" s="75">
        <f t="shared" si="0"/>
        <v>4.1477898037901055E-3</v>
      </c>
      <c r="J24" s="75">
        <f t="shared" si="1"/>
        <v>8.7989008336582561E-2</v>
      </c>
      <c r="K24" s="73">
        <f t="shared" si="2"/>
        <v>4739</v>
      </c>
      <c r="L24" s="76">
        <f t="shared" si="4"/>
        <v>4.7321620258726138E-3</v>
      </c>
      <c r="M24" s="74">
        <f t="shared" si="3"/>
        <v>-285</v>
      </c>
      <c r="N24" s="74">
        <f t="shared" si="5"/>
        <v>0</v>
      </c>
    </row>
    <row r="25" spans="1:14">
      <c r="A25" s="31">
        <v>23</v>
      </c>
      <c r="B25" s="79" t="s">
        <v>23</v>
      </c>
      <c r="C25" s="74">
        <v>55056</v>
      </c>
      <c r="D25" s="74">
        <v>66129</v>
      </c>
      <c r="E25" s="74">
        <v>65996</v>
      </c>
      <c r="F25" s="74"/>
      <c r="G25" s="73"/>
      <c r="H25" s="74"/>
      <c r="I25" s="75">
        <f t="shared" si="0"/>
        <v>4.6714484434781352E-3</v>
      </c>
      <c r="J25" s="75">
        <f t="shared" si="1"/>
        <v>0.19870677128741646</v>
      </c>
      <c r="K25" s="73">
        <f t="shared" si="2"/>
        <v>10940</v>
      </c>
      <c r="L25" s="76">
        <f t="shared" si="4"/>
        <v>1.0924214510033002E-2</v>
      </c>
      <c r="M25" s="74">
        <f t="shared" si="3"/>
        <v>-133</v>
      </c>
      <c r="N25" s="74">
        <f t="shared" si="5"/>
        <v>0</v>
      </c>
    </row>
    <row r="26" spans="1:14">
      <c r="A26" s="31">
        <v>24</v>
      </c>
      <c r="B26" s="79" t="s">
        <v>24</v>
      </c>
      <c r="C26" s="74">
        <v>23956</v>
      </c>
      <c r="D26" s="74">
        <v>29287</v>
      </c>
      <c r="E26" s="74">
        <v>28923</v>
      </c>
      <c r="F26" s="74"/>
      <c r="G26" s="73"/>
      <c r="H26" s="74"/>
      <c r="I26" s="75">
        <f t="shared" si="0"/>
        <v>2.0472801886586779E-3</v>
      </c>
      <c r="J26" s="75">
        <f t="shared" si="1"/>
        <v>0.20733845383202537</v>
      </c>
      <c r="K26" s="73">
        <f t="shared" si="2"/>
        <v>4967</v>
      </c>
      <c r="L26" s="76">
        <f t="shared" si="4"/>
        <v>4.9598330412553857E-3</v>
      </c>
      <c r="M26" s="74">
        <f t="shared" si="3"/>
        <v>-364</v>
      </c>
      <c r="N26" s="74">
        <f t="shared" si="5"/>
        <v>0</v>
      </c>
    </row>
    <row r="27" spans="1:14">
      <c r="A27" s="31">
        <v>25</v>
      </c>
      <c r="B27" s="79" t="s">
        <v>25</v>
      </c>
      <c r="C27" s="74">
        <v>71370</v>
      </c>
      <c r="D27" s="74">
        <v>80009</v>
      </c>
      <c r="E27" s="74">
        <v>78638</v>
      </c>
      <c r="F27" s="74"/>
      <c r="G27" s="73"/>
      <c r="H27" s="74"/>
      <c r="I27" s="75">
        <f t="shared" si="0"/>
        <v>5.5662973922394323E-3</v>
      </c>
      <c r="J27" s="75">
        <f t="shared" si="1"/>
        <v>0.10183550511419363</v>
      </c>
      <c r="K27" s="73">
        <f t="shared" si="2"/>
        <v>7268</v>
      </c>
      <c r="L27" s="76">
        <f t="shared" si="4"/>
        <v>7.2575128938683602E-3</v>
      </c>
      <c r="M27" s="74">
        <f t="shared" si="3"/>
        <v>-1371</v>
      </c>
      <c r="N27" s="74">
        <f t="shared" si="5"/>
        <v>0</v>
      </c>
    </row>
    <row r="28" spans="1:14">
      <c r="A28" s="31">
        <v>26</v>
      </c>
      <c r="B28" s="79" t="s">
        <v>26</v>
      </c>
      <c r="C28" s="74">
        <v>160011</v>
      </c>
      <c r="D28" s="74">
        <v>171047</v>
      </c>
      <c r="E28" s="74">
        <v>170254</v>
      </c>
      <c r="F28" s="74"/>
      <c r="G28" s="73"/>
      <c r="H28" s="74"/>
      <c r="I28" s="75">
        <f t="shared" si="0"/>
        <v>1.2051227094004583E-2</v>
      </c>
      <c r="J28" s="75">
        <f t="shared" si="1"/>
        <v>6.401434901350532E-2</v>
      </c>
      <c r="K28" s="73">
        <f t="shared" si="2"/>
        <v>10243</v>
      </c>
      <c r="L28" s="76">
        <f t="shared" si="4"/>
        <v>1.0228220221779528E-2</v>
      </c>
      <c r="M28" s="74">
        <f t="shared" si="3"/>
        <v>-793</v>
      </c>
      <c r="N28" s="74">
        <f t="shared" si="5"/>
        <v>0</v>
      </c>
    </row>
    <row r="29" spans="1:14">
      <c r="A29" s="31">
        <v>27</v>
      </c>
      <c r="B29" s="79" t="s">
        <v>27</v>
      </c>
      <c r="C29" s="74">
        <v>259683</v>
      </c>
      <c r="D29" s="74">
        <v>291657</v>
      </c>
      <c r="E29" s="74">
        <v>291337</v>
      </c>
      <c r="F29" s="74"/>
      <c r="G29" s="73"/>
      <c r="H29" s="74"/>
      <c r="I29" s="75">
        <f t="shared" si="0"/>
        <v>2.0621943378046997E-2</v>
      </c>
      <c r="J29" s="75">
        <f t="shared" si="1"/>
        <v>0.1218947717024218</v>
      </c>
      <c r="K29" s="73">
        <f t="shared" si="2"/>
        <v>31654</v>
      </c>
      <c r="L29" s="76">
        <f t="shared" si="4"/>
        <v>3.1608325968974831E-2</v>
      </c>
      <c r="M29" s="74">
        <f t="shared" si="3"/>
        <v>-320</v>
      </c>
      <c r="N29" s="74">
        <f t="shared" si="5"/>
        <v>0</v>
      </c>
    </row>
    <row r="30" spans="1:14">
      <c r="A30" s="31">
        <v>28</v>
      </c>
      <c r="B30" s="79" t="s">
        <v>28</v>
      </c>
      <c r="C30" s="74">
        <v>47933</v>
      </c>
      <c r="D30" s="74">
        <v>53149</v>
      </c>
      <c r="E30" s="74">
        <v>52254</v>
      </c>
      <c r="F30" s="74"/>
      <c r="G30" s="73"/>
      <c r="H30" s="74"/>
      <c r="I30" s="75">
        <f t="shared" si="0"/>
        <v>3.6987373017380826E-3</v>
      </c>
      <c r="J30" s="75">
        <f t="shared" si="1"/>
        <v>9.0146663050508002E-2</v>
      </c>
      <c r="K30" s="73">
        <f t="shared" si="2"/>
        <v>4321</v>
      </c>
      <c r="L30" s="76">
        <f t="shared" si="4"/>
        <v>4.3147651643375322E-3</v>
      </c>
      <c r="M30" s="74">
        <f t="shared" si="3"/>
        <v>-895</v>
      </c>
      <c r="N30" s="74">
        <f t="shared" si="5"/>
        <v>0</v>
      </c>
    </row>
    <row r="31" spans="1:14">
      <c r="A31" s="31">
        <v>29</v>
      </c>
      <c r="B31" s="79" t="s">
        <v>29</v>
      </c>
      <c r="C31" s="74">
        <v>11903</v>
      </c>
      <c r="D31" s="74">
        <v>13959</v>
      </c>
      <c r="E31" s="74">
        <v>13977</v>
      </c>
      <c r="F31" s="74"/>
      <c r="G31" s="73"/>
      <c r="H31" s="74"/>
      <c r="I31" s="75">
        <f t="shared" si="0"/>
        <v>9.8934533751278701E-4</v>
      </c>
      <c r="J31" s="75">
        <f t="shared" si="1"/>
        <v>0.17424178778459212</v>
      </c>
      <c r="K31" s="73">
        <f t="shared" si="2"/>
        <v>2074</v>
      </c>
      <c r="L31" s="76">
        <f t="shared" si="4"/>
        <v>2.0710073943152143E-3</v>
      </c>
      <c r="M31" s="74">
        <f t="shared" si="3"/>
        <v>18</v>
      </c>
      <c r="N31" s="74">
        <f t="shared" si="5"/>
        <v>0</v>
      </c>
    </row>
    <row r="32" spans="1:14">
      <c r="A32" s="31">
        <v>30</v>
      </c>
      <c r="B32" s="79" t="s">
        <v>30</v>
      </c>
      <c r="C32" s="74">
        <v>12620</v>
      </c>
      <c r="D32" s="74">
        <v>20348</v>
      </c>
      <c r="E32" s="74">
        <v>20167</v>
      </c>
      <c r="F32" s="74"/>
      <c r="G32" s="73"/>
      <c r="H32" s="74"/>
      <c r="I32" s="75">
        <f t="shared" si="0"/>
        <v>1.427497132547784E-3</v>
      </c>
      <c r="J32" s="75">
        <f t="shared" si="1"/>
        <v>0.59801901743264663</v>
      </c>
      <c r="K32" s="73">
        <f t="shared" si="2"/>
        <v>7547</v>
      </c>
      <c r="L32" s="76">
        <f t="shared" si="4"/>
        <v>7.536110320586752E-3</v>
      </c>
      <c r="M32" s="74">
        <f t="shared" si="3"/>
        <v>-181</v>
      </c>
      <c r="N32" s="74">
        <f t="shared" si="5"/>
        <v>0</v>
      </c>
    </row>
    <row r="33" spans="1:14">
      <c r="A33" s="31">
        <v>31</v>
      </c>
      <c r="B33" s="79" t="s">
        <v>31</v>
      </c>
      <c r="C33" s="74">
        <v>153282</v>
      </c>
      <c r="D33" s="74">
        <v>165702</v>
      </c>
      <c r="E33" s="74">
        <v>165457</v>
      </c>
      <c r="F33" s="74"/>
      <c r="G33" s="73"/>
      <c r="H33" s="74"/>
      <c r="I33" s="75">
        <f t="shared" si="0"/>
        <v>1.1711677148805409E-2</v>
      </c>
      <c r="J33" s="75">
        <f t="shared" si="1"/>
        <v>7.9428765282290162E-2</v>
      </c>
      <c r="K33" s="73">
        <f t="shared" si="2"/>
        <v>12175</v>
      </c>
      <c r="L33" s="76">
        <f t="shared" si="4"/>
        <v>1.2157432510023016E-2</v>
      </c>
      <c r="M33" s="74">
        <f t="shared" si="3"/>
        <v>-245</v>
      </c>
      <c r="N33" s="74">
        <f t="shared" si="5"/>
        <v>0</v>
      </c>
    </row>
    <row r="34" spans="1:14">
      <c r="A34" s="31">
        <v>32</v>
      </c>
      <c r="B34" s="79" t="s">
        <v>32</v>
      </c>
      <c r="C34" s="74">
        <v>53791</v>
      </c>
      <c r="D34" s="74">
        <v>58918</v>
      </c>
      <c r="E34" s="74">
        <v>58197</v>
      </c>
      <c r="F34" s="74"/>
      <c r="G34" s="73"/>
      <c r="H34" s="74"/>
      <c r="I34" s="75">
        <f t="shared" si="0"/>
        <v>4.1194054952587589E-3</v>
      </c>
      <c r="J34" s="75">
        <f t="shared" si="1"/>
        <v>8.1909613132308379E-2</v>
      </c>
      <c r="K34" s="73">
        <f t="shared" si="2"/>
        <v>4406</v>
      </c>
      <c r="L34" s="76">
        <f t="shared" si="4"/>
        <v>4.3996425165635658E-3</v>
      </c>
      <c r="M34" s="74">
        <f t="shared" si="3"/>
        <v>-721</v>
      </c>
      <c r="N34" s="74">
        <f t="shared" si="5"/>
        <v>0</v>
      </c>
    </row>
    <row r="35" spans="1:14">
      <c r="A35" s="31">
        <v>33</v>
      </c>
      <c r="B35" s="79" t="s">
        <v>33</v>
      </c>
      <c r="C35" s="74">
        <v>230296</v>
      </c>
      <c r="D35" s="74">
        <v>250690</v>
      </c>
      <c r="E35" s="74">
        <v>247512</v>
      </c>
      <c r="F35" s="74"/>
      <c r="G35" s="73"/>
      <c r="H35" s="74"/>
      <c r="I35" s="75">
        <f t="shared" si="0"/>
        <v>1.7519842825961578E-2</v>
      </c>
      <c r="J35" s="75">
        <f t="shared" si="1"/>
        <v>7.4755966234758747E-2</v>
      </c>
      <c r="K35" s="73">
        <f t="shared" si="2"/>
        <v>17216</v>
      </c>
      <c r="L35" s="76">
        <f t="shared" si="4"/>
        <v>1.7191158775569301E-2</v>
      </c>
      <c r="M35" s="74">
        <f t="shared" si="3"/>
        <v>-3178</v>
      </c>
      <c r="N35" s="74">
        <f t="shared" si="5"/>
        <v>0</v>
      </c>
    </row>
    <row r="36" spans="1:14">
      <c r="A36" s="31">
        <v>34</v>
      </c>
      <c r="B36" s="79" t="s">
        <v>34</v>
      </c>
      <c r="C36" s="74">
        <v>3917795</v>
      </c>
      <c r="D36" s="74">
        <v>4106048</v>
      </c>
      <c r="E36" s="74">
        <v>4083271</v>
      </c>
      <c r="F36" s="74"/>
      <c r="G36" s="73"/>
      <c r="H36" s="74"/>
      <c r="I36" s="75">
        <f t="shared" si="0"/>
        <v>0.28902948598777817</v>
      </c>
      <c r="J36" s="75">
        <f t="shared" si="1"/>
        <v>4.22370236319154E-2</v>
      </c>
      <c r="K36" s="73">
        <f t="shared" si="2"/>
        <v>165476</v>
      </c>
      <c r="L36" s="76">
        <f t="shared" si="4"/>
        <v>0.16523723219947176</v>
      </c>
      <c r="M36" s="74">
        <f t="shared" si="3"/>
        <v>-22777</v>
      </c>
      <c r="N36" s="74">
        <f t="shared" si="5"/>
        <v>0</v>
      </c>
    </row>
    <row r="37" spans="1:14">
      <c r="A37" s="31">
        <v>35</v>
      </c>
      <c r="B37" s="79" t="s">
        <v>35</v>
      </c>
      <c r="C37" s="74">
        <v>845370</v>
      </c>
      <c r="D37" s="74">
        <v>912364</v>
      </c>
      <c r="E37" s="74">
        <v>909730</v>
      </c>
      <c r="F37" s="74"/>
      <c r="G37" s="73"/>
      <c r="H37" s="74"/>
      <c r="I37" s="75">
        <f t="shared" si="0"/>
        <v>6.4394157107784775E-2</v>
      </c>
      <c r="J37" s="75">
        <f t="shared" si="1"/>
        <v>7.6132344417237416E-2</v>
      </c>
      <c r="K37" s="73">
        <f t="shared" si="2"/>
        <v>64360</v>
      </c>
      <c r="L37" s="76">
        <f t="shared" si="4"/>
        <v>6.4267133991382452E-2</v>
      </c>
      <c r="M37" s="74">
        <f t="shared" si="3"/>
        <v>-2634</v>
      </c>
      <c r="N37" s="74">
        <f t="shared" si="5"/>
        <v>0</v>
      </c>
    </row>
    <row r="38" spans="1:14">
      <c r="A38" s="31">
        <v>36</v>
      </c>
      <c r="B38" s="79" t="s">
        <v>36</v>
      </c>
      <c r="C38" s="74">
        <v>20055</v>
      </c>
      <c r="D38" s="74">
        <v>23440</v>
      </c>
      <c r="E38" s="74">
        <v>22164</v>
      </c>
      <c r="F38" s="74"/>
      <c r="G38" s="73"/>
      <c r="H38" s="74"/>
      <c r="I38" s="75">
        <f t="shared" si="0"/>
        <v>1.5688524047101247E-3</v>
      </c>
      <c r="J38" s="75">
        <f t="shared" si="1"/>
        <v>0.10516080777860883</v>
      </c>
      <c r="K38" s="73">
        <f t="shared" si="2"/>
        <v>2109</v>
      </c>
      <c r="L38" s="76">
        <f t="shared" si="4"/>
        <v>2.1059568922906402E-3</v>
      </c>
      <c r="M38" s="74">
        <f t="shared" si="3"/>
        <v>-1276</v>
      </c>
      <c r="N38" s="74">
        <f t="shared" si="5"/>
        <v>0</v>
      </c>
    </row>
    <row r="39" spans="1:14">
      <c r="A39" s="31">
        <v>37</v>
      </c>
      <c r="B39" s="79" t="s">
        <v>37</v>
      </c>
      <c r="C39" s="74">
        <v>40628</v>
      </c>
      <c r="D39" s="74">
        <v>46766</v>
      </c>
      <c r="E39" s="74">
        <v>47395</v>
      </c>
      <c r="F39" s="74"/>
      <c r="G39" s="73"/>
      <c r="H39" s="74"/>
      <c r="I39" s="75">
        <f t="shared" si="0"/>
        <v>3.3547987602073797E-3</v>
      </c>
      <c r="J39" s="75">
        <f t="shared" si="1"/>
        <v>0.16656000787634143</v>
      </c>
      <c r="K39" s="73">
        <f t="shared" si="2"/>
        <v>6767</v>
      </c>
      <c r="L39" s="76">
        <f t="shared" si="4"/>
        <v>6.7572357942772693E-3</v>
      </c>
      <c r="M39" s="74">
        <f t="shared" si="3"/>
        <v>629</v>
      </c>
      <c r="N39" s="74">
        <f t="shared" si="5"/>
        <v>0</v>
      </c>
    </row>
    <row r="40" spans="1:14">
      <c r="A40" s="31">
        <v>38</v>
      </c>
      <c r="B40" s="79" t="s">
        <v>38</v>
      </c>
      <c r="C40" s="74">
        <v>198604</v>
      </c>
      <c r="D40" s="74">
        <v>211138</v>
      </c>
      <c r="E40" s="74">
        <v>209094</v>
      </c>
      <c r="F40" s="74"/>
      <c r="G40" s="73"/>
      <c r="H40" s="74"/>
      <c r="I40" s="75">
        <f t="shared" si="0"/>
        <v>1.4800470344272641E-2</v>
      </c>
      <c r="J40" s="75">
        <f t="shared" si="1"/>
        <v>5.2818674346941652E-2</v>
      </c>
      <c r="K40" s="73">
        <f t="shared" si="2"/>
        <v>10490</v>
      </c>
      <c r="L40" s="76">
        <f t="shared" si="4"/>
        <v>1.0474863821777531E-2</v>
      </c>
      <c r="M40" s="74">
        <f t="shared" si="3"/>
        <v>-2044</v>
      </c>
      <c r="N40" s="74">
        <f t="shared" si="5"/>
        <v>0</v>
      </c>
    </row>
    <row r="41" spans="1:14">
      <c r="A41" s="31">
        <v>39</v>
      </c>
      <c r="B41" s="79" t="s">
        <v>39</v>
      </c>
      <c r="C41" s="74">
        <v>63714</v>
      </c>
      <c r="D41" s="74">
        <v>68109</v>
      </c>
      <c r="E41" s="74">
        <v>67459</v>
      </c>
      <c r="F41" s="74"/>
      <c r="G41" s="73"/>
      <c r="H41" s="74"/>
      <c r="I41" s="75">
        <f t="shared" si="0"/>
        <v>4.7750051601398802E-3</v>
      </c>
      <c r="J41" s="75">
        <f t="shared" si="1"/>
        <v>5.8778290485607558E-2</v>
      </c>
      <c r="K41" s="73">
        <f t="shared" si="2"/>
        <v>3745</v>
      </c>
      <c r="L41" s="76">
        <f t="shared" si="4"/>
        <v>3.7395962833705297E-3</v>
      </c>
      <c r="M41" s="74">
        <f t="shared" si="3"/>
        <v>-650</v>
      </c>
      <c r="N41" s="74">
        <f t="shared" si="5"/>
        <v>0</v>
      </c>
    </row>
    <row r="42" spans="1:14">
      <c r="A42" s="31">
        <v>40</v>
      </c>
      <c r="B42" s="79" t="s">
        <v>40</v>
      </c>
      <c r="C42" s="74">
        <v>22961</v>
      </c>
      <c r="D42" s="74">
        <v>25132</v>
      </c>
      <c r="E42" s="74">
        <v>25270</v>
      </c>
      <c r="F42" s="74"/>
      <c r="G42" s="73"/>
      <c r="H42" s="74"/>
      <c r="I42" s="75">
        <f t="shared" si="0"/>
        <v>1.7887069241574107E-3</v>
      </c>
      <c r="J42" s="75">
        <f t="shared" si="1"/>
        <v>0.10056182222028658</v>
      </c>
      <c r="K42" s="73">
        <f t="shared" si="2"/>
        <v>2309</v>
      </c>
      <c r="L42" s="76">
        <f t="shared" si="4"/>
        <v>2.3056683092930715E-3</v>
      </c>
      <c r="M42" s="74">
        <f t="shared" si="3"/>
        <v>138</v>
      </c>
      <c r="N42" s="74">
        <f t="shared" si="5"/>
        <v>0</v>
      </c>
    </row>
    <row r="43" spans="1:14">
      <c r="A43" s="31">
        <v>41</v>
      </c>
      <c r="B43" s="79" t="s">
        <v>41</v>
      </c>
      <c r="C43" s="74">
        <v>466168</v>
      </c>
      <c r="D43" s="74">
        <v>499250</v>
      </c>
      <c r="E43" s="74">
        <v>498312</v>
      </c>
      <c r="F43" s="74"/>
      <c r="G43" s="73"/>
      <c r="H43" s="74"/>
      <c r="I43" s="75">
        <f t="shared" si="0"/>
        <v>3.5272422825117833E-2</v>
      </c>
      <c r="J43" s="75">
        <f t="shared" si="1"/>
        <v>6.8953681934409913E-2</v>
      </c>
      <c r="K43" s="73">
        <f t="shared" si="2"/>
        <v>32144</v>
      </c>
      <c r="L43" s="76">
        <f t="shared" si="4"/>
        <v>3.209761894063079E-2</v>
      </c>
      <c r="M43" s="74">
        <f t="shared" si="3"/>
        <v>-938</v>
      </c>
      <c r="N43" s="74">
        <f t="shared" si="5"/>
        <v>0</v>
      </c>
    </row>
    <row r="44" spans="1:14">
      <c r="A44" s="31">
        <v>42</v>
      </c>
      <c r="B44" s="79" t="s">
        <v>42</v>
      </c>
      <c r="C44" s="74">
        <v>275025</v>
      </c>
      <c r="D44" s="74">
        <v>303683</v>
      </c>
      <c r="E44" s="74">
        <v>302872</v>
      </c>
      <c r="F44" s="74"/>
      <c r="G44" s="73"/>
      <c r="H44" s="74"/>
      <c r="I44" s="75">
        <f t="shared" si="0"/>
        <v>2.1438434647146946E-2</v>
      </c>
      <c r="J44" s="75">
        <f t="shared" si="1"/>
        <v>0.10125261339878193</v>
      </c>
      <c r="K44" s="73">
        <f t="shared" si="2"/>
        <v>27847</v>
      </c>
      <c r="L44" s="76">
        <f t="shared" si="4"/>
        <v>2.7806819146333549E-2</v>
      </c>
      <c r="M44" s="74">
        <f t="shared" si="3"/>
        <v>-811</v>
      </c>
      <c r="N44" s="74">
        <f t="shared" si="5"/>
        <v>0</v>
      </c>
    </row>
    <row r="45" spans="1:14">
      <c r="A45" s="31">
        <v>43</v>
      </c>
      <c r="B45" s="79" t="s">
        <v>43</v>
      </c>
      <c r="C45" s="74">
        <v>76743</v>
      </c>
      <c r="D45" s="74">
        <v>83623</v>
      </c>
      <c r="E45" s="74">
        <v>83353</v>
      </c>
      <c r="F45" s="74"/>
      <c r="G45" s="73"/>
      <c r="H45" s="74"/>
      <c r="I45" s="75">
        <f t="shared" si="0"/>
        <v>5.9000430648710987E-3</v>
      </c>
      <c r="J45" s="75">
        <f t="shared" si="1"/>
        <v>8.6131634155558162E-2</v>
      </c>
      <c r="K45" s="73">
        <f t="shared" si="2"/>
        <v>6610</v>
      </c>
      <c r="L45" s="76">
        <f t="shared" si="4"/>
        <v>6.6004623319303605E-3</v>
      </c>
      <c r="M45" s="74">
        <f t="shared" si="3"/>
        <v>-270</v>
      </c>
      <c r="N45" s="74">
        <f t="shared" si="5"/>
        <v>0</v>
      </c>
    </row>
    <row r="46" spans="1:14">
      <c r="A46" s="31">
        <v>44</v>
      </c>
      <c r="B46" s="79" t="s">
        <v>44</v>
      </c>
      <c r="C46" s="74">
        <v>83327</v>
      </c>
      <c r="D46" s="74">
        <v>95914</v>
      </c>
      <c r="E46" s="74">
        <v>95274</v>
      </c>
      <c r="F46" s="74"/>
      <c r="G46" s="73"/>
      <c r="H46" s="74"/>
      <c r="I46" s="75">
        <f t="shared" si="0"/>
        <v>6.7438568853254114E-3</v>
      </c>
      <c r="J46" s="75">
        <f t="shared" si="1"/>
        <v>0.14337489649213339</v>
      </c>
      <c r="K46" s="73">
        <f t="shared" si="2"/>
        <v>11947</v>
      </c>
      <c r="L46" s="76">
        <f t="shared" si="4"/>
        <v>1.1929761494640244E-2</v>
      </c>
      <c r="M46" s="74">
        <f t="shared" si="3"/>
        <v>-640</v>
      </c>
      <c r="N46" s="74">
        <f t="shared" si="5"/>
        <v>0</v>
      </c>
    </row>
    <row r="47" spans="1:14">
      <c r="A47" s="31">
        <v>45</v>
      </c>
      <c r="B47" s="79" t="s">
        <v>45</v>
      </c>
      <c r="C47" s="74">
        <v>227184</v>
      </c>
      <c r="D47" s="74">
        <v>248690</v>
      </c>
      <c r="E47" s="74">
        <v>247675</v>
      </c>
      <c r="F47" s="74"/>
      <c r="G47" s="73"/>
      <c r="H47" s="74"/>
      <c r="I47" s="75">
        <f t="shared" si="0"/>
        <v>1.7531380587284793E-2</v>
      </c>
      <c r="J47" s="75">
        <f t="shared" si="1"/>
        <v>9.0195612367068106E-2</v>
      </c>
      <c r="K47" s="73">
        <f t="shared" si="2"/>
        <v>20491</v>
      </c>
      <c r="L47" s="76">
        <f t="shared" si="4"/>
        <v>2.0461433228984117E-2</v>
      </c>
      <c r="M47" s="74">
        <f t="shared" si="3"/>
        <v>-1015</v>
      </c>
      <c r="N47" s="74">
        <f t="shared" si="5"/>
        <v>0</v>
      </c>
    </row>
    <row r="48" spans="1:14">
      <c r="A48" s="31">
        <v>46</v>
      </c>
      <c r="B48" s="79" t="s">
        <v>46</v>
      </c>
      <c r="C48" s="74">
        <v>130973</v>
      </c>
      <c r="D48" s="74">
        <v>144695</v>
      </c>
      <c r="E48" s="74">
        <v>142156</v>
      </c>
      <c r="F48" s="74"/>
      <c r="G48" s="73"/>
      <c r="H48" s="74"/>
      <c r="I48" s="75">
        <f t="shared" si="0"/>
        <v>1.0062343550079971E-2</v>
      </c>
      <c r="J48" s="75">
        <f t="shared" si="1"/>
        <v>8.5384010444900862E-2</v>
      </c>
      <c r="K48" s="73">
        <f t="shared" si="2"/>
        <v>11183</v>
      </c>
      <c r="L48" s="76">
        <f t="shared" si="4"/>
        <v>1.1166863881690957E-2</v>
      </c>
      <c r="M48" s="74">
        <f t="shared" si="3"/>
        <v>-2539</v>
      </c>
      <c r="N48" s="74">
        <f t="shared" si="5"/>
        <v>0</v>
      </c>
    </row>
    <row r="49" spans="1:14">
      <c r="A49" s="31">
        <v>47</v>
      </c>
      <c r="B49" s="79" t="s">
        <v>47</v>
      </c>
      <c r="C49" s="74">
        <v>58200</v>
      </c>
      <c r="D49" s="74">
        <v>77783</v>
      </c>
      <c r="E49" s="74">
        <v>76422</v>
      </c>
      <c r="F49" s="74"/>
      <c r="G49" s="73"/>
      <c r="H49" s="74"/>
      <c r="I49" s="75">
        <f t="shared" si="0"/>
        <v>5.4094404652931397E-3</v>
      </c>
      <c r="J49" s="75">
        <f t="shared" si="1"/>
        <v>0.31309278350515463</v>
      </c>
      <c r="K49" s="73">
        <f t="shared" si="2"/>
        <v>18222</v>
      </c>
      <c r="L49" s="76">
        <f t="shared" si="4"/>
        <v>1.8195707203091532E-2</v>
      </c>
      <c r="M49" s="74">
        <f t="shared" si="3"/>
        <v>-1361</v>
      </c>
      <c r="N49" s="74">
        <f t="shared" si="5"/>
        <v>0</v>
      </c>
    </row>
    <row r="50" spans="1:14">
      <c r="A50" s="31">
        <v>48</v>
      </c>
      <c r="B50" s="79" t="s">
        <v>48</v>
      </c>
      <c r="C50" s="74">
        <v>162374</v>
      </c>
      <c r="D50" s="74">
        <v>179319</v>
      </c>
      <c r="E50" s="74">
        <v>180756</v>
      </c>
      <c r="F50" s="74"/>
      <c r="G50" s="73"/>
      <c r="H50" s="74"/>
      <c r="I50" s="75">
        <f t="shared" si="0"/>
        <v>1.2794598685516301E-2</v>
      </c>
      <c r="J50" s="75">
        <f t="shared" si="1"/>
        <v>0.11320777957062091</v>
      </c>
      <c r="K50" s="73">
        <f t="shared" si="2"/>
        <v>18382</v>
      </c>
      <c r="L50" s="76">
        <f t="shared" si="4"/>
        <v>1.8355476336693478E-2</v>
      </c>
      <c r="M50" s="74">
        <f t="shared" si="3"/>
        <v>1437</v>
      </c>
      <c r="N50" s="74">
        <f t="shared" si="5"/>
        <v>0</v>
      </c>
    </row>
    <row r="51" spans="1:14">
      <c r="A51" s="31">
        <v>49</v>
      </c>
      <c r="B51" s="79" t="s">
        <v>49</v>
      </c>
      <c r="C51" s="74">
        <v>17374</v>
      </c>
      <c r="D51" s="74">
        <v>23969</v>
      </c>
      <c r="E51" s="74">
        <v>23279</v>
      </c>
      <c r="F51" s="74"/>
      <c r="G51" s="73"/>
      <c r="H51" s="74"/>
      <c r="I51" s="75">
        <f t="shared" si="0"/>
        <v>1.6477763548658634E-3</v>
      </c>
      <c r="J51" s="75">
        <f t="shared" si="1"/>
        <v>0.33987567629791643</v>
      </c>
      <c r="K51" s="73">
        <f t="shared" si="2"/>
        <v>5905</v>
      </c>
      <c r="L51" s="76">
        <f t="shared" si="4"/>
        <v>5.8964795869967893E-3</v>
      </c>
      <c r="M51" s="74">
        <f t="shared" si="3"/>
        <v>-690</v>
      </c>
      <c r="N51" s="74">
        <f t="shared" si="5"/>
        <v>0</v>
      </c>
    </row>
    <row r="52" spans="1:14">
      <c r="A52" s="31">
        <v>50</v>
      </c>
      <c r="B52" s="79" t="s">
        <v>50</v>
      </c>
      <c r="C52" s="74">
        <v>32310</v>
      </c>
      <c r="D52" s="74">
        <v>37045</v>
      </c>
      <c r="E52" s="74">
        <v>36203</v>
      </c>
      <c r="F52" s="74"/>
      <c r="G52" s="73"/>
      <c r="H52" s="74"/>
      <c r="I52" s="75">
        <f t="shared" si="0"/>
        <v>2.5625863385544418E-3</v>
      </c>
      <c r="J52" s="75">
        <f t="shared" si="1"/>
        <v>0.1204890126895698</v>
      </c>
      <c r="K52" s="73">
        <f t="shared" si="2"/>
        <v>3893</v>
      </c>
      <c r="L52" s="76">
        <f t="shared" si="4"/>
        <v>3.887382731952329E-3</v>
      </c>
      <c r="M52" s="74">
        <f t="shared" si="3"/>
        <v>-842</v>
      </c>
      <c r="N52" s="74">
        <f t="shared" si="5"/>
        <v>0</v>
      </c>
    </row>
    <row r="53" spans="1:14">
      <c r="A53" s="31">
        <v>51</v>
      </c>
      <c r="B53" s="79" t="s">
        <v>51</v>
      </c>
      <c r="C53" s="74">
        <v>32797</v>
      </c>
      <c r="D53" s="74">
        <v>35673</v>
      </c>
      <c r="E53" s="74">
        <v>34988</v>
      </c>
      <c r="F53" s="74"/>
      <c r="G53" s="73"/>
      <c r="H53" s="74"/>
      <c r="I53" s="75">
        <f t="shared" si="0"/>
        <v>2.4765840072188162E-3</v>
      </c>
      <c r="J53" s="75">
        <f t="shared" si="1"/>
        <v>6.6804890691221752E-2</v>
      </c>
      <c r="K53" s="73">
        <f t="shared" si="2"/>
        <v>2191</v>
      </c>
      <c r="L53" s="76">
        <f t="shared" si="4"/>
        <v>2.1878385732616371E-3</v>
      </c>
      <c r="M53" s="74">
        <f t="shared" si="3"/>
        <v>-685</v>
      </c>
      <c r="N53" s="74">
        <f t="shared" si="5"/>
        <v>0</v>
      </c>
    </row>
    <row r="54" spans="1:14">
      <c r="A54" s="31">
        <v>52</v>
      </c>
      <c r="B54" s="79" t="s">
        <v>52</v>
      </c>
      <c r="C54" s="74">
        <v>74772</v>
      </c>
      <c r="D54" s="74">
        <v>85254</v>
      </c>
      <c r="E54" s="74">
        <v>84433</v>
      </c>
      <c r="F54" s="74"/>
      <c r="G54" s="73"/>
      <c r="H54" s="74"/>
      <c r="I54" s="75">
        <f t="shared" si="0"/>
        <v>5.9764895816138766E-3</v>
      </c>
      <c r="J54" s="75">
        <f t="shared" si="1"/>
        <v>0.12920611993794467</v>
      </c>
      <c r="K54" s="73">
        <f t="shared" si="2"/>
        <v>9661</v>
      </c>
      <c r="L54" s="76">
        <f t="shared" si="4"/>
        <v>9.6470599983024524E-3</v>
      </c>
      <c r="M54" s="74">
        <f t="shared" si="3"/>
        <v>-821</v>
      </c>
      <c r="N54" s="74">
        <f t="shared" si="5"/>
        <v>0</v>
      </c>
    </row>
    <row r="55" spans="1:14">
      <c r="A55" s="31">
        <v>53</v>
      </c>
      <c r="B55" s="79" t="s">
        <v>53</v>
      </c>
      <c r="C55" s="74">
        <v>45835</v>
      </c>
      <c r="D55" s="74">
        <v>44830</v>
      </c>
      <c r="E55" s="74">
        <v>44493</v>
      </c>
      <c r="F55" s="74"/>
      <c r="G55" s="73"/>
      <c r="H55" s="74"/>
      <c r="I55" s="75">
        <f t="shared" si="0"/>
        <v>3.1493841383670629E-3</v>
      </c>
      <c r="J55" s="75">
        <f t="shared" si="1"/>
        <v>-2.9278935311443221E-2</v>
      </c>
      <c r="K55" s="73">
        <f t="shared" si="2"/>
        <v>-1342</v>
      </c>
      <c r="L55" s="76">
        <f t="shared" si="4"/>
        <v>-1.3400636080863153E-3</v>
      </c>
      <c r="M55" s="74">
        <f t="shared" si="3"/>
        <v>-337</v>
      </c>
      <c r="N55" s="74">
        <f t="shared" si="5"/>
        <v>0</v>
      </c>
    </row>
    <row r="56" spans="1:14">
      <c r="A56" s="31">
        <v>54</v>
      </c>
      <c r="B56" s="79" t="s">
        <v>54</v>
      </c>
      <c r="C56" s="74">
        <v>173234</v>
      </c>
      <c r="D56" s="74">
        <v>183100</v>
      </c>
      <c r="E56" s="74">
        <v>182013</v>
      </c>
      <c r="F56" s="74"/>
      <c r="G56" s="73"/>
      <c r="H56" s="74"/>
      <c r="I56" s="75">
        <f t="shared" si="0"/>
        <v>1.2883573936947479E-2</v>
      </c>
      <c r="J56" s="75">
        <f t="shared" si="1"/>
        <v>5.0677118810395189E-2</v>
      </c>
      <c r="K56" s="73">
        <f t="shared" si="2"/>
        <v>8779</v>
      </c>
      <c r="L56" s="76">
        <f t="shared" si="4"/>
        <v>8.76633264932173E-3</v>
      </c>
      <c r="M56" s="74">
        <f t="shared" si="3"/>
        <v>-1087</v>
      </c>
      <c r="N56" s="74">
        <f t="shared" si="5"/>
        <v>0</v>
      </c>
    </row>
    <row r="57" spans="1:14">
      <c r="A57" s="31">
        <v>55</v>
      </c>
      <c r="B57" s="79" t="s">
        <v>55</v>
      </c>
      <c r="C57" s="74">
        <v>154272</v>
      </c>
      <c r="D57" s="74">
        <v>170591</v>
      </c>
      <c r="E57" s="74">
        <v>168786</v>
      </c>
      <c r="F57" s="74"/>
      <c r="G57" s="73"/>
      <c r="H57" s="74"/>
      <c r="I57" s="75">
        <f t="shared" si="0"/>
        <v>1.1947316458283844E-2</v>
      </c>
      <c r="J57" s="75">
        <f t="shared" si="1"/>
        <v>9.408058494088363E-2</v>
      </c>
      <c r="K57" s="73">
        <f t="shared" si="2"/>
        <v>14514</v>
      </c>
      <c r="L57" s="76">
        <f t="shared" si="4"/>
        <v>1.4493057531866454E-2</v>
      </c>
      <c r="M57" s="74">
        <f t="shared" si="3"/>
        <v>-1805</v>
      </c>
      <c r="N57" s="74">
        <f t="shared" si="5"/>
        <v>0</v>
      </c>
    </row>
    <row r="58" spans="1:14">
      <c r="A58" s="31">
        <v>56</v>
      </c>
      <c r="B58" s="79" t="s">
        <v>56</v>
      </c>
      <c r="C58" s="74">
        <v>18679</v>
      </c>
      <c r="D58" s="74">
        <v>27661</v>
      </c>
      <c r="E58" s="74">
        <v>25982</v>
      </c>
      <c r="F58" s="74"/>
      <c r="G58" s="73"/>
      <c r="H58" s="74"/>
      <c r="I58" s="75">
        <f t="shared" si="0"/>
        <v>1.8391049981582052E-3</v>
      </c>
      <c r="J58" s="75">
        <f t="shared" si="1"/>
        <v>0.39097382086835486</v>
      </c>
      <c r="K58" s="73">
        <f t="shared" si="2"/>
        <v>7303</v>
      </c>
      <c r="L58" s="76">
        <f t="shared" si="4"/>
        <v>7.2924623918437861E-3</v>
      </c>
      <c r="M58" s="74">
        <f t="shared" si="3"/>
        <v>-1679</v>
      </c>
      <c r="N58" s="74">
        <f t="shared" si="5"/>
        <v>0</v>
      </c>
    </row>
    <row r="59" spans="1:14">
      <c r="A59" s="31">
        <v>57</v>
      </c>
      <c r="B59" s="79" t="s">
        <v>57</v>
      </c>
      <c r="C59" s="74">
        <v>21918</v>
      </c>
      <c r="D59" s="74">
        <v>24102</v>
      </c>
      <c r="E59" s="74">
        <v>23915</v>
      </c>
      <c r="F59" s="74"/>
      <c r="G59" s="73"/>
      <c r="H59" s="74"/>
      <c r="I59" s="75">
        <f t="shared" si="0"/>
        <v>1.6927948591699438E-3</v>
      </c>
      <c r="J59" s="75">
        <f t="shared" si="1"/>
        <v>9.1112327767132031E-2</v>
      </c>
      <c r="K59" s="73">
        <f t="shared" si="2"/>
        <v>1997</v>
      </c>
      <c r="L59" s="76">
        <f t="shared" si="4"/>
        <v>1.9941184987692785E-3</v>
      </c>
      <c r="M59" s="74">
        <f t="shared" si="3"/>
        <v>-187</v>
      </c>
      <c r="N59" s="74">
        <f t="shared" si="5"/>
        <v>0</v>
      </c>
    </row>
    <row r="60" spans="1:14">
      <c r="A60" s="31">
        <v>58</v>
      </c>
      <c r="B60" s="79" t="s">
        <v>58</v>
      </c>
      <c r="C60" s="74">
        <v>64413</v>
      </c>
      <c r="D60" s="74">
        <v>70014</v>
      </c>
      <c r="E60" s="74">
        <v>69543</v>
      </c>
      <c r="F60" s="74"/>
      <c r="G60" s="73"/>
      <c r="H60" s="74"/>
      <c r="I60" s="75">
        <f t="shared" si="0"/>
        <v>4.9225186239287228E-3</v>
      </c>
      <c r="J60" s="75">
        <f t="shared" si="1"/>
        <v>7.964230822970518E-2</v>
      </c>
      <c r="K60" s="73">
        <f t="shared" si="2"/>
        <v>5130</v>
      </c>
      <c r="L60" s="76">
        <f t="shared" si="4"/>
        <v>5.1225978461123672E-3</v>
      </c>
      <c r="M60" s="74">
        <f t="shared" si="3"/>
        <v>-471</v>
      </c>
      <c r="N60" s="74">
        <f t="shared" si="5"/>
        <v>0</v>
      </c>
    </row>
    <row r="61" spans="1:14">
      <c r="A61" s="31">
        <v>59</v>
      </c>
      <c r="B61" s="79" t="s">
        <v>59</v>
      </c>
      <c r="C61" s="74">
        <v>248018</v>
      </c>
      <c r="D61" s="74">
        <v>270245</v>
      </c>
      <c r="E61" s="74">
        <v>269098</v>
      </c>
      <c r="F61" s="74"/>
      <c r="G61" s="73"/>
      <c r="H61" s="74"/>
      <c r="I61" s="75">
        <f t="shared" si="0"/>
        <v>1.9047782187451956E-2</v>
      </c>
      <c r="J61" s="75">
        <f t="shared" si="1"/>
        <v>8.4993831092904551E-2</v>
      </c>
      <c r="K61" s="73">
        <f t="shared" si="2"/>
        <v>21080</v>
      </c>
      <c r="L61" s="76">
        <f t="shared" si="4"/>
        <v>2.104958335205628E-2</v>
      </c>
      <c r="M61" s="74">
        <f t="shared" si="3"/>
        <v>-1147</v>
      </c>
      <c r="N61" s="74">
        <f t="shared" si="5"/>
        <v>0</v>
      </c>
    </row>
    <row r="62" spans="1:14">
      <c r="A62" s="31">
        <v>60</v>
      </c>
      <c r="B62" s="79" t="s">
        <v>60</v>
      </c>
      <c r="C62" s="74">
        <v>49435</v>
      </c>
      <c r="D62" s="74">
        <v>59501</v>
      </c>
      <c r="E62" s="74">
        <v>57618</v>
      </c>
      <c r="F62" s="74"/>
      <c r="G62" s="73"/>
      <c r="H62" s="74"/>
      <c r="I62" s="75">
        <f t="shared" si="0"/>
        <v>4.0784216682272136E-3</v>
      </c>
      <c r="J62" s="75">
        <f t="shared" si="1"/>
        <v>0.16553049458885405</v>
      </c>
      <c r="K62" s="73">
        <f t="shared" si="2"/>
        <v>8183</v>
      </c>
      <c r="L62" s="76">
        <f t="shared" si="4"/>
        <v>8.1711926266544842E-3</v>
      </c>
      <c r="M62" s="74">
        <f t="shared" si="3"/>
        <v>-1883</v>
      </c>
      <c r="N62" s="74">
        <f t="shared" si="5"/>
        <v>0</v>
      </c>
    </row>
    <row r="63" spans="1:14">
      <c r="A63" s="31">
        <v>61</v>
      </c>
      <c r="B63" s="79" t="s">
        <v>61</v>
      </c>
      <c r="C63" s="74">
        <v>112654</v>
      </c>
      <c r="D63" s="74">
        <v>119490</v>
      </c>
      <c r="E63" s="74">
        <v>118075</v>
      </c>
      <c r="F63" s="74"/>
      <c r="G63" s="73"/>
      <c r="H63" s="74"/>
      <c r="I63" s="75">
        <f t="shared" si="0"/>
        <v>8.3577985781514152E-3</v>
      </c>
      <c r="J63" s="75">
        <f t="shared" si="1"/>
        <v>4.8120794645551863E-2</v>
      </c>
      <c r="K63" s="73">
        <f t="shared" si="2"/>
        <v>5421</v>
      </c>
      <c r="L63" s="76">
        <f t="shared" si="4"/>
        <v>5.4131779578509053E-3</v>
      </c>
      <c r="M63" s="74">
        <f t="shared" si="3"/>
        <v>-1415</v>
      </c>
      <c r="N63" s="74">
        <f t="shared" si="5"/>
        <v>0</v>
      </c>
    </row>
    <row r="64" spans="1:14">
      <c r="A64" s="31">
        <v>62</v>
      </c>
      <c r="B64" s="79" t="s">
        <v>62</v>
      </c>
      <c r="C64" s="74">
        <v>5300</v>
      </c>
      <c r="D64" s="74">
        <v>7006</v>
      </c>
      <c r="E64" s="74">
        <v>6912</v>
      </c>
      <c r="F64" s="74"/>
      <c r="G64" s="73"/>
      <c r="H64" s="74"/>
      <c r="I64" s="75">
        <f t="shared" si="0"/>
        <v>4.8925770715378008E-4</v>
      </c>
      <c r="J64" s="75">
        <f t="shared" si="1"/>
        <v>0.30415094339622639</v>
      </c>
      <c r="K64" s="73">
        <f t="shared" si="2"/>
        <v>1612</v>
      </c>
      <c r="L64" s="76">
        <f t="shared" si="4"/>
        <v>1.6096740210395978E-3</v>
      </c>
      <c r="M64" s="74">
        <f t="shared" si="3"/>
        <v>-94</v>
      </c>
      <c r="N64" s="74">
        <f t="shared" si="5"/>
        <v>0</v>
      </c>
    </row>
    <row r="65" spans="1:14">
      <c r="A65" s="31">
        <v>63</v>
      </c>
      <c r="B65" s="79" t="s">
        <v>63</v>
      </c>
      <c r="C65" s="74">
        <v>115675</v>
      </c>
      <c r="D65" s="74">
        <v>136712</v>
      </c>
      <c r="E65" s="74">
        <v>135158</v>
      </c>
      <c r="F65" s="74"/>
      <c r="G65" s="73"/>
      <c r="H65" s="74"/>
      <c r="I65" s="75">
        <f t="shared" si="0"/>
        <v>9.5669984351114887E-3</v>
      </c>
      <c r="J65" s="75">
        <f t="shared" si="1"/>
        <v>0.16842878755132915</v>
      </c>
      <c r="K65" s="73">
        <f t="shared" si="2"/>
        <v>19483</v>
      </c>
      <c r="L65" s="76">
        <f t="shared" si="4"/>
        <v>1.9454887687291863E-2</v>
      </c>
      <c r="M65" s="74">
        <f t="shared" si="3"/>
        <v>-1554</v>
      </c>
      <c r="N65" s="74">
        <f t="shared" si="5"/>
        <v>0</v>
      </c>
    </row>
    <row r="66" spans="1:14">
      <c r="A66" s="31">
        <v>64</v>
      </c>
      <c r="B66" s="79" t="s">
        <v>64</v>
      </c>
      <c r="C66" s="74">
        <v>58701</v>
      </c>
      <c r="D66" s="74">
        <v>63405</v>
      </c>
      <c r="E66" s="74">
        <v>62936</v>
      </c>
      <c r="F66" s="74"/>
      <c r="G66" s="73"/>
      <c r="H66" s="74"/>
      <c r="I66" s="75">
        <f t="shared" si="0"/>
        <v>4.4548499793735973E-3</v>
      </c>
      <c r="J66" s="75">
        <f t="shared" si="1"/>
        <v>7.2145278615355787E-2</v>
      </c>
      <c r="K66" s="73">
        <f t="shared" si="2"/>
        <v>4235</v>
      </c>
      <c r="L66" s="76">
        <f t="shared" si="4"/>
        <v>4.2288892550264865E-3</v>
      </c>
      <c r="M66" s="74">
        <f t="shared" si="3"/>
        <v>-469</v>
      </c>
      <c r="N66" s="74">
        <f t="shared" si="5"/>
        <v>0</v>
      </c>
    </row>
    <row r="67" spans="1:14">
      <c r="A67" s="31">
        <v>65</v>
      </c>
      <c r="B67" s="79" t="s">
        <v>65</v>
      </c>
      <c r="C67" s="74">
        <v>61811</v>
      </c>
      <c r="D67" s="74">
        <v>78799</v>
      </c>
      <c r="E67" s="74">
        <v>77925</v>
      </c>
      <c r="F67" s="74"/>
      <c r="G67" s="73"/>
      <c r="H67" s="74"/>
      <c r="I67" s="75">
        <f t="shared" ref="I67:I84" si="6">E67/$E$84</f>
        <v>5.5158285344268391E-3</v>
      </c>
      <c r="J67" s="75">
        <f t="shared" ref="J67:J84" si="7">(E67-C67)/C67</f>
        <v>0.26069793402468816</v>
      </c>
      <c r="K67" s="73">
        <f t="shared" ref="K67:K84" si="8">E67-C67</f>
        <v>16114</v>
      </c>
      <c r="L67" s="76">
        <f t="shared" si="4"/>
        <v>1.6090748867885904E-2</v>
      </c>
      <c r="M67" s="74">
        <f t="shared" ref="M67:M84" si="9">E67-D67</f>
        <v>-874</v>
      </c>
      <c r="N67" s="74">
        <f t="shared" si="5"/>
        <v>0</v>
      </c>
    </row>
    <row r="68" spans="1:14">
      <c r="A68" s="31">
        <v>66</v>
      </c>
      <c r="B68" s="79" t="s">
        <v>66</v>
      </c>
      <c r="C68" s="74">
        <v>31408</v>
      </c>
      <c r="D68" s="74">
        <v>35482</v>
      </c>
      <c r="E68" s="74">
        <v>34953</v>
      </c>
      <c r="F68" s="74"/>
      <c r="G68" s="73"/>
      <c r="H68" s="74"/>
      <c r="I68" s="75">
        <f t="shared" si="6"/>
        <v>2.4741065738058559E-3</v>
      </c>
      <c r="J68" s="75">
        <f t="shared" si="7"/>
        <v>0.11286933265410086</v>
      </c>
      <c r="K68" s="73">
        <f t="shared" si="8"/>
        <v>3545</v>
      </c>
      <c r="L68" s="76">
        <f t="shared" ref="L68:L84" si="10">K68/$K$84</f>
        <v>3.539884866368098E-3</v>
      </c>
      <c r="M68" s="74">
        <f t="shared" si="9"/>
        <v>-529</v>
      </c>
      <c r="N68" s="74">
        <f t="shared" ref="N68:N84" si="11">H68-G68</f>
        <v>0</v>
      </c>
    </row>
    <row r="69" spans="1:14">
      <c r="A69" s="31">
        <v>67</v>
      </c>
      <c r="B69" s="79" t="s">
        <v>67</v>
      </c>
      <c r="C69" s="74">
        <v>81487</v>
      </c>
      <c r="D69" s="74">
        <v>86304</v>
      </c>
      <c r="E69" s="74">
        <v>85107</v>
      </c>
      <c r="F69" s="74"/>
      <c r="G69" s="73"/>
      <c r="H69" s="74"/>
      <c r="I69" s="75">
        <f t="shared" si="6"/>
        <v>6.0241978707663143E-3</v>
      </c>
      <c r="J69" s="75">
        <f t="shared" si="7"/>
        <v>4.442426399302956E-2</v>
      </c>
      <c r="K69" s="73">
        <f t="shared" si="8"/>
        <v>3620</v>
      </c>
      <c r="L69" s="76">
        <f t="shared" si="10"/>
        <v>3.61477664774401E-3</v>
      </c>
      <c r="M69" s="74">
        <f t="shared" si="9"/>
        <v>-1197</v>
      </c>
      <c r="N69" s="74">
        <f t="shared" si="11"/>
        <v>0</v>
      </c>
    </row>
    <row r="70" spans="1:14">
      <c r="A70" s="31">
        <v>68</v>
      </c>
      <c r="B70" s="79" t="s">
        <v>68</v>
      </c>
      <c r="C70" s="74">
        <v>41842</v>
      </c>
      <c r="D70" s="74">
        <v>46949</v>
      </c>
      <c r="E70" s="74">
        <v>47718</v>
      </c>
      <c r="F70" s="74"/>
      <c r="G70" s="73"/>
      <c r="H70" s="74"/>
      <c r="I70" s="75">
        <f t="shared" si="6"/>
        <v>3.3776619314184143E-3</v>
      </c>
      <c r="J70" s="75">
        <f t="shared" si="7"/>
        <v>0.14043305769322689</v>
      </c>
      <c r="K70" s="73">
        <f t="shared" si="8"/>
        <v>5876</v>
      </c>
      <c r="L70" s="76">
        <f t="shared" si="10"/>
        <v>5.867521431531437E-3</v>
      </c>
      <c r="M70" s="74">
        <f t="shared" si="9"/>
        <v>769</v>
      </c>
      <c r="N70" s="74">
        <f t="shared" si="11"/>
        <v>0</v>
      </c>
    </row>
    <row r="71" spans="1:14">
      <c r="A71" s="31">
        <v>69</v>
      </c>
      <c r="B71" s="79" t="s">
        <v>69</v>
      </c>
      <c r="C71" s="74">
        <v>6337</v>
      </c>
      <c r="D71" s="74">
        <v>6945</v>
      </c>
      <c r="E71" s="74">
        <v>6688</v>
      </c>
      <c r="F71" s="74"/>
      <c r="G71" s="73"/>
      <c r="H71" s="74"/>
      <c r="I71" s="75">
        <f t="shared" si="6"/>
        <v>4.734021333108335E-4</v>
      </c>
      <c r="J71" s="75">
        <f t="shared" si="7"/>
        <v>5.538898532428594E-2</v>
      </c>
      <c r="K71" s="73">
        <f t="shared" si="8"/>
        <v>351</v>
      </c>
      <c r="L71" s="76">
        <f t="shared" si="10"/>
        <v>3.5049353683926727E-4</v>
      </c>
      <c r="M71" s="74">
        <f t="shared" si="9"/>
        <v>-257</v>
      </c>
      <c r="N71" s="74">
        <f t="shared" si="11"/>
        <v>0</v>
      </c>
    </row>
    <row r="72" spans="1:14">
      <c r="A72" s="31">
        <v>70</v>
      </c>
      <c r="B72" s="79" t="s">
        <v>70</v>
      </c>
      <c r="C72" s="74">
        <v>38096</v>
      </c>
      <c r="D72" s="74">
        <v>41100</v>
      </c>
      <c r="E72" s="74">
        <v>39548</v>
      </c>
      <c r="F72" s="74"/>
      <c r="G72" s="73"/>
      <c r="H72" s="74"/>
      <c r="I72" s="75">
        <f t="shared" si="6"/>
        <v>2.7993581890216573E-3</v>
      </c>
      <c r="J72" s="75">
        <f t="shared" si="7"/>
        <v>3.8114237715245698E-2</v>
      </c>
      <c r="K72" s="73">
        <f t="shared" si="8"/>
        <v>1452</v>
      </c>
      <c r="L72" s="76">
        <f t="shared" si="10"/>
        <v>1.4499048874376526E-3</v>
      </c>
      <c r="M72" s="74">
        <f t="shared" si="9"/>
        <v>-1552</v>
      </c>
      <c r="N72" s="74">
        <f t="shared" si="11"/>
        <v>0</v>
      </c>
    </row>
    <row r="73" spans="1:14">
      <c r="A73" s="31">
        <v>71</v>
      </c>
      <c r="B73" s="79" t="s">
        <v>71</v>
      </c>
      <c r="C73" s="74">
        <v>35050</v>
      </c>
      <c r="D73" s="74">
        <v>34981</v>
      </c>
      <c r="E73" s="74">
        <v>34891</v>
      </c>
      <c r="F73" s="74"/>
      <c r="G73" s="73"/>
      <c r="H73" s="74"/>
      <c r="I73" s="75">
        <f t="shared" si="6"/>
        <v>2.4697179774743261E-3</v>
      </c>
      <c r="J73" s="75">
        <f t="shared" si="7"/>
        <v>-4.5363766048502141E-3</v>
      </c>
      <c r="K73" s="73">
        <f t="shared" si="8"/>
        <v>-159</v>
      </c>
      <c r="L73" s="76">
        <f t="shared" si="10"/>
        <v>-1.5877057651693304E-4</v>
      </c>
      <c r="M73" s="74">
        <f t="shared" si="9"/>
        <v>-90</v>
      </c>
      <c r="N73" s="74">
        <f t="shared" si="11"/>
        <v>0</v>
      </c>
    </row>
    <row r="74" spans="1:14">
      <c r="A74" s="31">
        <v>72</v>
      </c>
      <c r="B74" s="79" t="s">
        <v>72</v>
      </c>
      <c r="C74" s="74">
        <v>45663</v>
      </c>
      <c r="D74" s="74">
        <v>57176</v>
      </c>
      <c r="E74" s="74">
        <v>55665</v>
      </c>
      <c r="F74" s="74"/>
      <c r="G74" s="73"/>
      <c r="H74" s="74"/>
      <c r="I74" s="75">
        <f t="shared" si="6"/>
        <v>3.9401808837840231E-3</v>
      </c>
      <c r="J74" s="75">
        <f t="shared" si="7"/>
        <v>0.21903948492214703</v>
      </c>
      <c r="K74" s="73">
        <f t="shared" si="8"/>
        <v>10002</v>
      </c>
      <c r="L74" s="76">
        <f t="shared" si="10"/>
        <v>9.987567964291599E-3</v>
      </c>
      <c r="M74" s="74">
        <f t="shared" si="9"/>
        <v>-1511</v>
      </c>
      <c r="N74" s="74">
        <f t="shared" si="11"/>
        <v>0</v>
      </c>
    </row>
    <row r="75" spans="1:14">
      <c r="A75" s="31">
        <v>73</v>
      </c>
      <c r="B75" s="79" t="s">
        <v>73</v>
      </c>
      <c r="C75" s="74">
        <v>30251</v>
      </c>
      <c r="D75" s="74">
        <v>45167</v>
      </c>
      <c r="E75" s="74">
        <v>45242</v>
      </c>
      <c r="F75" s="74"/>
      <c r="G75" s="73"/>
      <c r="H75" s="74"/>
      <c r="I75" s="75">
        <f t="shared" si="6"/>
        <v>3.2024012134044154E-3</v>
      </c>
      <c r="J75" s="75">
        <f t="shared" si="7"/>
        <v>0.49555386598790124</v>
      </c>
      <c r="K75" s="73">
        <f t="shared" si="8"/>
        <v>14991</v>
      </c>
      <c r="L75" s="76">
        <f t="shared" si="10"/>
        <v>1.4969369261417252E-2</v>
      </c>
      <c r="M75" s="74">
        <f t="shared" si="9"/>
        <v>75</v>
      </c>
      <c r="N75" s="74">
        <f t="shared" si="11"/>
        <v>0</v>
      </c>
    </row>
    <row r="76" spans="1:14">
      <c r="A76" s="31">
        <v>74</v>
      </c>
      <c r="B76" s="79" t="s">
        <v>74</v>
      </c>
      <c r="C76" s="74">
        <v>26508</v>
      </c>
      <c r="D76" s="74">
        <v>29816</v>
      </c>
      <c r="E76" s="74">
        <v>29448</v>
      </c>
      <c r="F76" s="74"/>
      <c r="G76" s="73"/>
      <c r="H76" s="74"/>
      <c r="I76" s="75">
        <f t="shared" si="6"/>
        <v>2.0844416898530838E-3</v>
      </c>
      <c r="J76" s="75">
        <f t="shared" si="7"/>
        <v>0.11090991398822997</v>
      </c>
      <c r="K76" s="73">
        <f t="shared" si="8"/>
        <v>2940</v>
      </c>
      <c r="L76" s="76">
        <f t="shared" si="10"/>
        <v>2.9357578299357427E-3</v>
      </c>
      <c r="M76" s="74">
        <f t="shared" si="9"/>
        <v>-368</v>
      </c>
      <c r="N76" s="74">
        <f t="shared" si="11"/>
        <v>0</v>
      </c>
    </row>
    <row r="77" spans="1:14">
      <c r="A77" s="31">
        <v>75</v>
      </c>
      <c r="B77" s="79" t="s">
        <v>75</v>
      </c>
      <c r="C77" s="74">
        <v>7022</v>
      </c>
      <c r="D77" s="74">
        <v>12096</v>
      </c>
      <c r="E77" s="74">
        <v>11979</v>
      </c>
      <c r="F77" s="74"/>
      <c r="G77" s="73"/>
      <c r="H77" s="74"/>
      <c r="I77" s="75">
        <f t="shared" si="6"/>
        <v>8.4791928153864758E-4</v>
      </c>
      <c r="J77" s="75">
        <f t="shared" si="7"/>
        <v>0.70592423810880089</v>
      </c>
      <c r="K77" s="73">
        <f t="shared" si="8"/>
        <v>4957</v>
      </c>
      <c r="L77" s="76">
        <f t="shared" si="10"/>
        <v>4.9498474704052645E-3</v>
      </c>
      <c r="M77" s="74">
        <f t="shared" si="9"/>
        <v>-117</v>
      </c>
      <c r="N77" s="74">
        <f t="shared" si="11"/>
        <v>0</v>
      </c>
    </row>
    <row r="78" spans="1:14">
      <c r="A78" s="31">
        <v>76</v>
      </c>
      <c r="B78" s="79" t="s">
        <v>76</v>
      </c>
      <c r="C78" s="74">
        <v>12304</v>
      </c>
      <c r="D78" s="74">
        <v>16222</v>
      </c>
      <c r="E78" s="74">
        <v>15452</v>
      </c>
      <c r="F78" s="74"/>
      <c r="G78" s="73"/>
      <c r="H78" s="74"/>
      <c r="I78" s="75">
        <f t="shared" si="6"/>
        <v>1.0937514599161184E-3</v>
      </c>
      <c r="J78" s="75">
        <f t="shared" si="7"/>
        <v>0.25585175552665801</v>
      </c>
      <c r="K78" s="73">
        <f t="shared" si="8"/>
        <v>3148</v>
      </c>
      <c r="L78" s="76">
        <f t="shared" si="10"/>
        <v>3.1434577036182714E-3</v>
      </c>
      <c r="M78" s="74">
        <f t="shared" si="9"/>
        <v>-770</v>
      </c>
      <c r="N78" s="74">
        <f t="shared" si="11"/>
        <v>0</v>
      </c>
    </row>
    <row r="79" spans="1:14">
      <c r="A79" s="31">
        <v>77</v>
      </c>
      <c r="B79" s="79" t="s">
        <v>77</v>
      </c>
      <c r="C79" s="74">
        <v>51143</v>
      </c>
      <c r="D79" s="74">
        <v>54152</v>
      </c>
      <c r="E79" s="74">
        <v>53876</v>
      </c>
      <c r="F79" s="74"/>
      <c r="G79" s="73"/>
      <c r="H79" s="74"/>
      <c r="I79" s="75">
        <f t="shared" si="6"/>
        <v>3.8135486444758472E-3</v>
      </c>
      <c r="J79" s="75">
        <f t="shared" si="7"/>
        <v>5.3438398216764757E-2</v>
      </c>
      <c r="K79" s="73">
        <f t="shared" si="8"/>
        <v>2733</v>
      </c>
      <c r="L79" s="76">
        <f t="shared" si="10"/>
        <v>2.7290565133382262E-3</v>
      </c>
      <c r="M79" s="74">
        <f t="shared" si="9"/>
        <v>-276</v>
      </c>
      <c r="N79" s="74">
        <f t="shared" si="11"/>
        <v>0</v>
      </c>
    </row>
    <row r="80" spans="1:14">
      <c r="A80" s="31">
        <v>78</v>
      </c>
      <c r="B80" s="79" t="s">
        <v>78</v>
      </c>
      <c r="C80" s="74">
        <v>33419</v>
      </c>
      <c r="D80" s="74">
        <v>37466</v>
      </c>
      <c r="E80" s="74">
        <v>36425</v>
      </c>
      <c r="F80" s="74"/>
      <c r="G80" s="73"/>
      <c r="H80" s="74"/>
      <c r="I80" s="75">
        <f t="shared" si="6"/>
        <v>2.5783003447737906E-3</v>
      </c>
      <c r="J80" s="75">
        <f t="shared" si="7"/>
        <v>8.9948831503037188E-2</v>
      </c>
      <c r="K80" s="73">
        <f t="shared" si="8"/>
        <v>3006</v>
      </c>
      <c r="L80" s="76">
        <f t="shared" si="10"/>
        <v>3.0016625975465452E-3</v>
      </c>
      <c r="M80" s="74">
        <f t="shared" si="9"/>
        <v>-1041</v>
      </c>
      <c r="N80" s="74">
        <f t="shared" si="11"/>
        <v>0</v>
      </c>
    </row>
    <row r="81" spans="1:14">
      <c r="A81" s="31">
        <v>79</v>
      </c>
      <c r="B81" s="79" t="s">
        <v>79</v>
      </c>
      <c r="C81" s="74">
        <v>14093</v>
      </c>
      <c r="D81" s="74">
        <v>13480</v>
      </c>
      <c r="E81" s="74">
        <v>13238</v>
      </c>
      <c r="F81" s="74"/>
      <c r="G81" s="73"/>
      <c r="H81" s="74"/>
      <c r="I81" s="75">
        <f t="shared" si="6"/>
        <v>9.3703610059342316E-4</v>
      </c>
      <c r="J81" s="75">
        <f t="shared" si="7"/>
        <v>-6.0668416944582415E-2</v>
      </c>
      <c r="K81" s="73">
        <f t="shared" si="8"/>
        <v>-855</v>
      </c>
      <c r="L81" s="76">
        <f t="shared" si="10"/>
        <v>-8.5376630768539458E-4</v>
      </c>
      <c r="M81" s="74">
        <f t="shared" si="9"/>
        <v>-242</v>
      </c>
      <c r="N81" s="74">
        <f t="shared" si="11"/>
        <v>0</v>
      </c>
    </row>
    <row r="82" spans="1:14">
      <c r="A82" s="31">
        <v>80</v>
      </c>
      <c r="B82" s="79" t="s">
        <v>80</v>
      </c>
      <c r="C82" s="74">
        <v>49180</v>
      </c>
      <c r="D82" s="74">
        <v>53091</v>
      </c>
      <c r="E82" s="74">
        <v>52636</v>
      </c>
      <c r="F82" s="74"/>
      <c r="G82" s="73"/>
      <c r="H82" s="74"/>
      <c r="I82" s="75">
        <f t="shared" si="6"/>
        <v>3.7257767178452503E-3</v>
      </c>
      <c r="J82" s="75">
        <f t="shared" si="7"/>
        <v>7.0272468483123227E-2</v>
      </c>
      <c r="K82" s="73">
        <f t="shared" si="8"/>
        <v>3456</v>
      </c>
      <c r="L82" s="76">
        <f t="shared" si="10"/>
        <v>3.4510132858020159E-3</v>
      </c>
      <c r="M82" s="74">
        <f t="shared" si="9"/>
        <v>-455</v>
      </c>
      <c r="N82" s="74">
        <f t="shared" si="11"/>
        <v>0</v>
      </c>
    </row>
    <row r="83" spans="1:14">
      <c r="A83" s="31">
        <v>81</v>
      </c>
      <c r="B83" s="79" t="s">
        <v>81</v>
      </c>
      <c r="C83" s="74">
        <v>65368</v>
      </c>
      <c r="D83" s="74">
        <v>69660</v>
      </c>
      <c r="E83" s="74">
        <v>69066</v>
      </c>
      <c r="F83" s="74"/>
      <c r="G83" s="73"/>
      <c r="H83" s="74"/>
      <c r="I83" s="75">
        <f t="shared" si="6"/>
        <v>4.8887547457006622E-3</v>
      </c>
      <c r="J83" s="75">
        <f t="shared" si="7"/>
        <v>5.6572023008199732E-2</v>
      </c>
      <c r="K83" s="73">
        <f t="shared" si="8"/>
        <v>3698</v>
      </c>
      <c r="L83" s="76">
        <f t="shared" si="10"/>
        <v>3.6926641003749584E-3</v>
      </c>
      <c r="M83" s="74">
        <f t="shared" si="9"/>
        <v>-594</v>
      </c>
      <c r="N83" s="74">
        <f t="shared" si="11"/>
        <v>0</v>
      </c>
    </row>
    <row r="84" spans="1:14" s="85" customFormat="1">
      <c r="A84" s="173" t="s">
        <v>255</v>
      </c>
      <c r="B84" s="173"/>
      <c r="C84" s="44">
        <v>13126079</v>
      </c>
      <c r="D84" s="44">
        <v>14218231</v>
      </c>
      <c r="E84" s="44">
        <v>14127524</v>
      </c>
      <c r="F84" s="44"/>
      <c r="G84" s="45"/>
      <c r="H84" s="44"/>
      <c r="I84" s="48">
        <f t="shared" si="6"/>
        <v>1</v>
      </c>
      <c r="J84" s="48">
        <f t="shared" si="7"/>
        <v>7.629429931055573E-2</v>
      </c>
      <c r="K84" s="45">
        <f t="shared" si="8"/>
        <v>1001445</v>
      </c>
      <c r="L84" s="49">
        <f t="shared" si="10"/>
        <v>1</v>
      </c>
      <c r="M84" s="45">
        <f t="shared" si="9"/>
        <v>-90707</v>
      </c>
      <c r="N84" s="74">
        <f t="shared" si="11"/>
        <v>0</v>
      </c>
    </row>
    <row r="85" spans="1:14">
      <c r="C85" s="105"/>
      <c r="D85" s="103"/>
      <c r="E85" s="104"/>
      <c r="F85" s="115"/>
      <c r="G85" s="115"/>
      <c r="H85" s="115"/>
      <c r="L85" s="8"/>
    </row>
    <row r="86" spans="1:14">
      <c r="C86" s="101"/>
      <c r="D86" s="101"/>
      <c r="E86" s="101"/>
      <c r="F86" s="101"/>
      <c r="G86" s="101"/>
      <c r="H86" s="101"/>
    </row>
    <row r="88" spans="1:14">
      <c r="D88" s="115"/>
    </row>
  </sheetData>
  <mergeCells count="3">
    <mergeCell ref="A84:B84"/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N87"/>
  <sheetViews>
    <sheetView topLeftCell="N1" zoomScale="80" zoomScaleNormal="80" workbookViewId="0">
      <pane ySplit="2" topLeftCell="A3" activePane="bottomLeft" state="frozen"/>
      <selection activeCell="W1" sqref="W1"/>
      <selection pane="bottomLeft" activeCell="V10" sqref="V10"/>
    </sheetView>
  </sheetViews>
  <sheetFormatPr defaultColWidth="9.140625" defaultRowHeight="15"/>
  <cols>
    <col min="1" max="1" width="11.85546875" style="3" customWidth="1"/>
    <col min="2" max="2" width="16.42578125" style="3" bestFit="1" customWidth="1"/>
    <col min="3" max="8" width="13.5703125" style="3" customWidth="1"/>
    <col min="9" max="9" width="18.140625" style="3" customWidth="1"/>
    <col min="10" max="10" width="30.42578125" style="3" customWidth="1"/>
    <col min="11" max="11" width="27.42578125" style="3" customWidth="1"/>
    <col min="12" max="12" width="22.28515625" style="3" customWidth="1"/>
    <col min="13" max="13" width="23.140625" style="3" customWidth="1"/>
    <col min="14" max="14" width="30" style="3" customWidth="1"/>
    <col min="15" max="16384" width="9.140625" style="3"/>
  </cols>
  <sheetData>
    <row r="1" spans="1:14" ht="15.75" thickBot="1">
      <c r="C1" s="169" t="s">
        <v>163</v>
      </c>
      <c r="D1" s="169"/>
      <c r="E1" s="170"/>
      <c r="F1" s="171" t="s">
        <v>164</v>
      </c>
      <c r="G1" s="169"/>
      <c r="H1" s="170"/>
    </row>
    <row r="2" spans="1:14" ht="60">
      <c r="A2" s="68" t="s">
        <v>257</v>
      </c>
      <c r="B2" s="69" t="s">
        <v>258</v>
      </c>
      <c r="C2" s="144">
        <v>42767</v>
      </c>
      <c r="D2" s="144">
        <v>43101</v>
      </c>
      <c r="E2" s="144">
        <v>43132</v>
      </c>
      <c r="F2" s="144">
        <v>42767</v>
      </c>
      <c r="G2" s="144">
        <v>43101</v>
      </c>
      <c r="H2" s="144">
        <v>43132</v>
      </c>
      <c r="I2" s="43" t="s">
        <v>281</v>
      </c>
      <c r="J2" s="9" t="s">
        <v>290</v>
      </c>
      <c r="K2" s="68" t="s">
        <v>291</v>
      </c>
      <c r="L2" s="68" t="s">
        <v>292</v>
      </c>
      <c r="M2" s="72" t="s">
        <v>294</v>
      </c>
      <c r="N2" s="136" t="s">
        <v>293</v>
      </c>
    </row>
    <row r="3" spans="1:14">
      <c r="A3" s="31">
        <v>1</v>
      </c>
      <c r="B3" s="79" t="s">
        <v>1</v>
      </c>
      <c r="C3" s="37">
        <v>49093</v>
      </c>
      <c r="D3" s="37">
        <v>50554</v>
      </c>
      <c r="E3" s="37">
        <v>51540</v>
      </c>
      <c r="F3" s="37"/>
      <c r="G3" s="37"/>
      <c r="H3" s="37"/>
      <c r="I3" s="75">
        <f t="shared" ref="I3:I66" si="0">E3/$E$84</f>
        <v>2.4283635119771468E-2</v>
      </c>
      <c r="J3" s="75">
        <f t="shared" ref="J3:J66" si="1">(E3-C3)/C3</f>
        <v>4.9844173303729658E-2</v>
      </c>
      <c r="K3" s="73">
        <f t="shared" ref="K3:K66" si="2">E3-C3</f>
        <v>2447</v>
      </c>
      <c r="L3" s="76">
        <f>K3/$K$84</f>
        <v>1.7645192460231617E-2</v>
      </c>
      <c r="M3" s="74">
        <f t="shared" ref="M3:M66" si="3">E3-D3</f>
        <v>986</v>
      </c>
      <c r="N3" s="74">
        <f>H3-G3</f>
        <v>0</v>
      </c>
    </row>
    <row r="4" spans="1:14">
      <c r="A4" s="31">
        <v>2</v>
      </c>
      <c r="B4" s="79" t="s">
        <v>2</v>
      </c>
      <c r="C4" s="37">
        <v>11013</v>
      </c>
      <c r="D4" s="37">
        <v>11433</v>
      </c>
      <c r="E4" s="37">
        <v>11922</v>
      </c>
      <c r="F4" s="37"/>
      <c r="G4" s="37"/>
      <c r="H4" s="37"/>
      <c r="I4" s="75">
        <f t="shared" si="0"/>
        <v>5.6171807896374746E-3</v>
      </c>
      <c r="J4" s="75">
        <f t="shared" si="1"/>
        <v>8.2538817760828109E-2</v>
      </c>
      <c r="K4" s="73">
        <f t="shared" si="2"/>
        <v>909</v>
      </c>
      <c r="L4" s="76">
        <f t="shared" ref="L4:L67" si="4">K4/$K$84</f>
        <v>6.5547527365551854E-3</v>
      </c>
      <c r="M4" s="74">
        <f t="shared" si="3"/>
        <v>489</v>
      </c>
      <c r="N4" s="74">
        <f t="shared" ref="N4:N67" si="5">H4-G4</f>
        <v>0</v>
      </c>
    </row>
    <row r="5" spans="1:14">
      <c r="A5" s="31">
        <v>3</v>
      </c>
      <c r="B5" s="79" t="s">
        <v>3</v>
      </c>
      <c r="C5" s="37">
        <v>16943</v>
      </c>
      <c r="D5" s="37">
        <v>17887</v>
      </c>
      <c r="E5" s="37">
        <v>18580</v>
      </c>
      <c r="F5" s="37"/>
      <c r="G5" s="37"/>
      <c r="H5" s="37"/>
      <c r="I5" s="75">
        <f t="shared" si="0"/>
        <v>8.7541703633169168E-3</v>
      </c>
      <c r="J5" s="75">
        <f t="shared" si="1"/>
        <v>9.6618072360266774E-2</v>
      </c>
      <c r="K5" s="73">
        <f t="shared" si="2"/>
        <v>1637</v>
      </c>
      <c r="L5" s="76">
        <f t="shared" si="4"/>
        <v>1.1804323685083431E-2</v>
      </c>
      <c r="M5" s="74">
        <f t="shared" si="3"/>
        <v>693</v>
      </c>
      <c r="N5" s="74">
        <f t="shared" si="5"/>
        <v>0</v>
      </c>
    </row>
    <row r="6" spans="1:14">
      <c r="A6" s="31">
        <v>4</v>
      </c>
      <c r="B6" s="79" t="s">
        <v>4</v>
      </c>
      <c r="C6" s="37">
        <v>5812</v>
      </c>
      <c r="D6" s="37">
        <v>6812</v>
      </c>
      <c r="E6" s="37">
        <v>7282</v>
      </c>
      <c r="F6" s="37"/>
      <c r="G6" s="37"/>
      <c r="H6" s="37"/>
      <c r="I6" s="75">
        <f t="shared" si="0"/>
        <v>3.4309940035346493E-3</v>
      </c>
      <c r="J6" s="75">
        <f t="shared" si="1"/>
        <v>0.25292498279421888</v>
      </c>
      <c r="K6" s="73">
        <f t="shared" si="2"/>
        <v>1470</v>
      </c>
      <c r="L6" s="76">
        <f t="shared" si="4"/>
        <v>1.0600095184528188E-2</v>
      </c>
      <c r="M6" s="74">
        <f t="shared" si="3"/>
        <v>470</v>
      </c>
      <c r="N6" s="74">
        <f t="shared" si="5"/>
        <v>0</v>
      </c>
    </row>
    <row r="7" spans="1:14">
      <c r="A7" s="31">
        <v>5</v>
      </c>
      <c r="B7" s="79" t="s">
        <v>5</v>
      </c>
      <c r="C7" s="37">
        <v>7515</v>
      </c>
      <c r="D7" s="37">
        <v>7805</v>
      </c>
      <c r="E7" s="37">
        <v>8091</v>
      </c>
      <c r="F7" s="37"/>
      <c r="G7" s="37"/>
      <c r="H7" s="37"/>
      <c r="I7" s="75">
        <f t="shared" si="0"/>
        <v>3.8121632082668013E-3</v>
      </c>
      <c r="J7" s="75">
        <f t="shared" si="1"/>
        <v>7.6646706586826346E-2</v>
      </c>
      <c r="K7" s="73">
        <f t="shared" si="2"/>
        <v>576</v>
      </c>
      <c r="L7" s="76">
        <f t="shared" si="4"/>
        <v>4.1535066845498209E-3</v>
      </c>
      <c r="M7" s="74">
        <f t="shared" si="3"/>
        <v>286</v>
      </c>
      <c r="N7" s="74">
        <f t="shared" si="5"/>
        <v>0</v>
      </c>
    </row>
    <row r="8" spans="1:14">
      <c r="A8" s="31">
        <v>6</v>
      </c>
      <c r="B8" s="79" t="s">
        <v>6</v>
      </c>
      <c r="C8" s="37">
        <v>124676</v>
      </c>
      <c r="D8" s="37">
        <v>129273</v>
      </c>
      <c r="E8" s="37">
        <v>133131</v>
      </c>
      <c r="F8" s="37"/>
      <c r="G8" s="37"/>
      <c r="H8" s="37"/>
      <c r="I8" s="75">
        <f t="shared" si="0"/>
        <v>6.2726127806175688E-2</v>
      </c>
      <c r="J8" s="75">
        <f t="shared" si="1"/>
        <v>6.7815778497866464E-2</v>
      </c>
      <c r="K8" s="73">
        <f t="shared" si="2"/>
        <v>8455</v>
      </c>
      <c r="L8" s="76">
        <f t="shared" si="4"/>
        <v>6.0968574683799882E-2</v>
      </c>
      <c r="M8" s="74">
        <f t="shared" si="3"/>
        <v>3858</v>
      </c>
      <c r="N8" s="74">
        <f t="shared" si="5"/>
        <v>0</v>
      </c>
    </row>
    <row r="9" spans="1:14">
      <c r="A9" s="31">
        <v>7</v>
      </c>
      <c r="B9" s="79" t="s">
        <v>7</v>
      </c>
      <c r="C9" s="37">
        <v>87017</v>
      </c>
      <c r="D9" s="37">
        <v>89851</v>
      </c>
      <c r="E9" s="37">
        <v>91792</v>
      </c>
      <c r="F9" s="37"/>
      <c r="G9" s="37"/>
      <c r="H9" s="37"/>
      <c r="I9" s="75">
        <f t="shared" si="0"/>
        <v>4.3248805489213477E-2</v>
      </c>
      <c r="J9" s="75">
        <f t="shared" si="1"/>
        <v>5.4874334900076996E-2</v>
      </c>
      <c r="K9" s="73">
        <f t="shared" si="2"/>
        <v>4775</v>
      </c>
      <c r="L9" s="76">
        <f t="shared" si="4"/>
        <v>3.4432281976953805E-2</v>
      </c>
      <c r="M9" s="74">
        <f t="shared" si="3"/>
        <v>1941</v>
      </c>
      <c r="N9" s="74">
        <f t="shared" si="5"/>
        <v>0</v>
      </c>
    </row>
    <row r="10" spans="1:14">
      <c r="A10" s="31">
        <v>8</v>
      </c>
      <c r="B10" s="79" t="s">
        <v>8</v>
      </c>
      <c r="C10" s="37">
        <v>4284</v>
      </c>
      <c r="D10" s="37">
        <v>4257</v>
      </c>
      <c r="E10" s="37">
        <v>4404</v>
      </c>
      <c r="F10" s="37"/>
      <c r="G10" s="37"/>
      <c r="H10" s="37"/>
      <c r="I10" s="75">
        <f t="shared" si="0"/>
        <v>2.0749928030165607E-3</v>
      </c>
      <c r="J10" s="75">
        <f t="shared" si="1"/>
        <v>2.8011204481792718E-2</v>
      </c>
      <c r="K10" s="73">
        <f t="shared" si="2"/>
        <v>120</v>
      </c>
      <c r="L10" s="76">
        <f t="shared" si="4"/>
        <v>8.653138926145459E-4</v>
      </c>
      <c r="M10" s="74">
        <f t="shared" si="3"/>
        <v>147</v>
      </c>
      <c r="N10" s="74">
        <f t="shared" si="5"/>
        <v>0</v>
      </c>
    </row>
    <row r="11" spans="1:14">
      <c r="A11" s="31">
        <v>9</v>
      </c>
      <c r="B11" s="79" t="s">
        <v>9</v>
      </c>
      <c r="C11" s="37">
        <v>34800</v>
      </c>
      <c r="D11" s="37">
        <v>35677</v>
      </c>
      <c r="E11" s="37">
        <v>36375</v>
      </c>
      <c r="F11" s="37"/>
      <c r="G11" s="37"/>
      <c r="H11" s="37"/>
      <c r="I11" s="75">
        <f t="shared" si="0"/>
        <v>1.7138479384588418E-2</v>
      </c>
      <c r="J11" s="75">
        <f t="shared" si="1"/>
        <v>4.5258620689655173E-2</v>
      </c>
      <c r="K11" s="73">
        <f t="shared" si="2"/>
        <v>1575</v>
      </c>
      <c r="L11" s="76">
        <f t="shared" si="4"/>
        <v>1.1357244840565914E-2</v>
      </c>
      <c r="M11" s="74">
        <f t="shared" si="3"/>
        <v>698</v>
      </c>
      <c r="N11" s="74">
        <f t="shared" si="5"/>
        <v>0</v>
      </c>
    </row>
    <row r="12" spans="1:14">
      <c r="A12" s="31">
        <v>10</v>
      </c>
      <c r="B12" s="79" t="s">
        <v>10</v>
      </c>
      <c r="C12" s="37">
        <v>34256</v>
      </c>
      <c r="D12" s="37">
        <v>35254</v>
      </c>
      <c r="E12" s="37">
        <v>35910</v>
      </c>
      <c r="F12" s="37"/>
      <c r="G12" s="37"/>
      <c r="H12" s="37"/>
      <c r="I12" s="75">
        <f t="shared" si="0"/>
        <v>1.6919389545032856E-2</v>
      </c>
      <c r="J12" s="75">
        <f t="shared" si="1"/>
        <v>4.8283512377393742E-2</v>
      </c>
      <c r="K12" s="73">
        <f t="shared" si="2"/>
        <v>1654</v>
      </c>
      <c r="L12" s="76">
        <f t="shared" si="4"/>
        <v>1.1926909819870492E-2</v>
      </c>
      <c r="M12" s="74">
        <f t="shared" si="3"/>
        <v>656</v>
      </c>
      <c r="N12" s="74">
        <f t="shared" si="5"/>
        <v>0</v>
      </c>
    </row>
    <row r="13" spans="1:14">
      <c r="A13" s="31">
        <v>11</v>
      </c>
      <c r="B13" s="79" t="s">
        <v>11</v>
      </c>
      <c r="C13" s="37">
        <v>4005</v>
      </c>
      <c r="D13" s="37">
        <v>4108</v>
      </c>
      <c r="E13" s="37">
        <v>4249</v>
      </c>
      <c r="F13" s="37"/>
      <c r="G13" s="37"/>
      <c r="H13" s="37"/>
      <c r="I13" s="75">
        <f t="shared" si="0"/>
        <v>2.0019628564980395E-3</v>
      </c>
      <c r="J13" s="75">
        <f t="shared" si="1"/>
        <v>6.0923845193508117E-2</v>
      </c>
      <c r="K13" s="73">
        <f t="shared" si="2"/>
        <v>244</v>
      </c>
      <c r="L13" s="76">
        <f t="shared" si="4"/>
        <v>1.7594715816495767E-3</v>
      </c>
      <c r="M13" s="74">
        <f t="shared" si="3"/>
        <v>141</v>
      </c>
      <c r="N13" s="74">
        <f t="shared" si="5"/>
        <v>0</v>
      </c>
    </row>
    <row r="14" spans="1:14">
      <c r="A14" s="31">
        <v>12</v>
      </c>
      <c r="B14" s="79" t="s">
        <v>12</v>
      </c>
      <c r="C14" s="37">
        <v>3169</v>
      </c>
      <c r="D14" s="37">
        <v>3560</v>
      </c>
      <c r="E14" s="37">
        <v>4036</v>
      </c>
      <c r="F14" s="37"/>
      <c r="G14" s="37"/>
      <c r="H14" s="37"/>
      <c r="I14" s="75">
        <f t="shared" si="0"/>
        <v>1.9016055751532334E-3</v>
      </c>
      <c r="J14" s="75">
        <f t="shared" si="1"/>
        <v>0.27358788261281164</v>
      </c>
      <c r="K14" s="73">
        <f t="shared" si="2"/>
        <v>867</v>
      </c>
      <c r="L14" s="76">
        <f t="shared" si="4"/>
        <v>6.2518928741400947E-3</v>
      </c>
      <c r="M14" s="74">
        <f t="shared" si="3"/>
        <v>476</v>
      </c>
      <c r="N14" s="74">
        <f t="shared" si="5"/>
        <v>0</v>
      </c>
    </row>
    <row r="15" spans="1:14">
      <c r="A15" s="31">
        <v>13</v>
      </c>
      <c r="B15" s="79" t="s">
        <v>13</v>
      </c>
      <c r="C15" s="37">
        <v>4769</v>
      </c>
      <c r="D15" s="37">
        <v>5034</v>
      </c>
      <c r="E15" s="37">
        <v>5389</v>
      </c>
      <c r="F15" s="37"/>
      <c r="G15" s="37"/>
      <c r="H15" s="37"/>
      <c r="I15" s="75">
        <f t="shared" si="0"/>
        <v>2.5390863341181306E-3</v>
      </c>
      <c r="J15" s="75">
        <f t="shared" si="1"/>
        <v>0.13000629062696581</v>
      </c>
      <c r="K15" s="73">
        <f t="shared" si="2"/>
        <v>620</v>
      </c>
      <c r="L15" s="76">
        <f t="shared" si="4"/>
        <v>4.4707884451751535E-3</v>
      </c>
      <c r="M15" s="74">
        <f t="shared" si="3"/>
        <v>355</v>
      </c>
      <c r="N15" s="74">
        <f t="shared" si="5"/>
        <v>0</v>
      </c>
    </row>
    <row r="16" spans="1:14">
      <c r="A16" s="31">
        <v>14</v>
      </c>
      <c r="B16" s="79" t="s">
        <v>14</v>
      </c>
      <c r="C16" s="37">
        <v>6522</v>
      </c>
      <c r="D16" s="37">
        <v>6839</v>
      </c>
      <c r="E16" s="37">
        <v>7036</v>
      </c>
      <c r="F16" s="37"/>
      <c r="G16" s="37"/>
      <c r="H16" s="37"/>
      <c r="I16" s="75">
        <f t="shared" si="0"/>
        <v>3.3150884109955773E-3</v>
      </c>
      <c r="J16" s="75">
        <f t="shared" si="1"/>
        <v>7.881018092609629E-2</v>
      </c>
      <c r="K16" s="73">
        <f t="shared" si="2"/>
        <v>514</v>
      </c>
      <c r="L16" s="76">
        <f t="shared" si="4"/>
        <v>3.706427840032305E-3</v>
      </c>
      <c r="M16" s="74">
        <f t="shared" si="3"/>
        <v>197</v>
      </c>
      <c r="N16" s="74">
        <f t="shared" si="5"/>
        <v>0</v>
      </c>
    </row>
    <row r="17" spans="1:14">
      <c r="A17" s="31">
        <v>15</v>
      </c>
      <c r="B17" s="79" t="s">
        <v>15</v>
      </c>
      <c r="C17" s="37">
        <v>8260</v>
      </c>
      <c r="D17" s="37">
        <v>8633</v>
      </c>
      <c r="E17" s="37">
        <v>8938</v>
      </c>
      <c r="F17" s="37"/>
      <c r="G17" s="37"/>
      <c r="H17" s="37"/>
      <c r="I17" s="75">
        <f t="shared" si="0"/>
        <v>4.2112365289196235E-3</v>
      </c>
      <c r="J17" s="75">
        <f t="shared" si="1"/>
        <v>8.2082324455205816E-2</v>
      </c>
      <c r="K17" s="73">
        <f t="shared" si="2"/>
        <v>678</v>
      </c>
      <c r="L17" s="76">
        <f t="shared" si="4"/>
        <v>4.8890234932721845E-3</v>
      </c>
      <c r="M17" s="74">
        <f t="shared" si="3"/>
        <v>305</v>
      </c>
      <c r="N17" s="74">
        <f t="shared" si="5"/>
        <v>0</v>
      </c>
    </row>
    <row r="18" spans="1:14">
      <c r="A18" s="31">
        <v>16</v>
      </c>
      <c r="B18" s="79" t="s">
        <v>16</v>
      </c>
      <c r="C18" s="37">
        <v>78490</v>
      </c>
      <c r="D18" s="37">
        <v>80082</v>
      </c>
      <c r="E18" s="37">
        <v>82748</v>
      </c>
      <c r="F18" s="37"/>
      <c r="G18" s="37"/>
      <c r="H18" s="37"/>
      <c r="I18" s="75">
        <f t="shared" si="0"/>
        <v>3.8987625900094088E-2</v>
      </c>
      <c r="J18" s="75">
        <f t="shared" si="1"/>
        <v>5.4248948910689258E-2</v>
      </c>
      <c r="K18" s="73">
        <f t="shared" si="2"/>
        <v>4258</v>
      </c>
      <c r="L18" s="76">
        <f t="shared" si="4"/>
        <v>3.0704221289606138E-2</v>
      </c>
      <c r="M18" s="74">
        <f t="shared" si="3"/>
        <v>2666</v>
      </c>
      <c r="N18" s="74">
        <f t="shared" si="5"/>
        <v>0</v>
      </c>
    </row>
    <row r="19" spans="1:14">
      <c r="A19" s="31">
        <v>17</v>
      </c>
      <c r="B19" s="79" t="s">
        <v>17</v>
      </c>
      <c r="C19" s="37">
        <v>15319</v>
      </c>
      <c r="D19" s="37">
        <v>16149</v>
      </c>
      <c r="E19" s="37">
        <v>16469</v>
      </c>
      <c r="F19" s="37"/>
      <c r="G19" s="37"/>
      <c r="H19" s="37"/>
      <c r="I19" s="75">
        <f t="shared" si="0"/>
        <v>7.7595496078291873E-3</v>
      </c>
      <c r="J19" s="75">
        <f t="shared" si="1"/>
        <v>7.5070174293361186E-2</v>
      </c>
      <c r="K19" s="73">
        <f t="shared" si="2"/>
        <v>1150</v>
      </c>
      <c r="L19" s="76">
        <f t="shared" si="4"/>
        <v>8.2925914708893989E-3</v>
      </c>
      <c r="M19" s="74">
        <f t="shared" si="3"/>
        <v>320</v>
      </c>
      <c r="N19" s="74">
        <f t="shared" si="5"/>
        <v>0</v>
      </c>
    </row>
    <row r="20" spans="1:14">
      <c r="A20" s="31">
        <v>18</v>
      </c>
      <c r="B20" s="79" t="s">
        <v>18</v>
      </c>
      <c r="C20" s="37">
        <v>2820</v>
      </c>
      <c r="D20" s="37">
        <v>2948</v>
      </c>
      <c r="E20" s="37">
        <v>3113</v>
      </c>
      <c r="F20" s="37"/>
      <c r="G20" s="37"/>
      <c r="H20" s="37"/>
      <c r="I20" s="75">
        <f t="shared" si="0"/>
        <v>1.4667240226590721E-3</v>
      </c>
      <c r="J20" s="75">
        <f t="shared" si="1"/>
        <v>0.10390070921985815</v>
      </c>
      <c r="K20" s="73">
        <f t="shared" si="2"/>
        <v>293</v>
      </c>
      <c r="L20" s="76">
        <f t="shared" si="4"/>
        <v>2.1128080878005163E-3</v>
      </c>
      <c r="M20" s="74">
        <f t="shared" si="3"/>
        <v>165</v>
      </c>
      <c r="N20" s="74">
        <f t="shared" si="5"/>
        <v>0</v>
      </c>
    </row>
    <row r="21" spans="1:14">
      <c r="A21" s="31">
        <v>19</v>
      </c>
      <c r="B21" s="79" t="s">
        <v>19</v>
      </c>
      <c r="C21" s="37">
        <v>11531</v>
      </c>
      <c r="D21" s="37">
        <v>11923</v>
      </c>
      <c r="E21" s="37">
        <v>12413</v>
      </c>
      <c r="F21" s="37"/>
      <c r="G21" s="37"/>
      <c r="H21" s="37"/>
      <c r="I21" s="75">
        <f t="shared" si="0"/>
        <v>5.8485208137703379E-3</v>
      </c>
      <c r="J21" s="75">
        <f t="shared" si="1"/>
        <v>7.6489463186193735E-2</v>
      </c>
      <c r="K21" s="73">
        <f t="shared" si="2"/>
        <v>882</v>
      </c>
      <c r="L21" s="76">
        <f t="shared" si="4"/>
        <v>6.3600571107169128E-3</v>
      </c>
      <c r="M21" s="74">
        <f t="shared" si="3"/>
        <v>490</v>
      </c>
      <c r="N21" s="74">
        <f t="shared" si="5"/>
        <v>0</v>
      </c>
    </row>
    <row r="22" spans="1:14">
      <c r="A22" s="31">
        <v>20</v>
      </c>
      <c r="B22" s="79" t="s">
        <v>20</v>
      </c>
      <c r="C22" s="37">
        <v>32097</v>
      </c>
      <c r="D22" s="37">
        <v>34985</v>
      </c>
      <c r="E22" s="37">
        <v>35914</v>
      </c>
      <c r="F22" s="37"/>
      <c r="G22" s="37"/>
      <c r="H22" s="37"/>
      <c r="I22" s="75">
        <f t="shared" si="0"/>
        <v>1.6921274188813978E-2</v>
      </c>
      <c r="J22" s="75">
        <f t="shared" si="1"/>
        <v>0.11892077141165841</v>
      </c>
      <c r="K22" s="73">
        <f t="shared" si="2"/>
        <v>3817</v>
      </c>
      <c r="L22" s="76">
        <f t="shared" si="4"/>
        <v>2.7524192734247683E-2</v>
      </c>
      <c r="M22" s="74">
        <f t="shared" si="3"/>
        <v>929</v>
      </c>
      <c r="N22" s="74">
        <f t="shared" si="5"/>
        <v>0</v>
      </c>
    </row>
    <row r="23" spans="1:14">
      <c r="A23" s="31">
        <v>21</v>
      </c>
      <c r="B23" s="79" t="s">
        <v>21</v>
      </c>
      <c r="C23" s="37">
        <v>19088</v>
      </c>
      <c r="D23" s="37">
        <v>20440</v>
      </c>
      <c r="E23" s="37">
        <v>21893</v>
      </c>
      <c r="F23" s="37"/>
      <c r="G23" s="37"/>
      <c r="H23" s="37"/>
      <c r="I23" s="75">
        <f t="shared" si="0"/>
        <v>1.0315126575032144E-2</v>
      </c>
      <c r="J23" s="75">
        <f t="shared" si="1"/>
        <v>0.14695096395641241</v>
      </c>
      <c r="K23" s="73">
        <f t="shared" si="2"/>
        <v>2805</v>
      </c>
      <c r="L23" s="76">
        <f t="shared" si="4"/>
        <v>2.0226712239865011E-2</v>
      </c>
      <c r="M23" s="74">
        <f t="shared" si="3"/>
        <v>1453</v>
      </c>
      <c r="N23" s="74">
        <f t="shared" si="5"/>
        <v>0</v>
      </c>
    </row>
    <row r="24" spans="1:14">
      <c r="A24" s="31">
        <v>22</v>
      </c>
      <c r="B24" s="79" t="s">
        <v>22</v>
      </c>
      <c r="C24" s="37">
        <v>10928</v>
      </c>
      <c r="D24" s="37">
        <v>11338</v>
      </c>
      <c r="E24" s="37">
        <v>11610</v>
      </c>
      <c r="F24" s="37"/>
      <c r="G24" s="37"/>
      <c r="H24" s="37"/>
      <c r="I24" s="75">
        <f t="shared" si="0"/>
        <v>5.4701785747098709E-3</v>
      </c>
      <c r="J24" s="75">
        <f t="shared" si="1"/>
        <v>6.240849194729136E-2</v>
      </c>
      <c r="K24" s="73">
        <f t="shared" si="2"/>
        <v>682</v>
      </c>
      <c r="L24" s="76">
        <f t="shared" si="4"/>
        <v>4.9178672896926694E-3</v>
      </c>
      <c r="M24" s="74">
        <f t="shared" si="3"/>
        <v>272</v>
      </c>
      <c r="N24" s="74">
        <f t="shared" si="5"/>
        <v>0</v>
      </c>
    </row>
    <row r="25" spans="1:14">
      <c r="A25" s="31">
        <v>23</v>
      </c>
      <c r="B25" s="79" t="s">
        <v>23</v>
      </c>
      <c r="C25" s="37">
        <v>9972</v>
      </c>
      <c r="D25" s="37">
        <v>10352</v>
      </c>
      <c r="E25" s="37">
        <v>10864</v>
      </c>
      <c r="F25" s="37"/>
      <c r="G25" s="37"/>
      <c r="H25" s="37"/>
      <c r="I25" s="75">
        <f t="shared" si="0"/>
        <v>5.1186925095304077E-3</v>
      </c>
      <c r="J25" s="75">
        <f t="shared" si="1"/>
        <v>8.9450461291616531E-2</v>
      </c>
      <c r="K25" s="73">
        <f t="shared" si="2"/>
        <v>892</v>
      </c>
      <c r="L25" s="76">
        <f t="shared" si="4"/>
        <v>6.4321666017681245E-3</v>
      </c>
      <c r="M25" s="74">
        <f t="shared" si="3"/>
        <v>512</v>
      </c>
      <c r="N25" s="74">
        <f t="shared" si="5"/>
        <v>0</v>
      </c>
    </row>
    <row r="26" spans="1:14">
      <c r="A26" s="31">
        <v>24</v>
      </c>
      <c r="B26" s="79" t="s">
        <v>24</v>
      </c>
      <c r="C26" s="37">
        <v>4591</v>
      </c>
      <c r="D26" s="37">
        <v>4715</v>
      </c>
      <c r="E26" s="37">
        <v>4975</v>
      </c>
      <c r="F26" s="37"/>
      <c r="G26" s="37"/>
      <c r="H26" s="37"/>
      <c r="I26" s="75">
        <f t="shared" si="0"/>
        <v>2.3440257027718871E-3</v>
      </c>
      <c r="J26" s="75">
        <f t="shared" si="1"/>
        <v>8.3641908081028102E-2</v>
      </c>
      <c r="K26" s="73">
        <f t="shared" si="2"/>
        <v>384</v>
      </c>
      <c r="L26" s="76">
        <f t="shared" si="4"/>
        <v>2.7690044563665468E-3</v>
      </c>
      <c r="M26" s="74">
        <f t="shared" si="3"/>
        <v>260</v>
      </c>
      <c r="N26" s="74">
        <f t="shared" si="5"/>
        <v>0</v>
      </c>
    </row>
    <row r="27" spans="1:14">
      <c r="A27" s="31">
        <v>25</v>
      </c>
      <c r="B27" s="79" t="s">
        <v>25</v>
      </c>
      <c r="C27" s="37">
        <v>12576</v>
      </c>
      <c r="D27" s="37">
        <v>12677</v>
      </c>
      <c r="E27" s="37">
        <v>13191</v>
      </c>
      <c r="F27" s="37"/>
      <c r="G27" s="37"/>
      <c r="H27" s="37"/>
      <c r="I27" s="75">
        <f t="shared" si="0"/>
        <v>6.2150840291987858E-3</v>
      </c>
      <c r="J27" s="75">
        <f t="shared" si="1"/>
        <v>4.8902671755725192E-2</v>
      </c>
      <c r="K27" s="73">
        <f t="shared" si="2"/>
        <v>615</v>
      </c>
      <c r="L27" s="76">
        <f t="shared" si="4"/>
        <v>4.4347336996495481E-3</v>
      </c>
      <c r="M27" s="74">
        <f t="shared" si="3"/>
        <v>514</v>
      </c>
      <c r="N27" s="74">
        <f t="shared" si="5"/>
        <v>0</v>
      </c>
    </row>
    <row r="28" spans="1:14">
      <c r="A28" s="31">
        <v>26</v>
      </c>
      <c r="B28" s="79" t="s">
        <v>26</v>
      </c>
      <c r="C28" s="37">
        <v>17798</v>
      </c>
      <c r="D28" s="37">
        <v>17563</v>
      </c>
      <c r="E28" s="37">
        <v>18167</v>
      </c>
      <c r="F28" s="37"/>
      <c r="G28" s="37"/>
      <c r="H28" s="37"/>
      <c r="I28" s="75">
        <f t="shared" si="0"/>
        <v>8.5595808929159536E-3</v>
      </c>
      <c r="J28" s="75">
        <f t="shared" si="1"/>
        <v>2.0732666591751884E-2</v>
      </c>
      <c r="K28" s="73">
        <f t="shared" si="2"/>
        <v>369</v>
      </c>
      <c r="L28" s="76">
        <f t="shared" si="4"/>
        <v>2.6608402197897288E-3</v>
      </c>
      <c r="M28" s="74">
        <f t="shared" si="3"/>
        <v>604</v>
      </c>
      <c r="N28" s="74">
        <f t="shared" si="5"/>
        <v>0</v>
      </c>
    </row>
    <row r="29" spans="1:14">
      <c r="A29" s="31">
        <v>27</v>
      </c>
      <c r="B29" s="79" t="s">
        <v>27</v>
      </c>
      <c r="C29" s="37">
        <v>42748</v>
      </c>
      <c r="D29" s="37">
        <v>45252</v>
      </c>
      <c r="E29" s="37">
        <v>46665</v>
      </c>
      <c r="F29" s="37"/>
      <c r="G29" s="37"/>
      <c r="H29" s="37"/>
      <c r="I29" s="75">
        <f t="shared" si="0"/>
        <v>2.1986725511527659E-2</v>
      </c>
      <c r="J29" s="75">
        <f t="shared" si="1"/>
        <v>9.1630017778609532E-2</v>
      </c>
      <c r="K29" s="73">
        <f t="shared" si="2"/>
        <v>3917</v>
      </c>
      <c r="L29" s="76">
        <f t="shared" si="4"/>
        <v>2.8245287644759802E-2</v>
      </c>
      <c r="M29" s="74">
        <f t="shared" si="3"/>
        <v>1413</v>
      </c>
      <c r="N29" s="74">
        <f t="shared" si="5"/>
        <v>0</v>
      </c>
    </row>
    <row r="30" spans="1:14">
      <c r="A30" s="31">
        <v>28</v>
      </c>
      <c r="B30" s="79" t="s">
        <v>28</v>
      </c>
      <c r="C30" s="37">
        <v>9515</v>
      </c>
      <c r="D30" s="37">
        <v>10068</v>
      </c>
      <c r="E30" s="37">
        <v>10460</v>
      </c>
      <c r="F30" s="37"/>
      <c r="G30" s="37"/>
      <c r="H30" s="37"/>
      <c r="I30" s="75">
        <f t="shared" si="0"/>
        <v>4.9283434876369724E-3</v>
      </c>
      <c r="J30" s="75">
        <f t="shared" si="1"/>
        <v>9.9316868102995268E-2</v>
      </c>
      <c r="K30" s="73">
        <f t="shared" si="2"/>
        <v>945</v>
      </c>
      <c r="L30" s="76">
        <f t="shared" si="4"/>
        <v>6.8143469043395492E-3</v>
      </c>
      <c r="M30" s="74">
        <f t="shared" si="3"/>
        <v>392</v>
      </c>
      <c r="N30" s="74">
        <f t="shared" si="5"/>
        <v>0</v>
      </c>
    </row>
    <row r="31" spans="1:14">
      <c r="A31" s="31">
        <v>29</v>
      </c>
      <c r="B31" s="79" t="s">
        <v>29</v>
      </c>
      <c r="C31" s="37">
        <v>2512</v>
      </c>
      <c r="D31" s="37">
        <v>2471</v>
      </c>
      <c r="E31" s="37">
        <v>2581</v>
      </c>
      <c r="F31" s="37"/>
      <c r="G31" s="37"/>
      <c r="H31" s="37"/>
      <c r="I31" s="75">
        <f t="shared" si="0"/>
        <v>1.2160663997696965E-3</v>
      </c>
      <c r="J31" s="75">
        <f t="shared" si="1"/>
        <v>2.7468152866242039E-2</v>
      </c>
      <c r="K31" s="73">
        <f t="shared" si="2"/>
        <v>69</v>
      </c>
      <c r="L31" s="76">
        <f t="shared" si="4"/>
        <v>4.9755548825336396E-4</v>
      </c>
      <c r="M31" s="74">
        <f t="shared" si="3"/>
        <v>110</v>
      </c>
      <c r="N31" s="74">
        <f t="shared" si="5"/>
        <v>0</v>
      </c>
    </row>
    <row r="32" spans="1:14">
      <c r="A32" s="31">
        <v>30</v>
      </c>
      <c r="B32" s="79" t="s">
        <v>30</v>
      </c>
      <c r="C32" s="37">
        <v>3214</v>
      </c>
      <c r="D32" s="37">
        <v>3580</v>
      </c>
      <c r="E32" s="37">
        <v>3845</v>
      </c>
      <c r="F32" s="37"/>
      <c r="G32" s="37"/>
      <c r="H32" s="37"/>
      <c r="I32" s="75">
        <f t="shared" si="0"/>
        <v>1.8116138346046041E-3</v>
      </c>
      <c r="J32" s="75">
        <f t="shared" si="1"/>
        <v>0.19632856253889236</v>
      </c>
      <c r="K32" s="73">
        <f t="shared" si="2"/>
        <v>631</v>
      </c>
      <c r="L32" s="76">
        <f t="shared" si="4"/>
        <v>4.5501088853314876E-3</v>
      </c>
      <c r="M32" s="74">
        <f t="shared" si="3"/>
        <v>265</v>
      </c>
      <c r="N32" s="74">
        <f t="shared" si="5"/>
        <v>0</v>
      </c>
    </row>
    <row r="33" spans="1:14">
      <c r="A33" s="31">
        <v>31</v>
      </c>
      <c r="B33" s="79" t="s">
        <v>31</v>
      </c>
      <c r="C33" s="37">
        <v>37294</v>
      </c>
      <c r="D33" s="37">
        <v>38433</v>
      </c>
      <c r="E33" s="37">
        <v>39614</v>
      </c>
      <c r="F33" s="37"/>
      <c r="G33" s="37"/>
      <c r="H33" s="37"/>
      <c r="I33" s="75">
        <f t="shared" si="0"/>
        <v>1.8664569686352869E-2</v>
      </c>
      <c r="J33" s="75">
        <f t="shared" si="1"/>
        <v>6.2208398133748059E-2</v>
      </c>
      <c r="K33" s="73">
        <f t="shared" si="2"/>
        <v>2320</v>
      </c>
      <c r="L33" s="76">
        <f t="shared" si="4"/>
        <v>1.6729401923881223E-2</v>
      </c>
      <c r="M33" s="74">
        <f t="shared" si="3"/>
        <v>1181</v>
      </c>
      <c r="N33" s="74">
        <f t="shared" si="5"/>
        <v>0</v>
      </c>
    </row>
    <row r="34" spans="1:14">
      <c r="A34" s="31">
        <v>32</v>
      </c>
      <c r="B34" s="79" t="s">
        <v>32</v>
      </c>
      <c r="C34" s="37">
        <v>10384</v>
      </c>
      <c r="D34" s="37">
        <v>10944</v>
      </c>
      <c r="E34" s="37">
        <v>11278</v>
      </c>
      <c r="F34" s="37"/>
      <c r="G34" s="37"/>
      <c r="H34" s="37"/>
      <c r="I34" s="75">
        <f t="shared" si="0"/>
        <v>5.3137531408766515E-3</v>
      </c>
      <c r="J34" s="75">
        <f t="shared" si="1"/>
        <v>8.6093990755007704E-2</v>
      </c>
      <c r="K34" s="73">
        <f t="shared" si="2"/>
        <v>894</v>
      </c>
      <c r="L34" s="76">
        <f t="shared" si="4"/>
        <v>6.4465884999783674E-3</v>
      </c>
      <c r="M34" s="74">
        <f t="shared" si="3"/>
        <v>334</v>
      </c>
      <c r="N34" s="74">
        <f t="shared" si="5"/>
        <v>0</v>
      </c>
    </row>
    <row r="35" spans="1:14">
      <c r="A35" s="31">
        <v>33</v>
      </c>
      <c r="B35" s="79" t="s">
        <v>33</v>
      </c>
      <c r="C35" s="37">
        <v>46133</v>
      </c>
      <c r="D35" s="37">
        <v>49491</v>
      </c>
      <c r="E35" s="37">
        <v>50643</v>
      </c>
      <c r="F35" s="37"/>
      <c r="G35" s="37"/>
      <c r="H35" s="37"/>
      <c r="I35" s="75">
        <f t="shared" si="0"/>
        <v>2.3861003751854609E-2</v>
      </c>
      <c r="J35" s="75">
        <f t="shared" si="1"/>
        <v>9.7760821971257017E-2</v>
      </c>
      <c r="K35" s="73">
        <f t="shared" si="2"/>
        <v>4510</v>
      </c>
      <c r="L35" s="76">
        <f t="shared" si="4"/>
        <v>3.2521380464096687E-2</v>
      </c>
      <c r="M35" s="74">
        <f t="shared" si="3"/>
        <v>1152</v>
      </c>
      <c r="N35" s="74">
        <f t="shared" si="5"/>
        <v>0</v>
      </c>
    </row>
    <row r="36" spans="1:14">
      <c r="A36" s="31">
        <v>34</v>
      </c>
      <c r="B36" s="79" t="s">
        <v>34</v>
      </c>
      <c r="C36" s="37">
        <v>485794</v>
      </c>
      <c r="D36" s="37">
        <v>485791</v>
      </c>
      <c r="E36" s="37">
        <v>503107</v>
      </c>
      <c r="F36" s="37"/>
      <c r="G36" s="37"/>
      <c r="H36" s="37"/>
      <c r="I36" s="75">
        <f t="shared" si="0"/>
        <v>0.23704436969737805</v>
      </c>
      <c r="J36" s="75">
        <f t="shared" si="1"/>
        <v>3.5638562847626773E-2</v>
      </c>
      <c r="K36" s="73">
        <f t="shared" si="2"/>
        <v>17313</v>
      </c>
      <c r="L36" s="76">
        <f t="shared" si="4"/>
        <v>0.12484316185696362</v>
      </c>
      <c r="M36" s="74">
        <f t="shared" si="3"/>
        <v>17316</v>
      </c>
      <c r="N36" s="74">
        <f t="shared" si="5"/>
        <v>0</v>
      </c>
    </row>
    <row r="37" spans="1:14">
      <c r="A37" s="31">
        <v>35</v>
      </c>
      <c r="B37" s="79" t="s">
        <v>35</v>
      </c>
      <c r="C37" s="37">
        <v>116956</v>
      </c>
      <c r="D37" s="37">
        <v>124860</v>
      </c>
      <c r="E37" s="37">
        <v>127865</v>
      </c>
      <c r="F37" s="37"/>
      <c r="G37" s="37"/>
      <c r="H37" s="37"/>
      <c r="I37" s="75">
        <f t="shared" si="0"/>
        <v>6.02449942683271E-2</v>
      </c>
      <c r="J37" s="75">
        <f t="shared" si="1"/>
        <v>9.3274393789117269E-2</v>
      </c>
      <c r="K37" s="73">
        <f t="shared" si="2"/>
        <v>10909</v>
      </c>
      <c r="L37" s="76">
        <f t="shared" si="4"/>
        <v>7.8664243787767346E-2</v>
      </c>
      <c r="M37" s="74">
        <f t="shared" si="3"/>
        <v>3005</v>
      </c>
      <c r="N37" s="74">
        <f t="shared" si="5"/>
        <v>0</v>
      </c>
    </row>
    <row r="38" spans="1:14">
      <c r="A38" s="31">
        <v>36</v>
      </c>
      <c r="B38" s="79" t="s">
        <v>36</v>
      </c>
      <c r="C38" s="37">
        <v>4405</v>
      </c>
      <c r="D38" s="37">
        <v>4484</v>
      </c>
      <c r="E38" s="37">
        <v>4886</v>
      </c>
      <c r="F38" s="37"/>
      <c r="G38" s="37"/>
      <c r="H38" s="37"/>
      <c r="I38" s="75">
        <f t="shared" si="0"/>
        <v>2.3020923786418973E-3</v>
      </c>
      <c r="J38" s="75">
        <f t="shared" si="1"/>
        <v>0.10919409761634506</v>
      </c>
      <c r="K38" s="73">
        <f t="shared" si="2"/>
        <v>481</v>
      </c>
      <c r="L38" s="76">
        <f t="shared" si="4"/>
        <v>3.468466519563305E-3</v>
      </c>
      <c r="M38" s="74">
        <f t="shared" si="3"/>
        <v>402</v>
      </c>
      <c r="N38" s="74">
        <f t="shared" si="5"/>
        <v>0</v>
      </c>
    </row>
    <row r="39" spans="1:14">
      <c r="A39" s="31">
        <v>37</v>
      </c>
      <c r="B39" s="79" t="s">
        <v>37</v>
      </c>
      <c r="C39" s="37">
        <v>9010</v>
      </c>
      <c r="D39" s="37">
        <v>9501</v>
      </c>
      <c r="E39" s="37">
        <v>9794</v>
      </c>
      <c r="F39" s="37"/>
      <c r="G39" s="37"/>
      <c r="H39" s="37"/>
      <c r="I39" s="75">
        <f t="shared" si="0"/>
        <v>4.6145502980799724E-3</v>
      </c>
      <c r="J39" s="75">
        <f t="shared" si="1"/>
        <v>8.7014428412874587E-2</v>
      </c>
      <c r="K39" s="73">
        <f t="shared" si="2"/>
        <v>784</v>
      </c>
      <c r="L39" s="76">
        <f t="shared" si="4"/>
        <v>5.6533840984150331E-3</v>
      </c>
      <c r="M39" s="74">
        <f t="shared" si="3"/>
        <v>293</v>
      </c>
      <c r="N39" s="74">
        <f t="shared" si="5"/>
        <v>0</v>
      </c>
    </row>
    <row r="40" spans="1:14">
      <c r="A40" s="31">
        <v>38</v>
      </c>
      <c r="B40" s="79" t="s">
        <v>38</v>
      </c>
      <c r="C40" s="37">
        <v>30304</v>
      </c>
      <c r="D40" s="37">
        <v>31951</v>
      </c>
      <c r="E40" s="37">
        <v>33149</v>
      </c>
      <c r="F40" s="37"/>
      <c r="G40" s="37"/>
      <c r="H40" s="37"/>
      <c r="I40" s="75">
        <f t="shared" si="0"/>
        <v>1.5618514175112619E-2</v>
      </c>
      <c r="J40" s="75">
        <f t="shared" si="1"/>
        <v>9.3881995776135166E-2</v>
      </c>
      <c r="K40" s="73">
        <f t="shared" si="2"/>
        <v>2845</v>
      </c>
      <c r="L40" s="76">
        <f t="shared" si="4"/>
        <v>2.0515150204069861E-2</v>
      </c>
      <c r="M40" s="74">
        <f t="shared" si="3"/>
        <v>1198</v>
      </c>
      <c r="N40" s="74">
        <f t="shared" si="5"/>
        <v>0</v>
      </c>
    </row>
    <row r="41" spans="1:14">
      <c r="A41" s="31">
        <v>39</v>
      </c>
      <c r="B41" s="79" t="s">
        <v>39</v>
      </c>
      <c r="C41" s="37">
        <v>9265</v>
      </c>
      <c r="D41" s="37">
        <v>9616</v>
      </c>
      <c r="E41" s="37">
        <v>9834</v>
      </c>
      <c r="F41" s="37"/>
      <c r="G41" s="37"/>
      <c r="H41" s="37"/>
      <c r="I41" s="75">
        <f t="shared" si="0"/>
        <v>4.6333967358912036E-3</v>
      </c>
      <c r="J41" s="75">
        <f t="shared" si="1"/>
        <v>6.1413923367512141E-2</v>
      </c>
      <c r="K41" s="73">
        <f t="shared" si="2"/>
        <v>569</v>
      </c>
      <c r="L41" s="76">
        <f t="shared" si="4"/>
        <v>4.1030300408139717E-3</v>
      </c>
      <c r="M41" s="74">
        <f t="shared" si="3"/>
        <v>218</v>
      </c>
      <c r="N41" s="74">
        <f t="shared" si="5"/>
        <v>0</v>
      </c>
    </row>
    <row r="42" spans="1:14">
      <c r="A42" s="31">
        <v>40</v>
      </c>
      <c r="B42" s="79" t="s">
        <v>40</v>
      </c>
      <c r="C42" s="37">
        <v>5038</v>
      </c>
      <c r="D42" s="37">
        <v>5193</v>
      </c>
      <c r="E42" s="37">
        <v>5345</v>
      </c>
      <c r="F42" s="37"/>
      <c r="G42" s="37"/>
      <c r="H42" s="37"/>
      <c r="I42" s="75">
        <f t="shared" si="0"/>
        <v>2.5183552525257762E-3</v>
      </c>
      <c r="J42" s="75">
        <f t="shared" si="1"/>
        <v>6.093687971417229E-2</v>
      </c>
      <c r="K42" s="73">
        <f t="shared" si="2"/>
        <v>307</v>
      </c>
      <c r="L42" s="76">
        <f t="shared" si="4"/>
        <v>2.2137613752722133E-3</v>
      </c>
      <c r="M42" s="74">
        <f t="shared" si="3"/>
        <v>152</v>
      </c>
      <c r="N42" s="74">
        <f t="shared" si="5"/>
        <v>0</v>
      </c>
    </row>
    <row r="43" spans="1:14">
      <c r="A43" s="31">
        <v>41</v>
      </c>
      <c r="B43" s="79" t="s">
        <v>41</v>
      </c>
      <c r="C43" s="37">
        <v>35682</v>
      </c>
      <c r="D43" s="37">
        <v>38201</v>
      </c>
      <c r="E43" s="37">
        <v>39515</v>
      </c>
      <c r="F43" s="37"/>
      <c r="G43" s="37"/>
      <c r="H43" s="37"/>
      <c r="I43" s="75">
        <f t="shared" si="0"/>
        <v>1.8617924752770073E-2</v>
      </c>
      <c r="J43" s="75">
        <f t="shared" si="1"/>
        <v>0.10742110868224876</v>
      </c>
      <c r="K43" s="73">
        <f t="shared" si="2"/>
        <v>3833</v>
      </c>
      <c r="L43" s="76">
        <f t="shared" si="4"/>
        <v>2.7639567919929622E-2</v>
      </c>
      <c r="M43" s="74">
        <f t="shared" si="3"/>
        <v>1314</v>
      </c>
      <c r="N43" s="74">
        <f t="shared" si="5"/>
        <v>0</v>
      </c>
    </row>
    <row r="44" spans="1:14">
      <c r="A44" s="31">
        <v>42</v>
      </c>
      <c r="B44" s="79" t="s">
        <v>42</v>
      </c>
      <c r="C44" s="37">
        <v>58929</v>
      </c>
      <c r="D44" s="37">
        <v>62245</v>
      </c>
      <c r="E44" s="37">
        <v>63550</v>
      </c>
      <c r="F44" s="37"/>
      <c r="G44" s="37"/>
      <c r="H44" s="37"/>
      <c r="I44" s="75">
        <f t="shared" si="0"/>
        <v>2.9942278072593653E-2</v>
      </c>
      <c r="J44" s="75">
        <f t="shared" si="1"/>
        <v>7.8416399395883185E-2</v>
      </c>
      <c r="K44" s="73">
        <f t="shared" si="2"/>
        <v>4621</v>
      </c>
      <c r="L44" s="76">
        <f t="shared" si="4"/>
        <v>3.3321795814765139E-2</v>
      </c>
      <c r="M44" s="74">
        <f t="shared" si="3"/>
        <v>1305</v>
      </c>
      <c r="N44" s="74">
        <f t="shared" si="5"/>
        <v>0</v>
      </c>
    </row>
    <row r="45" spans="1:14">
      <c r="A45" s="31">
        <v>43</v>
      </c>
      <c r="B45" s="79" t="s">
        <v>43</v>
      </c>
      <c r="C45" s="37">
        <v>12156</v>
      </c>
      <c r="D45" s="37">
        <v>12331</v>
      </c>
      <c r="E45" s="37">
        <v>12789</v>
      </c>
      <c r="F45" s="37"/>
      <c r="G45" s="37"/>
      <c r="H45" s="37"/>
      <c r="I45" s="75">
        <f t="shared" si="0"/>
        <v>6.025677329195912E-3</v>
      </c>
      <c r="J45" s="75">
        <f t="shared" si="1"/>
        <v>5.2073050345508388E-2</v>
      </c>
      <c r="K45" s="73">
        <f t="shared" si="2"/>
        <v>633</v>
      </c>
      <c r="L45" s="76">
        <f t="shared" si="4"/>
        <v>4.5645307835417296E-3</v>
      </c>
      <c r="M45" s="74">
        <f t="shared" si="3"/>
        <v>458</v>
      </c>
      <c r="N45" s="74">
        <f t="shared" si="5"/>
        <v>0</v>
      </c>
    </row>
    <row r="46" spans="1:14">
      <c r="A46" s="31">
        <v>44</v>
      </c>
      <c r="B46" s="79" t="s">
        <v>44</v>
      </c>
      <c r="C46" s="37">
        <v>15417</v>
      </c>
      <c r="D46" s="37">
        <v>15452</v>
      </c>
      <c r="E46" s="37">
        <v>16131</v>
      </c>
      <c r="F46" s="37"/>
      <c r="G46" s="37"/>
      <c r="H46" s="37"/>
      <c r="I46" s="75">
        <f t="shared" si="0"/>
        <v>7.600297208324283E-3</v>
      </c>
      <c r="J46" s="75">
        <f t="shared" si="1"/>
        <v>4.6312512161899203E-2</v>
      </c>
      <c r="K46" s="73">
        <f t="shared" si="2"/>
        <v>714</v>
      </c>
      <c r="L46" s="76">
        <f t="shared" si="4"/>
        <v>5.1486176610565483E-3</v>
      </c>
      <c r="M46" s="74">
        <f t="shared" si="3"/>
        <v>679</v>
      </c>
      <c r="N46" s="74">
        <f t="shared" si="5"/>
        <v>0</v>
      </c>
    </row>
    <row r="47" spans="1:14">
      <c r="A47" s="31">
        <v>45</v>
      </c>
      <c r="B47" s="79" t="s">
        <v>45</v>
      </c>
      <c r="C47" s="37">
        <v>37863</v>
      </c>
      <c r="D47" s="37">
        <v>38976</v>
      </c>
      <c r="E47" s="37">
        <v>40256</v>
      </c>
      <c r="F47" s="37"/>
      <c r="G47" s="37"/>
      <c r="H47" s="37"/>
      <c r="I47" s="75">
        <f t="shared" si="0"/>
        <v>1.8967055013223131E-2</v>
      </c>
      <c r="J47" s="75">
        <f t="shared" si="1"/>
        <v>6.3201542402873512E-2</v>
      </c>
      <c r="K47" s="73">
        <f t="shared" si="2"/>
        <v>2393</v>
      </c>
      <c r="L47" s="76">
        <f t="shared" si="4"/>
        <v>1.725580120855507E-2</v>
      </c>
      <c r="M47" s="74">
        <f t="shared" si="3"/>
        <v>1280</v>
      </c>
      <c r="N47" s="74">
        <f t="shared" si="5"/>
        <v>0</v>
      </c>
    </row>
    <row r="48" spans="1:14">
      <c r="A48" s="31">
        <v>46</v>
      </c>
      <c r="B48" s="79" t="s">
        <v>46</v>
      </c>
      <c r="C48" s="37">
        <v>22354</v>
      </c>
      <c r="D48" s="37">
        <v>23425</v>
      </c>
      <c r="E48" s="37">
        <v>24163</v>
      </c>
      <c r="F48" s="37"/>
      <c r="G48" s="37"/>
      <c r="H48" s="37"/>
      <c r="I48" s="75">
        <f t="shared" si="0"/>
        <v>1.1384661920819519E-2</v>
      </c>
      <c r="J48" s="75">
        <f t="shared" si="1"/>
        <v>8.0925114073543886E-2</v>
      </c>
      <c r="K48" s="73">
        <f t="shared" si="2"/>
        <v>1809</v>
      </c>
      <c r="L48" s="76">
        <f t="shared" si="4"/>
        <v>1.304460693116428E-2</v>
      </c>
      <c r="M48" s="74">
        <f t="shared" si="3"/>
        <v>738</v>
      </c>
      <c r="N48" s="74">
        <f t="shared" si="5"/>
        <v>0</v>
      </c>
    </row>
    <row r="49" spans="1:14">
      <c r="A49" s="31">
        <v>47</v>
      </c>
      <c r="B49" s="79" t="s">
        <v>47</v>
      </c>
      <c r="C49" s="37">
        <v>9876</v>
      </c>
      <c r="D49" s="37">
        <v>10965</v>
      </c>
      <c r="E49" s="37">
        <v>11959</v>
      </c>
      <c r="F49" s="37"/>
      <c r="G49" s="37"/>
      <c r="H49" s="37"/>
      <c r="I49" s="75">
        <f t="shared" si="0"/>
        <v>5.6346137446128637E-3</v>
      </c>
      <c r="J49" s="75">
        <f t="shared" si="1"/>
        <v>0.21091535034426895</v>
      </c>
      <c r="K49" s="73">
        <f t="shared" si="2"/>
        <v>2083</v>
      </c>
      <c r="L49" s="76">
        <f t="shared" si="4"/>
        <v>1.5020406985967493E-2</v>
      </c>
      <c r="M49" s="74">
        <f t="shared" si="3"/>
        <v>994</v>
      </c>
      <c r="N49" s="74">
        <f t="shared" si="5"/>
        <v>0</v>
      </c>
    </row>
    <row r="50" spans="1:14">
      <c r="A50" s="31">
        <v>48</v>
      </c>
      <c r="B50" s="79" t="s">
        <v>48</v>
      </c>
      <c r="C50" s="37">
        <v>36305</v>
      </c>
      <c r="D50" s="37">
        <v>37426</v>
      </c>
      <c r="E50" s="37">
        <v>38188</v>
      </c>
      <c r="F50" s="37"/>
      <c r="G50" s="37"/>
      <c r="H50" s="37"/>
      <c r="I50" s="75">
        <f t="shared" si="0"/>
        <v>1.7992694178382476E-2</v>
      </c>
      <c r="J50" s="75">
        <f t="shared" si="1"/>
        <v>5.1866134141302853E-2</v>
      </c>
      <c r="K50" s="73">
        <f t="shared" si="2"/>
        <v>1883</v>
      </c>
      <c r="L50" s="76">
        <f t="shared" si="4"/>
        <v>1.357821716494325E-2</v>
      </c>
      <c r="M50" s="74">
        <f t="shared" si="3"/>
        <v>762</v>
      </c>
      <c r="N50" s="74">
        <f t="shared" si="5"/>
        <v>0</v>
      </c>
    </row>
    <row r="51" spans="1:14">
      <c r="A51" s="31">
        <v>49</v>
      </c>
      <c r="B51" s="79" t="s">
        <v>49</v>
      </c>
      <c r="C51" s="37">
        <v>4179</v>
      </c>
      <c r="D51" s="37">
        <v>4460</v>
      </c>
      <c r="E51" s="37">
        <v>4953</v>
      </c>
      <c r="F51" s="37"/>
      <c r="G51" s="37"/>
      <c r="H51" s="37"/>
      <c r="I51" s="75">
        <f t="shared" si="0"/>
        <v>2.3336601619757097E-3</v>
      </c>
      <c r="J51" s="75">
        <f t="shared" si="1"/>
        <v>0.18521177315147164</v>
      </c>
      <c r="K51" s="73">
        <f t="shared" si="2"/>
        <v>774</v>
      </c>
      <c r="L51" s="76">
        <f t="shared" si="4"/>
        <v>5.5812746073638213E-3</v>
      </c>
      <c r="M51" s="74">
        <f t="shared" si="3"/>
        <v>493</v>
      </c>
      <c r="N51" s="74">
        <f t="shared" si="5"/>
        <v>0</v>
      </c>
    </row>
    <row r="52" spans="1:14">
      <c r="A52" s="31">
        <v>50</v>
      </c>
      <c r="B52" s="79" t="s">
        <v>50</v>
      </c>
      <c r="C52" s="37">
        <v>9096</v>
      </c>
      <c r="D52" s="37">
        <v>9287</v>
      </c>
      <c r="E52" s="37">
        <v>9531</v>
      </c>
      <c r="F52" s="37"/>
      <c r="G52" s="37"/>
      <c r="H52" s="37"/>
      <c r="I52" s="75">
        <f t="shared" si="0"/>
        <v>4.4906349694711269E-3</v>
      </c>
      <c r="J52" s="75">
        <f t="shared" si="1"/>
        <v>4.7823218997361479E-2</v>
      </c>
      <c r="K52" s="73">
        <f t="shared" si="2"/>
        <v>435</v>
      </c>
      <c r="L52" s="76">
        <f t="shared" si="4"/>
        <v>3.1367628607277291E-3</v>
      </c>
      <c r="M52" s="74">
        <f t="shared" si="3"/>
        <v>244</v>
      </c>
      <c r="N52" s="74">
        <f t="shared" si="5"/>
        <v>0</v>
      </c>
    </row>
    <row r="53" spans="1:14">
      <c r="A53" s="31">
        <v>51</v>
      </c>
      <c r="B53" s="79" t="s">
        <v>51</v>
      </c>
      <c r="C53" s="37">
        <v>8488</v>
      </c>
      <c r="D53" s="37">
        <v>8832</v>
      </c>
      <c r="E53" s="37">
        <v>9096</v>
      </c>
      <c r="F53" s="37"/>
      <c r="G53" s="37"/>
      <c r="H53" s="37"/>
      <c r="I53" s="75">
        <f t="shared" si="0"/>
        <v>4.2856799582739868E-3</v>
      </c>
      <c r="J53" s="75">
        <f t="shared" si="1"/>
        <v>7.163053722902922E-2</v>
      </c>
      <c r="K53" s="73">
        <f t="shared" si="2"/>
        <v>608</v>
      </c>
      <c r="L53" s="76">
        <f t="shared" si="4"/>
        <v>4.3842570559136989E-3</v>
      </c>
      <c r="M53" s="74">
        <f t="shared" si="3"/>
        <v>264</v>
      </c>
      <c r="N53" s="74">
        <f t="shared" si="5"/>
        <v>0</v>
      </c>
    </row>
    <row r="54" spans="1:14">
      <c r="A54" s="31">
        <v>52</v>
      </c>
      <c r="B54" s="79" t="s">
        <v>52</v>
      </c>
      <c r="C54" s="37">
        <v>15055</v>
      </c>
      <c r="D54" s="37">
        <v>16485</v>
      </c>
      <c r="E54" s="37">
        <v>17103</v>
      </c>
      <c r="F54" s="37"/>
      <c r="G54" s="37"/>
      <c r="H54" s="37"/>
      <c r="I54" s="75">
        <f t="shared" si="0"/>
        <v>8.0582656471372017E-3</v>
      </c>
      <c r="J54" s="75">
        <f t="shared" si="1"/>
        <v>0.13603454001992693</v>
      </c>
      <c r="K54" s="73">
        <f t="shared" si="2"/>
        <v>2048</v>
      </c>
      <c r="L54" s="76">
        <f t="shared" si="4"/>
        <v>1.476802376728825E-2</v>
      </c>
      <c r="M54" s="74">
        <f t="shared" si="3"/>
        <v>618</v>
      </c>
      <c r="N54" s="74">
        <f t="shared" si="5"/>
        <v>0</v>
      </c>
    </row>
    <row r="55" spans="1:14">
      <c r="A55" s="31">
        <v>53</v>
      </c>
      <c r="B55" s="79" t="s">
        <v>53</v>
      </c>
      <c r="C55" s="37">
        <v>7253</v>
      </c>
      <c r="D55" s="37">
        <v>7517</v>
      </c>
      <c r="E55" s="37">
        <v>8139</v>
      </c>
      <c r="F55" s="37"/>
      <c r="G55" s="37"/>
      <c r="H55" s="37"/>
      <c r="I55" s="75">
        <f t="shared" si="0"/>
        <v>3.8347789336402789E-3</v>
      </c>
      <c r="J55" s="75">
        <f t="shared" si="1"/>
        <v>0.12215634909692541</v>
      </c>
      <c r="K55" s="73">
        <f t="shared" si="2"/>
        <v>886</v>
      </c>
      <c r="L55" s="76">
        <f t="shared" si="4"/>
        <v>6.3889009071373976E-3</v>
      </c>
      <c r="M55" s="74">
        <f t="shared" si="3"/>
        <v>622</v>
      </c>
      <c r="N55" s="74">
        <f t="shared" si="5"/>
        <v>0</v>
      </c>
    </row>
    <row r="56" spans="1:14">
      <c r="A56" s="31">
        <v>54</v>
      </c>
      <c r="B56" s="79" t="s">
        <v>54</v>
      </c>
      <c r="C56" s="37">
        <v>25486</v>
      </c>
      <c r="D56" s="37">
        <v>26124</v>
      </c>
      <c r="E56" s="37">
        <v>26911</v>
      </c>
      <c r="F56" s="37"/>
      <c r="G56" s="37"/>
      <c r="H56" s="37"/>
      <c r="I56" s="75">
        <f t="shared" si="0"/>
        <v>1.2679412198451106E-2</v>
      </c>
      <c r="J56" s="75">
        <f t="shared" si="1"/>
        <v>5.5913050302126656E-2</v>
      </c>
      <c r="K56" s="73">
        <f t="shared" si="2"/>
        <v>1425</v>
      </c>
      <c r="L56" s="76">
        <f t="shared" si="4"/>
        <v>1.0275602474797732E-2</v>
      </c>
      <c r="M56" s="74">
        <f t="shared" si="3"/>
        <v>787</v>
      </c>
      <c r="N56" s="74">
        <f t="shared" si="5"/>
        <v>0</v>
      </c>
    </row>
    <row r="57" spans="1:14">
      <c r="A57" s="31">
        <v>55</v>
      </c>
      <c r="B57" s="79" t="s">
        <v>55</v>
      </c>
      <c r="C57" s="37">
        <v>29035</v>
      </c>
      <c r="D57" s="37">
        <v>30205</v>
      </c>
      <c r="E57" s="37">
        <v>31387</v>
      </c>
      <c r="F57" s="37"/>
      <c r="G57" s="37"/>
      <c r="H57" s="37"/>
      <c r="I57" s="75">
        <f t="shared" si="0"/>
        <v>1.4788328589527883E-2</v>
      </c>
      <c r="J57" s="75">
        <f t="shared" si="1"/>
        <v>8.1005682796624762E-2</v>
      </c>
      <c r="K57" s="73">
        <f t="shared" si="2"/>
        <v>2352</v>
      </c>
      <c r="L57" s="76">
        <f t="shared" si="4"/>
        <v>1.6960152295245102E-2</v>
      </c>
      <c r="M57" s="74">
        <f t="shared" si="3"/>
        <v>1182</v>
      </c>
      <c r="N57" s="74">
        <f t="shared" si="5"/>
        <v>0</v>
      </c>
    </row>
    <row r="58" spans="1:14">
      <c r="A58" s="31">
        <v>56</v>
      </c>
      <c r="B58" s="79" t="s">
        <v>56</v>
      </c>
      <c r="C58" s="37">
        <v>3189</v>
      </c>
      <c r="D58" s="37">
        <v>3302</v>
      </c>
      <c r="E58" s="37">
        <v>3628</v>
      </c>
      <c r="F58" s="37"/>
      <c r="G58" s="37"/>
      <c r="H58" s="37"/>
      <c r="I58" s="75">
        <f t="shared" si="0"/>
        <v>1.7093719094786746E-3</v>
      </c>
      <c r="J58" s="75">
        <f t="shared" si="1"/>
        <v>0.1376607086861085</v>
      </c>
      <c r="K58" s="73">
        <f t="shared" si="2"/>
        <v>439</v>
      </c>
      <c r="L58" s="76">
        <f t="shared" si="4"/>
        <v>3.1656066571482139E-3</v>
      </c>
      <c r="M58" s="74">
        <f t="shared" si="3"/>
        <v>326</v>
      </c>
      <c r="N58" s="74">
        <f t="shared" si="5"/>
        <v>0</v>
      </c>
    </row>
    <row r="59" spans="1:14">
      <c r="A59" s="31">
        <v>57</v>
      </c>
      <c r="B59" s="79" t="s">
        <v>57</v>
      </c>
      <c r="C59" s="37">
        <v>4541</v>
      </c>
      <c r="D59" s="37">
        <v>4580</v>
      </c>
      <c r="E59" s="37">
        <v>4782</v>
      </c>
      <c r="F59" s="37"/>
      <c r="G59" s="37"/>
      <c r="H59" s="37"/>
      <c r="I59" s="75">
        <f t="shared" si="0"/>
        <v>2.2530916403326962E-3</v>
      </c>
      <c r="J59" s="75">
        <f t="shared" si="1"/>
        <v>5.307201057035895E-2</v>
      </c>
      <c r="K59" s="73">
        <f t="shared" si="2"/>
        <v>241</v>
      </c>
      <c r="L59" s="76">
        <f t="shared" si="4"/>
        <v>1.737838734334213E-3</v>
      </c>
      <c r="M59" s="74">
        <f t="shared" si="3"/>
        <v>202</v>
      </c>
      <c r="N59" s="74">
        <f t="shared" si="5"/>
        <v>0</v>
      </c>
    </row>
    <row r="60" spans="1:14">
      <c r="A60" s="31">
        <v>58</v>
      </c>
      <c r="B60" s="79" t="s">
        <v>58</v>
      </c>
      <c r="C60" s="37">
        <v>11758</v>
      </c>
      <c r="D60" s="37">
        <v>12309</v>
      </c>
      <c r="E60" s="37">
        <v>12943</v>
      </c>
      <c r="F60" s="37"/>
      <c r="G60" s="37"/>
      <c r="H60" s="37"/>
      <c r="I60" s="75">
        <f t="shared" si="0"/>
        <v>6.0982361147691524E-3</v>
      </c>
      <c r="J60" s="75">
        <f t="shared" si="1"/>
        <v>0.10078244599421671</v>
      </c>
      <c r="K60" s="73">
        <f t="shared" si="2"/>
        <v>1185</v>
      </c>
      <c r="L60" s="76">
        <f t="shared" si="4"/>
        <v>8.5449746895686404E-3</v>
      </c>
      <c r="M60" s="74">
        <f t="shared" si="3"/>
        <v>634</v>
      </c>
      <c r="N60" s="74">
        <f t="shared" si="5"/>
        <v>0</v>
      </c>
    </row>
    <row r="61" spans="1:14">
      <c r="A61" s="31">
        <v>59</v>
      </c>
      <c r="B61" s="79" t="s">
        <v>59</v>
      </c>
      <c r="C61" s="37">
        <v>23588</v>
      </c>
      <c r="D61" s="37">
        <v>24924</v>
      </c>
      <c r="E61" s="37">
        <v>25809</v>
      </c>
      <c r="F61" s="37"/>
      <c r="G61" s="37"/>
      <c r="H61" s="37"/>
      <c r="I61" s="75">
        <f t="shared" si="0"/>
        <v>1.2160192836751684E-2</v>
      </c>
      <c r="J61" s="75">
        <f t="shared" si="1"/>
        <v>9.4158046464303882E-2</v>
      </c>
      <c r="K61" s="73">
        <f t="shared" si="2"/>
        <v>2221</v>
      </c>
      <c r="L61" s="76">
        <f t="shared" si="4"/>
        <v>1.6015517962474222E-2</v>
      </c>
      <c r="M61" s="74">
        <f t="shared" si="3"/>
        <v>885</v>
      </c>
      <c r="N61" s="74">
        <f t="shared" si="5"/>
        <v>0</v>
      </c>
    </row>
    <row r="62" spans="1:14">
      <c r="A62" s="31">
        <v>60</v>
      </c>
      <c r="B62" s="79" t="s">
        <v>60</v>
      </c>
      <c r="C62" s="37">
        <v>12211</v>
      </c>
      <c r="D62" s="37">
        <v>12880</v>
      </c>
      <c r="E62" s="37">
        <v>13345</v>
      </c>
      <c r="F62" s="37"/>
      <c r="G62" s="37"/>
      <c r="H62" s="37"/>
      <c r="I62" s="75">
        <f t="shared" si="0"/>
        <v>6.2876428147720263E-3</v>
      </c>
      <c r="J62" s="75">
        <f t="shared" si="1"/>
        <v>9.2867087052657435E-2</v>
      </c>
      <c r="K62" s="73">
        <f t="shared" si="2"/>
        <v>1134</v>
      </c>
      <c r="L62" s="76">
        <f t="shared" si="4"/>
        <v>8.1772162852074594E-3</v>
      </c>
      <c r="M62" s="74">
        <f t="shared" si="3"/>
        <v>465</v>
      </c>
      <c r="N62" s="74">
        <f t="shared" si="5"/>
        <v>0</v>
      </c>
    </row>
    <row r="63" spans="1:14">
      <c r="A63" s="31">
        <v>61</v>
      </c>
      <c r="B63" s="79" t="s">
        <v>61</v>
      </c>
      <c r="C63" s="37">
        <v>17685</v>
      </c>
      <c r="D63" s="37">
        <v>18247</v>
      </c>
      <c r="E63" s="37">
        <v>18809</v>
      </c>
      <c r="F63" s="37"/>
      <c r="G63" s="37"/>
      <c r="H63" s="37"/>
      <c r="I63" s="75">
        <f t="shared" si="0"/>
        <v>8.8620662197862153E-3</v>
      </c>
      <c r="J63" s="75">
        <f t="shared" si="1"/>
        <v>6.3556686457449815E-2</v>
      </c>
      <c r="K63" s="73">
        <f t="shared" si="2"/>
        <v>1124</v>
      </c>
      <c r="L63" s="76">
        <f t="shared" si="4"/>
        <v>8.1051067941562468E-3</v>
      </c>
      <c r="M63" s="74">
        <f t="shared" si="3"/>
        <v>562</v>
      </c>
      <c r="N63" s="74">
        <f t="shared" si="5"/>
        <v>0</v>
      </c>
    </row>
    <row r="64" spans="1:14">
      <c r="A64" s="31">
        <v>62</v>
      </c>
      <c r="B64" s="79" t="s">
        <v>62</v>
      </c>
      <c r="C64" s="37">
        <v>1899</v>
      </c>
      <c r="D64" s="37">
        <v>1917</v>
      </c>
      <c r="E64" s="37">
        <v>2037</v>
      </c>
      <c r="F64" s="37"/>
      <c r="G64" s="37"/>
      <c r="H64" s="37"/>
      <c r="I64" s="75">
        <f t="shared" si="0"/>
        <v>9.5975484553695149E-4</v>
      </c>
      <c r="J64" s="75">
        <f t="shared" si="1"/>
        <v>7.266982622432859E-2</v>
      </c>
      <c r="K64" s="73">
        <f t="shared" si="2"/>
        <v>138</v>
      </c>
      <c r="L64" s="76">
        <f t="shared" si="4"/>
        <v>9.9511097650672791E-4</v>
      </c>
      <c r="M64" s="74">
        <f t="shared" si="3"/>
        <v>120</v>
      </c>
      <c r="N64" s="74">
        <f t="shared" si="5"/>
        <v>0</v>
      </c>
    </row>
    <row r="65" spans="1:14">
      <c r="A65" s="31">
        <v>63</v>
      </c>
      <c r="B65" s="79" t="s">
        <v>63</v>
      </c>
      <c r="C65" s="37">
        <v>29917</v>
      </c>
      <c r="D65" s="37">
        <v>32515</v>
      </c>
      <c r="E65" s="37">
        <v>34367</v>
      </c>
      <c r="F65" s="37"/>
      <c r="G65" s="37"/>
      <c r="H65" s="37"/>
      <c r="I65" s="75">
        <f t="shared" si="0"/>
        <v>1.6192388206464611E-2</v>
      </c>
      <c r="J65" s="75">
        <f t="shared" si="1"/>
        <v>0.14874486078149546</v>
      </c>
      <c r="K65" s="73">
        <f t="shared" si="2"/>
        <v>4450</v>
      </c>
      <c r="L65" s="76">
        <f t="shared" si="4"/>
        <v>3.2088723517789408E-2</v>
      </c>
      <c r="M65" s="74">
        <f t="shared" si="3"/>
        <v>1852</v>
      </c>
      <c r="N65" s="74">
        <f t="shared" si="5"/>
        <v>0</v>
      </c>
    </row>
    <row r="66" spans="1:14">
      <c r="A66" s="31">
        <v>64</v>
      </c>
      <c r="B66" s="79" t="s">
        <v>64</v>
      </c>
      <c r="C66" s="37">
        <v>11000</v>
      </c>
      <c r="D66" s="37">
        <v>11376</v>
      </c>
      <c r="E66" s="37">
        <v>11772</v>
      </c>
      <c r="F66" s="37"/>
      <c r="G66" s="37"/>
      <c r="H66" s="37"/>
      <c r="I66" s="75">
        <f t="shared" si="0"/>
        <v>5.5465066478453577E-3</v>
      </c>
      <c r="J66" s="75">
        <f t="shared" si="1"/>
        <v>7.0181818181818179E-2</v>
      </c>
      <c r="K66" s="73">
        <f t="shared" si="2"/>
        <v>772</v>
      </c>
      <c r="L66" s="76">
        <f t="shared" si="4"/>
        <v>5.5668527091535785E-3</v>
      </c>
      <c r="M66" s="74">
        <f t="shared" si="3"/>
        <v>396</v>
      </c>
      <c r="N66" s="74">
        <f t="shared" si="5"/>
        <v>0</v>
      </c>
    </row>
    <row r="67" spans="1:14">
      <c r="A67" s="31">
        <v>65</v>
      </c>
      <c r="B67" s="79" t="s">
        <v>65</v>
      </c>
      <c r="C67" s="37">
        <v>12775</v>
      </c>
      <c r="D67" s="37">
        <v>14156</v>
      </c>
      <c r="E67" s="37">
        <v>15296</v>
      </c>
      <c r="F67" s="37"/>
      <c r="G67" s="37"/>
      <c r="H67" s="37"/>
      <c r="I67" s="75">
        <f t="shared" ref="I67:I84" si="6">E67/$E$84</f>
        <v>7.2068778190148303E-3</v>
      </c>
      <c r="J67" s="75">
        <f t="shared" ref="J67:J84" si="7">(E67-C67)/C67</f>
        <v>0.19733855185909979</v>
      </c>
      <c r="K67" s="73">
        <f t="shared" ref="K67:K84" si="8">E67-C67</f>
        <v>2521</v>
      </c>
      <c r="L67" s="76">
        <f t="shared" si="4"/>
        <v>1.8178802694010586E-2</v>
      </c>
      <c r="M67" s="74">
        <f t="shared" ref="M67:M84" si="9">E67-D67</f>
        <v>1140</v>
      </c>
      <c r="N67" s="74">
        <f t="shared" si="5"/>
        <v>0</v>
      </c>
    </row>
    <row r="68" spans="1:14">
      <c r="A68" s="31">
        <v>66</v>
      </c>
      <c r="B68" s="79" t="s">
        <v>66</v>
      </c>
      <c r="C68" s="37">
        <v>9829</v>
      </c>
      <c r="D68" s="37">
        <v>10154</v>
      </c>
      <c r="E68" s="37">
        <v>10593</v>
      </c>
      <c r="F68" s="37"/>
      <c r="G68" s="37"/>
      <c r="H68" s="37"/>
      <c r="I68" s="75">
        <f t="shared" si="6"/>
        <v>4.9910078933593166E-3</v>
      </c>
      <c r="J68" s="75">
        <f t="shared" si="7"/>
        <v>7.7729168786244793E-2</v>
      </c>
      <c r="K68" s="73">
        <f t="shared" si="8"/>
        <v>764</v>
      </c>
      <c r="L68" s="76">
        <f t="shared" ref="L68:L84" si="10">K68/$K$84</f>
        <v>5.5091651163126087E-3</v>
      </c>
      <c r="M68" s="74">
        <f t="shared" si="9"/>
        <v>439</v>
      </c>
      <c r="N68" s="74">
        <f t="shared" ref="N68:N84" si="11">H68-G68</f>
        <v>0</v>
      </c>
    </row>
    <row r="69" spans="1:14">
      <c r="A69" s="31">
        <v>67</v>
      </c>
      <c r="B69" s="79" t="s">
        <v>67</v>
      </c>
      <c r="C69" s="37">
        <v>10423</v>
      </c>
      <c r="D69" s="37">
        <v>10331</v>
      </c>
      <c r="E69" s="37">
        <v>10618</v>
      </c>
      <c r="F69" s="37"/>
      <c r="G69" s="37"/>
      <c r="H69" s="37"/>
      <c r="I69" s="75">
        <f t="shared" si="6"/>
        <v>5.0027869169913357E-3</v>
      </c>
      <c r="J69" s="75">
        <f t="shared" si="7"/>
        <v>1.8708625155905208E-2</v>
      </c>
      <c r="K69" s="73">
        <f t="shared" si="8"/>
        <v>195</v>
      </c>
      <c r="L69" s="76">
        <f t="shared" si="10"/>
        <v>1.4061350754986371E-3</v>
      </c>
      <c r="M69" s="74">
        <f t="shared" si="9"/>
        <v>287</v>
      </c>
      <c r="N69" s="74">
        <f t="shared" si="11"/>
        <v>0</v>
      </c>
    </row>
    <row r="70" spans="1:14">
      <c r="A70" s="31">
        <v>68</v>
      </c>
      <c r="B70" s="79" t="s">
        <v>68</v>
      </c>
      <c r="C70" s="37">
        <v>10444</v>
      </c>
      <c r="D70" s="37">
        <v>10897</v>
      </c>
      <c r="E70" s="37">
        <v>11270</v>
      </c>
      <c r="F70" s="37"/>
      <c r="G70" s="37"/>
      <c r="H70" s="37"/>
      <c r="I70" s="75">
        <f t="shared" si="6"/>
        <v>5.3099838533144051E-3</v>
      </c>
      <c r="J70" s="75">
        <f t="shared" si="7"/>
        <v>7.9088471849865949E-2</v>
      </c>
      <c r="K70" s="73">
        <f t="shared" si="8"/>
        <v>826</v>
      </c>
      <c r="L70" s="76">
        <f t="shared" si="10"/>
        <v>5.9562439608301246E-3</v>
      </c>
      <c r="M70" s="74">
        <f t="shared" si="9"/>
        <v>373</v>
      </c>
      <c r="N70" s="74">
        <f t="shared" si="11"/>
        <v>0</v>
      </c>
    </row>
    <row r="71" spans="1:14">
      <c r="A71" s="31">
        <v>69</v>
      </c>
      <c r="B71" s="79" t="s">
        <v>69</v>
      </c>
      <c r="C71" s="37">
        <v>1558</v>
      </c>
      <c r="D71" s="37">
        <v>1557</v>
      </c>
      <c r="E71" s="37">
        <v>1593</v>
      </c>
      <c r="F71" s="37"/>
      <c r="G71" s="37"/>
      <c r="H71" s="37"/>
      <c r="I71" s="75">
        <f t="shared" si="6"/>
        <v>7.5055938583228456E-4</v>
      </c>
      <c r="J71" s="75">
        <f t="shared" si="7"/>
        <v>2.2464698331193838E-2</v>
      </c>
      <c r="K71" s="73">
        <f t="shared" si="8"/>
        <v>35</v>
      </c>
      <c r="L71" s="76">
        <f t="shared" si="10"/>
        <v>2.5238321867924259E-4</v>
      </c>
      <c r="M71" s="74">
        <f t="shared" si="9"/>
        <v>36</v>
      </c>
      <c r="N71" s="74">
        <f t="shared" si="11"/>
        <v>0</v>
      </c>
    </row>
    <row r="72" spans="1:14">
      <c r="A72" s="31">
        <v>70</v>
      </c>
      <c r="B72" s="79" t="s">
        <v>70</v>
      </c>
      <c r="C72" s="37">
        <v>6486</v>
      </c>
      <c r="D72" s="37">
        <v>6745</v>
      </c>
      <c r="E72" s="37">
        <v>7018</v>
      </c>
      <c r="F72" s="37"/>
      <c r="G72" s="37"/>
      <c r="H72" s="37"/>
      <c r="I72" s="75">
        <f t="shared" si="6"/>
        <v>3.3066075139805231E-3</v>
      </c>
      <c r="J72" s="75">
        <f t="shared" si="7"/>
        <v>8.2022818378045023E-2</v>
      </c>
      <c r="K72" s="73">
        <f t="shared" si="8"/>
        <v>532</v>
      </c>
      <c r="L72" s="76">
        <f t="shared" si="10"/>
        <v>3.8362249239244869E-3</v>
      </c>
      <c r="M72" s="74">
        <f t="shared" si="9"/>
        <v>273</v>
      </c>
      <c r="N72" s="74">
        <f t="shared" si="11"/>
        <v>0</v>
      </c>
    </row>
    <row r="73" spans="1:14">
      <c r="A73" s="31">
        <v>71</v>
      </c>
      <c r="B73" s="79" t="s">
        <v>71</v>
      </c>
      <c r="C73" s="37">
        <v>5398</v>
      </c>
      <c r="D73" s="37">
        <v>5467</v>
      </c>
      <c r="E73" s="37">
        <v>5697</v>
      </c>
      <c r="F73" s="37"/>
      <c r="G73" s="37"/>
      <c r="H73" s="37"/>
      <c r="I73" s="75">
        <f t="shared" si="6"/>
        <v>2.6842039052646111E-3</v>
      </c>
      <c r="J73" s="75">
        <f t="shared" si="7"/>
        <v>5.5390885513153021E-2</v>
      </c>
      <c r="K73" s="73">
        <f t="shared" si="8"/>
        <v>299</v>
      </c>
      <c r="L73" s="76">
        <f t="shared" si="10"/>
        <v>2.1560737824312436E-3</v>
      </c>
      <c r="M73" s="74">
        <f t="shared" si="9"/>
        <v>230</v>
      </c>
      <c r="N73" s="74">
        <f t="shared" si="11"/>
        <v>0</v>
      </c>
    </row>
    <row r="74" spans="1:14">
      <c r="A74" s="31">
        <v>72</v>
      </c>
      <c r="B74" s="79" t="s">
        <v>72</v>
      </c>
      <c r="C74" s="37">
        <v>5521</v>
      </c>
      <c r="D74" s="37">
        <v>6303</v>
      </c>
      <c r="E74" s="37">
        <v>6935</v>
      </c>
      <c r="F74" s="37"/>
      <c r="G74" s="37"/>
      <c r="H74" s="37"/>
      <c r="I74" s="75">
        <f t="shared" si="6"/>
        <v>3.2675011555222183E-3</v>
      </c>
      <c r="J74" s="75">
        <f t="shared" si="7"/>
        <v>0.25611302300307914</v>
      </c>
      <c r="K74" s="73">
        <f t="shared" si="8"/>
        <v>1414</v>
      </c>
      <c r="L74" s="76">
        <f t="shared" si="10"/>
        <v>1.01962820346414E-2</v>
      </c>
      <c r="M74" s="74">
        <f t="shared" si="9"/>
        <v>632</v>
      </c>
      <c r="N74" s="74">
        <f t="shared" si="11"/>
        <v>0</v>
      </c>
    </row>
    <row r="75" spans="1:14">
      <c r="A75" s="31">
        <v>73</v>
      </c>
      <c r="B75" s="79" t="s">
        <v>73</v>
      </c>
      <c r="C75" s="37">
        <v>4425</v>
      </c>
      <c r="D75" s="37">
        <v>4813</v>
      </c>
      <c r="E75" s="37">
        <v>5299</v>
      </c>
      <c r="F75" s="37"/>
      <c r="G75" s="37"/>
      <c r="H75" s="37"/>
      <c r="I75" s="75">
        <f t="shared" si="6"/>
        <v>2.4966818490428601E-3</v>
      </c>
      <c r="J75" s="75">
        <f t="shared" si="7"/>
        <v>0.19751412429378531</v>
      </c>
      <c r="K75" s="73">
        <f t="shared" si="8"/>
        <v>874</v>
      </c>
      <c r="L75" s="76">
        <f t="shared" si="10"/>
        <v>6.302369517875943E-3</v>
      </c>
      <c r="M75" s="74">
        <f t="shared" si="9"/>
        <v>486</v>
      </c>
      <c r="N75" s="74">
        <f t="shared" si="11"/>
        <v>0</v>
      </c>
    </row>
    <row r="76" spans="1:14">
      <c r="A76" s="31">
        <v>74</v>
      </c>
      <c r="B76" s="79" t="s">
        <v>74</v>
      </c>
      <c r="C76" s="37">
        <v>3993</v>
      </c>
      <c r="D76" s="37">
        <v>4145</v>
      </c>
      <c r="E76" s="37">
        <v>4345</v>
      </c>
      <c r="F76" s="37"/>
      <c r="G76" s="37"/>
      <c r="H76" s="37"/>
      <c r="I76" s="75">
        <f t="shared" si="6"/>
        <v>2.0471943072449946E-3</v>
      </c>
      <c r="J76" s="75">
        <f t="shared" si="7"/>
        <v>8.8154269972451793E-2</v>
      </c>
      <c r="K76" s="73">
        <f t="shared" si="8"/>
        <v>352</v>
      </c>
      <c r="L76" s="76">
        <f t="shared" si="10"/>
        <v>2.5382540850026679E-3</v>
      </c>
      <c r="M76" s="74">
        <f t="shared" si="9"/>
        <v>200</v>
      </c>
      <c r="N76" s="74">
        <f t="shared" si="11"/>
        <v>0</v>
      </c>
    </row>
    <row r="77" spans="1:14">
      <c r="A77" s="31">
        <v>75</v>
      </c>
      <c r="B77" s="79" t="s">
        <v>75</v>
      </c>
      <c r="C77" s="37">
        <v>1938</v>
      </c>
      <c r="D77" s="37">
        <v>2032</v>
      </c>
      <c r="E77" s="37">
        <v>2161</v>
      </c>
      <c r="F77" s="37"/>
      <c r="G77" s="37"/>
      <c r="H77" s="37"/>
      <c r="I77" s="75">
        <f t="shared" si="6"/>
        <v>1.0181788027517683E-3</v>
      </c>
      <c r="J77" s="75">
        <f t="shared" si="7"/>
        <v>0.11506707946336429</v>
      </c>
      <c r="K77" s="73">
        <f t="shared" si="8"/>
        <v>223</v>
      </c>
      <c r="L77" s="76">
        <f t="shared" si="10"/>
        <v>1.6080416504420311E-3</v>
      </c>
      <c r="M77" s="74">
        <f t="shared" si="9"/>
        <v>129</v>
      </c>
      <c r="N77" s="74">
        <f t="shared" si="11"/>
        <v>0</v>
      </c>
    </row>
    <row r="78" spans="1:14">
      <c r="A78" s="31">
        <v>76</v>
      </c>
      <c r="B78" s="79" t="s">
        <v>76</v>
      </c>
      <c r="C78" s="37">
        <v>3417</v>
      </c>
      <c r="D78" s="37">
        <v>3654</v>
      </c>
      <c r="E78" s="37">
        <v>3847</v>
      </c>
      <c r="F78" s="37"/>
      <c r="G78" s="37"/>
      <c r="H78" s="37"/>
      <c r="I78" s="75">
        <f t="shared" si="6"/>
        <v>1.8125561564951657E-3</v>
      </c>
      <c r="J78" s="75">
        <f t="shared" si="7"/>
        <v>0.12584138132865086</v>
      </c>
      <c r="K78" s="73">
        <f t="shared" si="8"/>
        <v>430</v>
      </c>
      <c r="L78" s="76">
        <f t="shared" si="10"/>
        <v>3.1007081152021228E-3</v>
      </c>
      <c r="M78" s="74">
        <f t="shared" si="9"/>
        <v>193</v>
      </c>
      <c r="N78" s="74">
        <f t="shared" si="11"/>
        <v>0</v>
      </c>
    </row>
    <row r="79" spans="1:14">
      <c r="A79" s="31">
        <v>77</v>
      </c>
      <c r="B79" s="79" t="s">
        <v>77</v>
      </c>
      <c r="C79" s="37">
        <v>6847</v>
      </c>
      <c r="D79" s="37">
        <v>7140</v>
      </c>
      <c r="E79" s="37">
        <v>7338</v>
      </c>
      <c r="F79" s="37"/>
      <c r="G79" s="37"/>
      <c r="H79" s="37"/>
      <c r="I79" s="75">
        <f t="shared" si="6"/>
        <v>3.4573790164703733E-3</v>
      </c>
      <c r="J79" s="75">
        <f t="shared" si="7"/>
        <v>7.1710238060464435E-2</v>
      </c>
      <c r="K79" s="73">
        <f t="shared" si="8"/>
        <v>491</v>
      </c>
      <c r="L79" s="76">
        <f t="shared" si="10"/>
        <v>3.5405760106145172E-3</v>
      </c>
      <c r="M79" s="74">
        <f t="shared" si="9"/>
        <v>198</v>
      </c>
      <c r="N79" s="74">
        <f t="shared" si="11"/>
        <v>0</v>
      </c>
    </row>
    <row r="80" spans="1:14">
      <c r="A80" s="31">
        <v>78</v>
      </c>
      <c r="B80" s="79" t="s">
        <v>78</v>
      </c>
      <c r="C80" s="37">
        <v>4644</v>
      </c>
      <c r="D80" s="37">
        <v>4792</v>
      </c>
      <c r="E80" s="37">
        <v>4907</v>
      </c>
      <c r="F80" s="37"/>
      <c r="G80" s="37"/>
      <c r="H80" s="37"/>
      <c r="I80" s="75">
        <f t="shared" si="6"/>
        <v>2.311986758492794E-3</v>
      </c>
      <c r="J80" s="75">
        <f t="shared" si="7"/>
        <v>5.6632213608957795E-2</v>
      </c>
      <c r="K80" s="73">
        <f t="shared" si="8"/>
        <v>263</v>
      </c>
      <c r="L80" s="76">
        <f t="shared" si="10"/>
        <v>1.8964796146468798E-3</v>
      </c>
      <c r="M80" s="74">
        <f t="shared" si="9"/>
        <v>115</v>
      </c>
      <c r="N80" s="74">
        <f t="shared" si="11"/>
        <v>0</v>
      </c>
    </row>
    <row r="81" spans="1:14">
      <c r="A81" s="31">
        <v>79</v>
      </c>
      <c r="B81" s="79" t="s">
        <v>79</v>
      </c>
      <c r="C81" s="37">
        <v>3337</v>
      </c>
      <c r="D81" s="37">
        <v>3520</v>
      </c>
      <c r="E81" s="37">
        <v>3696</v>
      </c>
      <c r="F81" s="37"/>
      <c r="G81" s="37"/>
      <c r="H81" s="37"/>
      <c r="I81" s="75">
        <f t="shared" si="6"/>
        <v>1.7414108537577677E-3</v>
      </c>
      <c r="J81" s="75">
        <f t="shared" si="7"/>
        <v>0.10758166017380881</v>
      </c>
      <c r="K81" s="73">
        <f t="shared" si="8"/>
        <v>359</v>
      </c>
      <c r="L81" s="76">
        <f t="shared" si="10"/>
        <v>2.5887307287385166E-3</v>
      </c>
      <c r="M81" s="74">
        <f t="shared" si="9"/>
        <v>176</v>
      </c>
      <c r="N81" s="74">
        <f t="shared" si="11"/>
        <v>0</v>
      </c>
    </row>
    <row r="82" spans="1:14">
      <c r="A82" s="31">
        <v>80</v>
      </c>
      <c r="B82" s="79" t="s">
        <v>80</v>
      </c>
      <c r="C82" s="37">
        <v>10807</v>
      </c>
      <c r="D82" s="37">
        <v>11369</v>
      </c>
      <c r="E82" s="37">
        <v>11771</v>
      </c>
      <c r="F82" s="37"/>
      <c r="G82" s="37"/>
      <c r="H82" s="37"/>
      <c r="I82" s="75">
        <f t="shared" si="6"/>
        <v>5.5460354869000771E-3</v>
      </c>
      <c r="J82" s="75">
        <f t="shared" si="7"/>
        <v>8.9201443508836867E-2</v>
      </c>
      <c r="K82" s="73">
        <f t="shared" si="8"/>
        <v>964</v>
      </c>
      <c r="L82" s="76">
        <f t="shared" si="10"/>
        <v>6.9513549373368521E-3</v>
      </c>
      <c r="M82" s="74">
        <f t="shared" si="9"/>
        <v>402</v>
      </c>
      <c r="N82" s="74">
        <f t="shared" si="11"/>
        <v>0</v>
      </c>
    </row>
    <row r="83" spans="1:14">
      <c r="A83" s="31">
        <v>81</v>
      </c>
      <c r="B83" s="79" t="s">
        <v>81</v>
      </c>
      <c r="C83" s="37">
        <v>9019</v>
      </c>
      <c r="D83" s="37">
        <v>9315</v>
      </c>
      <c r="E83" s="37">
        <v>9772</v>
      </c>
      <c r="F83" s="37"/>
      <c r="G83" s="37"/>
      <c r="H83" s="37"/>
      <c r="I83" s="75">
        <f t="shared" si="6"/>
        <v>4.6041847572837946E-3</v>
      </c>
      <c r="J83" s="75">
        <f t="shared" si="7"/>
        <v>8.3490409136267874E-2</v>
      </c>
      <c r="K83" s="73">
        <f t="shared" si="8"/>
        <v>753</v>
      </c>
      <c r="L83" s="76">
        <f t="shared" si="10"/>
        <v>5.4298446761562756E-3</v>
      </c>
      <c r="M83" s="74">
        <f t="shared" si="9"/>
        <v>457</v>
      </c>
      <c r="N83" s="74">
        <f t="shared" si="11"/>
        <v>0</v>
      </c>
    </row>
    <row r="84" spans="1:14" s="85" customFormat="1">
      <c r="A84" s="174" t="s">
        <v>255</v>
      </c>
      <c r="B84" s="174"/>
      <c r="C84" s="44">
        <v>1983739</v>
      </c>
      <c r="D84" s="44">
        <v>2052155</v>
      </c>
      <c r="E84" s="44">
        <v>2122417</v>
      </c>
      <c r="F84" s="44"/>
      <c r="G84" s="44"/>
      <c r="H84" s="44"/>
      <c r="I84" s="75">
        <f t="shared" si="6"/>
        <v>1</v>
      </c>
      <c r="J84" s="75">
        <f t="shared" si="7"/>
        <v>6.9907381969099763E-2</v>
      </c>
      <c r="K84" s="73">
        <f t="shared" si="8"/>
        <v>138678</v>
      </c>
      <c r="L84" s="76">
        <f t="shared" si="10"/>
        <v>1</v>
      </c>
      <c r="M84" s="73">
        <f t="shared" si="9"/>
        <v>70262</v>
      </c>
      <c r="N84" s="74">
        <f t="shared" si="11"/>
        <v>0</v>
      </c>
    </row>
    <row r="85" spans="1:14">
      <c r="C85" s="107"/>
      <c r="D85" s="105"/>
      <c r="E85" s="106"/>
      <c r="F85" s="115"/>
      <c r="G85" s="115"/>
      <c r="H85" s="115"/>
      <c r="L85" s="8"/>
    </row>
    <row r="86" spans="1:14">
      <c r="C86" s="107"/>
      <c r="D86" s="105"/>
      <c r="E86" s="106">
        <f>E84-C84</f>
        <v>138678</v>
      </c>
      <c r="F86" s="115">
        <f>E84-D84</f>
        <v>70262</v>
      </c>
      <c r="G86" s="115"/>
      <c r="H86" s="115"/>
    </row>
    <row r="87" spans="1:14">
      <c r="E87" s="115">
        <f>H84-F84</f>
        <v>0</v>
      </c>
      <c r="F87" s="115">
        <f>H84-G84</f>
        <v>0</v>
      </c>
    </row>
  </sheetData>
  <mergeCells count="3">
    <mergeCell ref="A84:B84"/>
    <mergeCell ref="C1:E1"/>
    <mergeCell ref="F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O87"/>
  <sheetViews>
    <sheetView topLeftCell="N1" zoomScale="80" zoomScaleNormal="80" workbookViewId="0">
      <pane ySplit="2" topLeftCell="A3" activePane="bottomLeft" state="frozen"/>
      <selection activeCell="W1" sqref="W1"/>
      <selection pane="bottomLeft" activeCell="AA9" sqref="AA9"/>
    </sheetView>
  </sheetViews>
  <sheetFormatPr defaultColWidth="9.140625" defaultRowHeight="15"/>
  <cols>
    <col min="1" max="1" width="11.85546875" style="3" customWidth="1"/>
    <col min="2" max="2" width="16.42578125" style="3" bestFit="1" customWidth="1"/>
    <col min="3" max="8" width="12" style="3" customWidth="1"/>
    <col min="9" max="9" width="18.140625" style="3" customWidth="1"/>
    <col min="10" max="10" width="30.42578125" style="3" customWidth="1"/>
    <col min="11" max="11" width="27.42578125" style="3" customWidth="1"/>
    <col min="12" max="12" width="22.28515625" style="3" customWidth="1"/>
    <col min="13" max="14" width="25.140625" style="3" customWidth="1"/>
    <col min="15" max="16384" width="9.140625" style="3"/>
  </cols>
  <sheetData>
    <row r="1" spans="1:15" ht="15.75" thickBot="1">
      <c r="C1" s="169" t="s">
        <v>163</v>
      </c>
      <c r="D1" s="169"/>
      <c r="E1" s="170"/>
      <c r="F1" s="171" t="s">
        <v>164</v>
      </c>
      <c r="G1" s="169"/>
      <c r="H1" s="170"/>
    </row>
    <row r="2" spans="1:15" ht="45">
      <c r="A2" s="68" t="s">
        <v>257</v>
      </c>
      <c r="B2" s="69" t="s">
        <v>258</v>
      </c>
      <c r="C2" s="144">
        <v>42767</v>
      </c>
      <c r="D2" s="144">
        <v>43101</v>
      </c>
      <c r="E2" s="144">
        <v>43132</v>
      </c>
      <c r="F2" s="144">
        <v>42767</v>
      </c>
      <c r="G2" s="144">
        <v>43101</v>
      </c>
      <c r="H2" s="144">
        <v>43132</v>
      </c>
      <c r="I2" s="43" t="s">
        <v>281</v>
      </c>
      <c r="J2" s="9" t="s">
        <v>295</v>
      </c>
      <c r="K2" s="68" t="s">
        <v>296</v>
      </c>
      <c r="L2" s="68" t="s">
        <v>292</v>
      </c>
      <c r="M2" s="72" t="s">
        <v>297</v>
      </c>
      <c r="N2" s="136" t="s">
        <v>298</v>
      </c>
    </row>
    <row r="3" spans="1:15">
      <c r="A3" s="31">
        <v>1</v>
      </c>
      <c r="B3" s="79" t="s">
        <v>1</v>
      </c>
      <c r="C3" s="38">
        <v>16360</v>
      </c>
      <c r="D3" s="38">
        <v>16074</v>
      </c>
      <c r="E3" s="38">
        <v>16126</v>
      </c>
      <c r="F3" s="38"/>
      <c r="G3" s="38"/>
      <c r="H3" s="38"/>
      <c r="I3" s="75">
        <f>E3/$E$84</f>
        <v>2.2605126594876769E-2</v>
      </c>
      <c r="J3" s="75">
        <f t="shared" ref="J3:J66" si="0">(E3-C3)/C3</f>
        <v>-1.430317848410758E-2</v>
      </c>
      <c r="K3" s="73">
        <f t="shared" ref="K3:K66" si="1">E3-C3</f>
        <v>-234</v>
      </c>
      <c r="L3" s="76">
        <f>K3/$K$84</f>
        <v>0.12835984640702139</v>
      </c>
      <c r="M3" s="74">
        <f t="shared" ref="M3:M66" si="2">E3-D3</f>
        <v>52</v>
      </c>
      <c r="N3" s="74">
        <f>H3-G3</f>
        <v>0</v>
      </c>
      <c r="O3" s="5"/>
    </row>
    <row r="4" spans="1:15">
      <c r="A4" s="31">
        <v>2</v>
      </c>
      <c r="B4" s="79" t="s">
        <v>2</v>
      </c>
      <c r="C4" s="38">
        <v>4940</v>
      </c>
      <c r="D4" s="38">
        <v>4883</v>
      </c>
      <c r="E4" s="38">
        <v>4826</v>
      </c>
      <c r="F4" s="38"/>
      <c r="G4" s="38"/>
      <c r="H4" s="38"/>
      <c r="I4" s="75">
        <f t="shared" ref="I4:I67" si="3">E4/$E$84</f>
        <v>6.764996958134397E-3</v>
      </c>
      <c r="J4" s="75">
        <f t="shared" si="0"/>
        <v>-2.3076923076923078E-2</v>
      </c>
      <c r="K4" s="73">
        <f t="shared" si="1"/>
        <v>-114</v>
      </c>
      <c r="L4" s="76">
        <f t="shared" ref="L4:L67" si="4">K4/$K$84</f>
        <v>6.2534284147010427E-2</v>
      </c>
      <c r="M4" s="74">
        <f t="shared" si="2"/>
        <v>-57</v>
      </c>
      <c r="N4" s="74">
        <f t="shared" ref="N4:N67" si="5">H4-G4</f>
        <v>0</v>
      </c>
      <c r="O4" s="5"/>
    </row>
    <row r="5" spans="1:15">
      <c r="A5" s="31">
        <v>3</v>
      </c>
      <c r="B5" s="79" t="s">
        <v>3</v>
      </c>
      <c r="C5" s="38">
        <v>17116</v>
      </c>
      <c r="D5" s="38">
        <v>17417</v>
      </c>
      <c r="E5" s="38">
        <v>17600</v>
      </c>
      <c r="F5" s="38"/>
      <c r="G5" s="38"/>
      <c r="H5" s="38"/>
      <c r="I5" s="75">
        <f t="shared" si="3"/>
        <v>2.4671352354572192E-2</v>
      </c>
      <c r="J5" s="75">
        <f t="shared" si="0"/>
        <v>2.8277634961439587E-2</v>
      </c>
      <c r="K5" s="73">
        <f t="shared" si="1"/>
        <v>484</v>
      </c>
      <c r="L5" s="76">
        <f t="shared" si="4"/>
        <v>-0.26549643444871091</v>
      </c>
      <c r="M5" s="74">
        <f t="shared" si="2"/>
        <v>183</v>
      </c>
      <c r="N5" s="74">
        <f t="shared" si="5"/>
        <v>0</v>
      </c>
      <c r="O5" s="5"/>
    </row>
    <row r="6" spans="1:15">
      <c r="A6" s="31">
        <v>4</v>
      </c>
      <c r="B6" s="79" t="s">
        <v>4</v>
      </c>
      <c r="C6" s="38">
        <v>3160</v>
      </c>
      <c r="D6" s="38">
        <v>3375</v>
      </c>
      <c r="E6" s="38">
        <v>3381</v>
      </c>
      <c r="F6" s="38"/>
      <c r="G6" s="38"/>
      <c r="H6" s="38"/>
      <c r="I6" s="75">
        <f t="shared" si="3"/>
        <v>4.7394228585686694E-3</v>
      </c>
      <c r="J6" s="75">
        <f t="shared" si="0"/>
        <v>6.9936708860759492E-2</v>
      </c>
      <c r="K6" s="73">
        <f t="shared" si="1"/>
        <v>221</v>
      </c>
      <c r="L6" s="76">
        <f t="shared" si="4"/>
        <v>-0.12122874382885354</v>
      </c>
      <c r="M6" s="74">
        <f t="shared" si="2"/>
        <v>6</v>
      </c>
      <c r="N6" s="74">
        <f t="shared" si="5"/>
        <v>0</v>
      </c>
      <c r="O6" s="5"/>
    </row>
    <row r="7" spans="1:15">
      <c r="A7" s="31">
        <v>5</v>
      </c>
      <c r="B7" s="79" t="s">
        <v>5</v>
      </c>
      <c r="C7" s="38">
        <v>5129</v>
      </c>
      <c r="D7" s="38">
        <v>5099</v>
      </c>
      <c r="E7" s="38">
        <v>5182</v>
      </c>
      <c r="F7" s="38"/>
      <c r="G7" s="38"/>
      <c r="H7" s="38"/>
      <c r="I7" s="75">
        <f t="shared" si="3"/>
        <v>7.2640311307609713E-3</v>
      </c>
      <c r="J7" s="75">
        <f t="shared" si="0"/>
        <v>1.0333398323259895E-2</v>
      </c>
      <c r="K7" s="73">
        <f t="shared" si="1"/>
        <v>53</v>
      </c>
      <c r="L7" s="76">
        <f t="shared" si="4"/>
        <v>-2.9072956664838178E-2</v>
      </c>
      <c r="M7" s="74">
        <f t="shared" si="2"/>
        <v>83</v>
      </c>
      <c r="N7" s="74">
        <f t="shared" si="5"/>
        <v>0</v>
      </c>
      <c r="O7" s="5"/>
    </row>
    <row r="8" spans="1:15">
      <c r="A8" s="31">
        <v>6</v>
      </c>
      <c r="B8" s="79" t="s">
        <v>6</v>
      </c>
      <c r="C8" s="38">
        <v>15349</v>
      </c>
      <c r="D8" s="38">
        <v>15272</v>
      </c>
      <c r="E8" s="38">
        <v>15234</v>
      </c>
      <c r="F8" s="38"/>
      <c r="G8" s="38"/>
      <c r="H8" s="38"/>
      <c r="I8" s="75">
        <f t="shared" si="3"/>
        <v>2.135473760054277E-2</v>
      </c>
      <c r="J8" s="75">
        <f t="shared" si="0"/>
        <v>-7.4923447781614439E-3</v>
      </c>
      <c r="K8" s="73">
        <f t="shared" si="1"/>
        <v>-115</v>
      </c>
      <c r="L8" s="76">
        <f t="shared" si="4"/>
        <v>6.3082830499177178E-2</v>
      </c>
      <c r="M8" s="74">
        <f t="shared" si="2"/>
        <v>-38</v>
      </c>
      <c r="N8" s="74">
        <f t="shared" si="5"/>
        <v>0</v>
      </c>
      <c r="O8" s="5"/>
    </row>
    <row r="9" spans="1:15">
      <c r="A9" s="31">
        <v>7</v>
      </c>
      <c r="B9" s="79" t="s">
        <v>7</v>
      </c>
      <c r="C9" s="38">
        <v>37769</v>
      </c>
      <c r="D9" s="38">
        <v>36646</v>
      </c>
      <c r="E9" s="38">
        <v>36537</v>
      </c>
      <c r="F9" s="38"/>
      <c r="G9" s="38"/>
      <c r="H9" s="38"/>
      <c r="I9" s="75">
        <f t="shared" si="3"/>
        <v>5.1216886419261601E-2</v>
      </c>
      <c r="J9" s="75">
        <f t="shared" si="0"/>
        <v>-3.2619343906378245E-2</v>
      </c>
      <c r="K9" s="73">
        <f t="shared" si="1"/>
        <v>-1232</v>
      </c>
      <c r="L9" s="76">
        <f t="shared" si="4"/>
        <v>0.67580910586944598</v>
      </c>
      <c r="M9" s="74">
        <f t="shared" si="2"/>
        <v>-109</v>
      </c>
      <c r="N9" s="74">
        <f t="shared" si="5"/>
        <v>0</v>
      </c>
      <c r="O9" s="5"/>
    </row>
    <row r="10" spans="1:15">
      <c r="A10" s="31">
        <v>8</v>
      </c>
      <c r="B10" s="79" t="s">
        <v>8</v>
      </c>
      <c r="C10" s="38">
        <v>1275</v>
      </c>
      <c r="D10" s="38">
        <v>1293</v>
      </c>
      <c r="E10" s="38">
        <v>1254</v>
      </c>
      <c r="F10" s="38"/>
      <c r="G10" s="38"/>
      <c r="H10" s="38"/>
      <c r="I10" s="75">
        <f t="shared" si="3"/>
        <v>1.7578338552632685E-3</v>
      </c>
      <c r="J10" s="75">
        <f t="shared" si="0"/>
        <v>-1.6470588235294119E-2</v>
      </c>
      <c r="K10" s="73">
        <f t="shared" si="1"/>
        <v>-21</v>
      </c>
      <c r="L10" s="76">
        <f t="shared" si="4"/>
        <v>1.151947339550192E-2</v>
      </c>
      <c r="M10" s="74">
        <f t="shared" si="2"/>
        <v>-39</v>
      </c>
      <c r="N10" s="74">
        <f t="shared" si="5"/>
        <v>0</v>
      </c>
      <c r="O10" s="5"/>
    </row>
    <row r="11" spans="1:15">
      <c r="A11" s="31">
        <v>9</v>
      </c>
      <c r="B11" s="79" t="s">
        <v>9</v>
      </c>
      <c r="C11" s="38">
        <v>20979</v>
      </c>
      <c r="D11" s="38">
        <v>20208</v>
      </c>
      <c r="E11" s="38">
        <v>20239</v>
      </c>
      <c r="F11" s="38"/>
      <c r="G11" s="38"/>
      <c r="H11" s="38"/>
      <c r="I11" s="75">
        <f t="shared" si="3"/>
        <v>2.8370653426374237E-2</v>
      </c>
      <c r="J11" s="75">
        <f t="shared" si="0"/>
        <v>-3.5273368606701938E-2</v>
      </c>
      <c r="K11" s="73">
        <f t="shared" si="1"/>
        <v>-740</v>
      </c>
      <c r="L11" s="76">
        <f t="shared" si="4"/>
        <v>0.40592430060340101</v>
      </c>
      <c r="M11" s="74">
        <f t="shared" si="2"/>
        <v>31</v>
      </c>
      <c r="N11" s="74">
        <f t="shared" si="5"/>
        <v>0</v>
      </c>
      <c r="O11" s="5"/>
    </row>
    <row r="12" spans="1:15">
      <c r="A12" s="31">
        <v>10</v>
      </c>
      <c r="B12" s="79" t="s">
        <v>10</v>
      </c>
      <c r="C12" s="38">
        <v>23407</v>
      </c>
      <c r="D12" s="38">
        <v>22606</v>
      </c>
      <c r="E12" s="38">
        <v>22494</v>
      </c>
      <c r="F12" s="38"/>
      <c r="G12" s="38"/>
      <c r="H12" s="38"/>
      <c r="I12" s="75">
        <f t="shared" si="3"/>
        <v>3.15316704468038E-2</v>
      </c>
      <c r="J12" s="75">
        <f t="shared" si="0"/>
        <v>-3.900542572734652E-2</v>
      </c>
      <c r="K12" s="73">
        <f t="shared" si="1"/>
        <v>-913</v>
      </c>
      <c r="L12" s="76">
        <f t="shared" si="4"/>
        <v>0.50082281952825014</v>
      </c>
      <c r="M12" s="74">
        <f t="shared" si="2"/>
        <v>-112</v>
      </c>
      <c r="N12" s="74">
        <f t="shared" si="5"/>
        <v>0</v>
      </c>
      <c r="O12" s="5"/>
    </row>
    <row r="13" spans="1:15">
      <c r="A13" s="31">
        <v>11</v>
      </c>
      <c r="B13" s="79" t="s">
        <v>11</v>
      </c>
      <c r="C13" s="38">
        <v>2065</v>
      </c>
      <c r="D13" s="38">
        <v>2107</v>
      </c>
      <c r="E13" s="38">
        <v>2123</v>
      </c>
      <c r="F13" s="38"/>
      <c r="G13" s="38"/>
      <c r="H13" s="38"/>
      <c r="I13" s="75">
        <f t="shared" si="3"/>
        <v>2.9759818777702705E-3</v>
      </c>
      <c r="J13" s="75">
        <f t="shared" si="0"/>
        <v>2.8087167070217918E-2</v>
      </c>
      <c r="K13" s="73">
        <f t="shared" si="1"/>
        <v>58</v>
      </c>
      <c r="L13" s="76">
        <f t="shared" si="4"/>
        <v>-3.1815688425671972E-2</v>
      </c>
      <c r="M13" s="74">
        <f t="shared" si="2"/>
        <v>16</v>
      </c>
      <c r="N13" s="74">
        <f t="shared" si="5"/>
        <v>0</v>
      </c>
      <c r="O13" s="5"/>
    </row>
    <row r="14" spans="1:15">
      <c r="A14" s="31">
        <v>12</v>
      </c>
      <c r="B14" s="79" t="s">
        <v>12</v>
      </c>
      <c r="C14" s="38">
        <v>783</v>
      </c>
      <c r="D14" s="38">
        <v>816</v>
      </c>
      <c r="E14" s="38">
        <v>786</v>
      </c>
      <c r="F14" s="38"/>
      <c r="G14" s="38"/>
      <c r="H14" s="38"/>
      <c r="I14" s="75">
        <f t="shared" si="3"/>
        <v>1.1018001676530536E-3</v>
      </c>
      <c r="J14" s="75">
        <f t="shared" si="0"/>
        <v>3.8314176245210726E-3</v>
      </c>
      <c r="K14" s="73">
        <f t="shared" si="1"/>
        <v>3</v>
      </c>
      <c r="L14" s="76">
        <f t="shared" si="4"/>
        <v>-1.6456390565002743E-3</v>
      </c>
      <c r="M14" s="74">
        <f t="shared" si="2"/>
        <v>-30</v>
      </c>
      <c r="N14" s="74">
        <f t="shared" si="5"/>
        <v>0</v>
      </c>
      <c r="O14" s="5"/>
    </row>
    <row r="15" spans="1:15">
      <c r="A15" s="31">
        <v>13</v>
      </c>
      <c r="B15" s="79" t="s">
        <v>13</v>
      </c>
      <c r="C15" s="38">
        <v>2667</v>
      </c>
      <c r="D15" s="38">
        <v>2881</v>
      </c>
      <c r="E15" s="38">
        <v>2884</v>
      </c>
      <c r="F15" s="38"/>
      <c r="G15" s="38"/>
      <c r="H15" s="38"/>
      <c r="I15" s="75">
        <f t="shared" si="3"/>
        <v>4.0427375108287615E-3</v>
      </c>
      <c r="J15" s="75">
        <f t="shared" si="0"/>
        <v>8.1364829396325458E-2</v>
      </c>
      <c r="K15" s="73">
        <f t="shared" si="1"/>
        <v>217</v>
      </c>
      <c r="L15" s="76">
        <f t="shared" si="4"/>
        <v>-0.11903455842018651</v>
      </c>
      <c r="M15" s="74">
        <f t="shared" si="2"/>
        <v>3</v>
      </c>
      <c r="N15" s="74">
        <f t="shared" si="5"/>
        <v>0</v>
      </c>
      <c r="O15" s="5"/>
    </row>
    <row r="16" spans="1:15">
      <c r="A16" s="31">
        <v>14</v>
      </c>
      <c r="B16" s="79" t="s">
        <v>14</v>
      </c>
      <c r="C16" s="38">
        <v>3416</v>
      </c>
      <c r="D16" s="38">
        <v>3472</v>
      </c>
      <c r="E16" s="38">
        <v>3549</v>
      </c>
      <c r="F16" s="38"/>
      <c r="G16" s="38"/>
      <c r="H16" s="38"/>
      <c r="I16" s="75">
        <f t="shared" si="3"/>
        <v>4.974922131044131E-3</v>
      </c>
      <c r="J16" s="75">
        <f t="shared" si="0"/>
        <v>3.8934426229508198E-2</v>
      </c>
      <c r="K16" s="73">
        <f t="shared" si="1"/>
        <v>133</v>
      </c>
      <c r="L16" s="76">
        <f t="shared" si="4"/>
        <v>-7.2956664838178822E-2</v>
      </c>
      <c r="M16" s="74">
        <f t="shared" si="2"/>
        <v>77</v>
      </c>
      <c r="N16" s="74">
        <f t="shared" si="5"/>
        <v>0</v>
      </c>
      <c r="O16" s="5"/>
    </row>
    <row r="17" spans="1:15">
      <c r="A17" s="31">
        <v>15</v>
      </c>
      <c r="B17" s="79" t="s">
        <v>15</v>
      </c>
      <c r="C17" s="38">
        <v>7042</v>
      </c>
      <c r="D17" s="38">
        <v>7010</v>
      </c>
      <c r="E17" s="38">
        <v>7103</v>
      </c>
      <c r="F17" s="38"/>
      <c r="G17" s="38"/>
      <c r="H17" s="38"/>
      <c r="I17" s="75">
        <f t="shared" si="3"/>
        <v>9.9568531690071745E-3</v>
      </c>
      <c r="J17" s="75">
        <f t="shared" si="0"/>
        <v>8.6623118432263557E-3</v>
      </c>
      <c r="K17" s="73">
        <f t="shared" si="1"/>
        <v>61</v>
      </c>
      <c r="L17" s="76">
        <f t="shared" si="4"/>
        <v>-3.3461327482172246E-2</v>
      </c>
      <c r="M17" s="74">
        <f t="shared" si="2"/>
        <v>93</v>
      </c>
      <c r="N17" s="74">
        <f t="shared" si="5"/>
        <v>0</v>
      </c>
      <c r="O17" s="5"/>
    </row>
    <row r="18" spans="1:15">
      <c r="A18" s="31">
        <v>16</v>
      </c>
      <c r="B18" s="79" t="s">
        <v>16</v>
      </c>
      <c r="C18" s="38">
        <v>18345</v>
      </c>
      <c r="D18" s="38">
        <v>17810</v>
      </c>
      <c r="E18" s="38">
        <v>18038</v>
      </c>
      <c r="F18" s="38"/>
      <c r="G18" s="38"/>
      <c r="H18" s="38"/>
      <c r="I18" s="75">
        <f t="shared" si="3"/>
        <v>2.5285332600668928E-2</v>
      </c>
      <c r="J18" s="75">
        <f t="shared" si="0"/>
        <v>-1.6734805124011994E-2</v>
      </c>
      <c r="K18" s="73">
        <f t="shared" si="1"/>
        <v>-307</v>
      </c>
      <c r="L18" s="76">
        <f t="shared" si="4"/>
        <v>0.16840373011519474</v>
      </c>
      <c r="M18" s="74">
        <f t="shared" si="2"/>
        <v>228</v>
      </c>
      <c r="N18" s="74">
        <f t="shared" si="5"/>
        <v>0</v>
      </c>
    </row>
    <row r="19" spans="1:15">
      <c r="A19" s="31">
        <v>17</v>
      </c>
      <c r="B19" s="79" t="s">
        <v>17</v>
      </c>
      <c r="C19" s="38">
        <v>11167</v>
      </c>
      <c r="D19" s="38">
        <v>10463</v>
      </c>
      <c r="E19" s="38">
        <v>10817</v>
      </c>
      <c r="F19" s="38"/>
      <c r="G19" s="38"/>
      <c r="H19" s="38"/>
      <c r="I19" s="75">
        <f t="shared" si="3"/>
        <v>1.5163069228375419E-2</v>
      </c>
      <c r="J19" s="75">
        <f t="shared" si="0"/>
        <v>-3.1342347989612253E-2</v>
      </c>
      <c r="K19" s="73">
        <f t="shared" si="1"/>
        <v>-350</v>
      </c>
      <c r="L19" s="76">
        <f t="shared" si="4"/>
        <v>0.19199122325836535</v>
      </c>
      <c r="M19" s="74">
        <f t="shared" si="2"/>
        <v>354</v>
      </c>
      <c r="N19" s="74">
        <f t="shared" si="5"/>
        <v>0</v>
      </c>
    </row>
    <row r="20" spans="1:15">
      <c r="A20" s="31">
        <v>18</v>
      </c>
      <c r="B20" s="79" t="s">
        <v>18</v>
      </c>
      <c r="C20" s="38">
        <v>3769</v>
      </c>
      <c r="D20" s="38">
        <v>3639</v>
      </c>
      <c r="E20" s="38">
        <v>3638</v>
      </c>
      <c r="F20" s="38"/>
      <c r="G20" s="38"/>
      <c r="H20" s="38"/>
      <c r="I20" s="75">
        <f t="shared" si="3"/>
        <v>5.0996806742007747E-3</v>
      </c>
      <c r="J20" s="75">
        <f t="shared" si="0"/>
        <v>-3.4757230034491909E-2</v>
      </c>
      <c r="K20" s="73">
        <f t="shared" si="1"/>
        <v>-131</v>
      </c>
      <c r="L20" s="76">
        <f t="shared" si="4"/>
        <v>7.1859572133845306E-2</v>
      </c>
      <c r="M20" s="74">
        <f t="shared" si="2"/>
        <v>-1</v>
      </c>
      <c r="N20" s="74">
        <f t="shared" si="5"/>
        <v>0</v>
      </c>
    </row>
    <row r="21" spans="1:15">
      <c r="A21" s="31">
        <v>19</v>
      </c>
      <c r="B21" s="79" t="s">
        <v>19</v>
      </c>
      <c r="C21" s="38">
        <v>6792</v>
      </c>
      <c r="D21" s="38">
        <v>7034</v>
      </c>
      <c r="E21" s="38">
        <v>7021</v>
      </c>
      <c r="F21" s="38"/>
      <c r="G21" s="38"/>
      <c r="H21" s="38"/>
      <c r="I21" s="75">
        <f t="shared" si="3"/>
        <v>9.8419070955370093E-3</v>
      </c>
      <c r="J21" s="75">
        <f t="shared" si="0"/>
        <v>3.3716136631330974E-2</v>
      </c>
      <c r="K21" s="73">
        <f t="shared" si="1"/>
        <v>229</v>
      </c>
      <c r="L21" s="76">
        <f t="shared" si="4"/>
        <v>-0.12561711464618761</v>
      </c>
      <c r="M21" s="74">
        <f t="shared" si="2"/>
        <v>-13</v>
      </c>
      <c r="N21" s="74">
        <f t="shared" si="5"/>
        <v>0</v>
      </c>
    </row>
    <row r="22" spans="1:15">
      <c r="A22" s="31">
        <v>20</v>
      </c>
      <c r="B22" s="79" t="s">
        <v>20</v>
      </c>
      <c r="C22" s="38">
        <v>16057</v>
      </c>
      <c r="D22" s="38">
        <v>16033</v>
      </c>
      <c r="E22" s="38">
        <v>15727</v>
      </c>
      <c r="F22" s="38"/>
      <c r="G22" s="38"/>
      <c r="H22" s="38"/>
      <c r="I22" s="75">
        <f t="shared" si="3"/>
        <v>2.2045815822747547E-2</v>
      </c>
      <c r="J22" s="75">
        <f t="shared" si="0"/>
        <v>-2.0551784268543316E-2</v>
      </c>
      <c r="K22" s="73">
        <f t="shared" si="1"/>
        <v>-330</v>
      </c>
      <c r="L22" s="76">
        <f t="shared" si="4"/>
        <v>0.18102029621503016</v>
      </c>
      <c r="M22" s="74">
        <f t="shared" si="2"/>
        <v>-306</v>
      </c>
      <c r="N22" s="74">
        <f t="shared" si="5"/>
        <v>0</v>
      </c>
    </row>
    <row r="23" spans="1:15">
      <c r="A23" s="31">
        <v>21</v>
      </c>
      <c r="B23" s="79" t="s">
        <v>21</v>
      </c>
      <c r="C23" s="38">
        <v>6413</v>
      </c>
      <c r="D23" s="38">
        <v>6606</v>
      </c>
      <c r="E23" s="38">
        <v>7195</v>
      </c>
      <c r="F23" s="38"/>
      <c r="G23" s="38"/>
      <c r="H23" s="38"/>
      <c r="I23" s="75">
        <f t="shared" si="3"/>
        <v>1.0085817056315165E-2</v>
      </c>
      <c r="J23" s="75">
        <f t="shared" si="0"/>
        <v>0.12193980976142212</v>
      </c>
      <c r="K23" s="73">
        <f t="shared" si="1"/>
        <v>782</v>
      </c>
      <c r="L23" s="76">
        <f t="shared" si="4"/>
        <v>-0.42896324739440483</v>
      </c>
      <c r="M23" s="74">
        <f t="shared" si="2"/>
        <v>589</v>
      </c>
      <c r="N23" s="74">
        <f t="shared" si="5"/>
        <v>0</v>
      </c>
    </row>
    <row r="24" spans="1:15">
      <c r="A24" s="31">
        <v>22</v>
      </c>
      <c r="B24" s="79" t="s">
        <v>22</v>
      </c>
      <c r="C24" s="38">
        <v>8989</v>
      </c>
      <c r="D24" s="38">
        <v>8740</v>
      </c>
      <c r="E24" s="38">
        <v>8692</v>
      </c>
      <c r="F24" s="38"/>
      <c r="G24" s="38"/>
      <c r="H24" s="38"/>
      <c r="I24" s="75">
        <f t="shared" si="3"/>
        <v>1.2184283787837584E-2</v>
      </c>
      <c r="J24" s="75">
        <f t="shared" si="0"/>
        <v>-3.3040382689954385E-2</v>
      </c>
      <c r="K24" s="73">
        <f t="shared" si="1"/>
        <v>-297</v>
      </c>
      <c r="L24" s="76">
        <f t="shared" si="4"/>
        <v>0.16291826659352715</v>
      </c>
      <c r="M24" s="74">
        <f t="shared" si="2"/>
        <v>-48</v>
      </c>
      <c r="N24" s="74">
        <f t="shared" si="5"/>
        <v>0</v>
      </c>
    </row>
    <row r="25" spans="1:15">
      <c r="A25" s="31">
        <v>23</v>
      </c>
      <c r="B25" s="79" t="s">
        <v>23</v>
      </c>
      <c r="C25" s="38">
        <v>5466</v>
      </c>
      <c r="D25" s="38">
        <v>5300</v>
      </c>
      <c r="E25" s="38">
        <v>5314</v>
      </c>
      <c r="F25" s="38"/>
      <c r="G25" s="38"/>
      <c r="H25" s="38"/>
      <c r="I25" s="75">
        <f t="shared" si="3"/>
        <v>7.4490662734202628E-3</v>
      </c>
      <c r="J25" s="75">
        <f t="shared" si="0"/>
        <v>-2.7808269301134284E-2</v>
      </c>
      <c r="K25" s="73">
        <f t="shared" si="1"/>
        <v>-152</v>
      </c>
      <c r="L25" s="76">
        <f t="shared" si="4"/>
        <v>8.3379045529347232E-2</v>
      </c>
      <c r="M25" s="74">
        <f t="shared" si="2"/>
        <v>14</v>
      </c>
      <c r="N25" s="74">
        <f t="shared" si="5"/>
        <v>0</v>
      </c>
    </row>
    <row r="26" spans="1:15">
      <c r="A26" s="31">
        <v>24</v>
      </c>
      <c r="B26" s="79" t="s">
        <v>24</v>
      </c>
      <c r="C26" s="38">
        <v>3880</v>
      </c>
      <c r="D26" s="38">
        <v>3889</v>
      </c>
      <c r="E26" s="38">
        <v>4004</v>
      </c>
      <c r="F26" s="38"/>
      <c r="G26" s="38"/>
      <c r="H26" s="38"/>
      <c r="I26" s="75">
        <f t="shared" si="3"/>
        <v>5.6127326606651732E-3</v>
      </c>
      <c r="J26" s="75">
        <f t="shared" si="0"/>
        <v>3.1958762886597936E-2</v>
      </c>
      <c r="K26" s="73">
        <f t="shared" si="1"/>
        <v>124</v>
      </c>
      <c r="L26" s="76">
        <f t="shared" si="4"/>
        <v>-6.8019747668678007E-2</v>
      </c>
      <c r="M26" s="74">
        <f t="shared" si="2"/>
        <v>115</v>
      </c>
      <c r="N26" s="74">
        <f t="shared" si="5"/>
        <v>0</v>
      </c>
    </row>
    <row r="27" spans="1:15">
      <c r="A27" s="31">
        <v>25</v>
      </c>
      <c r="B27" s="79" t="s">
        <v>25</v>
      </c>
      <c r="C27" s="38">
        <v>6796</v>
      </c>
      <c r="D27" s="38">
        <v>7114</v>
      </c>
      <c r="E27" s="38">
        <v>7156</v>
      </c>
      <c r="F27" s="38"/>
      <c r="G27" s="38"/>
      <c r="H27" s="38"/>
      <c r="I27" s="75">
        <f t="shared" si="3"/>
        <v>1.0031147582347648E-2</v>
      </c>
      <c r="J27" s="75">
        <f t="shared" si="0"/>
        <v>5.2972336668628606E-2</v>
      </c>
      <c r="K27" s="73">
        <f t="shared" si="1"/>
        <v>360</v>
      </c>
      <c r="L27" s="76">
        <f t="shared" si="4"/>
        <v>-0.19747668678003291</v>
      </c>
      <c r="M27" s="74">
        <f t="shared" si="2"/>
        <v>42</v>
      </c>
      <c r="N27" s="74">
        <f t="shared" si="5"/>
        <v>0</v>
      </c>
    </row>
    <row r="28" spans="1:15">
      <c r="A28" s="31">
        <v>26</v>
      </c>
      <c r="B28" s="79" t="s">
        <v>26</v>
      </c>
      <c r="C28" s="38">
        <v>6862</v>
      </c>
      <c r="D28" s="38">
        <v>6913</v>
      </c>
      <c r="E28" s="38">
        <v>6993</v>
      </c>
      <c r="F28" s="38"/>
      <c r="G28" s="38"/>
      <c r="H28" s="38"/>
      <c r="I28" s="75">
        <f t="shared" si="3"/>
        <v>9.8026572167910983E-3</v>
      </c>
      <c r="J28" s="75">
        <f t="shared" si="0"/>
        <v>1.9090644127076655E-2</v>
      </c>
      <c r="K28" s="73">
        <f t="shared" si="1"/>
        <v>131</v>
      </c>
      <c r="L28" s="76">
        <f t="shared" si="4"/>
        <v>-7.1859572133845306E-2</v>
      </c>
      <c r="M28" s="74">
        <f t="shared" si="2"/>
        <v>80</v>
      </c>
      <c r="N28" s="74">
        <f t="shared" si="5"/>
        <v>0</v>
      </c>
    </row>
    <row r="29" spans="1:15">
      <c r="A29" s="31">
        <v>27</v>
      </c>
      <c r="B29" s="79" t="s">
        <v>27</v>
      </c>
      <c r="C29" s="38">
        <v>15620</v>
      </c>
      <c r="D29" s="38">
        <v>15762</v>
      </c>
      <c r="E29" s="38">
        <v>15934</v>
      </c>
      <c r="F29" s="38"/>
      <c r="G29" s="38"/>
      <c r="H29" s="38"/>
      <c r="I29" s="75">
        <f t="shared" si="3"/>
        <v>2.2335984569190528E-2</v>
      </c>
      <c r="J29" s="75">
        <f t="shared" si="0"/>
        <v>2.0102432778489117E-2</v>
      </c>
      <c r="K29" s="73">
        <f t="shared" si="1"/>
        <v>314</v>
      </c>
      <c r="L29" s="76">
        <f t="shared" si="4"/>
        <v>-0.17224355458036203</v>
      </c>
      <c r="M29" s="74">
        <f t="shared" si="2"/>
        <v>172</v>
      </c>
      <c r="N29" s="74">
        <f t="shared" si="5"/>
        <v>0</v>
      </c>
    </row>
    <row r="30" spans="1:15">
      <c r="A30" s="31">
        <v>28</v>
      </c>
      <c r="B30" s="79" t="s">
        <v>28</v>
      </c>
      <c r="C30" s="38">
        <v>6822</v>
      </c>
      <c r="D30" s="38">
        <v>6652</v>
      </c>
      <c r="E30" s="38">
        <v>6660</v>
      </c>
      <c r="F30" s="38"/>
      <c r="G30" s="38"/>
      <c r="H30" s="38"/>
      <c r="I30" s="75">
        <f t="shared" si="3"/>
        <v>9.3358640159915216E-3</v>
      </c>
      <c r="J30" s="75">
        <f t="shared" si="0"/>
        <v>-2.3746701846965697E-2</v>
      </c>
      <c r="K30" s="73">
        <f t="shared" si="1"/>
        <v>-162</v>
      </c>
      <c r="L30" s="76">
        <f t="shared" si="4"/>
        <v>8.8864509051014812E-2</v>
      </c>
      <c r="M30" s="74">
        <f t="shared" si="2"/>
        <v>8</v>
      </c>
      <c r="N30" s="74">
        <f t="shared" si="5"/>
        <v>0</v>
      </c>
    </row>
    <row r="31" spans="1:15">
      <c r="A31" s="31">
        <v>29</v>
      </c>
      <c r="B31" s="79" t="s">
        <v>29</v>
      </c>
      <c r="C31" s="38">
        <v>2149</v>
      </c>
      <c r="D31" s="38">
        <v>2313</v>
      </c>
      <c r="E31" s="38">
        <v>2332</v>
      </c>
      <c r="F31" s="38"/>
      <c r="G31" s="38"/>
      <c r="H31" s="38"/>
      <c r="I31" s="75">
        <f t="shared" si="3"/>
        <v>3.2689541869808151E-3</v>
      </c>
      <c r="J31" s="75">
        <f t="shared" si="0"/>
        <v>8.5155886458818053E-2</v>
      </c>
      <c r="K31" s="73">
        <f t="shared" si="1"/>
        <v>183</v>
      </c>
      <c r="L31" s="76">
        <f t="shared" si="4"/>
        <v>-0.10038398244651674</v>
      </c>
      <c r="M31" s="74">
        <f t="shared" si="2"/>
        <v>19</v>
      </c>
      <c r="N31" s="74">
        <f t="shared" si="5"/>
        <v>0</v>
      </c>
    </row>
    <row r="32" spans="1:15">
      <c r="A32" s="31">
        <v>30</v>
      </c>
      <c r="B32" s="79" t="s">
        <v>30</v>
      </c>
      <c r="C32" s="38">
        <v>2197</v>
      </c>
      <c r="D32" s="38">
        <v>1107</v>
      </c>
      <c r="E32" s="38">
        <v>1074</v>
      </c>
      <c r="F32" s="38"/>
      <c r="G32" s="38"/>
      <c r="H32" s="38"/>
      <c r="I32" s="75">
        <f t="shared" si="3"/>
        <v>1.5055132061824166E-3</v>
      </c>
      <c r="J32" s="75">
        <f t="shared" si="0"/>
        <v>-0.51115157032316794</v>
      </c>
      <c r="K32" s="73">
        <f t="shared" si="1"/>
        <v>-1123</v>
      </c>
      <c r="L32" s="76">
        <f t="shared" si="4"/>
        <v>0.61601755348326936</v>
      </c>
      <c r="M32" s="74">
        <f t="shared" si="2"/>
        <v>-33</v>
      </c>
      <c r="N32" s="74">
        <f t="shared" si="5"/>
        <v>0</v>
      </c>
    </row>
    <row r="33" spans="1:14">
      <c r="A33" s="31">
        <v>31</v>
      </c>
      <c r="B33" s="79" t="s">
        <v>31</v>
      </c>
      <c r="C33" s="38">
        <v>18006</v>
      </c>
      <c r="D33" s="38">
        <v>16908</v>
      </c>
      <c r="E33" s="38">
        <v>16880</v>
      </c>
      <c r="F33" s="38"/>
      <c r="G33" s="38"/>
      <c r="H33" s="38"/>
      <c r="I33" s="75">
        <f t="shared" si="3"/>
        <v>2.3662069758248784E-2</v>
      </c>
      <c r="J33" s="75">
        <f t="shared" si="0"/>
        <v>-6.2534710652004888E-2</v>
      </c>
      <c r="K33" s="73">
        <f t="shared" si="1"/>
        <v>-1126</v>
      </c>
      <c r="L33" s="76">
        <f t="shared" si="4"/>
        <v>0.61766319253976965</v>
      </c>
      <c r="M33" s="74">
        <f t="shared" si="2"/>
        <v>-28</v>
      </c>
      <c r="N33" s="74">
        <f t="shared" si="5"/>
        <v>0</v>
      </c>
    </row>
    <row r="34" spans="1:14">
      <c r="A34" s="31">
        <v>32</v>
      </c>
      <c r="B34" s="79" t="s">
        <v>32</v>
      </c>
      <c r="C34" s="38">
        <v>5926</v>
      </c>
      <c r="D34" s="38">
        <v>5851</v>
      </c>
      <c r="E34" s="38">
        <v>5873</v>
      </c>
      <c r="F34" s="38"/>
      <c r="G34" s="38"/>
      <c r="H34" s="38"/>
      <c r="I34" s="75">
        <f t="shared" si="3"/>
        <v>8.2326620669546866E-3</v>
      </c>
      <c r="J34" s="75">
        <f t="shared" si="0"/>
        <v>-8.9436382045224427E-3</v>
      </c>
      <c r="K34" s="73">
        <f t="shared" si="1"/>
        <v>-53</v>
      </c>
      <c r="L34" s="76">
        <f t="shared" si="4"/>
        <v>2.9072956664838178E-2</v>
      </c>
      <c r="M34" s="74">
        <f t="shared" si="2"/>
        <v>22</v>
      </c>
      <c r="N34" s="74">
        <f t="shared" si="5"/>
        <v>0</v>
      </c>
    </row>
    <row r="35" spans="1:14">
      <c r="A35" s="31">
        <v>33</v>
      </c>
      <c r="B35" s="79" t="s">
        <v>33</v>
      </c>
      <c r="C35" s="38">
        <v>28341</v>
      </c>
      <c r="D35" s="38">
        <v>28109</v>
      </c>
      <c r="E35" s="38">
        <v>28002</v>
      </c>
      <c r="F35" s="38"/>
      <c r="G35" s="38"/>
      <c r="H35" s="38"/>
      <c r="I35" s="75">
        <f t="shared" si="3"/>
        <v>3.9252682308677865E-2</v>
      </c>
      <c r="J35" s="75">
        <f t="shared" si="0"/>
        <v>-1.1961469249497194E-2</v>
      </c>
      <c r="K35" s="73">
        <f t="shared" si="1"/>
        <v>-339</v>
      </c>
      <c r="L35" s="76">
        <f t="shared" si="4"/>
        <v>0.185957213384531</v>
      </c>
      <c r="M35" s="74">
        <f t="shared" si="2"/>
        <v>-107</v>
      </c>
      <c r="N35" s="74">
        <f t="shared" si="5"/>
        <v>0</v>
      </c>
    </row>
    <row r="36" spans="1:14">
      <c r="A36" s="31">
        <v>34</v>
      </c>
      <c r="B36" s="79" t="s">
        <v>34</v>
      </c>
      <c r="C36" s="38">
        <v>5146</v>
      </c>
      <c r="D36" s="38">
        <v>5035</v>
      </c>
      <c r="E36" s="38">
        <v>5012</v>
      </c>
      <c r="F36" s="38"/>
      <c r="G36" s="38"/>
      <c r="H36" s="38"/>
      <c r="I36" s="75">
        <f t="shared" si="3"/>
        <v>7.0257282955179445E-3</v>
      </c>
      <c r="J36" s="75">
        <f t="shared" si="0"/>
        <v>-2.6039642440730666E-2</v>
      </c>
      <c r="K36" s="73">
        <f t="shared" si="1"/>
        <v>-134</v>
      </c>
      <c r="L36" s="76">
        <f t="shared" si="4"/>
        <v>7.3505211190345587E-2</v>
      </c>
      <c r="M36" s="74">
        <f t="shared" si="2"/>
        <v>-23</v>
      </c>
      <c r="N36" s="74">
        <f t="shared" si="5"/>
        <v>0</v>
      </c>
    </row>
    <row r="37" spans="1:14" ht="15.75" customHeight="1">
      <c r="A37" s="31">
        <v>35</v>
      </c>
      <c r="B37" s="79" t="s">
        <v>35</v>
      </c>
      <c r="C37" s="38">
        <v>27130</v>
      </c>
      <c r="D37" s="38">
        <v>26943</v>
      </c>
      <c r="E37" s="38">
        <v>27007</v>
      </c>
      <c r="F37" s="38"/>
      <c r="G37" s="38"/>
      <c r="H37" s="38"/>
      <c r="I37" s="75">
        <f t="shared" si="3"/>
        <v>3.7857909831814272E-2</v>
      </c>
      <c r="J37" s="75">
        <f t="shared" si="0"/>
        <v>-4.5337265020272757E-3</v>
      </c>
      <c r="K37" s="73">
        <f t="shared" si="1"/>
        <v>-123</v>
      </c>
      <c r="L37" s="76">
        <f t="shared" si="4"/>
        <v>6.7471201316511242E-2</v>
      </c>
      <c r="M37" s="74">
        <f t="shared" si="2"/>
        <v>64</v>
      </c>
      <c r="N37" s="74">
        <f t="shared" si="5"/>
        <v>0</v>
      </c>
    </row>
    <row r="38" spans="1:14">
      <c r="A38" s="31">
        <v>36</v>
      </c>
      <c r="B38" s="79" t="s">
        <v>36</v>
      </c>
      <c r="C38" s="38">
        <v>4295</v>
      </c>
      <c r="D38" s="38">
        <v>4471</v>
      </c>
      <c r="E38" s="38">
        <v>4482</v>
      </c>
      <c r="F38" s="38"/>
      <c r="G38" s="38"/>
      <c r="H38" s="38"/>
      <c r="I38" s="75">
        <f t="shared" si="3"/>
        <v>6.2827841621132131E-3</v>
      </c>
      <c r="J38" s="75">
        <f t="shared" si="0"/>
        <v>4.3538998835855644E-2</v>
      </c>
      <c r="K38" s="73">
        <f t="shared" si="1"/>
        <v>187</v>
      </c>
      <c r="L38" s="76">
        <f t="shared" si="4"/>
        <v>-0.10257816785518377</v>
      </c>
      <c r="M38" s="74">
        <f t="shared" si="2"/>
        <v>11</v>
      </c>
      <c r="N38" s="74">
        <f t="shared" si="5"/>
        <v>0</v>
      </c>
    </row>
    <row r="39" spans="1:14">
      <c r="A39" s="31">
        <v>37</v>
      </c>
      <c r="B39" s="79" t="s">
        <v>37</v>
      </c>
      <c r="C39" s="38">
        <v>8781</v>
      </c>
      <c r="D39" s="38">
        <v>8448</v>
      </c>
      <c r="E39" s="38">
        <v>8446</v>
      </c>
      <c r="F39" s="38"/>
      <c r="G39" s="38"/>
      <c r="H39" s="38"/>
      <c r="I39" s="75">
        <f t="shared" si="3"/>
        <v>1.1839445567427087E-2</v>
      </c>
      <c r="J39" s="75">
        <f t="shared" si="0"/>
        <v>-3.8150552328891925E-2</v>
      </c>
      <c r="K39" s="73">
        <f t="shared" si="1"/>
        <v>-335</v>
      </c>
      <c r="L39" s="76">
        <f t="shared" si="4"/>
        <v>0.18376302797586397</v>
      </c>
      <c r="M39" s="74">
        <f t="shared" si="2"/>
        <v>-2</v>
      </c>
      <c r="N39" s="74">
        <f t="shared" si="5"/>
        <v>0</v>
      </c>
    </row>
    <row r="40" spans="1:14">
      <c r="A40" s="31">
        <v>38</v>
      </c>
      <c r="B40" s="79" t="s">
        <v>38</v>
      </c>
      <c r="C40" s="38">
        <v>11368</v>
      </c>
      <c r="D40" s="38">
        <v>11994</v>
      </c>
      <c r="E40" s="38">
        <v>12318</v>
      </c>
      <c r="F40" s="38"/>
      <c r="G40" s="38"/>
      <c r="H40" s="38"/>
      <c r="I40" s="75">
        <f t="shared" si="3"/>
        <v>1.7267143085432968E-2</v>
      </c>
      <c r="J40" s="75">
        <f t="shared" si="0"/>
        <v>8.3567909922589723E-2</v>
      </c>
      <c r="K40" s="73">
        <f t="shared" si="1"/>
        <v>950</v>
      </c>
      <c r="L40" s="76">
        <f t="shared" si="4"/>
        <v>-0.52111903455842024</v>
      </c>
      <c r="M40" s="74">
        <f t="shared" si="2"/>
        <v>324</v>
      </c>
      <c r="N40" s="74">
        <f t="shared" si="5"/>
        <v>0</v>
      </c>
    </row>
    <row r="41" spans="1:14">
      <c r="A41" s="31">
        <v>39</v>
      </c>
      <c r="B41" s="79" t="s">
        <v>39</v>
      </c>
      <c r="C41" s="38">
        <v>4665</v>
      </c>
      <c r="D41" s="38">
        <v>4566</v>
      </c>
      <c r="E41" s="38">
        <v>4615</v>
      </c>
      <c r="F41" s="38"/>
      <c r="G41" s="38"/>
      <c r="H41" s="38"/>
      <c r="I41" s="75">
        <f t="shared" si="3"/>
        <v>6.4692210861562877E-3</v>
      </c>
      <c r="J41" s="75">
        <f t="shared" si="0"/>
        <v>-1.0718113612004287E-2</v>
      </c>
      <c r="K41" s="73">
        <f t="shared" si="1"/>
        <v>-50</v>
      </c>
      <c r="L41" s="76">
        <f t="shared" si="4"/>
        <v>2.7427317608337904E-2</v>
      </c>
      <c r="M41" s="74">
        <f t="shared" si="2"/>
        <v>49</v>
      </c>
      <c r="N41" s="74">
        <f t="shared" si="5"/>
        <v>0</v>
      </c>
    </row>
    <row r="42" spans="1:14">
      <c r="A42" s="31">
        <v>40</v>
      </c>
      <c r="B42" s="79" t="s">
        <v>40</v>
      </c>
      <c r="C42" s="38">
        <v>3600</v>
      </c>
      <c r="D42" s="38">
        <v>3640</v>
      </c>
      <c r="E42" s="38">
        <v>3635</v>
      </c>
      <c r="F42" s="38"/>
      <c r="G42" s="38"/>
      <c r="H42" s="38"/>
      <c r="I42" s="75">
        <f t="shared" si="3"/>
        <v>5.0954753300494265E-3</v>
      </c>
      <c r="J42" s="75">
        <f t="shared" si="0"/>
        <v>9.7222222222222224E-3</v>
      </c>
      <c r="K42" s="73">
        <f t="shared" si="1"/>
        <v>35</v>
      </c>
      <c r="L42" s="76">
        <f t="shared" si="4"/>
        <v>-1.9199122325836534E-2</v>
      </c>
      <c r="M42" s="74">
        <f t="shared" si="2"/>
        <v>-5</v>
      </c>
      <c r="N42" s="74">
        <f t="shared" si="5"/>
        <v>0</v>
      </c>
    </row>
    <row r="43" spans="1:14">
      <c r="A43" s="31">
        <v>41</v>
      </c>
      <c r="B43" s="79" t="s">
        <v>41</v>
      </c>
      <c r="C43" s="38">
        <v>2544</v>
      </c>
      <c r="D43" s="38">
        <v>2558</v>
      </c>
      <c r="E43" s="38">
        <v>2521</v>
      </c>
      <c r="F43" s="38"/>
      <c r="G43" s="38"/>
      <c r="H43" s="38"/>
      <c r="I43" s="75">
        <f t="shared" si="3"/>
        <v>3.5338908685157099E-3</v>
      </c>
      <c r="J43" s="75">
        <f t="shared" si="0"/>
        <v>-9.0408805031446538E-3</v>
      </c>
      <c r="K43" s="73">
        <f t="shared" si="1"/>
        <v>-23</v>
      </c>
      <c r="L43" s="76">
        <f t="shared" si="4"/>
        <v>1.2616566099835436E-2</v>
      </c>
      <c r="M43" s="74">
        <f t="shared" si="2"/>
        <v>-37</v>
      </c>
      <c r="N43" s="74">
        <f t="shared" si="5"/>
        <v>0</v>
      </c>
    </row>
    <row r="44" spans="1:14">
      <c r="A44" s="31">
        <v>42</v>
      </c>
      <c r="B44" s="79" t="s">
        <v>42</v>
      </c>
      <c r="C44" s="38">
        <v>41524</v>
      </c>
      <c r="D44" s="38">
        <v>40783</v>
      </c>
      <c r="E44" s="38">
        <v>41111</v>
      </c>
      <c r="F44" s="38"/>
      <c r="G44" s="38"/>
      <c r="H44" s="38"/>
      <c r="I44" s="75">
        <f t="shared" si="3"/>
        <v>5.7628634468682799E-2</v>
      </c>
      <c r="J44" s="75">
        <f t="shared" si="0"/>
        <v>-9.9460552933243428E-3</v>
      </c>
      <c r="K44" s="73">
        <f t="shared" si="1"/>
        <v>-413</v>
      </c>
      <c r="L44" s="76">
        <f t="shared" si="4"/>
        <v>0.22654964344487108</v>
      </c>
      <c r="M44" s="74">
        <f t="shared" si="2"/>
        <v>328</v>
      </c>
      <c r="N44" s="74">
        <f t="shared" si="5"/>
        <v>0</v>
      </c>
    </row>
    <row r="45" spans="1:14">
      <c r="A45" s="31">
        <v>43</v>
      </c>
      <c r="B45" s="79" t="s">
        <v>43</v>
      </c>
      <c r="C45" s="38">
        <v>6763</v>
      </c>
      <c r="D45" s="38">
        <v>6879</v>
      </c>
      <c r="E45" s="38">
        <v>6964</v>
      </c>
      <c r="F45" s="38"/>
      <c r="G45" s="38"/>
      <c r="H45" s="38"/>
      <c r="I45" s="75">
        <f t="shared" si="3"/>
        <v>9.7620055566614052E-3</v>
      </c>
      <c r="J45" s="75">
        <f t="shared" si="0"/>
        <v>2.9720538222682242E-2</v>
      </c>
      <c r="K45" s="73">
        <f t="shared" si="1"/>
        <v>201</v>
      </c>
      <c r="L45" s="76">
        <f t="shared" si="4"/>
        <v>-0.11025781678551838</v>
      </c>
      <c r="M45" s="74">
        <f t="shared" si="2"/>
        <v>85</v>
      </c>
      <c r="N45" s="74">
        <f t="shared" si="5"/>
        <v>0</v>
      </c>
    </row>
    <row r="46" spans="1:14">
      <c r="A46" s="31">
        <v>44</v>
      </c>
      <c r="B46" s="79" t="s">
        <v>44</v>
      </c>
      <c r="C46" s="38">
        <v>12370</v>
      </c>
      <c r="D46" s="38">
        <v>12105</v>
      </c>
      <c r="E46" s="38">
        <v>12129</v>
      </c>
      <c r="F46" s="38"/>
      <c r="G46" s="38"/>
      <c r="H46" s="38"/>
      <c r="I46" s="75">
        <f t="shared" si="3"/>
        <v>1.7002206403898074E-2</v>
      </c>
      <c r="J46" s="75">
        <f t="shared" si="0"/>
        <v>-1.9482619240097008E-2</v>
      </c>
      <c r="K46" s="73">
        <f t="shared" si="1"/>
        <v>-241</v>
      </c>
      <c r="L46" s="76">
        <f t="shared" si="4"/>
        <v>0.1321996708721887</v>
      </c>
      <c r="M46" s="74">
        <f t="shared" si="2"/>
        <v>24</v>
      </c>
      <c r="N46" s="74">
        <f t="shared" si="5"/>
        <v>0</v>
      </c>
    </row>
    <row r="47" spans="1:14">
      <c r="A47" s="31">
        <v>45</v>
      </c>
      <c r="B47" s="79" t="s">
        <v>45</v>
      </c>
      <c r="C47" s="38">
        <v>32733</v>
      </c>
      <c r="D47" s="38">
        <v>31562</v>
      </c>
      <c r="E47" s="38">
        <v>31186</v>
      </c>
      <c r="F47" s="38"/>
      <c r="G47" s="38"/>
      <c r="H47" s="38"/>
      <c r="I47" s="75">
        <f t="shared" si="3"/>
        <v>4.3715954234641384E-2</v>
      </c>
      <c r="J47" s="75">
        <f t="shared" si="0"/>
        <v>-4.726117373904011E-2</v>
      </c>
      <c r="K47" s="73">
        <f t="shared" si="1"/>
        <v>-1547</v>
      </c>
      <c r="L47" s="76">
        <f t="shared" si="4"/>
        <v>0.84860120680197482</v>
      </c>
      <c r="M47" s="74">
        <f t="shared" si="2"/>
        <v>-376</v>
      </c>
      <c r="N47" s="74">
        <f t="shared" si="5"/>
        <v>0</v>
      </c>
    </row>
    <row r="48" spans="1:14">
      <c r="A48" s="31">
        <v>46</v>
      </c>
      <c r="B48" s="79" t="s">
        <v>46</v>
      </c>
      <c r="C48" s="38">
        <v>9793</v>
      </c>
      <c r="D48" s="38">
        <v>9894</v>
      </c>
      <c r="E48" s="38">
        <v>9885</v>
      </c>
      <c r="F48" s="38"/>
      <c r="G48" s="38"/>
      <c r="H48" s="38"/>
      <c r="I48" s="75">
        <f t="shared" si="3"/>
        <v>1.385660897869012E-2</v>
      </c>
      <c r="J48" s="75">
        <f t="shared" si="0"/>
        <v>9.394465434494027E-3</v>
      </c>
      <c r="K48" s="73">
        <f t="shared" si="1"/>
        <v>92</v>
      </c>
      <c r="L48" s="76">
        <f t="shared" si="4"/>
        <v>-5.0466264399341744E-2</v>
      </c>
      <c r="M48" s="74">
        <f t="shared" si="2"/>
        <v>-9</v>
      </c>
      <c r="N48" s="74">
        <f t="shared" si="5"/>
        <v>0</v>
      </c>
    </row>
    <row r="49" spans="1:14">
      <c r="A49" s="31">
        <v>47</v>
      </c>
      <c r="B49" s="79" t="s">
        <v>47</v>
      </c>
      <c r="C49" s="38">
        <v>7447</v>
      </c>
      <c r="D49" s="38">
        <v>7772</v>
      </c>
      <c r="E49" s="38">
        <v>8289</v>
      </c>
      <c r="F49" s="38"/>
      <c r="G49" s="38"/>
      <c r="H49" s="38"/>
      <c r="I49" s="75">
        <f t="shared" si="3"/>
        <v>1.1619365890173232E-2</v>
      </c>
      <c r="J49" s="75">
        <f t="shared" si="0"/>
        <v>0.11306566402578219</v>
      </c>
      <c r="K49" s="73">
        <f t="shared" si="1"/>
        <v>842</v>
      </c>
      <c r="L49" s="76">
        <f t="shared" si="4"/>
        <v>-0.46187602852441029</v>
      </c>
      <c r="M49" s="74">
        <f t="shared" si="2"/>
        <v>517</v>
      </c>
      <c r="N49" s="74">
        <f t="shared" si="5"/>
        <v>0</v>
      </c>
    </row>
    <row r="50" spans="1:14">
      <c r="A50" s="31">
        <v>48</v>
      </c>
      <c r="B50" s="79" t="s">
        <v>48</v>
      </c>
      <c r="C50" s="38">
        <v>10460</v>
      </c>
      <c r="D50" s="38">
        <v>11507</v>
      </c>
      <c r="E50" s="38">
        <v>11589</v>
      </c>
      <c r="F50" s="38"/>
      <c r="G50" s="38"/>
      <c r="H50" s="38"/>
      <c r="I50" s="75">
        <f t="shared" si="3"/>
        <v>1.6245244456655518E-2</v>
      </c>
      <c r="J50" s="75">
        <f t="shared" si="0"/>
        <v>0.10793499043977055</v>
      </c>
      <c r="K50" s="73">
        <f t="shared" si="1"/>
        <v>1129</v>
      </c>
      <c r="L50" s="76">
        <f t="shared" si="4"/>
        <v>-0.61930883159626993</v>
      </c>
      <c r="M50" s="74">
        <f t="shared" si="2"/>
        <v>82</v>
      </c>
      <c r="N50" s="74">
        <f t="shared" si="5"/>
        <v>0</v>
      </c>
    </row>
    <row r="51" spans="1:14">
      <c r="A51" s="31">
        <v>49</v>
      </c>
      <c r="B51" s="79" t="s">
        <v>49</v>
      </c>
      <c r="C51" s="38">
        <v>2106</v>
      </c>
      <c r="D51" s="38">
        <v>2280</v>
      </c>
      <c r="E51" s="38">
        <v>2341</v>
      </c>
      <c r="F51" s="38"/>
      <c r="G51" s="38"/>
      <c r="H51" s="38"/>
      <c r="I51" s="75">
        <f t="shared" si="3"/>
        <v>3.281570219434858E-3</v>
      </c>
      <c r="J51" s="75">
        <f t="shared" si="0"/>
        <v>0.11158594491927826</v>
      </c>
      <c r="K51" s="73">
        <f t="shared" si="1"/>
        <v>235</v>
      </c>
      <c r="L51" s="76">
        <f t="shared" si="4"/>
        <v>-0.12890839275918814</v>
      </c>
      <c r="M51" s="74">
        <f t="shared" si="2"/>
        <v>61</v>
      </c>
      <c r="N51" s="74">
        <f t="shared" si="5"/>
        <v>0</v>
      </c>
    </row>
    <row r="52" spans="1:14">
      <c r="A52" s="31">
        <v>50</v>
      </c>
      <c r="B52" s="79" t="s">
        <v>50</v>
      </c>
      <c r="C52" s="38">
        <v>7755</v>
      </c>
      <c r="D52" s="38">
        <v>7563</v>
      </c>
      <c r="E52" s="38">
        <v>7652</v>
      </c>
      <c r="F52" s="38"/>
      <c r="G52" s="38"/>
      <c r="H52" s="38"/>
      <c r="I52" s="75">
        <f t="shared" si="3"/>
        <v>1.0726431148703773E-2</v>
      </c>
      <c r="J52" s="75">
        <f t="shared" si="0"/>
        <v>-1.3281753707285623E-2</v>
      </c>
      <c r="K52" s="73">
        <f t="shared" si="1"/>
        <v>-103</v>
      </c>
      <c r="L52" s="76">
        <f t="shared" si="4"/>
        <v>5.6500274273176082E-2</v>
      </c>
      <c r="M52" s="74">
        <f t="shared" si="2"/>
        <v>89</v>
      </c>
      <c r="N52" s="74">
        <f t="shared" si="5"/>
        <v>0</v>
      </c>
    </row>
    <row r="53" spans="1:14">
      <c r="A53" s="31">
        <v>51</v>
      </c>
      <c r="B53" s="79" t="s">
        <v>51</v>
      </c>
      <c r="C53" s="38">
        <v>12456</v>
      </c>
      <c r="D53" s="38">
        <v>13001</v>
      </c>
      <c r="E53" s="38">
        <v>12932</v>
      </c>
      <c r="F53" s="38"/>
      <c r="G53" s="38"/>
      <c r="H53" s="38"/>
      <c r="I53" s="75">
        <f t="shared" si="3"/>
        <v>1.8127836855075428E-2</v>
      </c>
      <c r="J53" s="75">
        <f t="shared" si="0"/>
        <v>3.8214515093127809E-2</v>
      </c>
      <c r="K53" s="73">
        <f t="shared" si="1"/>
        <v>476</v>
      </c>
      <c r="L53" s="76">
        <f t="shared" si="4"/>
        <v>-0.26110806363137684</v>
      </c>
      <c r="M53" s="74">
        <f t="shared" si="2"/>
        <v>-69</v>
      </c>
      <c r="N53" s="74">
        <f t="shared" si="5"/>
        <v>0</v>
      </c>
    </row>
    <row r="54" spans="1:14">
      <c r="A54" s="31">
        <v>52</v>
      </c>
      <c r="B54" s="79" t="s">
        <v>52</v>
      </c>
      <c r="C54" s="38">
        <v>9821</v>
      </c>
      <c r="D54" s="38">
        <v>10315</v>
      </c>
      <c r="E54" s="38">
        <v>9998</v>
      </c>
      <c r="F54" s="38"/>
      <c r="G54" s="38"/>
      <c r="H54" s="38"/>
      <c r="I54" s="75">
        <f t="shared" si="3"/>
        <v>1.4015010275057542E-2</v>
      </c>
      <c r="J54" s="75">
        <f t="shared" si="0"/>
        <v>1.8022604622747174E-2</v>
      </c>
      <c r="K54" s="73">
        <f t="shared" si="1"/>
        <v>177</v>
      </c>
      <c r="L54" s="76">
        <f t="shared" si="4"/>
        <v>-9.7092704333516189E-2</v>
      </c>
      <c r="M54" s="74">
        <f t="shared" si="2"/>
        <v>-317</v>
      </c>
      <c r="N54" s="74">
        <f t="shared" si="5"/>
        <v>0</v>
      </c>
    </row>
    <row r="55" spans="1:14">
      <c r="A55" s="31">
        <v>53</v>
      </c>
      <c r="B55" s="79" t="s">
        <v>53</v>
      </c>
      <c r="C55" s="38">
        <v>7751</v>
      </c>
      <c r="D55" s="38">
        <v>8086</v>
      </c>
      <c r="E55" s="38">
        <v>7853</v>
      </c>
      <c r="F55" s="38"/>
      <c r="G55" s="38"/>
      <c r="H55" s="38"/>
      <c r="I55" s="75">
        <f t="shared" si="3"/>
        <v>1.1008189206844057E-2</v>
      </c>
      <c r="J55" s="75">
        <f t="shared" si="0"/>
        <v>1.315959231066959E-2</v>
      </c>
      <c r="K55" s="73">
        <f t="shared" si="1"/>
        <v>102</v>
      </c>
      <c r="L55" s="76">
        <f t="shared" si="4"/>
        <v>-5.5951727921009324E-2</v>
      </c>
      <c r="M55" s="74">
        <f t="shared" si="2"/>
        <v>-233</v>
      </c>
      <c r="N55" s="74">
        <f t="shared" si="5"/>
        <v>0</v>
      </c>
    </row>
    <row r="56" spans="1:14">
      <c r="A56" s="31">
        <v>54</v>
      </c>
      <c r="B56" s="79" t="s">
        <v>54</v>
      </c>
      <c r="C56" s="38">
        <v>9052</v>
      </c>
      <c r="D56" s="38">
        <v>8996</v>
      </c>
      <c r="E56" s="38">
        <v>8716</v>
      </c>
      <c r="F56" s="38"/>
      <c r="G56" s="38"/>
      <c r="H56" s="38"/>
      <c r="I56" s="75">
        <f t="shared" si="3"/>
        <v>1.2217926541048365E-2</v>
      </c>
      <c r="J56" s="75">
        <f t="shared" si="0"/>
        <v>-3.7118868758285462E-2</v>
      </c>
      <c r="K56" s="73">
        <f t="shared" si="1"/>
        <v>-336</v>
      </c>
      <c r="L56" s="76">
        <f t="shared" si="4"/>
        <v>0.18431157432803072</v>
      </c>
      <c r="M56" s="74">
        <f t="shared" si="2"/>
        <v>-280</v>
      </c>
      <c r="N56" s="74">
        <f t="shared" si="5"/>
        <v>0</v>
      </c>
    </row>
    <row r="57" spans="1:14">
      <c r="A57" s="31">
        <v>55</v>
      </c>
      <c r="B57" s="79" t="s">
        <v>55</v>
      </c>
      <c r="C57" s="38">
        <v>20325</v>
      </c>
      <c r="D57" s="38">
        <v>19830</v>
      </c>
      <c r="E57" s="38">
        <v>19640</v>
      </c>
      <c r="F57" s="38"/>
      <c r="G57" s="38"/>
      <c r="H57" s="38"/>
      <c r="I57" s="75">
        <f t="shared" si="3"/>
        <v>2.7530986377488513E-2</v>
      </c>
      <c r="J57" s="75">
        <f t="shared" si="0"/>
        <v>-3.3702337023370235E-2</v>
      </c>
      <c r="K57" s="73">
        <f t="shared" si="1"/>
        <v>-685</v>
      </c>
      <c r="L57" s="76">
        <f t="shared" si="4"/>
        <v>0.37575425123422929</v>
      </c>
      <c r="M57" s="74">
        <f t="shared" si="2"/>
        <v>-190</v>
      </c>
      <c r="N57" s="74">
        <f t="shared" si="5"/>
        <v>0</v>
      </c>
    </row>
    <row r="58" spans="1:14">
      <c r="A58" s="31">
        <v>56</v>
      </c>
      <c r="B58" s="79" t="s">
        <v>56</v>
      </c>
      <c r="C58" s="38">
        <v>1743</v>
      </c>
      <c r="D58" s="38">
        <v>1704</v>
      </c>
      <c r="E58" s="38">
        <v>1689</v>
      </c>
      <c r="F58" s="38"/>
      <c r="G58" s="38"/>
      <c r="H58" s="38"/>
      <c r="I58" s="75">
        <f t="shared" si="3"/>
        <v>2.3676087572086606E-3</v>
      </c>
      <c r="J58" s="75">
        <f t="shared" si="0"/>
        <v>-3.098106712564544E-2</v>
      </c>
      <c r="K58" s="73">
        <f t="shared" si="1"/>
        <v>-54</v>
      </c>
      <c r="L58" s="76">
        <f t="shared" si="4"/>
        <v>2.9621503017004936E-2</v>
      </c>
      <c r="M58" s="74">
        <f t="shared" si="2"/>
        <v>-15</v>
      </c>
      <c r="N58" s="74">
        <f t="shared" si="5"/>
        <v>0</v>
      </c>
    </row>
    <row r="59" spans="1:14">
      <c r="A59" s="31">
        <v>57</v>
      </c>
      <c r="B59" s="79" t="s">
        <v>57</v>
      </c>
      <c r="C59" s="38">
        <v>3105</v>
      </c>
      <c r="D59" s="38">
        <v>3189</v>
      </c>
      <c r="E59" s="38">
        <v>3275</v>
      </c>
      <c r="F59" s="38"/>
      <c r="G59" s="38"/>
      <c r="H59" s="38"/>
      <c r="I59" s="75">
        <f t="shared" si="3"/>
        <v>4.5908340318877227E-3</v>
      </c>
      <c r="J59" s="75">
        <f t="shared" si="0"/>
        <v>5.4750402576489533E-2</v>
      </c>
      <c r="K59" s="73">
        <f t="shared" si="1"/>
        <v>170</v>
      </c>
      <c r="L59" s="76">
        <f t="shared" si="4"/>
        <v>-9.3252879868348876E-2</v>
      </c>
      <c r="M59" s="74">
        <f t="shared" si="2"/>
        <v>86</v>
      </c>
      <c r="N59" s="74">
        <f t="shared" si="5"/>
        <v>0</v>
      </c>
    </row>
    <row r="60" spans="1:14">
      <c r="A60" s="31">
        <v>58</v>
      </c>
      <c r="B60" s="79" t="s">
        <v>58</v>
      </c>
      <c r="C60" s="38">
        <v>12483</v>
      </c>
      <c r="D60" s="38">
        <v>13244</v>
      </c>
      <c r="E60" s="38">
        <v>13521</v>
      </c>
      <c r="F60" s="38"/>
      <c r="G60" s="38"/>
      <c r="H60" s="38"/>
      <c r="I60" s="75">
        <f t="shared" si="3"/>
        <v>1.8953486090123327E-2</v>
      </c>
      <c r="J60" s="75">
        <f t="shared" si="0"/>
        <v>8.315308819995193E-2</v>
      </c>
      <c r="K60" s="73">
        <f t="shared" si="1"/>
        <v>1038</v>
      </c>
      <c r="L60" s="76">
        <f t="shared" si="4"/>
        <v>-0.56939111354909488</v>
      </c>
      <c r="M60" s="74">
        <f t="shared" si="2"/>
        <v>277</v>
      </c>
      <c r="N60" s="74">
        <f t="shared" si="5"/>
        <v>0</v>
      </c>
    </row>
    <row r="61" spans="1:14">
      <c r="A61" s="31">
        <v>59</v>
      </c>
      <c r="B61" s="79" t="s">
        <v>59</v>
      </c>
      <c r="C61" s="38">
        <v>7299</v>
      </c>
      <c r="D61" s="38">
        <v>6963</v>
      </c>
      <c r="E61" s="38">
        <v>6853</v>
      </c>
      <c r="F61" s="38"/>
      <c r="G61" s="38"/>
      <c r="H61" s="38"/>
      <c r="I61" s="75">
        <f t="shared" si="3"/>
        <v>9.6064078230615468E-3</v>
      </c>
      <c r="J61" s="75">
        <f t="shared" si="0"/>
        <v>-6.1104260857651735E-2</v>
      </c>
      <c r="K61" s="73">
        <f t="shared" si="1"/>
        <v>-446</v>
      </c>
      <c r="L61" s="76">
        <f t="shared" si="4"/>
        <v>0.24465167306637411</v>
      </c>
      <c r="M61" s="74">
        <f t="shared" si="2"/>
        <v>-110</v>
      </c>
      <c r="N61" s="74">
        <f t="shared" si="5"/>
        <v>0</v>
      </c>
    </row>
    <row r="62" spans="1:14">
      <c r="A62" s="31">
        <v>60</v>
      </c>
      <c r="B62" s="79" t="s">
        <v>60</v>
      </c>
      <c r="C62" s="38">
        <v>9040</v>
      </c>
      <c r="D62" s="38">
        <v>9035</v>
      </c>
      <c r="E62" s="38">
        <v>9242</v>
      </c>
      <c r="F62" s="38"/>
      <c r="G62" s="38"/>
      <c r="H62" s="38"/>
      <c r="I62" s="75">
        <f t="shared" si="3"/>
        <v>1.2955263548917965E-2</v>
      </c>
      <c r="J62" s="75">
        <f t="shared" si="0"/>
        <v>2.2345132743362833E-2</v>
      </c>
      <c r="K62" s="73">
        <f t="shared" si="1"/>
        <v>202</v>
      </c>
      <c r="L62" s="76">
        <f t="shared" si="4"/>
        <v>-0.11080636313768513</v>
      </c>
      <c r="M62" s="74">
        <f t="shared" si="2"/>
        <v>207</v>
      </c>
      <c r="N62" s="74">
        <f t="shared" si="5"/>
        <v>0</v>
      </c>
    </row>
    <row r="63" spans="1:14">
      <c r="A63" s="31">
        <v>61</v>
      </c>
      <c r="B63" s="79" t="s">
        <v>61</v>
      </c>
      <c r="C63" s="38">
        <v>4954</v>
      </c>
      <c r="D63" s="38">
        <v>5023</v>
      </c>
      <c r="E63" s="38">
        <v>4771</v>
      </c>
      <c r="F63" s="38"/>
      <c r="G63" s="38"/>
      <c r="H63" s="38"/>
      <c r="I63" s="75">
        <f t="shared" si="3"/>
        <v>6.6878989820263589E-3</v>
      </c>
      <c r="J63" s="75">
        <f t="shared" si="0"/>
        <v>-3.6939846588615259E-2</v>
      </c>
      <c r="K63" s="73">
        <f t="shared" si="1"/>
        <v>-183</v>
      </c>
      <c r="L63" s="76">
        <f t="shared" si="4"/>
        <v>0.10038398244651674</v>
      </c>
      <c r="M63" s="74">
        <f t="shared" si="2"/>
        <v>-252</v>
      </c>
      <c r="N63" s="74">
        <f t="shared" si="5"/>
        <v>0</v>
      </c>
    </row>
    <row r="64" spans="1:14">
      <c r="A64" s="31">
        <v>62</v>
      </c>
      <c r="B64" s="79" t="s">
        <v>62</v>
      </c>
      <c r="C64" s="38">
        <v>1059</v>
      </c>
      <c r="D64" s="38">
        <v>1022</v>
      </c>
      <c r="E64" s="38">
        <v>1006</v>
      </c>
      <c r="F64" s="38"/>
      <c r="G64" s="38"/>
      <c r="H64" s="38"/>
      <c r="I64" s="75">
        <f t="shared" si="3"/>
        <v>1.4101920720852059E-3</v>
      </c>
      <c r="J64" s="75">
        <f t="shared" si="0"/>
        <v>-5.0047214353163359E-2</v>
      </c>
      <c r="K64" s="73">
        <f t="shared" si="1"/>
        <v>-53</v>
      </c>
      <c r="L64" s="76">
        <f t="shared" si="4"/>
        <v>2.9072956664838178E-2</v>
      </c>
      <c r="M64" s="74">
        <f t="shared" si="2"/>
        <v>-16</v>
      </c>
      <c r="N64" s="74">
        <f t="shared" si="5"/>
        <v>0</v>
      </c>
    </row>
    <row r="65" spans="1:15">
      <c r="A65" s="31">
        <v>63</v>
      </c>
      <c r="B65" s="79" t="s">
        <v>63</v>
      </c>
      <c r="C65" s="38">
        <v>18659</v>
      </c>
      <c r="D65" s="38">
        <v>18346</v>
      </c>
      <c r="E65" s="38">
        <v>18579</v>
      </c>
      <c r="F65" s="38"/>
      <c r="G65" s="38"/>
      <c r="H65" s="38"/>
      <c r="I65" s="75">
        <f t="shared" si="3"/>
        <v>2.604369632929527E-2</v>
      </c>
      <c r="J65" s="75">
        <f t="shared" si="0"/>
        <v>-4.2874752130339245E-3</v>
      </c>
      <c r="K65" s="73">
        <f t="shared" si="1"/>
        <v>-80</v>
      </c>
      <c r="L65" s="76">
        <f t="shared" si="4"/>
        <v>4.3883708173340648E-2</v>
      </c>
      <c r="M65" s="74">
        <f t="shared" si="2"/>
        <v>233</v>
      </c>
      <c r="N65" s="74">
        <f t="shared" si="5"/>
        <v>0</v>
      </c>
    </row>
    <row r="66" spans="1:15">
      <c r="A66" s="31">
        <v>64</v>
      </c>
      <c r="B66" s="79" t="s">
        <v>64</v>
      </c>
      <c r="C66" s="38">
        <v>7094</v>
      </c>
      <c r="D66" s="38">
        <v>6966</v>
      </c>
      <c r="E66" s="38">
        <v>6894</v>
      </c>
      <c r="F66" s="38"/>
      <c r="G66" s="38"/>
      <c r="H66" s="38"/>
      <c r="I66" s="75">
        <f t="shared" si="3"/>
        <v>9.6638808597966294E-3</v>
      </c>
      <c r="J66" s="75">
        <f t="shared" si="0"/>
        <v>-2.8192839018889203E-2</v>
      </c>
      <c r="K66" s="73">
        <f t="shared" si="1"/>
        <v>-200</v>
      </c>
      <c r="L66" s="76">
        <f t="shared" si="4"/>
        <v>0.10970927043335162</v>
      </c>
      <c r="M66" s="74">
        <f t="shared" si="2"/>
        <v>-72</v>
      </c>
      <c r="N66" s="74">
        <f t="shared" si="5"/>
        <v>0</v>
      </c>
    </row>
    <row r="67" spans="1:15">
      <c r="A67" s="31">
        <v>65</v>
      </c>
      <c r="B67" s="79" t="s">
        <v>65</v>
      </c>
      <c r="C67" s="38">
        <v>2624</v>
      </c>
      <c r="D67" s="38">
        <v>2634</v>
      </c>
      <c r="E67" s="38">
        <v>2729</v>
      </c>
      <c r="F67" s="38"/>
      <c r="G67" s="38"/>
      <c r="H67" s="38"/>
      <c r="I67" s="75">
        <f t="shared" si="3"/>
        <v>3.8254613963424719E-3</v>
      </c>
      <c r="J67" s="75">
        <f t="shared" ref="J67:J84" si="6">(E67-C67)/C67</f>
        <v>4.0015243902439025E-2</v>
      </c>
      <c r="K67" s="73">
        <f t="shared" ref="K67:K83" si="7">E67-C67</f>
        <v>105</v>
      </c>
      <c r="L67" s="76">
        <f t="shared" si="4"/>
        <v>-5.7597366977509598E-2</v>
      </c>
      <c r="M67" s="74">
        <f t="shared" ref="M67:M83" si="8">E67-D67</f>
        <v>95</v>
      </c>
      <c r="N67" s="74">
        <f t="shared" si="5"/>
        <v>0</v>
      </c>
      <c r="O67" s="6"/>
    </row>
    <row r="68" spans="1:15">
      <c r="A68" s="31">
        <v>66</v>
      </c>
      <c r="B68" s="79" t="s">
        <v>66</v>
      </c>
      <c r="C68" s="38">
        <v>11574</v>
      </c>
      <c r="D68" s="38">
        <v>11920</v>
      </c>
      <c r="E68" s="38">
        <v>12158</v>
      </c>
      <c r="F68" s="38"/>
      <c r="G68" s="38"/>
      <c r="H68" s="38"/>
      <c r="I68" s="75">
        <f t="shared" ref="I68:I83" si="9">E68/$E$84</f>
        <v>1.7042858064027767E-2</v>
      </c>
      <c r="J68" s="75">
        <f t="shared" si="6"/>
        <v>5.0457922930706757E-2</v>
      </c>
      <c r="K68" s="73">
        <f t="shared" si="7"/>
        <v>584</v>
      </c>
      <c r="L68" s="76">
        <f t="shared" ref="L68:L84" si="10">K68/$K$84</f>
        <v>-0.32035106966538673</v>
      </c>
      <c r="M68" s="74">
        <f t="shared" si="8"/>
        <v>238</v>
      </c>
      <c r="N68" s="74">
        <f t="shared" ref="N68:N84" si="11">H68-G68</f>
        <v>0</v>
      </c>
    </row>
    <row r="69" spans="1:15">
      <c r="A69" s="31">
        <v>67</v>
      </c>
      <c r="B69" s="79" t="s">
        <v>67</v>
      </c>
      <c r="C69" s="38">
        <v>1374</v>
      </c>
      <c r="D69" s="38">
        <v>1546</v>
      </c>
      <c r="E69" s="38">
        <v>1447</v>
      </c>
      <c r="F69" s="38"/>
      <c r="G69" s="38"/>
      <c r="H69" s="38"/>
      <c r="I69" s="75">
        <f t="shared" si="9"/>
        <v>2.0283776623332933E-3</v>
      </c>
      <c r="J69" s="75">
        <f t="shared" si="6"/>
        <v>5.3129548762736532E-2</v>
      </c>
      <c r="K69" s="73">
        <f t="shared" si="7"/>
        <v>73</v>
      </c>
      <c r="L69" s="76">
        <f t="shared" si="10"/>
        <v>-4.0043883708173342E-2</v>
      </c>
      <c r="M69" s="74">
        <f t="shared" si="8"/>
        <v>-99</v>
      </c>
      <c r="N69" s="74">
        <f t="shared" si="11"/>
        <v>0</v>
      </c>
    </row>
    <row r="70" spans="1:15">
      <c r="A70" s="31">
        <v>68</v>
      </c>
      <c r="B70" s="79" t="s">
        <v>68</v>
      </c>
      <c r="C70" s="38">
        <v>9593</v>
      </c>
      <c r="D70" s="38">
        <v>9537</v>
      </c>
      <c r="E70" s="38">
        <v>9635</v>
      </c>
      <c r="F70" s="38"/>
      <c r="G70" s="38"/>
      <c r="H70" s="38"/>
      <c r="I70" s="75">
        <f t="shared" si="9"/>
        <v>1.3506163632744492E-2</v>
      </c>
      <c r="J70" s="75">
        <f t="shared" si="6"/>
        <v>4.3781924319816531E-3</v>
      </c>
      <c r="K70" s="73">
        <f t="shared" si="7"/>
        <v>42</v>
      </c>
      <c r="L70" s="76">
        <f t="shared" si="10"/>
        <v>-2.303894679100384E-2</v>
      </c>
      <c r="M70" s="74">
        <f t="shared" si="8"/>
        <v>98</v>
      </c>
      <c r="N70" s="74">
        <f t="shared" si="11"/>
        <v>0</v>
      </c>
    </row>
    <row r="71" spans="1:15">
      <c r="A71" s="31">
        <v>69</v>
      </c>
      <c r="B71" s="79" t="s">
        <v>69</v>
      </c>
      <c r="C71" s="38">
        <v>1617</v>
      </c>
      <c r="D71" s="38">
        <v>1619</v>
      </c>
      <c r="E71" s="38">
        <v>1751</v>
      </c>
      <c r="F71" s="38"/>
      <c r="G71" s="38"/>
      <c r="H71" s="38"/>
      <c r="I71" s="75">
        <f t="shared" si="9"/>
        <v>2.4545192030031764E-3</v>
      </c>
      <c r="J71" s="75">
        <f t="shared" si="6"/>
        <v>8.2869511440940014E-2</v>
      </c>
      <c r="K71" s="73">
        <f t="shared" si="7"/>
        <v>134</v>
      </c>
      <c r="L71" s="76">
        <f t="shared" si="10"/>
        <v>-7.3505211190345587E-2</v>
      </c>
      <c r="M71" s="74">
        <f t="shared" si="8"/>
        <v>132</v>
      </c>
      <c r="N71" s="74">
        <f t="shared" si="11"/>
        <v>0</v>
      </c>
    </row>
    <row r="72" spans="1:15">
      <c r="A72" s="31">
        <v>70</v>
      </c>
      <c r="B72" s="79" t="s">
        <v>70</v>
      </c>
      <c r="C72" s="38">
        <v>5611</v>
      </c>
      <c r="D72" s="38">
        <v>5538</v>
      </c>
      <c r="E72" s="38">
        <v>5566</v>
      </c>
      <c r="F72" s="38"/>
      <c r="G72" s="38"/>
      <c r="H72" s="38"/>
      <c r="I72" s="75">
        <f t="shared" si="9"/>
        <v>7.8023151821334548E-3</v>
      </c>
      <c r="J72" s="75">
        <f t="shared" si="6"/>
        <v>-8.0199607913027989E-3</v>
      </c>
      <c r="K72" s="73">
        <f t="shared" si="7"/>
        <v>-45</v>
      </c>
      <c r="L72" s="76">
        <f t="shared" si="10"/>
        <v>2.4684585847504114E-2</v>
      </c>
      <c r="M72" s="74">
        <f t="shared" si="8"/>
        <v>28</v>
      </c>
      <c r="N72" s="74">
        <f t="shared" si="11"/>
        <v>0</v>
      </c>
    </row>
    <row r="73" spans="1:15">
      <c r="A73" s="31">
        <v>71</v>
      </c>
      <c r="B73" s="79" t="s">
        <v>71</v>
      </c>
      <c r="C73" s="38">
        <v>3102</v>
      </c>
      <c r="D73" s="38">
        <v>3214</v>
      </c>
      <c r="E73" s="38">
        <v>3286</v>
      </c>
      <c r="F73" s="38"/>
      <c r="G73" s="38"/>
      <c r="H73" s="38"/>
      <c r="I73" s="75">
        <f t="shared" si="9"/>
        <v>4.6062536271093309E-3</v>
      </c>
      <c r="J73" s="75">
        <f t="shared" si="6"/>
        <v>5.931656995486783E-2</v>
      </c>
      <c r="K73" s="73">
        <f t="shared" si="7"/>
        <v>184</v>
      </c>
      <c r="L73" s="76">
        <f t="shared" si="10"/>
        <v>-0.10093252879868349</v>
      </c>
      <c r="M73" s="74">
        <f t="shared" si="8"/>
        <v>72</v>
      </c>
      <c r="N73" s="74">
        <f t="shared" si="11"/>
        <v>0</v>
      </c>
    </row>
    <row r="74" spans="1:15">
      <c r="A74" s="31">
        <v>72</v>
      </c>
      <c r="B74" s="79" t="s">
        <v>72</v>
      </c>
      <c r="C74" s="38">
        <v>920</v>
      </c>
      <c r="D74" s="38">
        <v>962</v>
      </c>
      <c r="E74" s="38">
        <v>993</v>
      </c>
      <c r="F74" s="38"/>
      <c r="G74" s="38"/>
      <c r="H74" s="38"/>
      <c r="I74" s="75">
        <f t="shared" si="9"/>
        <v>1.3919689140960332E-3</v>
      </c>
      <c r="J74" s="75">
        <f t="shared" si="6"/>
        <v>7.9347826086956522E-2</v>
      </c>
      <c r="K74" s="73">
        <f t="shared" si="7"/>
        <v>73</v>
      </c>
      <c r="L74" s="76">
        <f t="shared" si="10"/>
        <v>-4.0043883708173342E-2</v>
      </c>
      <c r="M74" s="74">
        <f t="shared" si="8"/>
        <v>31</v>
      </c>
      <c r="N74" s="74">
        <f t="shared" si="11"/>
        <v>0</v>
      </c>
    </row>
    <row r="75" spans="1:15">
      <c r="A75" s="31">
        <v>73</v>
      </c>
      <c r="B75" s="79" t="s">
        <v>73</v>
      </c>
      <c r="C75" s="38">
        <v>931</v>
      </c>
      <c r="D75" s="38">
        <v>862</v>
      </c>
      <c r="E75" s="38">
        <v>1155</v>
      </c>
      <c r="F75" s="38"/>
      <c r="G75" s="38"/>
      <c r="H75" s="38"/>
      <c r="I75" s="75">
        <f t="shared" si="9"/>
        <v>1.6190574982688001E-3</v>
      </c>
      <c r="J75" s="75">
        <f t="shared" si="6"/>
        <v>0.24060150375939848</v>
      </c>
      <c r="K75" s="73">
        <f t="shared" si="7"/>
        <v>224</v>
      </c>
      <c r="L75" s="76">
        <f t="shared" si="10"/>
        <v>-0.12287438288535381</v>
      </c>
      <c r="M75" s="74">
        <f t="shared" si="8"/>
        <v>293</v>
      </c>
      <c r="N75" s="74">
        <f t="shared" si="11"/>
        <v>0</v>
      </c>
    </row>
    <row r="76" spans="1:15">
      <c r="A76" s="31">
        <v>74</v>
      </c>
      <c r="B76" s="79" t="s">
        <v>74</v>
      </c>
      <c r="C76" s="38">
        <v>652</v>
      </c>
      <c r="D76" s="38">
        <v>673</v>
      </c>
      <c r="E76" s="38">
        <v>693</v>
      </c>
      <c r="F76" s="38"/>
      <c r="G76" s="38"/>
      <c r="H76" s="38"/>
      <c r="I76" s="75">
        <f t="shared" si="9"/>
        <v>9.7143449896128003E-4</v>
      </c>
      <c r="J76" s="75">
        <f t="shared" si="6"/>
        <v>6.2883435582822084E-2</v>
      </c>
      <c r="K76" s="73">
        <f t="shared" si="7"/>
        <v>41</v>
      </c>
      <c r="L76" s="76">
        <f t="shared" si="10"/>
        <v>-2.2490400438837082E-2</v>
      </c>
      <c r="M76" s="74">
        <f t="shared" si="8"/>
        <v>20</v>
      </c>
      <c r="N76" s="74">
        <f t="shared" si="11"/>
        <v>0</v>
      </c>
    </row>
    <row r="77" spans="1:15">
      <c r="A77" s="31">
        <v>75</v>
      </c>
      <c r="B77" s="79" t="s">
        <v>75</v>
      </c>
      <c r="C77" s="38">
        <v>3265</v>
      </c>
      <c r="D77" s="38">
        <v>3284</v>
      </c>
      <c r="E77" s="38">
        <v>3346</v>
      </c>
      <c r="F77" s="38"/>
      <c r="G77" s="38"/>
      <c r="H77" s="38"/>
      <c r="I77" s="75">
        <f t="shared" si="9"/>
        <v>4.6903605101362815E-3</v>
      </c>
      <c r="J77" s="75">
        <f t="shared" si="6"/>
        <v>2.4808575803981624E-2</v>
      </c>
      <c r="K77" s="73">
        <f t="shared" si="7"/>
        <v>81</v>
      </c>
      <c r="L77" s="76">
        <f t="shared" si="10"/>
        <v>-4.4432254525507406E-2</v>
      </c>
      <c r="M77" s="74">
        <f t="shared" si="8"/>
        <v>62</v>
      </c>
      <c r="N77" s="74">
        <f t="shared" si="11"/>
        <v>0</v>
      </c>
    </row>
    <row r="78" spans="1:15">
      <c r="A78" s="31">
        <v>76</v>
      </c>
      <c r="B78" s="79" t="s">
        <v>76</v>
      </c>
      <c r="C78" s="38">
        <v>1659</v>
      </c>
      <c r="D78" s="38">
        <v>1768</v>
      </c>
      <c r="E78" s="38">
        <v>1735</v>
      </c>
      <c r="F78" s="38"/>
      <c r="G78" s="38"/>
      <c r="H78" s="38"/>
      <c r="I78" s="75">
        <f t="shared" si="9"/>
        <v>2.4320907008626561E-3</v>
      </c>
      <c r="J78" s="75">
        <f t="shared" si="6"/>
        <v>4.581072935503315E-2</v>
      </c>
      <c r="K78" s="73">
        <f t="shared" si="7"/>
        <v>76</v>
      </c>
      <c r="L78" s="76">
        <f t="shared" si="10"/>
        <v>-4.1689522764673616E-2</v>
      </c>
      <c r="M78" s="74">
        <f t="shared" si="8"/>
        <v>-33</v>
      </c>
      <c r="N78" s="74">
        <f t="shared" si="11"/>
        <v>0</v>
      </c>
    </row>
    <row r="79" spans="1:15">
      <c r="A79" s="31">
        <v>77</v>
      </c>
      <c r="B79" s="79" t="s">
        <v>77</v>
      </c>
      <c r="C79" s="38">
        <v>1427</v>
      </c>
      <c r="D79" s="38">
        <v>1418</v>
      </c>
      <c r="E79" s="38">
        <v>1415</v>
      </c>
      <c r="F79" s="38"/>
      <c r="G79" s="38"/>
      <c r="H79" s="38"/>
      <c r="I79" s="75">
        <f t="shared" si="9"/>
        <v>1.9835206580522528E-3</v>
      </c>
      <c r="J79" s="75">
        <f t="shared" si="6"/>
        <v>-8.4092501751927128E-3</v>
      </c>
      <c r="K79" s="73">
        <f t="shared" si="7"/>
        <v>-12</v>
      </c>
      <c r="L79" s="76">
        <f t="shared" si="10"/>
        <v>6.582556226001097E-3</v>
      </c>
      <c r="M79" s="74">
        <f t="shared" si="8"/>
        <v>-3</v>
      </c>
      <c r="N79" s="74">
        <f t="shared" si="11"/>
        <v>0</v>
      </c>
    </row>
    <row r="80" spans="1:15">
      <c r="A80" s="31">
        <v>78</v>
      </c>
      <c r="B80" s="79" t="s">
        <v>78</v>
      </c>
      <c r="C80" s="38">
        <v>1114</v>
      </c>
      <c r="D80" s="38">
        <v>1093</v>
      </c>
      <c r="E80" s="38">
        <v>1117</v>
      </c>
      <c r="F80" s="38"/>
      <c r="G80" s="38"/>
      <c r="H80" s="38"/>
      <c r="I80" s="75">
        <f t="shared" si="9"/>
        <v>1.5657898056850646E-3</v>
      </c>
      <c r="J80" s="75">
        <f t="shared" si="6"/>
        <v>2.6929982046678637E-3</v>
      </c>
      <c r="K80" s="73">
        <f t="shared" si="7"/>
        <v>3</v>
      </c>
      <c r="L80" s="76">
        <f t="shared" si="10"/>
        <v>-1.6456390565002743E-3</v>
      </c>
      <c r="M80" s="74">
        <f t="shared" si="8"/>
        <v>24</v>
      </c>
      <c r="N80" s="74">
        <f t="shared" si="11"/>
        <v>0</v>
      </c>
    </row>
    <row r="81" spans="1:15">
      <c r="A81" s="31">
        <v>79</v>
      </c>
      <c r="B81" s="79" t="s">
        <v>79</v>
      </c>
      <c r="C81" s="38">
        <v>2306</v>
      </c>
      <c r="D81" s="38">
        <v>2378</v>
      </c>
      <c r="E81" s="38">
        <v>2545</v>
      </c>
      <c r="F81" s="38"/>
      <c r="G81" s="38"/>
      <c r="H81" s="38"/>
      <c r="I81" s="75">
        <f t="shared" si="9"/>
        <v>3.5675336217264901E-3</v>
      </c>
      <c r="J81" s="75">
        <f t="shared" si="6"/>
        <v>0.10364267129228101</v>
      </c>
      <c r="K81" s="73">
        <f t="shared" si="7"/>
        <v>239</v>
      </c>
      <c r="L81" s="76">
        <f t="shared" si="10"/>
        <v>-0.13110257816785517</v>
      </c>
      <c r="M81" s="74">
        <f t="shared" si="8"/>
        <v>167</v>
      </c>
      <c r="N81" s="74">
        <f t="shared" si="11"/>
        <v>0</v>
      </c>
    </row>
    <row r="82" spans="1:15">
      <c r="A82" s="31">
        <v>80</v>
      </c>
      <c r="B82" s="79" t="s">
        <v>80</v>
      </c>
      <c r="C82" s="38">
        <v>5212</v>
      </c>
      <c r="D82" s="38">
        <v>5322</v>
      </c>
      <c r="E82" s="38">
        <v>5278</v>
      </c>
      <c r="F82" s="38"/>
      <c r="G82" s="38"/>
      <c r="H82" s="38"/>
      <c r="I82" s="75">
        <f t="shared" si="9"/>
        <v>7.3986021436040919E-3</v>
      </c>
      <c r="J82" s="75">
        <f t="shared" si="6"/>
        <v>1.2663085188027629E-2</v>
      </c>
      <c r="K82" s="73">
        <f t="shared" si="7"/>
        <v>66</v>
      </c>
      <c r="L82" s="76">
        <f t="shared" si="10"/>
        <v>-3.6204059243006036E-2</v>
      </c>
      <c r="M82" s="74">
        <f t="shared" si="8"/>
        <v>-44</v>
      </c>
      <c r="N82" s="74">
        <f t="shared" si="11"/>
        <v>0</v>
      </c>
    </row>
    <row r="83" spans="1:15">
      <c r="A83" s="31">
        <v>81</v>
      </c>
      <c r="B83" s="79" t="s">
        <v>81</v>
      </c>
      <c r="C83" s="38">
        <v>3845</v>
      </c>
      <c r="D83" s="38">
        <v>3856</v>
      </c>
      <c r="E83" s="38">
        <v>3710</v>
      </c>
      <c r="F83" s="38"/>
      <c r="G83" s="38"/>
      <c r="H83" s="38"/>
      <c r="I83" s="75">
        <f t="shared" si="9"/>
        <v>5.2006089338331148E-3</v>
      </c>
      <c r="J83" s="75">
        <f t="shared" si="6"/>
        <v>-3.5110533159947985E-2</v>
      </c>
      <c r="K83" s="73">
        <f t="shared" si="7"/>
        <v>-135</v>
      </c>
      <c r="L83" s="76">
        <f t="shared" si="10"/>
        <v>7.4053757542512338E-2</v>
      </c>
      <c r="M83" s="74">
        <f t="shared" si="8"/>
        <v>-146</v>
      </c>
      <c r="N83" s="74">
        <f t="shared" si="11"/>
        <v>0</v>
      </c>
    </row>
    <row r="84" spans="1:15" s="85" customFormat="1">
      <c r="A84" s="174" t="s">
        <v>255</v>
      </c>
      <c r="B84" s="174"/>
      <c r="C84" s="46">
        <v>715201</v>
      </c>
      <c r="D84" s="46">
        <v>710746</v>
      </c>
      <c r="E84" s="46">
        <v>713378</v>
      </c>
      <c r="F84" s="46"/>
      <c r="G84" s="46"/>
      <c r="H84" s="46"/>
      <c r="I84" s="75">
        <f>SUM(I3:I83)</f>
        <v>1.0000000000000004</v>
      </c>
      <c r="J84" s="75">
        <f t="shared" si="6"/>
        <v>-2.5489337962335064E-3</v>
      </c>
      <c r="K84" s="73">
        <f>SUM(K3:K83)</f>
        <v>-1823</v>
      </c>
      <c r="L84" s="76">
        <f t="shared" si="10"/>
        <v>1</v>
      </c>
      <c r="M84" s="73">
        <f>SUM(M3:M83)</f>
        <v>2632</v>
      </c>
      <c r="N84" s="74">
        <f t="shared" si="11"/>
        <v>0</v>
      </c>
      <c r="O84" s="13"/>
    </row>
    <row r="85" spans="1:15">
      <c r="C85" s="108"/>
      <c r="D85" s="107"/>
      <c r="E85" s="109"/>
      <c r="F85" s="115"/>
      <c r="G85" s="115"/>
      <c r="H85" s="115"/>
      <c r="L85" s="8"/>
    </row>
    <row r="86" spans="1:15">
      <c r="E86" s="115">
        <f>E84-C84</f>
        <v>-1823</v>
      </c>
      <c r="F86" s="115">
        <f>E84-D84</f>
        <v>2632</v>
      </c>
    </row>
    <row r="87" spans="1:15">
      <c r="C87" s="108"/>
      <c r="D87" s="107"/>
      <c r="E87" s="109">
        <f>H84-F84</f>
        <v>0</v>
      </c>
      <c r="F87" s="115">
        <f>H84-G84</f>
        <v>0</v>
      </c>
      <c r="G87" s="115"/>
      <c r="H87" s="115"/>
    </row>
  </sheetData>
  <mergeCells count="3">
    <mergeCell ref="A84:B84"/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O87"/>
  <sheetViews>
    <sheetView topLeftCell="J1" zoomScale="80" zoomScaleNormal="80" workbookViewId="0">
      <pane ySplit="2" topLeftCell="A3" activePane="bottomLeft" state="frozen"/>
      <selection activeCell="W1" sqref="W1"/>
      <selection pane="bottomLeft" activeCell="S15" sqref="S15"/>
    </sheetView>
  </sheetViews>
  <sheetFormatPr defaultColWidth="9.140625" defaultRowHeight="15"/>
  <cols>
    <col min="1" max="1" width="11.85546875" style="3" customWidth="1"/>
    <col min="2" max="2" width="16.42578125" style="3" bestFit="1" customWidth="1"/>
    <col min="3" max="8" width="12" style="3" customWidth="1"/>
    <col min="9" max="9" width="18.140625" style="3" customWidth="1"/>
    <col min="10" max="10" width="30.42578125" style="3" customWidth="1"/>
    <col min="11" max="11" width="27.42578125" style="3" customWidth="1"/>
    <col min="12" max="12" width="22.28515625" style="3" customWidth="1"/>
    <col min="13" max="14" width="27.5703125" style="3" customWidth="1"/>
    <col min="15" max="16384" width="9.140625" style="3"/>
  </cols>
  <sheetData>
    <row r="1" spans="1:15" ht="15.75" thickBot="1">
      <c r="C1" s="169" t="s">
        <v>163</v>
      </c>
      <c r="D1" s="169"/>
      <c r="E1" s="170"/>
      <c r="F1" s="171" t="s">
        <v>164</v>
      </c>
      <c r="G1" s="169"/>
      <c r="H1" s="170"/>
    </row>
    <row r="2" spans="1:15" ht="45">
      <c r="A2" s="68" t="s">
        <v>257</v>
      </c>
      <c r="B2" s="69" t="s">
        <v>258</v>
      </c>
      <c r="C2" s="144">
        <v>42767</v>
      </c>
      <c r="D2" s="144">
        <v>43101</v>
      </c>
      <c r="E2" s="144">
        <v>43132</v>
      </c>
      <c r="F2" s="144">
        <v>42767</v>
      </c>
      <c r="G2" s="144">
        <v>43101</v>
      </c>
      <c r="H2" s="144">
        <v>43132</v>
      </c>
      <c r="I2" s="43" t="s">
        <v>281</v>
      </c>
      <c r="J2" s="9" t="s">
        <v>299</v>
      </c>
      <c r="K2" s="68" t="s">
        <v>300</v>
      </c>
      <c r="L2" s="68" t="s">
        <v>292</v>
      </c>
      <c r="M2" s="72" t="s">
        <v>301</v>
      </c>
      <c r="N2" s="136" t="s">
        <v>302</v>
      </c>
    </row>
    <row r="3" spans="1:15">
      <c r="A3" s="31">
        <v>1</v>
      </c>
      <c r="B3" s="79" t="s">
        <v>1</v>
      </c>
      <c r="C3" s="24">
        <v>73176</v>
      </c>
      <c r="D3" s="24">
        <v>72860</v>
      </c>
      <c r="E3" s="24">
        <v>72869</v>
      </c>
      <c r="F3" s="24"/>
      <c r="G3" s="24"/>
      <c r="H3" s="24"/>
      <c r="I3" s="75">
        <f t="shared" ref="I3:I66" si="0">E3/$E$84</f>
        <v>2.4316495867106706E-2</v>
      </c>
      <c r="J3" s="75">
        <f t="shared" ref="J3:J66" si="1">(E3-C3)/C3</f>
        <v>-4.195364600415437E-3</v>
      </c>
      <c r="K3" s="73">
        <f t="shared" ref="K3:K66" si="2">E3-C3</f>
        <v>-307</v>
      </c>
      <c r="L3" s="76">
        <f>K3/$K$84</f>
        <v>-9.7547025927808839E-3</v>
      </c>
      <c r="M3" s="32">
        <f t="shared" ref="M3:M66" si="3">E3-D3</f>
        <v>9</v>
      </c>
      <c r="N3" s="32">
        <f>H3-G3</f>
        <v>0</v>
      </c>
      <c r="O3" s="5"/>
    </row>
    <row r="4" spans="1:15">
      <c r="A4" s="31">
        <v>2</v>
      </c>
      <c r="B4" s="79" t="s">
        <v>2</v>
      </c>
      <c r="C4" s="24">
        <v>22881</v>
      </c>
      <c r="D4" s="24">
        <v>22826</v>
      </c>
      <c r="E4" s="24">
        <v>22873</v>
      </c>
      <c r="F4" s="24"/>
      <c r="G4" s="24"/>
      <c r="H4" s="24"/>
      <c r="I4" s="75">
        <f t="shared" si="0"/>
        <v>7.6327548061361035E-3</v>
      </c>
      <c r="J4" s="75">
        <f t="shared" si="1"/>
        <v>-3.4963506839736025E-4</v>
      </c>
      <c r="K4" s="73">
        <f t="shared" si="2"/>
        <v>-8</v>
      </c>
      <c r="L4" s="76">
        <f t="shared" ref="L4:L67" si="4">K4/$K$84</f>
        <v>-2.5419420437214032E-4</v>
      </c>
      <c r="M4" s="32">
        <f t="shared" si="3"/>
        <v>47</v>
      </c>
      <c r="N4" s="32">
        <f t="shared" ref="N4:N67" si="5">H4-G4</f>
        <v>0</v>
      </c>
      <c r="O4" s="5"/>
    </row>
    <row r="5" spans="1:15">
      <c r="A5" s="31">
        <v>3</v>
      </c>
      <c r="B5" s="79" t="s">
        <v>3</v>
      </c>
      <c r="C5" s="24">
        <v>27643</v>
      </c>
      <c r="D5" s="24">
        <v>27537</v>
      </c>
      <c r="E5" s="24">
        <v>27496</v>
      </c>
      <c r="F5" s="24"/>
      <c r="G5" s="24"/>
      <c r="H5" s="24"/>
      <c r="I5" s="75">
        <f t="shared" si="0"/>
        <v>9.1754569208026184E-3</v>
      </c>
      <c r="J5" s="75">
        <f t="shared" si="1"/>
        <v>-5.3178019751835906E-3</v>
      </c>
      <c r="K5" s="73">
        <f t="shared" si="2"/>
        <v>-147</v>
      </c>
      <c r="L5" s="76">
        <f t="shared" si="4"/>
        <v>-4.670818505338078E-3</v>
      </c>
      <c r="M5" s="32">
        <f t="shared" si="3"/>
        <v>-41</v>
      </c>
      <c r="N5" s="32">
        <f t="shared" si="5"/>
        <v>0</v>
      </c>
      <c r="O5" s="5"/>
    </row>
    <row r="6" spans="1:15" ht="14.25" customHeight="1">
      <c r="A6" s="31">
        <v>4</v>
      </c>
      <c r="B6" s="79" t="s">
        <v>4</v>
      </c>
      <c r="C6" s="24">
        <v>18244</v>
      </c>
      <c r="D6" s="24">
        <v>17358</v>
      </c>
      <c r="E6" s="24">
        <v>17056</v>
      </c>
      <c r="F6" s="24"/>
      <c r="G6" s="24"/>
      <c r="H6" s="24"/>
      <c r="I6" s="75">
        <f t="shared" si="0"/>
        <v>5.6916130797646739E-3</v>
      </c>
      <c r="J6" s="75">
        <f t="shared" si="1"/>
        <v>-6.5117298837974125E-2</v>
      </c>
      <c r="K6" s="73">
        <f t="shared" si="2"/>
        <v>-1188</v>
      </c>
      <c r="L6" s="76">
        <f t="shared" si="4"/>
        <v>-3.7747839349262839E-2</v>
      </c>
      <c r="M6" s="32">
        <f t="shared" si="3"/>
        <v>-302</v>
      </c>
      <c r="N6" s="32">
        <f t="shared" si="5"/>
        <v>0</v>
      </c>
      <c r="O6" s="5"/>
    </row>
    <row r="7" spans="1:15">
      <c r="A7" s="31">
        <v>5</v>
      </c>
      <c r="B7" s="79" t="s">
        <v>5</v>
      </c>
      <c r="C7" s="24">
        <v>16820</v>
      </c>
      <c r="D7" s="24">
        <v>17491</v>
      </c>
      <c r="E7" s="24">
        <v>17481</v>
      </c>
      <c r="F7" s="24"/>
      <c r="G7" s="24"/>
      <c r="H7" s="24"/>
      <c r="I7" s="75">
        <f t="shared" si="0"/>
        <v>5.8334362246345133E-3</v>
      </c>
      <c r="J7" s="75">
        <f t="shared" si="1"/>
        <v>3.9298454221165277E-2</v>
      </c>
      <c r="K7" s="73">
        <f t="shared" si="2"/>
        <v>661</v>
      </c>
      <c r="L7" s="76">
        <f t="shared" si="4"/>
        <v>2.1002796136248093E-2</v>
      </c>
      <c r="M7" s="32">
        <f t="shared" si="3"/>
        <v>-10</v>
      </c>
      <c r="N7" s="32">
        <f t="shared" si="5"/>
        <v>0</v>
      </c>
      <c r="O7" s="5"/>
    </row>
    <row r="8" spans="1:15">
      <c r="A8" s="31">
        <v>6</v>
      </c>
      <c r="B8" s="79" t="s">
        <v>6</v>
      </c>
      <c r="C8" s="24">
        <v>387623</v>
      </c>
      <c r="D8" s="24">
        <v>397962</v>
      </c>
      <c r="E8" s="24">
        <v>398871</v>
      </c>
      <c r="F8" s="24"/>
      <c r="G8" s="24"/>
      <c r="H8" s="24"/>
      <c r="I8" s="75">
        <f t="shared" si="0"/>
        <v>0.13310385792324197</v>
      </c>
      <c r="J8" s="75">
        <f t="shared" si="1"/>
        <v>2.9017885935561101E-2</v>
      </c>
      <c r="K8" s="73">
        <f t="shared" si="2"/>
        <v>11248</v>
      </c>
      <c r="L8" s="76">
        <f t="shared" si="4"/>
        <v>0.35739705134722927</v>
      </c>
      <c r="M8" s="32">
        <f t="shared" si="3"/>
        <v>909</v>
      </c>
      <c r="N8" s="32">
        <f t="shared" si="5"/>
        <v>0</v>
      </c>
      <c r="O8" s="5"/>
    </row>
    <row r="9" spans="1:15">
      <c r="A9" s="31">
        <v>7</v>
      </c>
      <c r="B9" s="79" t="s">
        <v>7</v>
      </c>
      <c r="C9" s="24">
        <v>72602</v>
      </c>
      <c r="D9" s="24">
        <v>73304</v>
      </c>
      <c r="E9" s="24">
        <v>73447</v>
      </c>
      <c r="F9" s="24"/>
      <c r="G9" s="24"/>
      <c r="H9" s="24"/>
      <c r="I9" s="75">
        <f t="shared" si="0"/>
        <v>2.450937534412969E-2</v>
      </c>
      <c r="J9" s="75">
        <f t="shared" si="1"/>
        <v>1.1638797829260902E-2</v>
      </c>
      <c r="K9" s="73">
        <f t="shared" si="2"/>
        <v>845</v>
      </c>
      <c r="L9" s="76">
        <f t="shared" si="4"/>
        <v>2.684926283680732E-2</v>
      </c>
      <c r="M9" s="32">
        <f t="shared" si="3"/>
        <v>143</v>
      </c>
      <c r="N9" s="32">
        <f t="shared" si="5"/>
        <v>0</v>
      </c>
      <c r="O9" s="5"/>
    </row>
    <row r="10" spans="1:15">
      <c r="A10" s="31">
        <v>8</v>
      </c>
      <c r="B10" s="79" t="s">
        <v>8</v>
      </c>
      <c r="C10" s="24">
        <v>9362</v>
      </c>
      <c r="D10" s="24">
        <v>9212</v>
      </c>
      <c r="E10" s="24">
        <v>9221</v>
      </c>
      <c r="F10" s="24"/>
      <c r="G10" s="24"/>
      <c r="H10" s="24"/>
      <c r="I10" s="75">
        <f t="shared" si="0"/>
        <v>3.0770616913995109E-3</v>
      </c>
      <c r="J10" s="75">
        <f t="shared" si="1"/>
        <v>-1.5060884426404615E-2</v>
      </c>
      <c r="K10" s="73">
        <f t="shared" si="2"/>
        <v>-141</v>
      </c>
      <c r="L10" s="76">
        <f t="shared" si="4"/>
        <v>-4.480172852058973E-3</v>
      </c>
      <c r="M10" s="32">
        <f t="shared" si="3"/>
        <v>9</v>
      </c>
      <c r="N10" s="32">
        <f t="shared" si="5"/>
        <v>0</v>
      </c>
      <c r="O10" s="5"/>
    </row>
    <row r="11" spans="1:15">
      <c r="A11" s="31">
        <v>9</v>
      </c>
      <c r="B11" s="79" t="s">
        <v>9</v>
      </c>
      <c r="C11" s="24">
        <v>38399</v>
      </c>
      <c r="D11" s="24">
        <v>37806</v>
      </c>
      <c r="E11" s="24">
        <v>37858</v>
      </c>
      <c r="F11" s="24"/>
      <c r="G11" s="24"/>
      <c r="H11" s="24"/>
      <c r="I11" s="75">
        <f t="shared" si="0"/>
        <v>1.2633272043487982E-2</v>
      </c>
      <c r="J11" s="75">
        <f t="shared" si="1"/>
        <v>-1.4088908565327221E-2</v>
      </c>
      <c r="K11" s="73">
        <f t="shared" si="2"/>
        <v>-541</v>
      </c>
      <c r="L11" s="76">
        <f t="shared" si="4"/>
        <v>-1.718988307066599E-2</v>
      </c>
      <c r="M11" s="32">
        <f t="shared" si="3"/>
        <v>52</v>
      </c>
      <c r="N11" s="32">
        <f t="shared" si="5"/>
        <v>0</v>
      </c>
      <c r="O11" s="5"/>
    </row>
    <row r="12" spans="1:15">
      <c r="A12" s="31">
        <v>10</v>
      </c>
      <c r="B12" s="79" t="s">
        <v>10</v>
      </c>
      <c r="C12" s="24">
        <v>46910</v>
      </c>
      <c r="D12" s="24">
        <v>47879</v>
      </c>
      <c r="E12" s="24">
        <v>48085</v>
      </c>
      <c r="F12" s="24"/>
      <c r="G12" s="24"/>
      <c r="H12" s="24"/>
      <c r="I12" s="75">
        <f t="shared" si="0"/>
        <v>1.6046037461332336E-2</v>
      </c>
      <c r="J12" s="75">
        <f t="shared" si="1"/>
        <v>2.5047964186740566E-2</v>
      </c>
      <c r="K12" s="73">
        <f t="shared" si="2"/>
        <v>1175</v>
      </c>
      <c r="L12" s="76">
        <f t="shared" si="4"/>
        <v>3.733477376715811E-2</v>
      </c>
      <c r="M12" s="32">
        <f t="shared" si="3"/>
        <v>206</v>
      </c>
      <c r="N12" s="32">
        <f t="shared" si="5"/>
        <v>0</v>
      </c>
      <c r="O12" s="5"/>
    </row>
    <row r="13" spans="1:15" ht="15.75" customHeight="1">
      <c r="A13" s="31">
        <v>11</v>
      </c>
      <c r="B13" s="79" t="s">
        <v>11</v>
      </c>
      <c r="C13" s="24">
        <v>8800</v>
      </c>
      <c r="D13" s="24">
        <v>9477</v>
      </c>
      <c r="E13" s="24">
        <v>9476</v>
      </c>
      <c r="F13" s="24"/>
      <c r="G13" s="24"/>
      <c r="H13" s="24"/>
      <c r="I13" s="75">
        <f t="shared" si="0"/>
        <v>3.1621555783214145E-3</v>
      </c>
      <c r="J13" s="75">
        <f t="shared" si="1"/>
        <v>7.6818181818181813E-2</v>
      </c>
      <c r="K13" s="73">
        <f t="shared" si="2"/>
        <v>676</v>
      </c>
      <c r="L13" s="76">
        <f t="shared" si="4"/>
        <v>2.1479410269445855E-2</v>
      </c>
      <c r="M13" s="32">
        <f t="shared" si="3"/>
        <v>-1</v>
      </c>
      <c r="N13" s="32">
        <f t="shared" si="5"/>
        <v>0</v>
      </c>
      <c r="O13" s="5"/>
    </row>
    <row r="14" spans="1:15">
      <c r="A14" s="31">
        <v>12</v>
      </c>
      <c r="B14" s="79" t="s">
        <v>12</v>
      </c>
      <c r="C14" s="24">
        <v>14796</v>
      </c>
      <c r="D14" s="24">
        <v>15266</v>
      </c>
      <c r="E14" s="24">
        <v>15250</v>
      </c>
      <c r="F14" s="24"/>
      <c r="G14" s="24"/>
      <c r="H14" s="24"/>
      <c r="I14" s="75">
        <f t="shared" si="0"/>
        <v>5.0889481394471902E-3</v>
      </c>
      <c r="J14" s="75">
        <f t="shared" si="1"/>
        <v>3.0683968640173021E-2</v>
      </c>
      <c r="K14" s="73">
        <f t="shared" si="2"/>
        <v>454</v>
      </c>
      <c r="L14" s="76">
        <f t="shared" si="4"/>
        <v>1.4425521098118963E-2</v>
      </c>
      <c r="M14" s="32">
        <f t="shared" si="3"/>
        <v>-16</v>
      </c>
      <c r="N14" s="32">
        <f t="shared" si="5"/>
        <v>0</v>
      </c>
      <c r="O14" s="5"/>
    </row>
    <row r="15" spans="1:15">
      <c r="A15" s="31">
        <v>13</v>
      </c>
      <c r="B15" s="79" t="s">
        <v>13</v>
      </c>
      <c r="C15" s="24">
        <v>15688</v>
      </c>
      <c r="D15" s="24">
        <v>14688</v>
      </c>
      <c r="E15" s="24">
        <v>15141</v>
      </c>
      <c r="F15" s="24"/>
      <c r="G15" s="24"/>
      <c r="H15" s="24"/>
      <c r="I15" s="75">
        <f t="shared" si="0"/>
        <v>5.0525746740570426E-3</v>
      </c>
      <c r="J15" s="75">
        <f t="shared" si="1"/>
        <v>-3.4867414584395719E-2</v>
      </c>
      <c r="K15" s="73">
        <f t="shared" si="2"/>
        <v>-547</v>
      </c>
      <c r="L15" s="76">
        <f t="shared" si="4"/>
        <v>-1.7380528723945094E-2</v>
      </c>
      <c r="M15" s="32">
        <f t="shared" si="3"/>
        <v>453</v>
      </c>
      <c r="N15" s="32">
        <f t="shared" si="5"/>
        <v>0</v>
      </c>
      <c r="O15" s="5"/>
    </row>
    <row r="16" spans="1:15">
      <c r="A16" s="31">
        <v>14</v>
      </c>
      <c r="B16" s="79" t="s">
        <v>14</v>
      </c>
      <c r="C16" s="24">
        <v>15140</v>
      </c>
      <c r="D16" s="24">
        <v>14731</v>
      </c>
      <c r="E16" s="24">
        <v>14609</v>
      </c>
      <c r="F16" s="24"/>
      <c r="G16" s="24"/>
      <c r="H16" s="24"/>
      <c r="I16" s="75">
        <f t="shared" si="0"/>
        <v>4.8750454668317379E-3</v>
      </c>
      <c r="J16" s="75">
        <f t="shared" si="1"/>
        <v>-3.5072655217965654E-2</v>
      </c>
      <c r="K16" s="73">
        <f t="shared" si="2"/>
        <v>-531</v>
      </c>
      <c r="L16" s="76">
        <f t="shared" si="4"/>
        <v>-1.6872140315200814E-2</v>
      </c>
      <c r="M16" s="32">
        <f t="shared" si="3"/>
        <v>-122</v>
      </c>
      <c r="N16" s="32">
        <f t="shared" si="5"/>
        <v>0</v>
      </c>
      <c r="O16" s="5"/>
    </row>
    <row r="17" spans="1:15">
      <c r="A17" s="31">
        <v>15</v>
      </c>
      <c r="B17" s="79" t="s">
        <v>15</v>
      </c>
      <c r="C17" s="24">
        <v>12533</v>
      </c>
      <c r="D17" s="24">
        <v>12440</v>
      </c>
      <c r="E17" s="24">
        <v>12719</v>
      </c>
      <c r="F17" s="24"/>
      <c r="G17" s="24"/>
      <c r="H17" s="24"/>
      <c r="I17" s="75">
        <f t="shared" si="0"/>
        <v>4.244349599057627E-3</v>
      </c>
      <c r="J17" s="75">
        <f t="shared" si="1"/>
        <v>1.4840820234580707E-2</v>
      </c>
      <c r="K17" s="73">
        <f t="shared" si="2"/>
        <v>186</v>
      </c>
      <c r="L17" s="76">
        <f t="shared" si="4"/>
        <v>5.9100152516522626E-3</v>
      </c>
      <c r="M17" s="32">
        <f t="shared" si="3"/>
        <v>279</v>
      </c>
      <c r="N17" s="32">
        <f t="shared" si="5"/>
        <v>0</v>
      </c>
      <c r="O17" s="5"/>
    </row>
    <row r="18" spans="1:15">
      <c r="A18" s="31">
        <v>16</v>
      </c>
      <c r="B18" s="79" t="s">
        <v>16</v>
      </c>
      <c r="C18" s="24">
        <v>78614</v>
      </c>
      <c r="D18" s="24">
        <v>78345</v>
      </c>
      <c r="E18" s="24">
        <v>78432</v>
      </c>
      <c r="F18" s="24"/>
      <c r="G18" s="24"/>
      <c r="H18" s="24"/>
      <c r="I18" s="75">
        <f t="shared" si="0"/>
        <v>2.6172877408073576E-2</v>
      </c>
      <c r="J18" s="75">
        <f t="shared" si="1"/>
        <v>-2.3151092680693008E-3</v>
      </c>
      <c r="K18" s="73">
        <f t="shared" si="2"/>
        <v>-182</v>
      </c>
      <c r="L18" s="76">
        <f t="shared" si="4"/>
        <v>-5.7829181494661918E-3</v>
      </c>
      <c r="M18" s="32">
        <f t="shared" si="3"/>
        <v>87</v>
      </c>
      <c r="N18" s="32">
        <f t="shared" si="5"/>
        <v>0</v>
      </c>
    </row>
    <row r="19" spans="1:15">
      <c r="A19" s="31">
        <v>17</v>
      </c>
      <c r="B19" s="79" t="s">
        <v>17</v>
      </c>
      <c r="C19" s="24">
        <v>23672</v>
      </c>
      <c r="D19" s="24">
        <v>23520</v>
      </c>
      <c r="E19" s="24">
        <v>23570</v>
      </c>
      <c r="F19" s="24"/>
      <c r="G19" s="24"/>
      <c r="H19" s="24"/>
      <c r="I19" s="75">
        <f t="shared" si="0"/>
        <v>7.8653447637226405E-3</v>
      </c>
      <c r="J19" s="75">
        <f t="shared" si="1"/>
        <v>-4.3088881378844203E-3</v>
      </c>
      <c r="K19" s="73">
        <f t="shared" si="2"/>
        <v>-102</v>
      </c>
      <c r="L19" s="76">
        <f t="shared" si="4"/>
        <v>-3.2409761057447888E-3</v>
      </c>
      <c r="M19" s="32">
        <f t="shared" si="3"/>
        <v>50</v>
      </c>
      <c r="N19" s="32">
        <f t="shared" si="5"/>
        <v>0</v>
      </c>
    </row>
    <row r="20" spans="1:15">
      <c r="A20" s="31">
        <v>18</v>
      </c>
      <c r="B20" s="79" t="s">
        <v>18</v>
      </c>
      <c r="C20" s="24">
        <v>8956</v>
      </c>
      <c r="D20" s="24">
        <v>9785</v>
      </c>
      <c r="E20" s="24">
        <v>9777</v>
      </c>
      <c r="F20" s="24"/>
      <c r="G20" s="24"/>
      <c r="H20" s="24"/>
      <c r="I20" s="75">
        <f t="shared" si="0"/>
        <v>3.2625997350409952E-3</v>
      </c>
      <c r="J20" s="75">
        <f t="shared" si="1"/>
        <v>9.1670388566324257E-2</v>
      </c>
      <c r="K20" s="73">
        <f t="shared" si="2"/>
        <v>821</v>
      </c>
      <c r="L20" s="76">
        <f t="shared" si="4"/>
        <v>2.60866802236909E-2</v>
      </c>
      <c r="M20" s="32">
        <f t="shared" si="3"/>
        <v>-8</v>
      </c>
      <c r="N20" s="32">
        <f t="shared" si="5"/>
        <v>0</v>
      </c>
    </row>
    <row r="21" spans="1:15">
      <c r="A21" s="31">
        <v>19</v>
      </c>
      <c r="B21" s="79" t="s">
        <v>19</v>
      </c>
      <c r="C21" s="24">
        <v>19623</v>
      </c>
      <c r="D21" s="24">
        <v>19814</v>
      </c>
      <c r="E21" s="24">
        <v>19800</v>
      </c>
      <c r="F21" s="24"/>
      <c r="G21" s="24"/>
      <c r="H21" s="24"/>
      <c r="I21" s="75">
        <f t="shared" si="0"/>
        <v>6.6072900433478271E-3</v>
      </c>
      <c r="J21" s="75">
        <f t="shared" si="1"/>
        <v>9.020027518728024E-3</v>
      </c>
      <c r="K21" s="73">
        <f t="shared" si="2"/>
        <v>177</v>
      </c>
      <c r="L21" s="76">
        <f t="shared" si="4"/>
        <v>5.6240467717336047E-3</v>
      </c>
      <c r="M21" s="32">
        <f t="shared" si="3"/>
        <v>-14</v>
      </c>
      <c r="N21" s="32">
        <f t="shared" si="5"/>
        <v>0</v>
      </c>
    </row>
    <row r="22" spans="1:15">
      <c r="A22" s="31">
        <v>20</v>
      </c>
      <c r="B22" s="79" t="s">
        <v>20</v>
      </c>
      <c r="C22" s="24">
        <v>35031</v>
      </c>
      <c r="D22" s="24">
        <v>35474</v>
      </c>
      <c r="E22" s="24">
        <v>35555</v>
      </c>
      <c r="F22" s="24"/>
      <c r="G22" s="24"/>
      <c r="H22" s="24"/>
      <c r="I22" s="75">
        <f t="shared" si="0"/>
        <v>1.186475744905212E-2</v>
      </c>
      <c r="J22" s="75">
        <f t="shared" si="1"/>
        <v>1.4958179897804801E-2</v>
      </c>
      <c r="K22" s="73">
        <f t="shared" si="2"/>
        <v>524</v>
      </c>
      <c r="L22" s="76">
        <f t="shared" si="4"/>
        <v>1.6649720386375192E-2</v>
      </c>
      <c r="M22" s="32">
        <f t="shared" si="3"/>
        <v>81</v>
      </c>
      <c r="N22" s="32">
        <f t="shared" si="5"/>
        <v>0</v>
      </c>
    </row>
    <row r="23" spans="1:15">
      <c r="A23" s="31">
        <v>21</v>
      </c>
      <c r="B23" s="79" t="s">
        <v>21</v>
      </c>
      <c r="C23" s="24">
        <v>65019</v>
      </c>
      <c r="D23" s="24">
        <v>63976</v>
      </c>
      <c r="E23" s="24">
        <v>64105</v>
      </c>
      <c r="F23" s="24"/>
      <c r="G23" s="24"/>
      <c r="H23" s="24"/>
      <c r="I23" s="75">
        <f t="shared" si="0"/>
        <v>2.1391935769131943E-2</v>
      </c>
      <c r="J23" s="75">
        <f t="shared" si="1"/>
        <v>-1.4057429366800473E-2</v>
      </c>
      <c r="K23" s="73">
        <f t="shared" si="2"/>
        <v>-914</v>
      </c>
      <c r="L23" s="76">
        <f t="shared" si="4"/>
        <v>-2.904168784951703E-2</v>
      </c>
      <c r="M23" s="32">
        <f t="shared" si="3"/>
        <v>129</v>
      </c>
      <c r="N23" s="32">
        <f t="shared" si="5"/>
        <v>0</v>
      </c>
    </row>
    <row r="24" spans="1:15">
      <c r="A24" s="31">
        <v>22</v>
      </c>
      <c r="B24" s="79" t="s">
        <v>22</v>
      </c>
      <c r="C24" s="24">
        <v>19198</v>
      </c>
      <c r="D24" s="24">
        <v>18930</v>
      </c>
      <c r="E24" s="24">
        <v>18996</v>
      </c>
      <c r="F24" s="24"/>
      <c r="G24" s="24"/>
      <c r="H24" s="24"/>
      <c r="I24" s="75">
        <f t="shared" si="0"/>
        <v>6.3389940234058247E-3</v>
      </c>
      <c r="J24" s="75">
        <f t="shared" si="1"/>
        <v>-1.0521929367642463E-2</v>
      </c>
      <c r="K24" s="73">
        <f t="shared" si="2"/>
        <v>-202</v>
      </c>
      <c r="L24" s="76">
        <f t="shared" si="4"/>
        <v>-6.4184036603965426E-3</v>
      </c>
      <c r="M24" s="32">
        <f t="shared" si="3"/>
        <v>66</v>
      </c>
      <c r="N24" s="32">
        <f t="shared" si="5"/>
        <v>0</v>
      </c>
    </row>
    <row r="25" spans="1:15">
      <c r="A25" s="31">
        <v>23</v>
      </c>
      <c r="B25" s="79" t="s">
        <v>23</v>
      </c>
      <c r="C25" s="24">
        <v>28576</v>
      </c>
      <c r="D25" s="24">
        <v>29394</v>
      </c>
      <c r="E25" s="24">
        <v>29392</v>
      </c>
      <c r="F25" s="24"/>
      <c r="G25" s="24"/>
      <c r="H25" s="24"/>
      <c r="I25" s="75">
        <f t="shared" si="0"/>
        <v>9.8081549976807743E-3</v>
      </c>
      <c r="J25" s="75">
        <f t="shared" si="1"/>
        <v>2.8555431131019039E-2</v>
      </c>
      <c r="K25" s="73">
        <f t="shared" si="2"/>
        <v>816</v>
      </c>
      <c r="L25" s="76">
        <f t="shared" si="4"/>
        <v>2.592780884595831E-2</v>
      </c>
      <c r="M25" s="32">
        <f t="shared" si="3"/>
        <v>-2</v>
      </c>
      <c r="N25" s="32">
        <f t="shared" si="5"/>
        <v>0</v>
      </c>
    </row>
    <row r="26" spans="1:15">
      <c r="A26" s="31">
        <v>24</v>
      </c>
      <c r="B26" s="79" t="s">
        <v>24</v>
      </c>
      <c r="C26" s="24">
        <v>13608</v>
      </c>
      <c r="D26" s="24">
        <v>15524</v>
      </c>
      <c r="E26" s="24">
        <v>15539</v>
      </c>
      <c r="F26" s="24"/>
      <c r="G26" s="24"/>
      <c r="H26" s="24"/>
      <c r="I26" s="75">
        <f t="shared" si="0"/>
        <v>5.1853878779586811E-3</v>
      </c>
      <c r="J26" s="75">
        <f t="shared" si="1"/>
        <v>0.14190182245737801</v>
      </c>
      <c r="K26" s="73">
        <f t="shared" si="2"/>
        <v>1931</v>
      </c>
      <c r="L26" s="76">
        <f t="shared" si="4"/>
        <v>6.1356126080325368E-2</v>
      </c>
      <c r="M26" s="32">
        <f t="shared" si="3"/>
        <v>15</v>
      </c>
      <c r="N26" s="32">
        <f t="shared" si="5"/>
        <v>0</v>
      </c>
    </row>
    <row r="27" spans="1:15">
      <c r="A27" s="31">
        <v>25</v>
      </c>
      <c r="B27" s="79" t="s">
        <v>25</v>
      </c>
      <c r="C27" s="24">
        <v>37285</v>
      </c>
      <c r="D27" s="24">
        <v>36589</v>
      </c>
      <c r="E27" s="24">
        <v>36544</v>
      </c>
      <c r="F27" s="24"/>
      <c r="G27" s="24"/>
      <c r="H27" s="24"/>
      <c r="I27" s="75">
        <f t="shared" si="0"/>
        <v>1.2194788249702172E-2</v>
      </c>
      <c r="J27" s="75">
        <f t="shared" si="1"/>
        <v>-1.9873943945286309E-2</v>
      </c>
      <c r="K27" s="73">
        <f t="shared" si="2"/>
        <v>-741</v>
      </c>
      <c r="L27" s="76">
        <f t="shared" si="4"/>
        <v>-2.3544738179969497E-2</v>
      </c>
      <c r="M27" s="32">
        <f t="shared" si="3"/>
        <v>-45</v>
      </c>
      <c r="N27" s="32">
        <f t="shared" si="5"/>
        <v>0</v>
      </c>
    </row>
    <row r="28" spans="1:15">
      <c r="A28" s="31">
        <v>26</v>
      </c>
      <c r="B28" s="79" t="s">
        <v>26</v>
      </c>
      <c r="C28" s="24">
        <v>40978</v>
      </c>
      <c r="D28" s="24">
        <v>41195</v>
      </c>
      <c r="E28" s="24">
        <v>41171</v>
      </c>
      <c r="F28" s="24"/>
      <c r="G28" s="24"/>
      <c r="H28" s="24"/>
      <c r="I28" s="75">
        <f t="shared" si="0"/>
        <v>1.373882517043805E-2</v>
      </c>
      <c r="J28" s="75">
        <f t="shared" si="1"/>
        <v>4.709844306701157E-3</v>
      </c>
      <c r="K28" s="73">
        <f t="shared" si="2"/>
        <v>193</v>
      </c>
      <c r="L28" s="76">
        <f t="shared" si="4"/>
        <v>6.1324351804778847E-3</v>
      </c>
      <c r="M28" s="32">
        <f t="shared" si="3"/>
        <v>-24</v>
      </c>
      <c r="N28" s="32">
        <f t="shared" si="5"/>
        <v>0</v>
      </c>
    </row>
    <row r="29" spans="1:15">
      <c r="A29" s="31">
        <v>27</v>
      </c>
      <c r="B29" s="79" t="s">
        <v>27</v>
      </c>
      <c r="C29" s="24">
        <v>53322</v>
      </c>
      <c r="D29" s="24">
        <v>53531</v>
      </c>
      <c r="E29" s="24">
        <v>53454</v>
      </c>
      <c r="F29" s="24"/>
      <c r="G29" s="24"/>
      <c r="H29" s="24"/>
      <c r="I29" s="75">
        <f t="shared" si="0"/>
        <v>1.783768090793509E-2</v>
      </c>
      <c r="J29" s="75">
        <f t="shared" si="1"/>
        <v>2.4755260492854733E-3</v>
      </c>
      <c r="K29" s="73">
        <f t="shared" si="2"/>
        <v>132</v>
      </c>
      <c r="L29" s="76">
        <f t="shared" si="4"/>
        <v>4.1942043721403151E-3</v>
      </c>
      <c r="M29" s="32">
        <f t="shared" si="3"/>
        <v>-77</v>
      </c>
      <c r="N29" s="32">
        <f t="shared" si="5"/>
        <v>0</v>
      </c>
    </row>
    <row r="30" spans="1:15">
      <c r="A30" s="31">
        <v>28</v>
      </c>
      <c r="B30" s="79" t="s">
        <v>28</v>
      </c>
      <c r="C30" s="24">
        <v>17731</v>
      </c>
      <c r="D30" s="24">
        <v>17805</v>
      </c>
      <c r="E30" s="24">
        <v>17838</v>
      </c>
      <c r="F30" s="24"/>
      <c r="G30" s="24"/>
      <c r="H30" s="24"/>
      <c r="I30" s="75">
        <f t="shared" si="0"/>
        <v>5.9525676663251788E-3</v>
      </c>
      <c r="J30" s="75">
        <f t="shared" si="1"/>
        <v>6.03462861654729E-3</v>
      </c>
      <c r="K30" s="73">
        <f t="shared" si="2"/>
        <v>107</v>
      </c>
      <c r="L30" s="76">
        <f t="shared" si="4"/>
        <v>3.3998474834773767E-3</v>
      </c>
      <c r="M30" s="32">
        <f t="shared" si="3"/>
        <v>33</v>
      </c>
      <c r="N30" s="32">
        <f t="shared" si="5"/>
        <v>0</v>
      </c>
    </row>
    <row r="31" spans="1:15">
      <c r="A31" s="31">
        <v>29</v>
      </c>
      <c r="B31" s="79" t="s">
        <v>29</v>
      </c>
      <c r="C31" s="24">
        <v>7083</v>
      </c>
      <c r="D31" s="24">
        <v>6892</v>
      </c>
      <c r="E31" s="24">
        <v>6916</v>
      </c>
      <c r="F31" s="24"/>
      <c r="G31" s="24"/>
      <c r="H31" s="24"/>
      <c r="I31" s="75">
        <f t="shared" si="0"/>
        <v>2.3078796939289682E-3</v>
      </c>
      <c r="J31" s="75">
        <f t="shared" si="1"/>
        <v>-2.3577580121417478E-2</v>
      </c>
      <c r="K31" s="73">
        <f t="shared" si="2"/>
        <v>-167</v>
      </c>
      <c r="L31" s="76">
        <f t="shared" si="4"/>
        <v>-5.3063040162684288E-3</v>
      </c>
      <c r="M31" s="32">
        <f t="shared" si="3"/>
        <v>24</v>
      </c>
      <c r="N31" s="32">
        <f t="shared" si="5"/>
        <v>0</v>
      </c>
    </row>
    <row r="32" spans="1:15">
      <c r="A32" s="31">
        <v>30</v>
      </c>
      <c r="B32" s="79" t="s">
        <v>30</v>
      </c>
      <c r="C32" s="24">
        <v>24068</v>
      </c>
      <c r="D32" s="24">
        <v>21365</v>
      </c>
      <c r="E32" s="24">
        <v>21467</v>
      </c>
      <c r="F32" s="24"/>
      <c r="G32" s="24"/>
      <c r="H32" s="24"/>
      <c r="I32" s="75">
        <f t="shared" si="0"/>
        <v>7.1635704727549395E-3</v>
      </c>
      <c r="J32" s="75">
        <f t="shared" si="1"/>
        <v>-0.10806880505235167</v>
      </c>
      <c r="K32" s="73">
        <f t="shared" si="2"/>
        <v>-2601</v>
      </c>
      <c r="L32" s="76">
        <f t="shared" si="4"/>
        <v>-8.2644890696492126E-2</v>
      </c>
      <c r="M32" s="32">
        <f t="shared" si="3"/>
        <v>102</v>
      </c>
      <c r="N32" s="32">
        <f t="shared" si="5"/>
        <v>0</v>
      </c>
    </row>
    <row r="33" spans="1:14">
      <c r="A33" s="31">
        <v>31</v>
      </c>
      <c r="B33" s="79" t="s">
        <v>31</v>
      </c>
      <c r="C33" s="24">
        <v>49703</v>
      </c>
      <c r="D33" s="24">
        <v>49953</v>
      </c>
      <c r="E33" s="24">
        <v>50083</v>
      </c>
      <c r="F33" s="24"/>
      <c r="G33" s="24"/>
      <c r="H33" s="24"/>
      <c r="I33" s="75">
        <f t="shared" si="0"/>
        <v>1.6712773092979253E-2</v>
      </c>
      <c r="J33" s="75">
        <f t="shared" si="1"/>
        <v>7.645413757720862E-3</v>
      </c>
      <c r="K33" s="73">
        <f t="shared" si="2"/>
        <v>380</v>
      </c>
      <c r="L33" s="76">
        <f t="shared" si="4"/>
        <v>1.2074224707676665E-2</v>
      </c>
      <c r="M33" s="32">
        <f t="shared" si="3"/>
        <v>130</v>
      </c>
      <c r="N33" s="32">
        <f t="shared" si="5"/>
        <v>0</v>
      </c>
    </row>
    <row r="34" spans="1:14">
      <c r="A34" s="31">
        <v>32</v>
      </c>
      <c r="B34" s="79" t="s">
        <v>32</v>
      </c>
      <c r="C34" s="24">
        <v>24002</v>
      </c>
      <c r="D34" s="24">
        <v>26730</v>
      </c>
      <c r="E34" s="24">
        <v>28297</v>
      </c>
      <c r="F34" s="24"/>
      <c r="G34" s="24"/>
      <c r="H34" s="24"/>
      <c r="I34" s="75">
        <f t="shared" si="0"/>
        <v>9.4427518361925988E-3</v>
      </c>
      <c r="J34" s="75">
        <f t="shared" si="1"/>
        <v>0.17894342138155153</v>
      </c>
      <c r="K34" s="73">
        <f t="shared" si="2"/>
        <v>4295</v>
      </c>
      <c r="L34" s="76">
        <f t="shared" si="4"/>
        <v>0.13647051347229283</v>
      </c>
      <c r="M34" s="32">
        <f t="shared" si="3"/>
        <v>1567</v>
      </c>
      <c r="N34" s="32">
        <f t="shared" si="5"/>
        <v>0</v>
      </c>
    </row>
    <row r="35" spans="1:14">
      <c r="A35" s="31">
        <v>33</v>
      </c>
      <c r="B35" s="79" t="s">
        <v>33</v>
      </c>
      <c r="C35" s="24">
        <v>62395</v>
      </c>
      <c r="D35" s="24">
        <v>61743</v>
      </c>
      <c r="E35" s="24">
        <v>61901</v>
      </c>
      <c r="F35" s="24"/>
      <c r="G35" s="24"/>
      <c r="H35" s="24"/>
      <c r="I35" s="75">
        <f t="shared" si="0"/>
        <v>2.0656457624912819E-2</v>
      </c>
      <c r="J35" s="75">
        <f t="shared" si="1"/>
        <v>-7.9173010657905274E-3</v>
      </c>
      <c r="K35" s="73">
        <f t="shared" si="2"/>
        <v>-494</v>
      </c>
      <c r="L35" s="76">
        <f t="shared" si="4"/>
        <v>-1.5696492119979664E-2</v>
      </c>
      <c r="M35" s="32">
        <f t="shared" si="3"/>
        <v>158</v>
      </c>
      <c r="N35" s="32">
        <f t="shared" si="5"/>
        <v>0</v>
      </c>
    </row>
    <row r="36" spans="1:14">
      <c r="A36" s="31">
        <v>34</v>
      </c>
      <c r="B36" s="79" t="s">
        <v>34</v>
      </c>
      <c r="C36" s="24">
        <v>341916</v>
      </c>
      <c r="D36" s="24">
        <v>344239</v>
      </c>
      <c r="E36" s="24">
        <v>344239</v>
      </c>
      <c r="F36" s="24"/>
      <c r="G36" s="24"/>
      <c r="H36" s="24"/>
      <c r="I36" s="75">
        <f t="shared" si="0"/>
        <v>0.11487307662787943</v>
      </c>
      <c r="J36" s="75">
        <f t="shared" si="1"/>
        <v>6.7940663788766831E-3</v>
      </c>
      <c r="K36" s="73">
        <f t="shared" si="2"/>
        <v>2323</v>
      </c>
      <c r="L36" s="76">
        <f t="shared" si="4"/>
        <v>7.3811642094560245E-2</v>
      </c>
      <c r="M36" s="32">
        <f t="shared" si="3"/>
        <v>0</v>
      </c>
      <c r="N36" s="32">
        <f t="shared" si="5"/>
        <v>0</v>
      </c>
    </row>
    <row r="37" spans="1:14">
      <c r="A37" s="31">
        <v>35</v>
      </c>
      <c r="B37" s="79" t="s">
        <v>35</v>
      </c>
      <c r="C37" s="24">
        <v>158646</v>
      </c>
      <c r="D37" s="24">
        <v>163289</v>
      </c>
      <c r="E37" s="24">
        <v>163448</v>
      </c>
      <c r="F37" s="24"/>
      <c r="G37" s="24"/>
      <c r="H37" s="24"/>
      <c r="I37" s="75">
        <f t="shared" si="0"/>
        <v>5.4542845606318974E-2</v>
      </c>
      <c r="J37" s="75">
        <f t="shared" si="1"/>
        <v>3.026864843740151E-2</v>
      </c>
      <c r="K37" s="73">
        <f t="shared" si="2"/>
        <v>4802</v>
      </c>
      <c r="L37" s="76">
        <f t="shared" si="4"/>
        <v>0.15258007117437722</v>
      </c>
      <c r="M37" s="32">
        <f t="shared" si="3"/>
        <v>159</v>
      </c>
      <c r="N37" s="32">
        <f t="shared" si="5"/>
        <v>0</v>
      </c>
    </row>
    <row r="38" spans="1:14">
      <c r="A38" s="31">
        <v>36</v>
      </c>
      <c r="B38" s="79" t="s">
        <v>36</v>
      </c>
      <c r="C38" s="24">
        <v>13282</v>
      </c>
      <c r="D38" s="24">
        <v>12991</v>
      </c>
      <c r="E38" s="24">
        <v>12865</v>
      </c>
      <c r="F38" s="24"/>
      <c r="G38" s="24"/>
      <c r="H38" s="24"/>
      <c r="I38" s="75">
        <f t="shared" si="0"/>
        <v>4.2930700205893839E-3</v>
      </c>
      <c r="J38" s="75">
        <f t="shared" si="1"/>
        <v>-3.1395874115344072E-2</v>
      </c>
      <c r="K38" s="73">
        <f t="shared" si="2"/>
        <v>-417</v>
      </c>
      <c r="L38" s="76">
        <f t="shared" si="4"/>
        <v>-1.3249872902897813E-2</v>
      </c>
      <c r="M38" s="32">
        <f t="shared" si="3"/>
        <v>-126</v>
      </c>
      <c r="N38" s="32">
        <f t="shared" si="5"/>
        <v>0</v>
      </c>
    </row>
    <row r="39" spans="1:14">
      <c r="A39" s="31">
        <v>37</v>
      </c>
      <c r="B39" s="79" t="s">
        <v>37</v>
      </c>
      <c r="C39" s="24">
        <v>17536</v>
      </c>
      <c r="D39" s="24">
        <v>18642</v>
      </c>
      <c r="E39" s="24">
        <v>18490</v>
      </c>
      <c r="F39" s="24"/>
      <c r="G39" s="24"/>
      <c r="H39" s="24"/>
      <c r="I39" s="75">
        <f t="shared" si="0"/>
        <v>6.1701410556313802E-3</v>
      </c>
      <c r="J39" s="75">
        <f t="shared" si="1"/>
        <v>5.4402372262773724E-2</v>
      </c>
      <c r="K39" s="73">
        <f t="shared" si="2"/>
        <v>954</v>
      </c>
      <c r="L39" s="76">
        <f t="shared" si="4"/>
        <v>3.0312658871377733E-2</v>
      </c>
      <c r="M39" s="32">
        <f t="shared" si="3"/>
        <v>-152</v>
      </c>
      <c r="N39" s="32">
        <f t="shared" si="5"/>
        <v>0</v>
      </c>
    </row>
    <row r="40" spans="1:14">
      <c r="A40" s="31">
        <v>38</v>
      </c>
      <c r="B40" s="79" t="s">
        <v>38</v>
      </c>
      <c r="C40" s="24">
        <v>50596</v>
      </c>
      <c r="D40" s="24">
        <v>51221</v>
      </c>
      <c r="E40" s="24">
        <v>51240</v>
      </c>
      <c r="F40" s="24"/>
      <c r="G40" s="24"/>
      <c r="H40" s="24"/>
      <c r="I40" s="75">
        <f t="shared" si="0"/>
        <v>1.7098865748542559E-2</v>
      </c>
      <c r="J40" s="75">
        <f t="shared" si="1"/>
        <v>1.2728278915329275E-2</v>
      </c>
      <c r="K40" s="73">
        <f t="shared" si="2"/>
        <v>644</v>
      </c>
      <c r="L40" s="76">
        <f t="shared" si="4"/>
        <v>2.0462633451957295E-2</v>
      </c>
      <c r="M40" s="32">
        <f t="shared" si="3"/>
        <v>19</v>
      </c>
      <c r="N40" s="32">
        <f t="shared" si="5"/>
        <v>0</v>
      </c>
    </row>
    <row r="41" spans="1:14">
      <c r="A41" s="31">
        <v>39</v>
      </c>
      <c r="B41" s="79" t="s">
        <v>39</v>
      </c>
      <c r="C41" s="24">
        <v>13256</v>
      </c>
      <c r="D41" s="24">
        <v>13009</v>
      </c>
      <c r="E41" s="24">
        <v>13074</v>
      </c>
      <c r="F41" s="24"/>
      <c r="G41" s="24"/>
      <c r="H41" s="24"/>
      <c r="I41" s="75">
        <f t="shared" si="0"/>
        <v>4.3628136377136103E-3</v>
      </c>
      <c r="J41" s="75">
        <f t="shared" si="1"/>
        <v>-1.3729631864815933E-2</v>
      </c>
      <c r="K41" s="73">
        <f t="shared" si="2"/>
        <v>-182</v>
      </c>
      <c r="L41" s="76">
        <f t="shared" si="4"/>
        <v>-5.7829181494661918E-3</v>
      </c>
      <c r="M41" s="32">
        <f t="shared" si="3"/>
        <v>65</v>
      </c>
      <c r="N41" s="32">
        <f t="shared" si="5"/>
        <v>0</v>
      </c>
    </row>
    <row r="42" spans="1:14">
      <c r="A42" s="31">
        <v>40</v>
      </c>
      <c r="B42" s="79" t="s">
        <v>40</v>
      </c>
      <c r="C42" s="24">
        <v>11596</v>
      </c>
      <c r="D42" s="24">
        <v>11806</v>
      </c>
      <c r="E42" s="24">
        <v>11810</v>
      </c>
      <c r="F42" s="24"/>
      <c r="G42" s="24"/>
      <c r="H42" s="24"/>
      <c r="I42" s="75">
        <f t="shared" si="0"/>
        <v>3.9410149197948406E-3</v>
      </c>
      <c r="J42" s="75">
        <f t="shared" si="1"/>
        <v>1.8454639530872716E-2</v>
      </c>
      <c r="K42" s="73">
        <f t="shared" si="2"/>
        <v>214</v>
      </c>
      <c r="L42" s="76">
        <f t="shared" si="4"/>
        <v>6.7996949669547535E-3</v>
      </c>
      <c r="M42" s="32">
        <f t="shared" si="3"/>
        <v>4</v>
      </c>
      <c r="N42" s="32">
        <f t="shared" si="5"/>
        <v>0</v>
      </c>
    </row>
    <row r="43" spans="1:14">
      <c r="A43" s="31">
        <v>41</v>
      </c>
      <c r="B43" s="79" t="s">
        <v>41</v>
      </c>
      <c r="C43" s="24">
        <v>57994</v>
      </c>
      <c r="D43" s="24">
        <v>58570</v>
      </c>
      <c r="E43" s="24">
        <v>58559</v>
      </c>
      <c r="F43" s="24"/>
      <c r="G43" s="24"/>
      <c r="H43" s="24"/>
      <c r="I43" s="75">
        <f t="shared" si="0"/>
        <v>1.954122715395987E-2</v>
      </c>
      <c r="J43" s="75">
        <f t="shared" si="1"/>
        <v>9.7423871434976026E-3</v>
      </c>
      <c r="K43" s="73">
        <f t="shared" si="2"/>
        <v>565</v>
      </c>
      <c r="L43" s="76">
        <f t="shared" si="4"/>
        <v>1.795246568378241E-2</v>
      </c>
      <c r="M43" s="32">
        <f t="shared" si="3"/>
        <v>-11</v>
      </c>
      <c r="N43" s="32">
        <f t="shared" si="5"/>
        <v>0</v>
      </c>
    </row>
    <row r="44" spans="1:14">
      <c r="A44" s="31">
        <v>42</v>
      </c>
      <c r="B44" s="79" t="s">
        <v>42</v>
      </c>
      <c r="C44" s="24">
        <v>76649</v>
      </c>
      <c r="D44" s="24">
        <v>76799</v>
      </c>
      <c r="E44" s="24">
        <v>76855</v>
      </c>
      <c r="F44" s="24"/>
      <c r="G44" s="24"/>
      <c r="H44" s="24"/>
      <c r="I44" s="75">
        <f t="shared" si="0"/>
        <v>2.5646630115227134E-2</v>
      </c>
      <c r="J44" s="75">
        <f t="shared" si="1"/>
        <v>2.6875758326918814E-3</v>
      </c>
      <c r="K44" s="73">
        <f t="shared" si="2"/>
        <v>206</v>
      </c>
      <c r="L44" s="76">
        <f t="shared" si="4"/>
        <v>6.5455007625826135E-3</v>
      </c>
      <c r="M44" s="32">
        <f t="shared" si="3"/>
        <v>56</v>
      </c>
      <c r="N44" s="32">
        <f t="shared" si="5"/>
        <v>0</v>
      </c>
    </row>
    <row r="45" spans="1:14">
      <c r="A45" s="31">
        <v>43</v>
      </c>
      <c r="B45" s="79" t="s">
        <v>43</v>
      </c>
      <c r="C45" s="24">
        <v>21468</v>
      </c>
      <c r="D45" s="24">
        <v>21863</v>
      </c>
      <c r="E45" s="24">
        <v>22045</v>
      </c>
      <c r="F45" s="24"/>
      <c r="G45" s="24"/>
      <c r="H45" s="24"/>
      <c r="I45" s="75">
        <f t="shared" si="0"/>
        <v>7.3564499497779214E-3</v>
      </c>
      <c r="J45" s="75">
        <f t="shared" si="1"/>
        <v>2.6877212595490963E-2</v>
      </c>
      <c r="K45" s="73">
        <f t="shared" si="2"/>
        <v>577</v>
      </c>
      <c r="L45" s="76">
        <f t="shared" si="4"/>
        <v>1.8333756990340622E-2</v>
      </c>
      <c r="M45" s="32">
        <f t="shared" si="3"/>
        <v>182</v>
      </c>
      <c r="N45" s="32">
        <f t="shared" si="5"/>
        <v>0</v>
      </c>
    </row>
    <row r="46" spans="1:14">
      <c r="A46" s="31">
        <v>44</v>
      </c>
      <c r="B46" s="79" t="s">
        <v>44</v>
      </c>
      <c r="C46" s="24">
        <v>38210</v>
      </c>
      <c r="D46" s="24">
        <v>39064</v>
      </c>
      <c r="E46" s="24">
        <v>39111</v>
      </c>
      <c r="F46" s="24"/>
      <c r="G46" s="24"/>
      <c r="H46" s="24"/>
      <c r="I46" s="75">
        <f t="shared" si="0"/>
        <v>1.3051400044716003E-2</v>
      </c>
      <c r="J46" s="75">
        <f t="shared" si="1"/>
        <v>2.3580214603506934E-2</v>
      </c>
      <c r="K46" s="73">
        <f t="shared" si="2"/>
        <v>901</v>
      </c>
      <c r="L46" s="76">
        <f t="shared" si="4"/>
        <v>2.8628622267412304E-2</v>
      </c>
      <c r="M46" s="32">
        <f t="shared" si="3"/>
        <v>47</v>
      </c>
      <c r="N46" s="32">
        <f t="shared" si="5"/>
        <v>0</v>
      </c>
    </row>
    <row r="47" spans="1:14">
      <c r="A47" s="31">
        <v>45</v>
      </c>
      <c r="B47" s="79" t="s">
        <v>45</v>
      </c>
      <c r="C47" s="24">
        <v>43895</v>
      </c>
      <c r="D47" s="24">
        <v>44614</v>
      </c>
      <c r="E47" s="24">
        <v>46291</v>
      </c>
      <c r="F47" s="24"/>
      <c r="G47" s="24"/>
      <c r="H47" s="24"/>
      <c r="I47" s="75">
        <f t="shared" si="0"/>
        <v>1.5447376939222943E-2</v>
      </c>
      <c r="J47" s="75">
        <f t="shared" si="1"/>
        <v>5.4584804647454153E-2</v>
      </c>
      <c r="K47" s="73">
        <f t="shared" si="2"/>
        <v>2396</v>
      </c>
      <c r="L47" s="76">
        <f t="shared" si="4"/>
        <v>7.6131164209456023E-2</v>
      </c>
      <c r="M47" s="32">
        <f t="shared" si="3"/>
        <v>1677</v>
      </c>
      <c r="N47" s="32">
        <f t="shared" si="5"/>
        <v>0</v>
      </c>
    </row>
    <row r="48" spans="1:14">
      <c r="A48" s="31">
        <v>46</v>
      </c>
      <c r="B48" s="79" t="s">
        <v>46</v>
      </c>
      <c r="C48" s="24">
        <v>35526</v>
      </c>
      <c r="D48" s="24">
        <v>37211</v>
      </c>
      <c r="E48" s="24">
        <v>37217</v>
      </c>
      <c r="F48" s="24"/>
      <c r="G48" s="24"/>
      <c r="H48" s="24"/>
      <c r="I48" s="75">
        <f t="shared" si="0"/>
        <v>1.241936937087253E-2</v>
      </c>
      <c r="J48" s="75">
        <f t="shared" si="1"/>
        <v>4.759894162022181E-2</v>
      </c>
      <c r="K48" s="73">
        <f t="shared" si="2"/>
        <v>1691</v>
      </c>
      <c r="L48" s="76">
        <f t="shared" si="4"/>
        <v>5.3730299949161162E-2</v>
      </c>
      <c r="M48" s="32">
        <f t="shared" si="3"/>
        <v>6</v>
      </c>
      <c r="N48" s="32">
        <f t="shared" si="5"/>
        <v>0</v>
      </c>
    </row>
    <row r="49" spans="1:14">
      <c r="A49" s="31">
        <v>47</v>
      </c>
      <c r="B49" s="79" t="s">
        <v>47</v>
      </c>
      <c r="C49" s="24">
        <v>28028</v>
      </c>
      <c r="D49" s="24">
        <v>28221</v>
      </c>
      <c r="E49" s="24">
        <v>28173</v>
      </c>
      <c r="F49" s="24"/>
      <c r="G49" s="24"/>
      <c r="H49" s="24"/>
      <c r="I49" s="75">
        <f t="shared" si="0"/>
        <v>9.4013728480423393E-3</v>
      </c>
      <c r="J49" s="75">
        <f t="shared" si="1"/>
        <v>5.1733980305408876E-3</v>
      </c>
      <c r="K49" s="73">
        <f t="shared" si="2"/>
        <v>145</v>
      </c>
      <c r="L49" s="76">
        <f t="shared" si="4"/>
        <v>4.607269954245043E-3</v>
      </c>
      <c r="M49" s="32">
        <f t="shared" si="3"/>
        <v>-48</v>
      </c>
      <c r="N49" s="32">
        <f t="shared" si="5"/>
        <v>0</v>
      </c>
    </row>
    <row r="50" spans="1:14">
      <c r="A50" s="31">
        <v>48</v>
      </c>
      <c r="B50" s="79" t="s">
        <v>48</v>
      </c>
      <c r="C50" s="24">
        <v>36340</v>
      </c>
      <c r="D50" s="24">
        <v>37274</v>
      </c>
      <c r="E50" s="24">
        <v>37347</v>
      </c>
      <c r="F50" s="24"/>
      <c r="G50" s="24"/>
      <c r="H50" s="24"/>
      <c r="I50" s="75">
        <f t="shared" si="0"/>
        <v>1.2462750568126834E-2</v>
      </c>
      <c r="J50" s="75">
        <f t="shared" si="1"/>
        <v>2.7710511832691249E-2</v>
      </c>
      <c r="K50" s="73">
        <f t="shared" si="2"/>
        <v>1007</v>
      </c>
      <c r="L50" s="76">
        <f t="shared" si="4"/>
        <v>3.1996695475343159E-2</v>
      </c>
      <c r="M50" s="32">
        <f t="shared" si="3"/>
        <v>73</v>
      </c>
      <c r="N50" s="32">
        <f t="shared" si="5"/>
        <v>0</v>
      </c>
    </row>
    <row r="51" spans="1:14">
      <c r="A51" s="31">
        <v>49</v>
      </c>
      <c r="B51" s="79" t="s">
        <v>49</v>
      </c>
      <c r="C51" s="24">
        <v>14801</v>
      </c>
      <c r="D51" s="24">
        <v>13723</v>
      </c>
      <c r="E51" s="24">
        <v>13635</v>
      </c>
      <c r="F51" s="24"/>
      <c r="G51" s="24"/>
      <c r="H51" s="24"/>
      <c r="I51" s="75">
        <f t="shared" si="0"/>
        <v>4.5500201889417989E-3</v>
      </c>
      <c r="J51" s="75">
        <f t="shared" si="1"/>
        <v>-7.8778460914803047E-2</v>
      </c>
      <c r="K51" s="73">
        <f t="shared" si="2"/>
        <v>-1166</v>
      </c>
      <c r="L51" s="76">
        <f t="shared" si="4"/>
        <v>-3.7048805287239452E-2</v>
      </c>
      <c r="M51" s="32">
        <f t="shared" si="3"/>
        <v>-88</v>
      </c>
      <c r="N51" s="32">
        <f t="shared" si="5"/>
        <v>0</v>
      </c>
    </row>
    <row r="52" spans="1:14">
      <c r="A52" s="31">
        <v>50</v>
      </c>
      <c r="B52" s="79" t="s">
        <v>50</v>
      </c>
      <c r="C52" s="24">
        <v>12057</v>
      </c>
      <c r="D52" s="24">
        <v>12143</v>
      </c>
      <c r="E52" s="24">
        <v>12158</v>
      </c>
      <c r="F52" s="24"/>
      <c r="G52" s="24"/>
      <c r="H52" s="24"/>
      <c r="I52" s="75">
        <f t="shared" si="0"/>
        <v>4.0571430478294384E-3</v>
      </c>
      <c r="J52" s="75">
        <f t="shared" si="1"/>
        <v>8.3768765032761049E-3</v>
      </c>
      <c r="K52" s="73">
        <f t="shared" si="2"/>
        <v>101</v>
      </c>
      <c r="L52" s="76">
        <f t="shared" si="4"/>
        <v>3.2092018301982713E-3</v>
      </c>
      <c r="M52" s="32">
        <f t="shared" si="3"/>
        <v>15</v>
      </c>
      <c r="N52" s="32">
        <f t="shared" si="5"/>
        <v>0</v>
      </c>
    </row>
    <row r="53" spans="1:14">
      <c r="A53" s="31">
        <v>51</v>
      </c>
      <c r="B53" s="79" t="s">
        <v>51</v>
      </c>
      <c r="C53" s="24">
        <v>13850</v>
      </c>
      <c r="D53" s="24">
        <v>13955</v>
      </c>
      <c r="E53" s="24">
        <v>13920</v>
      </c>
      <c r="F53" s="24"/>
      <c r="G53" s="24"/>
      <c r="H53" s="24"/>
      <c r="I53" s="75">
        <f t="shared" si="0"/>
        <v>4.6451251213839272E-3</v>
      </c>
      <c r="J53" s="75">
        <f t="shared" si="1"/>
        <v>5.0541516245487363E-3</v>
      </c>
      <c r="K53" s="73">
        <f t="shared" si="2"/>
        <v>70</v>
      </c>
      <c r="L53" s="76">
        <f t="shared" si="4"/>
        <v>2.224199288256228E-3</v>
      </c>
      <c r="M53" s="32">
        <f t="shared" si="3"/>
        <v>-35</v>
      </c>
      <c r="N53" s="32">
        <f t="shared" si="5"/>
        <v>0</v>
      </c>
    </row>
    <row r="54" spans="1:14">
      <c r="A54" s="31">
        <v>52</v>
      </c>
      <c r="B54" s="79" t="s">
        <v>52</v>
      </c>
      <c r="C54" s="24">
        <v>25151</v>
      </c>
      <c r="D54" s="24">
        <v>25323</v>
      </c>
      <c r="E54" s="24">
        <v>25406</v>
      </c>
      <c r="F54" s="24"/>
      <c r="G54" s="24"/>
      <c r="H54" s="24"/>
      <c r="I54" s="75">
        <f t="shared" si="0"/>
        <v>8.4780207495603489E-3</v>
      </c>
      <c r="J54" s="75">
        <f t="shared" si="1"/>
        <v>1.0138761878255338E-2</v>
      </c>
      <c r="K54" s="73">
        <f t="shared" si="2"/>
        <v>255</v>
      </c>
      <c r="L54" s="76">
        <f t="shared" si="4"/>
        <v>8.1024402643619722E-3</v>
      </c>
      <c r="M54" s="32">
        <f t="shared" si="3"/>
        <v>83</v>
      </c>
      <c r="N54" s="32">
        <f t="shared" si="5"/>
        <v>0</v>
      </c>
    </row>
    <row r="55" spans="1:14">
      <c r="A55" s="31">
        <v>53</v>
      </c>
      <c r="B55" s="79" t="s">
        <v>53</v>
      </c>
      <c r="C55" s="24">
        <v>15254</v>
      </c>
      <c r="D55" s="24">
        <v>15321</v>
      </c>
      <c r="E55" s="24">
        <v>15301</v>
      </c>
      <c r="F55" s="24"/>
      <c r="G55" s="24"/>
      <c r="H55" s="24"/>
      <c r="I55" s="75">
        <f t="shared" si="0"/>
        <v>5.1059669168315707E-3</v>
      </c>
      <c r="J55" s="75">
        <f t="shared" si="1"/>
        <v>3.0811590402517373E-3</v>
      </c>
      <c r="K55" s="73">
        <f t="shared" si="2"/>
        <v>47</v>
      </c>
      <c r="L55" s="76">
        <f t="shared" si="4"/>
        <v>1.4933909506863244E-3</v>
      </c>
      <c r="M55" s="32">
        <f t="shared" si="3"/>
        <v>-20</v>
      </c>
      <c r="N55" s="32">
        <f t="shared" si="5"/>
        <v>0</v>
      </c>
    </row>
    <row r="56" spans="1:14">
      <c r="A56" s="31">
        <v>54</v>
      </c>
      <c r="B56" s="79" t="s">
        <v>54</v>
      </c>
      <c r="C56" s="24">
        <v>29830</v>
      </c>
      <c r="D56" s="24">
        <v>29918</v>
      </c>
      <c r="E56" s="24">
        <v>29933</v>
      </c>
      <c r="F56" s="24"/>
      <c r="G56" s="24"/>
      <c r="H56" s="24"/>
      <c r="I56" s="75">
        <f t="shared" si="0"/>
        <v>9.9886875185621476E-3</v>
      </c>
      <c r="J56" s="75">
        <f t="shared" si="1"/>
        <v>3.452899765336909E-3</v>
      </c>
      <c r="K56" s="73">
        <f t="shared" si="2"/>
        <v>103</v>
      </c>
      <c r="L56" s="76">
        <f t="shared" si="4"/>
        <v>3.2727503812913067E-3</v>
      </c>
      <c r="M56" s="32">
        <f t="shared" si="3"/>
        <v>15</v>
      </c>
      <c r="N56" s="32">
        <f t="shared" si="5"/>
        <v>0</v>
      </c>
    </row>
    <row r="57" spans="1:14">
      <c r="A57" s="31">
        <v>55</v>
      </c>
      <c r="B57" s="79" t="s">
        <v>55</v>
      </c>
      <c r="C57" s="24">
        <v>52943</v>
      </c>
      <c r="D57" s="24">
        <v>53902</v>
      </c>
      <c r="E57" s="24">
        <v>53971</v>
      </c>
      <c r="F57" s="24"/>
      <c r="G57" s="24"/>
      <c r="H57" s="24"/>
      <c r="I57" s="75">
        <f t="shared" si="0"/>
        <v>1.801020459240028E-2</v>
      </c>
      <c r="J57" s="75">
        <f t="shared" si="1"/>
        <v>1.9417108966246717E-2</v>
      </c>
      <c r="K57" s="73">
        <f t="shared" si="2"/>
        <v>1028</v>
      </c>
      <c r="L57" s="76">
        <f t="shared" si="4"/>
        <v>3.2663955261820032E-2</v>
      </c>
      <c r="M57" s="32">
        <f t="shared" si="3"/>
        <v>69</v>
      </c>
      <c r="N57" s="32">
        <f t="shared" si="5"/>
        <v>0</v>
      </c>
    </row>
    <row r="58" spans="1:14">
      <c r="A58" s="31">
        <v>56</v>
      </c>
      <c r="B58" s="79" t="s">
        <v>56</v>
      </c>
      <c r="C58" s="24">
        <v>14842</v>
      </c>
      <c r="D58" s="24">
        <v>15073</v>
      </c>
      <c r="E58" s="24">
        <v>14977</v>
      </c>
      <c r="F58" s="24"/>
      <c r="G58" s="24"/>
      <c r="H58" s="24"/>
      <c r="I58" s="75">
        <f t="shared" si="0"/>
        <v>4.9978476252131518E-3</v>
      </c>
      <c r="J58" s="75">
        <f t="shared" si="1"/>
        <v>9.0958091901360994E-3</v>
      </c>
      <c r="K58" s="73">
        <f t="shared" si="2"/>
        <v>135</v>
      </c>
      <c r="L58" s="76">
        <f t="shared" si="4"/>
        <v>4.289527198779868E-3</v>
      </c>
      <c r="M58" s="32">
        <f t="shared" si="3"/>
        <v>-96</v>
      </c>
      <c r="N58" s="32">
        <f t="shared" si="5"/>
        <v>0</v>
      </c>
    </row>
    <row r="59" spans="1:14">
      <c r="A59" s="31">
        <v>57</v>
      </c>
      <c r="B59" s="79" t="s">
        <v>57</v>
      </c>
      <c r="C59" s="24">
        <v>10073</v>
      </c>
      <c r="D59" s="24">
        <v>10033</v>
      </c>
      <c r="E59" s="24">
        <v>10022</v>
      </c>
      <c r="F59" s="24"/>
      <c r="G59" s="24"/>
      <c r="H59" s="24"/>
      <c r="I59" s="75">
        <f t="shared" si="0"/>
        <v>3.3443566067894912E-3</v>
      </c>
      <c r="J59" s="75">
        <f t="shared" si="1"/>
        <v>-5.0630398093914428E-3</v>
      </c>
      <c r="K59" s="73">
        <f t="shared" si="2"/>
        <v>-51</v>
      </c>
      <c r="L59" s="76">
        <f t="shared" si="4"/>
        <v>-1.6204880528723944E-3</v>
      </c>
      <c r="M59" s="32">
        <f t="shared" si="3"/>
        <v>-11</v>
      </c>
      <c r="N59" s="32">
        <f t="shared" si="5"/>
        <v>0</v>
      </c>
    </row>
    <row r="60" spans="1:14">
      <c r="A60" s="31">
        <v>58</v>
      </c>
      <c r="B60" s="79" t="s">
        <v>58</v>
      </c>
      <c r="C60" s="24">
        <v>29032</v>
      </c>
      <c r="D60" s="24">
        <v>29815</v>
      </c>
      <c r="E60" s="24">
        <v>30334</v>
      </c>
      <c r="F60" s="24"/>
      <c r="G60" s="24"/>
      <c r="H60" s="24"/>
      <c r="I60" s="75">
        <f t="shared" si="0"/>
        <v>1.0122501827015807E-2</v>
      </c>
      <c r="J60" s="75">
        <f t="shared" si="1"/>
        <v>4.4847065307247178E-2</v>
      </c>
      <c r="K60" s="73">
        <f t="shared" si="2"/>
        <v>1302</v>
      </c>
      <c r="L60" s="76">
        <f t="shared" si="4"/>
        <v>4.1370106761565835E-2</v>
      </c>
      <c r="M60" s="32">
        <f t="shared" si="3"/>
        <v>519</v>
      </c>
      <c r="N60" s="32">
        <f t="shared" si="5"/>
        <v>0</v>
      </c>
    </row>
    <row r="61" spans="1:14">
      <c r="A61" s="31">
        <v>59</v>
      </c>
      <c r="B61" s="79" t="s">
        <v>59</v>
      </c>
      <c r="C61" s="24">
        <v>27989</v>
      </c>
      <c r="D61" s="24">
        <v>27956</v>
      </c>
      <c r="E61" s="24">
        <v>28211</v>
      </c>
      <c r="F61" s="24"/>
      <c r="G61" s="24"/>
      <c r="H61" s="24"/>
      <c r="I61" s="75">
        <f t="shared" si="0"/>
        <v>9.4140535057012902E-3</v>
      </c>
      <c r="J61" s="75">
        <f t="shared" si="1"/>
        <v>7.9316874486405377E-3</v>
      </c>
      <c r="K61" s="73">
        <f t="shared" si="2"/>
        <v>222</v>
      </c>
      <c r="L61" s="76">
        <f t="shared" si="4"/>
        <v>7.0538891713268935E-3</v>
      </c>
      <c r="M61" s="32">
        <f t="shared" si="3"/>
        <v>255</v>
      </c>
      <c r="N61" s="32">
        <f t="shared" si="5"/>
        <v>0</v>
      </c>
    </row>
    <row r="62" spans="1:14">
      <c r="A62" s="31">
        <v>60</v>
      </c>
      <c r="B62" s="79" t="s">
        <v>60</v>
      </c>
      <c r="C62" s="24">
        <v>25071</v>
      </c>
      <c r="D62" s="24">
        <v>24632</v>
      </c>
      <c r="E62" s="24">
        <v>24623</v>
      </c>
      <c r="F62" s="24"/>
      <c r="G62" s="24"/>
      <c r="H62" s="24"/>
      <c r="I62" s="75">
        <f t="shared" si="0"/>
        <v>8.2167324614825024E-3</v>
      </c>
      <c r="J62" s="75">
        <f t="shared" si="1"/>
        <v>-1.7869251326233498E-2</v>
      </c>
      <c r="K62" s="73">
        <f t="shared" si="2"/>
        <v>-448</v>
      </c>
      <c r="L62" s="76">
        <f t="shared" si="4"/>
        <v>-1.4234875444839857E-2</v>
      </c>
      <c r="M62" s="32">
        <f t="shared" si="3"/>
        <v>-9</v>
      </c>
      <c r="N62" s="32">
        <f t="shared" si="5"/>
        <v>0</v>
      </c>
    </row>
    <row r="63" spans="1:14">
      <c r="A63" s="31">
        <v>61</v>
      </c>
      <c r="B63" s="79" t="s">
        <v>61</v>
      </c>
      <c r="C63" s="24">
        <v>36363</v>
      </c>
      <c r="D63" s="24">
        <v>37049</v>
      </c>
      <c r="E63" s="24">
        <v>37053</v>
      </c>
      <c r="F63" s="24"/>
      <c r="G63" s="24"/>
      <c r="H63" s="24"/>
      <c r="I63" s="75">
        <f t="shared" si="0"/>
        <v>1.2364642322028638E-2</v>
      </c>
      <c r="J63" s="75">
        <f t="shared" si="1"/>
        <v>1.8975332068311195E-2</v>
      </c>
      <c r="K63" s="73">
        <f t="shared" si="2"/>
        <v>690</v>
      </c>
      <c r="L63" s="76">
        <f t="shared" si="4"/>
        <v>2.1924250127097103E-2</v>
      </c>
      <c r="M63" s="32">
        <f t="shared" si="3"/>
        <v>4</v>
      </c>
      <c r="N63" s="32">
        <f t="shared" si="5"/>
        <v>0</v>
      </c>
    </row>
    <row r="64" spans="1:14">
      <c r="A64" s="31">
        <v>62</v>
      </c>
      <c r="B64" s="79" t="s">
        <v>62</v>
      </c>
      <c r="C64" s="24">
        <v>10231</v>
      </c>
      <c r="D64" s="24">
        <v>11850</v>
      </c>
      <c r="E64" s="24">
        <v>11738</v>
      </c>
      <c r="F64" s="24"/>
      <c r="G64" s="24"/>
      <c r="H64" s="24"/>
      <c r="I64" s="75">
        <f t="shared" si="0"/>
        <v>3.9169884105463024E-3</v>
      </c>
      <c r="J64" s="75">
        <f t="shared" si="1"/>
        <v>0.14729742938129214</v>
      </c>
      <c r="K64" s="73">
        <f t="shared" si="2"/>
        <v>1507</v>
      </c>
      <c r="L64" s="76">
        <f t="shared" si="4"/>
        <v>4.7883833248601931E-2</v>
      </c>
      <c r="M64" s="32">
        <f t="shared" si="3"/>
        <v>-112</v>
      </c>
      <c r="N64" s="32">
        <f t="shared" si="5"/>
        <v>0</v>
      </c>
    </row>
    <row r="65" spans="1:14">
      <c r="A65" s="31">
        <v>63</v>
      </c>
      <c r="B65" s="79" t="s">
        <v>63</v>
      </c>
      <c r="C65" s="24">
        <v>49768</v>
      </c>
      <c r="D65" s="24">
        <v>46659</v>
      </c>
      <c r="E65" s="24">
        <v>46418</v>
      </c>
      <c r="F65" s="24"/>
      <c r="G65" s="24"/>
      <c r="H65" s="24"/>
      <c r="I65" s="75">
        <f t="shared" si="0"/>
        <v>1.5489757031925224E-2</v>
      </c>
      <c r="J65" s="75">
        <f t="shared" si="1"/>
        <v>-6.7312329207522906E-2</v>
      </c>
      <c r="K65" s="73">
        <f t="shared" si="2"/>
        <v>-3350</v>
      </c>
      <c r="L65" s="76">
        <f t="shared" si="4"/>
        <v>-0.10644382308083376</v>
      </c>
      <c r="M65" s="32">
        <f t="shared" si="3"/>
        <v>-241</v>
      </c>
      <c r="N65" s="32">
        <f t="shared" si="5"/>
        <v>0</v>
      </c>
    </row>
    <row r="66" spans="1:14">
      <c r="A66" s="31">
        <v>64</v>
      </c>
      <c r="B66" s="79" t="s">
        <v>64</v>
      </c>
      <c r="C66" s="24">
        <v>12896</v>
      </c>
      <c r="D66" s="24">
        <v>13032</v>
      </c>
      <c r="E66" s="24">
        <v>13019</v>
      </c>
      <c r="F66" s="24"/>
      <c r="G66" s="24"/>
      <c r="H66" s="24"/>
      <c r="I66" s="75">
        <f t="shared" si="0"/>
        <v>4.3444600542598671E-3</v>
      </c>
      <c r="J66" s="75">
        <f t="shared" si="1"/>
        <v>9.5378411910669973E-3</v>
      </c>
      <c r="K66" s="73">
        <f t="shared" si="2"/>
        <v>123</v>
      </c>
      <c r="L66" s="76">
        <f t="shared" si="4"/>
        <v>3.9082358922216572E-3</v>
      </c>
      <c r="M66" s="32">
        <f t="shared" si="3"/>
        <v>-13</v>
      </c>
      <c r="N66" s="32">
        <f t="shared" si="5"/>
        <v>0</v>
      </c>
    </row>
    <row r="67" spans="1:14">
      <c r="A67" s="31">
        <v>65</v>
      </c>
      <c r="B67" s="79" t="s">
        <v>65</v>
      </c>
      <c r="C67" s="24">
        <v>37758</v>
      </c>
      <c r="D67" s="24">
        <v>37225</v>
      </c>
      <c r="E67" s="24">
        <v>37533</v>
      </c>
      <c r="F67" s="24"/>
      <c r="G67" s="24"/>
      <c r="H67" s="24"/>
      <c r="I67" s="75">
        <f t="shared" ref="I67:I84" si="6">E67/$E$84</f>
        <v>1.2524819050352222E-2</v>
      </c>
      <c r="J67" s="75">
        <f t="shared" ref="J67:J84" si="7">(E67-C67)/C67</f>
        <v>-5.9590020657873831E-3</v>
      </c>
      <c r="K67" s="73">
        <f t="shared" ref="K67:K84" si="8">E67-C67</f>
        <v>-225</v>
      </c>
      <c r="L67" s="76">
        <f t="shared" si="4"/>
        <v>-7.1492119979664464E-3</v>
      </c>
      <c r="M67" s="32">
        <f t="shared" ref="M67:M84" si="9">E67-D67</f>
        <v>308</v>
      </c>
      <c r="N67" s="32">
        <f t="shared" si="5"/>
        <v>0</v>
      </c>
    </row>
    <row r="68" spans="1:14">
      <c r="A68" s="31">
        <v>66</v>
      </c>
      <c r="B68" s="79" t="s">
        <v>66</v>
      </c>
      <c r="C68" s="24">
        <v>18102</v>
      </c>
      <c r="D68" s="24">
        <v>17084</v>
      </c>
      <c r="E68" s="24">
        <v>17085</v>
      </c>
      <c r="F68" s="24"/>
      <c r="G68" s="24"/>
      <c r="H68" s="24"/>
      <c r="I68" s="75">
        <f t="shared" si="6"/>
        <v>5.701290423767557E-3</v>
      </c>
      <c r="J68" s="75">
        <f t="shared" si="7"/>
        <v>-5.6181637388133907E-2</v>
      </c>
      <c r="K68" s="73">
        <f t="shared" si="8"/>
        <v>-1017</v>
      </c>
      <c r="L68" s="76">
        <f t="shared" ref="L68:L84" si="10">K68/$K$84</f>
        <v>-3.2314438230808339E-2</v>
      </c>
      <c r="M68" s="32">
        <f t="shared" si="9"/>
        <v>1</v>
      </c>
      <c r="N68" s="32">
        <f t="shared" ref="N68:N84" si="11">H68-G68</f>
        <v>0</v>
      </c>
    </row>
    <row r="69" spans="1:14">
      <c r="A69" s="31">
        <v>67</v>
      </c>
      <c r="B69" s="79" t="s">
        <v>67</v>
      </c>
      <c r="C69" s="24">
        <v>22414</v>
      </c>
      <c r="D69" s="24">
        <v>22164</v>
      </c>
      <c r="E69" s="24">
        <v>22164</v>
      </c>
      <c r="F69" s="24"/>
      <c r="G69" s="24"/>
      <c r="H69" s="24"/>
      <c r="I69" s="75">
        <f t="shared" si="6"/>
        <v>7.3961604303414766E-3</v>
      </c>
      <c r="J69" s="75">
        <f t="shared" si="7"/>
        <v>-1.115374319621665E-2</v>
      </c>
      <c r="K69" s="73">
        <f t="shared" si="8"/>
        <v>-250</v>
      </c>
      <c r="L69" s="76">
        <f t="shared" si="10"/>
        <v>-7.9435688866293843E-3</v>
      </c>
      <c r="M69" s="32">
        <f t="shared" si="9"/>
        <v>0</v>
      </c>
      <c r="N69" s="32">
        <f t="shared" si="11"/>
        <v>0</v>
      </c>
    </row>
    <row r="70" spans="1:14">
      <c r="A70" s="31">
        <v>68</v>
      </c>
      <c r="B70" s="79" t="s">
        <v>68</v>
      </c>
      <c r="C70" s="24">
        <v>13857</v>
      </c>
      <c r="D70" s="24">
        <v>13462</v>
      </c>
      <c r="E70" s="24">
        <v>13480</v>
      </c>
      <c r="F70" s="24"/>
      <c r="G70" s="24"/>
      <c r="H70" s="24"/>
      <c r="I70" s="75">
        <f t="shared" si="6"/>
        <v>4.4982964537539751E-3</v>
      </c>
      <c r="J70" s="75">
        <f t="shared" si="7"/>
        <v>-2.7206466046041711E-2</v>
      </c>
      <c r="K70" s="73">
        <f t="shared" si="8"/>
        <v>-377</v>
      </c>
      <c r="L70" s="76">
        <f t="shared" si="10"/>
        <v>-1.1978901881037113E-2</v>
      </c>
      <c r="M70" s="32">
        <f t="shared" si="9"/>
        <v>18</v>
      </c>
      <c r="N70" s="32">
        <f t="shared" si="11"/>
        <v>0</v>
      </c>
    </row>
    <row r="71" spans="1:14">
      <c r="A71" s="31">
        <v>69</v>
      </c>
      <c r="B71" s="79" t="s">
        <v>69</v>
      </c>
      <c r="C71" s="24">
        <v>4348</v>
      </c>
      <c r="D71" s="24">
        <v>4787</v>
      </c>
      <c r="E71" s="24">
        <v>4766</v>
      </c>
      <c r="F71" s="24"/>
      <c r="G71" s="24"/>
      <c r="H71" s="24"/>
      <c r="I71" s="75">
        <f t="shared" si="6"/>
        <v>1.5904214316462496E-3</v>
      </c>
      <c r="J71" s="75">
        <f t="shared" si="7"/>
        <v>9.6136154553817854E-2</v>
      </c>
      <c r="K71" s="73">
        <f t="shared" si="8"/>
        <v>418</v>
      </c>
      <c r="L71" s="76">
        <f t="shared" si="10"/>
        <v>1.3281647178444331E-2</v>
      </c>
      <c r="M71" s="32">
        <f t="shared" si="9"/>
        <v>-21</v>
      </c>
      <c r="N71" s="32">
        <f t="shared" si="11"/>
        <v>0</v>
      </c>
    </row>
    <row r="72" spans="1:14">
      <c r="A72" s="31">
        <v>70</v>
      </c>
      <c r="B72" s="79" t="s">
        <v>70</v>
      </c>
      <c r="C72" s="24">
        <v>9992</v>
      </c>
      <c r="D72" s="24">
        <v>9576</v>
      </c>
      <c r="E72" s="24">
        <v>9608</v>
      </c>
      <c r="F72" s="24"/>
      <c r="G72" s="24"/>
      <c r="H72" s="24"/>
      <c r="I72" s="75">
        <f t="shared" si="6"/>
        <v>3.2062041786104002E-3</v>
      </c>
      <c r="J72" s="75">
        <f t="shared" si="7"/>
        <v>-3.8430744595676539E-2</v>
      </c>
      <c r="K72" s="73">
        <f t="shared" si="8"/>
        <v>-384</v>
      </c>
      <c r="L72" s="76">
        <f t="shared" si="10"/>
        <v>-1.2201321809862735E-2</v>
      </c>
      <c r="M72" s="32">
        <f t="shared" si="9"/>
        <v>32</v>
      </c>
      <c r="N72" s="32">
        <f t="shared" si="11"/>
        <v>0</v>
      </c>
    </row>
    <row r="73" spans="1:14">
      <c r="A73" s="31">
        <v>71</v>
      </c>
      <c r="B73" s="79" t="s">
        <v>71</v>
      </c>
      <c r="C73" s="24">
        <v>16401</v>
      </c>
      <c r="D73" s="24">
        <v>16290</v>
      </c>
      <c r="E73" s="24">
        <v>16301</v>
      </c>
      <c r="F73" s="24"/>
      <c r="G73" s="24"/>
      <c r="H73" s="24"/>
      <c r="I73" s="75">
        <f t="shared" si="6"/>
        <v>5.4396684341723699E-3</v>
      </c>
      <c r="J73" s="75">
        <f t="shared" si="7"/>
        <v>-6.0971891957807452E-3</v>
      </c>
      <c r="K73" s="73">
        <f t="shared" si="8"/>
        <v>-100</v>
      </c>
      <c r="L73" s="76">
        <f t="shared" si="10"/>
        <v>-3.1774275546517538E-3</v>
      </c>
      <c r="M73" s="32">
        <f t="shared" si="9"/>
        <v>11</v>
      </c>
      <c r="N73" s="32">
        <f t="shared" si="11"/>
        <v>0</v>
      </c>
    </row>
    <row r="74" spans="1:14">
      <c r="A74" s="31">
        <v>72</v>
      </c>
      <c r="B74" s="79" t="s">
        <v>72</v>
      </c>
      <c r="C74" s="24">
        <v>20447</v>
      </c>
      <c r="D74" s="24">
        <v>20496</v>
      </c>
      <c r="E74" s="24">
        <v>20488</v>
      </c>
      <c r="F74" s="24"/>
      <c r="G74" s="24"/>
      <c r="H74" s="24"/>
      <c r="I74" s="75">
        <f t="shared" si="6"/>
        <v>6.8368766872782972E-3</v>
      </c>
      <c r="J74" s="75">
        <f t="shared" si="7"/>
        <v>2.0051841345918716E-3</v>
      </c>
      <c r="K74" s="73">
        <f t="shared" si="8"/>
        <v>41</v>
      </c>
      <c r="L74" s="76">
        <f t="shared" si="10"/>
        <v>1.3027452974072192E-3</v>
      </c>
      <c r="M74" s="32">
        <f t="shared" si="9"/>
        <v>-8</v>
      </c>
      <c r="N74" s="32">
        <f t="shared" si="11"/>
        <v>0</v>
      </c>
    </row>
    <row r="75" spans="1:14">
      <c r="A75" s="31">
        <v>73</v>
      </c>
      <c r="B75" s="79" t="s">
        <v>73</v>
      </c>
      <c r="C75" s="24">
        <v>26623</v>
      </c>
      <c r="D75" s="24">
        <v>27531</v>
      </c>
      <c r="E75" s="24">
        <v>27655</v>
      </c>
      <c r="F75" s="24"/>
      <c r="G75" s="24"/>
      <c r="H75" s="24"/>
      <c r="I75" s="75">
        <f t="shared" si="6"/>
        <v>9.2285154620598067E-3</v>
      </c>
      <c r="J75" s="75">
        <f t="shared" si="7"/>
        <v>3.8763475190624647E-2</v>
      </c>
      <c r="K75" s="73">
        <f t="shared" si="8"/>
        <v>1032</v>
      </c>
      <c r="L75" s="76">
        <f t="shared" si="10"/>
        <v>3.2791052364006104E-2</v>
      </c>
      <c r="M75" s="32">
        <f t="shared" si="9"/>
        <v>124</v>
      </c>
      <c r="N75" s="32">
        <f t="shared" si="11"/>
        <v>0</v>
      </c>
    </row>
    <row r="76" spans="1:14">
      <c r="A76" s="31">
        <v>74</v>
      </c>
      <c r="B76" s="79" t="s">
        <v>74</v>
      </c>
      <c r="C76" s="24">
        <v>8069</v>
      </c>
      <c r="D76" s="24">
        <v>8097</v>
      </c>
      <c r="E76" s="24">
        <v>8122</v>
      </c>
      <c r="F76" s="24"/>
      <c r="G76" s="24"/>
      <c r="H76" s="24"/>
      <c r="I76" s="75">
        <f t="shared" si="6"/>
        <v>2.7103237238419722E-3</v>
      </c>
      <c r="J76" s="75">
        <f t="shared" si="7"/>
        <v>6.5683479985128267E-3</v>
      </c>
      <c r="K76" s="73">
        <f t="shared" si="8"/>
        <v>53</v>
      </c>
      <c r="L76" s="76">
        <f t="shared" si="10"/>
        <v>1.6840366039654296E-3</v>
      </c>
      <c r="M76" s="32">
        <f t="shared" si="9"/>
        <v>25</v>
      </c>
      <c r="N76" s="32">
        <f t="shared" si="11"/>
        <v>0</v>
      </c>
    </row>
    <row r="77" spans="1:14">
      <c r="A77" s="31">
        <v>75</v>
      </c>
      <c r="B77" s="79" t="s">
        <v>75</v>
      </c>
      <c r="C77" s="24">
        <v>4988</v>
      </c>
      <c r="D77" s="24">
        <v>4629</v>
      </c>
      <c r="E77" s="24">
        <v>4633</v>
      </c>
      <c r="F77" s="24"/>
      <c r="G77" s="24"/>
      <c r="H77" s="24"/>
      <c r="I77" s="75">
        <f t="shared" si="6"/>
        <v>1.5460391298399235E-3</v>
      </c>
      <c r="J77" s="75">
        <f t="shared" si="7"/>
        <v>-7.1170809943865279E-2</v>
      </c>
      <c r="K77" s="73">
        <f t="shared" si="8"/>
        <v>-355</v>
      </c>
      <c r="L77" s="76">
        <f t="shared" si="10"/>
        <v>-1.1279867819013727E-2</v>
      </c>
      <c r="M77" s="32">
        <f t="shared" si="9"/>
        <v>4</v>
      </c>
      <c r="N77" s="32">
        <f t="shared" si="11"/>
        <v>0</v>
      </c>
    </row>
    <row r="78" spans="1:14">
      <c r="A78" s="31">
        <v>76</v>
      </c>
      <c r="B78" s="79" t="s">
        <v>76</v>
      </c>
      <c r="C78" s="24">
        <v>8343</v>
      </c>
      <c r="D78" s="24">
        <v>6975</v>
      </c>
      <c r="E78" s="24">
        <v>6974</v>
      </c>
      <c r="F78" s="24"/>
      <c r="G78" s="24"/>
      <c r="H78" s="24"/>
      <c r="I78" s="75">
        <f t="shared" si="6"/>
        <v>2.3272343819347348E-3</v>
      </c>
      <c r="J78" s="75">
        <f t="shared" si="7"/>
        <v>-0.1640896559990411</v>
      </c>
      <c r="K78" s="73">
        <f t="shared" si="8"/>
        <v>-1369</v>
      </c>
      <c r="L78" s="76">
        <f t="shared" si="10"/>
        <v>-4.3498983223182512E-2</v>
      </c>
      <c r="M78" s="32">
        <f t="shared" si="9"/>
        <v>-1</v>
      </c>
      <c r="N78" s="32">
        <f t="shared" si="11"/>
        <v>0</v>
      </c>
    </row>
    <row r="79" spans="1:14">
      <c r="A79" s="31">
        <v>77</v>
      </c>
      <c r="B79" s="79" t="s">
        <v>77</v>
      </c>
      <c r="C79" s="24">
        <v>9643</v>
      </c>
      <c r="D79" s="24">
        <v>10987</v>
      </c>
      <c r="E79" s="24">
        <v>11140</v>
      </c>
      <c r="F79" s="24"/>
      <c r="G79" s="24"/>
      <c r="H79" s="24"/>
      <c r="I79" s="75">
        <f t="shared" si="6"/>
        <v>3.7174349031765049E-3</v>
      </c>
      <c r="J79" s="75">
        <f t="shared" si="7"/>
        <v>0.15524214456082133</v>
      </c>
      <c r="K79" s="73">
        <f t="shared" si="8"/>
        <v>1497</v>
      </c>
      <c r="L79" s="76">
        <f t="shared" si="10"/>
        <v>4.7566090493136759E-2</v>
      </c>
      <c r="M79" s="32">
        <f t="shared" si="9"/>
        <v>153</v>
      </c>
      <c r="N79" s="32">
        <f t="shared" si="11"/>
        <v>0</v>
      </c>
    </row>
    <row r="80" spans="1:14">
      <c r="A80" s="31">
        <v>78</v>
      </c>
      <c r="B80" s="79" t="s">
        <v>78</v>
      </c>
      <c r="C80" s="24">
        <v>13138</v>
      </c>
      <c r="D80" s="24">
        <v>12111</v>
      </c>
      <c r="E80" s="24">
        <v>12267</v>
      </c>
      <c r="F80" s="24"/>
      <c r="G80" s="24"/>
      <c r="H80" s="24"/>
      <c r="I80" s="75">
        <f t="shared" si="6"/>
        <v>4.0935165132195859E-3</v>
      </c>
      <c r="J80" s="75">
        <f t="shared" si="7"/>
        <v>-6.6296239914751101E-2</v>
      </c>
      <c r="K80" s="73">
        <f t="shared" si="8"/>
        <v>-871</v>
      </c>
      <c r="L80" s="76">
        <f t="shared" si="10"/>
        <v>-2.7675394001016776E-2</v>
      </c>
      <c r="M80" s="32">
        <f t="shared" si="9"/>
        <v>156</v>
      </c>
      <c r="N80" s="32">
        <f t="shared" si="11"/>
        <v>0</v>
      </c>
    </row>
    <row r="81" spans="1:14">
      <c r="A81" s="31">
        <v>79</v>
      </c>
      <c r="B81" s="79" t="s">
        <v>79</v>
      </c>
      <c r="C81" s="24">
        <v>5982</v>
      </c>
      <c r="D81" s="24">
        <v>6398</v>
      </c>
      <c r="E81" s="24">
        <v>6415</v>
      </c>
      <c r="F81" s="24"/>
      <c r="G81" s="24"/>
      <c r="H81" s="24"/>
      <c r="I81" s="75">
        <f t="shared" si="6"/>
        <v>2.1406952337412279E-3</v>
      </c>
      <c r="J81" s="75">
        <f t="shared" si="7"/>
        <v>7.2383818121029758E-2</v>
      </c>
      <c r="K81" s="73">
        <f t="shared" si="8"/>
        <v>433</v>
      </c>
      <c r="L81" s="76">
        <f t="shared" si="10"/>
        <v>1.3758261311642095E-2</v>
      </c>
      <c r="M81" s="32">
        <f t="shared" si="9"/>
        <v>17</v>
      </c>
      <c r="N81" s="32">
        <f t="shared" si="11"/>
        <v>0</v>
      </c>
    </row>
    <row r="82" spans="1:14">
      <c r="A82" s="31">
        <v>80</v>
      </c>
      <c r="B82" s="79" t="s">
        <v>80</v>
      </c>
      <c r="C82" s="24">
        <v>18234</v>
      </c>
      <c r="D82" s="24">
        <v>18802</v>
      </c>
      <c r="E82" s="24">
        <v>18876</v>
      </c>
      <c r="F82" s="24"/>
      <c r="G82" s="24"/>
      <c r="H82" s="24"/>
      <c r="I82" s="75">
        <f t="shared" si="6"/>
        <v>6.2989498413249289E-3</v>
      </c>
      <c r="J82" s="75">
        <f t="shared" si="7"/>
        <v>3.5208950312602828E-2</v>
      </c>
      <c r="K82" s="73">
        <f t="shared" si="8"/>
        <v>642</v>
      </c>
      <c r="L82" s="76">
        <f t="shared" si="10"/>
        <v>2.039908490086426E-2</v>
      </c>
      <c r="M82" s="32">
        <f t="shared" si="9"/>
        <v>74</v>
      </c>
      <c r="N82" s="32">
        <f t="shared" si="11"/>
        <v>0</v>
      </c>
    </row>
    <row r="83" spans="1:14">
      <c r="A83" s="31">
        <v>81</v>
      </c>
      <c r="B83" s="79" t="s">
        <v>81</v>
      </c>
      <c r="C83" s="24">
        <v>12309</v>
      </c>
      <c r="D83" s="24">
        <v>12418</v>
      </c>
      <c r="E83" s="24">
        <v>12411</v>
      </c>
      <c r="F83" s="24"/>
      <c r="G83" s="24"/>
      <c r="H83" s="24"/>
      <c r="I83" s="75">
        <f t="shared" si="6"/>
        <v>4.1415695317166606E-3</v>
      </c>
      <c r="J83" s="75">
        <f t="shared" si="7"/>
        <v>8.2866195466731653E-3</v>
      </c>
      <c r="K83" s="73">
        <f t="shared" si="8"/>
        <v>102</v>
      </c>
      <c r="L83" s="76">
        <f t="shared" si="10"/>
        <v>3.2409761057447888E-3</v>
      </c>
      <c r="M83" s="32">
        <f t="shared" si="9"/>
        <v>-7</v>
      </c>
      <c r="N83" s="32">
        <f t="shared" si="11"/>
        <v>0</v>
      </c>
    </row>
    <row r="84" spans="1:14" s="85" customFormat="1">
      <c r="A84" s="174" t="s">
        <v>255</v>
      </c>
      <c r="B84" s="174"/>
      <c r="C84" s="45">
        <v>2965218</v>
      </c>
      <c r="D84" s="45">
        <v>2989631</v>
      </c>
      <c r="E84" s="45">
        <v>2996690</v>
      </c>
      <c r="F84" s="45"/>
      <c r="G84" s="45"/>
      <c r="H84" s="45"/>
      <c r="I84" s="75">
        <f t="shared" si="6"/>
        <v>1</v>
      </c>
      <c r="J84" s="75">
        <f t="shared" si="7"/>
        <v>1.0613722161406007E-2</v>
      </c>
      <c r="K84" s="73">
        <f t="shared" si="8"/>
        <v>31472</v>
      </c>
      <c r="L84" s="76">
        <f t="shared" si="10"/>
        <v>1</v>
      </c>
      <c r="M84" s="87">
        <f t="shared" si="9"/>
        <v>7059</v>
      </c>
      <c r="N84" s="32">
        <f t="shared" si="11"/>
        <v>0</v>
      </c>
    </row>
    <row r="85" spans="1:14">
      <c r="C85" s="110"/>
      <c r="D85" s="109"/>
      <c r="E85" s="111"/>
      <c r="F85" s="115"/>
      <c r="G85" s="115"/>
      <c r="H85" s="115"/>
      <c r="L85" s="8"/>
    </row>
    <row r="86" spans="1:14">
      <c r="E86" s="115">
        <f>E84-C84</f>
        <v>31472</v>
      </c>
      <c r="F86" s="115">
        <f>E84-D84</f>
        <v>7059</v>
      </c>
    </row>
    <row r="87" spans="1:14">
      <c r="E87" s="115">
        <f>H84-F84</f>
        <v>0</v>
      </c>
      <c r="F87" s="115">
        <f>H84-G84</f>
        <v>0</v>
      </c>
    </row>
  </sheetData>
  <mergeCells count="3">
    <mergeCell ref="A84:B84"/>
    <mergeCell ref="C1:E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22</vt:i4>
      </vt:variant>
    </vt:vector>
  </HeadingPairs>
  <TitlesOfParts>
    <vt:vector size="22" baseType="lpstr">
      <vt:lpstr>INDEX</vt:lpstr>
      <vt:lpstr>INDEX2</vt:lpstr>
      <vt:lpstr>4a-4b-4c</vt:lpstr>
      <vt:lpstr>4a_Sector</vt:lpstr>
      <vt:lpstr>4a_Manufacturing_Sector</vt:lpstr>
      <vt:lpstr>4a_Provinces</vt:lpstr>
      <vt:lpstr>4b_Tradesmen</vt:lpstr>
      <vt:lpstr>4b_Agriculture</vt:lpstr>
      <vt:lpstr>4c_Public </vt:lpstr>
      <vt:lpstr>4a_Company_Sector</vt:lpstr>
      <vt:lpstr>4a_Company_Provinces</vt:lpstr>
      <vt:lpstr>4a_Female_Sector</vt:lpstr>
      <vt:lpstr>4a_Female_Manufacturing_Sector</vt:lpstr>
      <vt:lpstr>4a_Female_Provinces</vt:lpstr>
      <vt:lpstr>Unemployment compensation app. </vt:lpstr>
      <vt:lpstr>Unemployment compensation</vt:lpstr>
      <vt:lpstr>Average_Daily_Earning_Sector</vt:lpstr>
      <vt:lpstr>Average_Daily_Earning_Provinces</vt:lpstr>
      <vt:lpstr>SME_Company_Provinces</vt:lpstr>
      <vt:lpstr>SME_Company_Sector</vt:lpstr>
      <vt:lpstr>SME_Employee_Provinces</vt:lpstr>
      <vt:lpstr>SME_Employee_Sector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tepav</dc:creator>
  <cp:lastModifiedBy>AsusN20</cp:lastModifiedBy>
  <dcterms:created xsi:type="dcterms:W3CDTF">2011-08-11T09:01:00Z</dcterms:created>
  <dcterms:modified xsi:type="dcterms:W3CDTF">2018-06-11T07:21:28Z</dcterms:modified>
</cp:coreProperties>
</file>