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firstSheet="16" activeTab="2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E94" i="5" l="1"/>
  <c r="I116" i="27" l="1"/>
  <c r="G116" i="27"/>
  <c r="E116" i="27"/>
  <c r="C116" i="27"/>
  <c r="H65" i="36"/>
  <c r="C65" i="36"/>
  <c r="E65" i="36"/>
  <c r="G65" i="36"/>
  <c r="G64" i="36" l="1"/>
  <c r="H64" i="36"/>
  <c r="E64" i="36"/>
  <c r="C64" i="36"/>
  <c r="I115" i="27"/>
  <c r="G115" i="27"/>
  <c r="E115" i="27"/>
  <c r="C115" i="27"/>
  <c r="H3" i="9" l="1"/>
  <c r="I3" i="9"/>
  <c r="J3" i="9"/>
  <c r="K3" i="9"/>
  <c r="L3" i="9"/>
  <c r="H3" i="8"/>
  <c r="I3" i="8"/>
  <c r="J3" i="8"/>
  <c r="K3" i="8"/>
  <c r="L3" i="8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C63" i="36" l="1"/>
  <c r="E63" i="36"/>
  <c r="G63" i="36"/>
  <c r="H63" i="36"/>
  <c r="I114" i="27"/>
  <c r="G114" i="27"/>
  <c r="E114" i="27"/>
  <c r="C114" i="27"/>
  <c r="H62" i="36" l="1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13" i="27" l="1"/>
  <c r="G113" i="27"/>
  <c r="E113" i="27"/>
  <c r="C113" i="27"/>
  <c r="I112" i="27" l="1"/>
  <c r="G112" i="27"/>
  <c r="E112" i="27"/>
  <c r="C112" i="27"/>
  <c r="I111" i="27" l="1"/>
  <c r="G111" i="27"/>
  <c r="E111" i="27"/>
  <c r="C111" i="27"/>
  <c r="I110" i="27" l="1"/>
  <c r="G110" i="27"/>
  <c r="E110" i="27"/>
  <c r="C110" i="27"/>
  <c r="I109" i="27" l="1"/>
  <c r="G109" i="27"/>
  <c r="E109" i="27"/>
  <c r="C109" i="27"/>
  <c r="I108" i="27" l="1"/>
  <c r="G108" i="27"/>
  <c r="E108" i="27"/>
  <c r="C108" i="27"/>
  <c r="I102" i="27" l="1"/>
  <c r="I103" i="27"/>
  <c r="G102" i="27"/>
  <c r="G103" i="27"/>
  <c r="E102" i="27"/>
  <c r="E103" i="27"/>
  <c r="E107" i="27"/>
  <c r="I107" i="27"/>
  <c r="G107" i="27"/>
  <c r="C107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L82" i="31"/>
  <c r="K82" i="31"/>
  <c r="J82" i="31"/>
  <c r="L81" i="31"/>
  <c r="K81" i="31"/>
  <c r="J81" i="31"/>
  <c r="L80" i="31"/>
  <c r="K80" i="31"/>
  <c r="J80" i="31"/>
  <c r="L79" i="31"/>
  <c r="K79" i="31"/>
  <c r="J79" i="31"/>
  <c r="L78" i="31"/>
  <c r="K78" i="31"/>
  <c r="J78" i="31"/>
  <c r="L77" i="31"/>
  <c r="K77" i="31"/>
  <c r="J77" i="31"/>
  <c r="L76" i="31"/>
  <c r="K76" i="31"/>
  <c r="J76" i="31"/>
  <c r="L75" i="31"/>
  <c r="K75" i="31"/>
  <c r="J75" i="31"/>
  <c r="L74" i="31"/>
  <c r="K74" i="31"/>
  <c r="J74" i="31"/>
  <c r="L73" i="31"/>
  <c r="K73" i="31"/>
  <c r="J73" i="31"/>
  <c r="L72" i="31"/>
  <c r="K72" i="31"/>
  <c r="J72" i="31"/>
  <c r="L71" i="31"/>
  <c r="K71" i="31"/>
  <c r="J71" i="31"/>
  <c r="L70" i="31"/>
  <c r="K70" i="31"/>
  <c r="J70" i="31"/>
  <c r="L69" i="31"/>
  <c r="K69" i="31"/>
  <c r="J69" i="31"/>
  <c r="L68" i="31"/>
  <c r="K68" i="31"/>
  <c r="J68" i="31"/>
  <c r="L67" i="31"/>
  <c r="K67" i="31"/>
  <c r="J67" i="31"/>
  <c r="L66" i="31"/>
  <c r="K66" i="31"/>
  <c r="J66" i="31"/>
  <c r="L65" i="31"/>
  <c r="K65" i="31"/>
  <c r="J65" i="31"/>
  <c r="L64" i="31"/>
  <c r="K64" i="31"/>
  <c r="J64" i="31"/>
  <c r="L63" i="31"/>
  <c r="K63" i="31"/>
  <c r="J63" i="31"/>
  <c r="L62" i="31"/>
  <c r="K62" i="31"/>
  <c r="J62" i="31"/>
  <c r="L61" i="31"/>
  <c r="K61" i="31"/>
  <c r="J61" i="31"/>
  <c r="L60" i="31"/>
  <c r="K60" i="31"/>
  <c r="J60" i="31"/>
  <c r="L59" i="31"/>
  <c r="K59" i="31"/>
  <c r="J59" i="31"/>
  <c r="L58" i="31"/>
  <c r="K58" i="31"/>
  <c r="J58" i="31"/>
  <c r="L57" i="31"/>
  <c r="K57" i="31"/>
  <c r="J57" i="31"/>
  <c r="L56" i="31"/>
  <c r="K56" i="31"/>
  <c r="J56" i="31"/>
  <c r="L55" i="31"/>
  <c r="K55" i="31"/>
  <c r="J55" i="31"/>
  <c r="L54" i="31"/>
  <c r="K54" i="31"/>
  <c r="J54" i="31"/>
  <c r="L53" i="31"/>
  <c r="K53" i="31"/>
  <c r="J53" i="31"/>
  <c r="L52" i="31"/>
  <c r="K52" i="31"/>
  <c r="J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K23" i="31"/>
  <c r="J23" i="31"/>
  <c r="L22" i="31"/>
  <c r="K22" i="31"/>
  <c r="J22" i="31"/>
  <c r="L21" i="31"/>
  <c r="K21" i="31"/>
  <c r="J21" i="31"/>
  <c r="L20" i="31"/>
  <c r="K20" i="31"/>
  <c r="J20" i="31"/>
  <c r="L19" i="31"/>
  <c r="K19" i="31"/>
  <c r="J19" i="31"/>
  <c r="L18" i="31"/>
  <c r="K18" i="31"/>
  <c r="J18" i="31"/>
  <c r="L17" i="31"/>
  <c r="K17" i="31"/>
  <c r="J17" i="31"/>
  <c r="L16" i="31"/>
  <c r="K16" i="31"/>
  <c r="J16" i="31"/>
  <c r="L15" i="31"/>
  <c r="K15" i="31"/>
  <c r="J15" i="31"/>
  <c r="L14" i="31"/>
  <c r="K14" i="31"/>
  <c r="J14" i="31"/>
  <c r="L13" i="31"/>
  <c r="K13" i="31"/>
  <c r="J13" i="31"/>
  <c r="L12" i="31"/>
  <c r="K12" i="31"/>
  <c r="J12" i="31"/>
  <c r="L11" i="31"/>
  <c r="K11" i="31"/>
  <c r="J11" i="31"/>
  <c r="L10" i="31"/>
  <c r="K10" i="31"/>
  <c r="J10" i="31"/>
  <c r="L9" i="31"/>
  <c r="K9" i="31"/>
  <c r="J9" i="31"/>
  <c r="L8" i="31"/>
  <c r="K8" i="31"/>
  <c r="J8" i="31"/>
  <c r="L7" i="31"/>
  <c r="K7" i="31"/>
  <c r="J7" i="31"/>
  <c r="L6" i="31"/>
  <c r="K6" i="31"/>
  <c r="J6" i="31"/>
  <c r="L5" i="31"/>
  <c r="K5" i="31"/>
  <c r="J5" i="31"/>
  <c r="L4" i="31"/>
  <c r="K4" i="31"/>
  <c r="J4" i="31"/>
  <c r="L3" i="31"/>
  <c r="K3" i="31"/>
  <c r="J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L5" i="23" s="1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L87" i="5" s="1"/>
  <c r="J87" i="5"/>
  <c r="I87" i="5"/>
  <c r="N86" i="5"/>
  <c r="M86" i="5"/>
  <c r="K86" i="5"/>
  <c r="J86" i="5"/>
  <c r="I86" i="5"/>
  <c r="N85" i="5"/>
  <c r="M85" i="5"/>
  <c r="K85" i="5"/>
  <c r="J85" i="5"/>
  <c r="I85" i="5"/>
  <c r="N84" i="5"/>
  <c r="M84" i="5"/>
  <c r="K84" i="5"/>
  <c r="J84" i="5"/>
  <c r="I84" i="5"/>
  <c r="N83" i="5"/>
  <c r="M83" i="5"/>
  <c r="K83" i="5"/>
  <c r="L83" i="5" s="1"/>
  <c r="J83" i="5"/>
  <c r="I83" i="5"/>
  <c r="N82" i="5"/>
  <c r="M82" i="5"/>
  <c r="K82" i="5"/>
  <c r="J82" i="5"/>
  <c r="I82" i="5"/>
  <c r="N81" i="5"/>
  <c r="M81" i="5"/>
  <c r="K81" i="5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J57" i="5"/>
  <c r="I57" i="5"/>
  <c r="N56" i="5"/>
  <c r="M56" i="5"/>
  <c r="K56" i="5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J53" i="5"/>
  <c r="I53" i="5"/>
  <c r="N52" i="5"/>
  <c r="M52" i="5"/>
  <c r="K52" i="5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J49" i="5"/>
  <c r="I49" i="5"/>
  <c r="N48" i="5"/>
  <c r="M48" i="5"/>
  <c r="K48" i="5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J45" i="5"/>
  <c r="I45" i="5"/>
  <c r="N44" i="5"/>
  <c r="M44" i="5"/>
  <c r="K44" i="5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J41" i="5"/>
  <c r="I41" i="5"/>
  <c r="N40" i="5"/>
  <c r="M40" i="5"/>
  <c r="K40" i="5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J37" i="5"/>
  <c r="I37" i="5"/>
  <c r="N36" i="5"/>
  <c r="M36" i="5"/>
  <c r="K36" i="5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J33" i="5"/>
  <c r="I33" i="5"/>
  <c r="N32" i="5"/>
  <c r="M32" i="5"/>
  <c r="K32" i="5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J29" i="5"/>
  <c r="I29" i="5"/>
  <c r="N28" i="5"/>
  <c r="M28" i="5"/>
  <c r="K28" i="5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J25" i="5"/>
  <c r="I25" i="5"/>
  <c r="N24" i="5"/>
  <c r="M24" i="5"/>
  <c r="K24" i="5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J21" i="5"/>
  <c r="I21" i="5"/>
  <c r="N20" i="5"/>
  <c r="M20" i="5"/>
  <c r="K20" i="5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J17" i="5"/>
  <c r="I17" i="5"/>
  <c r="N16" i="5"/>
  <c r="M16" i="5"/>
  <c r="K16" i="5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J13" i="5"/>
  <c r="I13" i="5"/>
  <c r="N12" i="5"/>
  <c r="M12" i="5"/>
  <c r="K12" i="5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J9" i="5"/>
  <c r="I9" i="5"/>
  <c r="N8" i="5"/>
  <c r="M8" i="5"/>
  <c r="K8" i="5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J5" i="5"/>
  <c r="I5" i="5"/>
  <c r="N4" i="5"/>
  <c r="M4" i="5"/>
  <c r="K4" i="5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J88" i="17"/>
  <c r="I88" i="17"/>
  <c r="N87" i="17"/>
  <c r="M87" i="17"/>
  <c r="K87" i="17"/>
  <c r="L87" i="17" s="1"/>
  <c r="J87" i="17"/>
  <c r="I87" i="17"/>
  <c r="N86" i="17"/>
  <c r="M86" i="17"/>
  <c r="K86" i="17"/>
  <c r="J86" i="17"/>
  <c r="I86" i="17"/>
  <c r="N85" i="17"/>
  <c r="M85" i="17"/>
  <c r="K85" i="17"/>
  <c r="L85" i="17" s="1"/>
  <c r="J85" i="17"/>
  <c r="I85" i="17"/>
  <c r="N84" i="17"/>
  <c r="M84" i="17"/>
  <c r="K84" i="17"/>
  <c r="J84" i="17"/>
  <c r="I84" i="17"/>
  <c r="N83" i="17"/>
  <c r="M83" i="17"/>
  <c r="K83" i="17"/>
  <c r="L83" i="17" s="1"/>
  <c r="J83" i="17"/>
  <c r="I83" i="17"/>
  <c r="N82" i="17"/>
  <c r="M82" i="17"/>
  <c r="K82" i="17"/>
  <c r="J82" i="17"/>
  <c r="I82" i="17"/>
  <c r="N81" i="17"/>
  <c r="M81" i="17"/>
  <c r="K81" i="17"/>
  <c r="L81" i="17" s="1"/>
  <c r="J81" i="17"/>
  <c r="I81" i="17"/>
  <c r="N80" i="17"/>
  <c r="M80" i="17"/>
  <c r="K80" i="17"/>
  <c r="J80" i="17"/>
  <c r="I80" i="17"/>
  <c r="N79" i="17"/>
  <c r="M79" i="17"/>
  <c r="K79" i="17"/>
  <c r="L79" i="17" s="1"/>
  <c r="J79" i="17"/>
  <c r="I79" i="17"/>
  <c r="N78" i="17"/>
  <c r="M78" i="17"/>
  <c r="K78" i="17"/>
  <c r="J78" i="17"/>
  <c r="I78" i="17"/>
  <c r="N77" i="17"/>
  <c r="M77" i="17"/>
  <c r="K77" i="17"/>
  <c r="L77" i="17" s="1"/>
  <c r="J77" i="17"/>
  <c r="I77" i="17"/>
  <c r="N76" i="17"/>
  <c r="M76" i="17"/>
  <c r="K76" i="17"/>
  <c r="J76" i="17"/>
  <c r="I76" i="17"/>
  <c r="N75" i="17"/>
  <c r="M75" i="17"/>
  <c r="K75" i="17"/>
  <c r="L75" i="17" s="1"/>
  <c r="J75" i="17"/>
  <c r="I75" i="17"/>
  <c r="N74" i="17"/>
  <c r="M74" i="17"/>
  <c r="K74" i="17"/>
  <c r="J74" i="17"/>
  <c r="I74" i="17"/>
  <c r="N73" i="17"/>
  <c r="M73" i="17"/>
  <c r="K73" i="17"/>
  <c r="L73" i="17" s="1"/>
  <c r="J73" i="17"/>
  <c r="I73" i="17"/>
  <c r="N72" i="17"/>
  <c r="M72" i="17"/>
  <c r="K72" i="17"/>
  <c r="J72" i="17"/>
  <c r="I72" i="17"/>
  <c r="N71" i="17"/>
  <c r="M71" i="17"/>
  <c r="K71" i="17"/>
  <c r="L71" i="17" s="1"/>
  <c r="J71" i="17"/>
  <c r="I71" i="17"/>
  <c r="N70" i="17"/>
  <c r="M70" i="17"/>
  <c r="K70" i="17"/>
  <c r="J70" i="17"/>
  <c r="I70" i="17"/>
  <c r="N69" i="17"/>
  <c r="M69" i="17"/>
  <c r="K69" i="17"/>
  <c r="L69" i="17" s="1"/>
  <c r="J69" i="17"/>
  <c r="I69" i="17"/>
  <c r="N68" i="17"/>
  <c r="M68" i="17"/>
  <c r="K68" i="17"/>
  <c r="J68" i="17"/>
  <c r="I68" i="17"/>
  <c r="N67" i="17"/>
  <c r="M67" i="17"/>
  <c r="K67" i="17"/>
  <c r="L67" i="17" s="1"/>
  <c r="J67" i="17"/>
  <c r="I67" i="17"/>
  <c r="N66" i="17"/>
  <c r="M66" i="17"/>
  <c r="K66" i="17"/>
  <c r="J66" i="17"/>
  <c r="I66" i="17"/>
  <c r="N65" i="17"/>
  <c r="M65" i="17"/>
  <c r="K65" i="17"/>
  <c r="L65" i="17" s="1"/>
  <c r="J65" i="17"/>
  <c r="I65" i="17"/>
  <c r="N64" i="17"/>
  <c r="M64" i="17"/>
  <c r="K64" i="17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L82" i="3" s="1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L78" i="3" s="1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L74" i="3" s="1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L70" i="3" s="1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L66" i="3" s="1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L62" i="3" s="1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L58" i="3" s="1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L54" i="3" s="1"/>
  <c r="J54" i="3"/>
  <c r="I54" i="3"/>
  <c r="N53" i="3"/>
  <c r="M53" i="3"/>
  <c r="K53" i="3"/>
  <c r="L53" i="3" s="1"/>
  <c r="J53" i="3"/>
  <c r="I53" i="3"/>
  <c r="N52" i="3"/>
  <c r="M52" i="3"/>
  <c r="K52" i="3"/>
  <c r="L52" i="3" s="1"/>
  <c r="J52" i="3"/>
  <c r="I52" i="3"/>
  <c r="N51" i="3"/>
  <c r="M51" i="3"/>
  <c r="K51" i="3"/>
  <c r="L51" i="3" s="1"/>
  <c r="J51" i="3"/>
  <c r="I51" i="3"/>
  <c r="N50" i="3"/>
  <c r="M50" i="3"/>
  <c r="K50" i="3"/>
  <c r="L50" i="3" s="1"/>
  <c r="J50" i="3"/>
  <c r="I50" i="3"/>
  <c r="N49" i="3"/>
  <c r="M49" i="3"/>
  <c r="K49" i="3"/>
  <c r="L49" i="3" s="1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L46" i="3" s="1"/>
  <c r="J46" i="3"/>
  <c r="I46" i="3"/>
  <c r="N45" i="3"/>
  <c r="M45" i="3"/>
  <c r="K45" i="3"/>
  <c r="L45" i="3" s="1"/>
  <c r="J45" i="3"/>
  <c r="I45" i="3"/>
  <c r="N44" i="3"/>
  <c r="M44" i="3"/>
  <c r="K44" i="3"/>
  <c r="L44" i="3" s="1"/>
  <c r="J44" i="3"/>
  <c r="I44" i="3"/>
  <c r="N43" i="3"/>
  <c r="M43" i="3"/>
  <c r="K43" i="3"/>
  <c r="L43" i="3" s="1"/>
  <c r="J43" i="3"/>
  <c r="I43" i="3"/>
  <c r="N42" i="3"/>
  <c r="M42" i="3"/>
  <c r="K42" i="3"/>
  <c r="L42" i="3" s="1"/>
  <c r="J42" i="3"/>
  <c r="I42" i="3"/>
  <c r="N41" i="3"/>
  <c r="M41" i="3"/>
  <c r="K41" i="3"/>
  <c r="L41" i="3" s="1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L38" i="3" s="1"/>
  <c r="J38" i="3"/>
  <c r="I38" i="3"/>
  <c r="N37" i="3"/>
  <c r="M37" i="3"/>
  <c r="K37" i="3"/>
  <c r="L37" i="3" s="1"/>
  <c r="J37" i="3"/>
  <c r="I37" i="3"/>
  <c r="N36" i="3"/>
  <c r="M36" i="3"/>
  <c r="K36" i="3"/>
  <c r="L36" i="3" s="1"/>
  <c r="J36" i="3"/>
  <c r="I36" i="3"/>
  <c r="N35" i="3"/>
  <c r="M35" i="3"/>
  <c r="K35" i="3"/>
  <c r="L35" i="3" s="1"/>
  <c r="J35" i="3"/>
  <c r="I35" i="3"/>
  <c r="N34" i="3"/>
  <c r="M34" i="3"/>
  <c r="K34" i="3"/>
  <c r="L34" i="3" s="1"/>
  <c r="J34" i="3"/>
  <c r="I34" i="3"/>
  <c r="N33" i="3"/>
  <c r="M33" i="3"/>
  <c r="K33" i="3"/>
  <c r="L33" i="3" s="1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L30" i="3" s="1"/>
  <c r="J30" i="3"/>
  <c r="I30" i="3"/>
  <c r="N29" i="3"/>
  <c r="M29" i="3"/>
  <c r="K29" i="3"/>
  <c r="L29" i="3" s="1"/>
  <c r="J29" i="3"/>
  <c r="I29" i="3"/>
  <c r="N28" i="3"/>
  <c r="M28" i="3"/>
  <c r="K28" i="3"/>
  <c r="L28" i="3" s="1"/>
  <c r="J28" i="3"/>
  <c r="I28" i="3"/>
  <c r="N27" i="3"/>
  <c r="M27" i="3"/>
  <c r="K27" i="3"/>
  <c r="L27" i="3" s="1"/>
  <c r="J27" i="3"/>
  <c r="I27" i="3"/>
  <c r="N26" i="3"/>
  <c r="M26" i="3"/>
  <c r="K26" i="3"/>
  <c r="L26" i="3" s="1"/>
  <c r="J26" i="3"/>
  <c r="I26" i="3"/>
  <c r="N25" i="3"/>
  <c r="M25" i="3"/>
  <c r="K25" i="3"/>
  <c r="L25" i="3" s="1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L22" i="3" s="1"/>
  <c r="J22" i="3"/>
  <c r="I22" i="3"/>
  <c r="N21" i="3"/>
  <c r="M21" i="3"/>
  <c r="K21" i="3"/>
  <c r="L21" i="3" s="1"/>
  <c r="J21" i="3"/>
  <c r="I21" i="3"/>
  <c r="N20" i="3"/>
  <c r="M20" i="3"/>
  <c r="K20" i="3"/>
  <c r="L20" i="3" s="1"/>
  <c r="J20" i="3"/>
  <c r="I20" i="3"/>
  <c r="N19" i="3"/>
  <c r="M19" i="3"/>
  <c r="K19" i="3"/>
  <c r="L19" i="3" s="1"/>
  <c r="J19" i="3"/>
  <c r="I19" i="3"/>
  <c r="N18" i="3"/>
  <c r="M18" i="3"/>
  <c r="K18" i="3"/>
  <c r="L18" i="3" s="1"/>
  <c r="J18" i="3"/>
  <c r="I18" i="3"/>
  <c r="N17" i="3"/>
  <c r="M17" i="3"/>
  <c r="K17" i="3"/>
  <c r="L17" i="3" s="1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L14" i="3" s="1"/>
  <c r="J14" i="3"/>
  <c r="I14" i="3"/>
  <c r="N13" i="3"/>
  <c r="M13" i="3"/>
  <c r="K13" i="3"/>
  <c r="L13" i="3" s="1"/>
  <c r="J13" i="3"/>
  <c r="I13" i="3"/>
  <c r="N12" i="3"/>
  <c r="M12" i="3"/>
  <c r="K12" i="3"/>
  <c r="L12" i="3" s="1"/>
  <c r="J12" i="3"/>
  <c r="I12" i="3"/>
  <c r="N11" i="3"/>
  <c r="M11" i="3"/>
  <c r="K11" i="3"/>
  <c r="L11" i="3" s="1"/>
  <c r="J11" i="3"/>
  <c r="I11" i="3"/>
  <c r="N10" i="3"/>
  <c r="M10" i="3"/>
  <c r="K10" i="3"/>
  <c r="L10" i="3" s="1"/>
  <c r="J10" i="3"/>
  <c r="I10" i="3"/>
  <c r="N9" i="3"/>
  <c r="M9" i="3"/>
  <c r="K9" i="3"/>
  <c r="L9" i="3" s="1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L6" i="3" s="1"/>
  <c r="J6" i="3"/>
  <c r="I6" i="3"/>
  <c r="N5" i="3"/>
  <c r="M5" i="3"/>
  <c r="K5" i="3"/>
  <c r="L5" i="3" s="1"/>
  <c r="J5" i="3"/>
  <c r="I5" i="3"/>
  <c r="N4" i="3"/>
  <c r="M4" i="3"/>
  <c r="K4" i="3"/>
  <c r="L4" i="3" s="1"/>
  <c r="J4" i="3"/>
  <c r="I4" i="3"/>
  <c r="N3" i="3"/>
  <c r="M3" i="3"/>
  <c r="K3" i="3"/>
  <c r="L3" i="3" s="1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L19" i="21" s="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L15" i="21" s="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K92" i="2"/>
  <c r="L92" i="2" s="1"/>
  <c r="J92" i="2"/>
  <c r="I92" i="2"/>
  <c r="N90" i="2"/>
  <c r="K90" i="2"/>
  <c r="J90" i="2"/>
  <c r="I90" i="2"/>
  <c r="N89" i="2"/>
  <c r="K89" i="2"/>
  <c r="J89" i="2"/>
  <c r="I89" i="2"/>
  <c r="N88" i="2"/>
  <c r="K88" i="2"/>
  <c r="L88" i="2" s="1"/>
  <c r="J88" i="2"/>
  <c r="I88" i="2"/>
  <c r="N87" i="2"/>
  <c r="K87" i="2"/>
  <c r="J87" i="2"/>
  <c r="I87" i="2"/>
  <c r="N86" i="2"/>
  <c r="K86" i="2"/>
  <c r="J86" i="2"/>
  <c r="I86" i="2"/>
  <c r="N85" i="2"/>
  <c r="K85" i="2"/>
  <c r="J85" i="2"/>
  <c r="I85" i="2"/>
  <c r="N84" i="2"/>
  <c r="K84" i="2"/>
  <c r="J84" i="2"/>
  <c r="I84" i="2"/>
  <c r="N83" i="2"/>
  <c r="K83" i="2"/>
  <c r="J83" i="2"/>
  <c r="I83" i="2"/>
  <c r="N82" i="2"/>
  <c r="K82" i="2"/>
  <c r="J82" i="2"/>
  <c r="I82" i="2"/>
  <c r="N81" i="2"/>
  <c r="K81" i="2"/>
  <c r="J81" i="2"/>
  <c r="I81" i="2"/>
  <c r="N80" i="2"/>
  <c r="K80" i="2"/>
  <c r="J80" i="2"/>
  <c r="I80" i="2"/>
  <c r="N79" i="2"/>
  <c r="K79" i="2"/>
  <c r="J79" i="2"/>
  <c r="I79" i="2"/>
  <c r="N78" i="2"/>
  <c r="K78" i="2"/>
  <c r="J78" i="2"/>
  <c r="I78" i="2"/>
  <c r="N77" i="2"/>
  <c r="K77" i="2"/>
  <c r="J77" i="2"/>
  <c r="I77" i="2"/>
  <c r="N76" i="2"/>
  <c r="K76" i="2"/>
  <c r="J76" i="2"/>
  <c r="I76" i="2"/>
  <c r="N75" i="2"/>
  <c r="K75" i="2"/>
  <c r="J75" i="2"/>
  <c r="I75" i="2"/>
  <c r="N74" i="2"/>
  <c r="K74" i="2"/>
  <c r="J74" i="2"/>
  <c r="I74" i="2"/>
  <c r="N73" i="2"/>
  <c r="K73" i="2"/>
  <c r="J73" i="2"/>
  <c r="I73" i="2"/>
  <c r="N72" i="2"/>
  <c r="K72" i="2"/>
  <c r="J72" i="2"/>
  <c r="I72" i="2"/>
  <c r="N71" i="2"/>
  <c r="K71" i="2"/>
  <c r="J71" i="2"/>
  <c r="I71" i="2"/>
  <c r="N70" i="2"/>
  <c r="K70" i="2"/>
  <c r="J70" i="2"/>
  <c r="I70" i="2"/>
  <c r="N69" i="2"/>
  <c r="K69" i="2"/>
  <c r="J69" i="2"/>
  <c r="I69" i="2"/>
  <c r="N68" i="2"/>
  <c r="K68" i="2"/>
  <c r="J68" i="2"/>
  <c r="I68" i="2"/>
  <c r="N67" i="2"/>
  <c r="K67" i="2"/>
  <c r="J67" i="2"/>
  <c r="I67" i="2"/>
  <c r="N66" i="2"/>
  <c r="K66" i="2"/>
  <c r="J66" i="2"/>
  <c r="I66" i="2"/>
  <c r="N65" i="2"/>
  <c r="K65" i="2"/>
  <c r="J65" i="2"/>
  <c r="I65" i="2"/>
  <c r="N64" i="2"/>
  <c r="K64" i="2"/>
  <c r="J64" i="2"/>
  <c r="I64" i="2"/>
  <c r="N63" i="2"/>
  <c r="K63" i="2"/>
  <c r="J63" i="2"/>
  <c r="I63" i="2"/>
  <c r="N62" i="2"/>
  <c r="K62" i="2"/>
  <c r="J62" i="2"/>
  <c r="I62" i="2"/>
  <c r="N61" i="2"/>
  <c r="K61" i="2"/>
  <c r="J61" i="2"/>
  <c r="I61" i="2"/>
  <c r="N60" i="2"/>
  <c r="K60" i="2"/>
  <c r="J60" i="2"/>
  <c r="I60" i="2"/>
  <c r="N59" i="2"/>
  <c r="K59" i="2"/>
  <c r="J59" i="2"/>
  <c r="I59" i="2"/>
  <c r="N58" i="2"/>
  <c r="K58" i="2"/>
  <c r="J58" i="2"/>
  <c r="I58" i="2"/>
  <c r="N57" i="2"/>
  <c r="K57" i="2"/>
  <c r="J57" i="2"/>
  <c r="I57" i="2"/>
  <c r="N56" i="2"/>
  <c r="K56" i="2"/>
  <c r="J56" i="2"/>
  <c r="I56" i="2"/>
  <c r="N55" i="2"/>
  <c r="K55" i="2"/>
  <c r="J55" i="2"/>
  <c r="I55" i="2"/>
  <c r="N54" i="2"/>
  <c r="K54" i="2"/>
  <c r="J54" i="2"/>
  <c r="I54" i="2"/>
  <c r="N53" i="2"/>
  <c r="K53" i="2"/>
  <c r="J53" i="2"/>
  <c r="I53" i="2"/>
  <c r="N52" i="2"/>
  <c r="K52" i="2"/>
  <c r="J52" i="2"/>
  <c r="I52" i="2"/>
  <c r="N51" i="2"/>
  <c r="K51" i="2"/>
  <c r="J51" i="2"/>
  <c r="I51" i="2"/>
  <c r="N50" i="2"/>
  <c r="K50" i="2"/>
  <c r="J50" i="2"/>
  <c r="I50" i="2"/>
  <c r="N49" i="2"/>
  <c r="K49" i="2"/>
  <c r="J49" i="2"/>
  <c r="I49" i="2"/>
  <c r="N48" i="2"/>
  <c r="K48" i="2"/>
  <c r="J48" i="2"/>
  <c r="I48" i="2"/>
  <c r="N47" i="2"/>
  <c r="K47" i="2"/>
  <c r="J47" i="2"/>
  <c r="I47" i="2"/>
  <c r="N46" i="2"/>
  <c r="K46" i="2"/>
  <c r="J46" i="2"/>
  <c r="I46" i="2"/>
  <c r="N45" i="2"/>
  <c r="K45" i="2"/>
  <c r="J45" i="2"/>
  <c r="I45" i="2"/>
  <c r="N44" i="2"/>
  <c r="K44" i="2"/>
  <c r="J44" i="2"/>
  <c r="I44" i="2"/>
  <c r="N43" i="2"/>
  <c r="K43" i="2"/>
  <c r="J43" i="2"/>
  <c r="I43" i="2"/>
  <c r="N42" i="2"/>
  <c r="K42" i="2"/>
  <c r="J42" i="2"/>
  <c r="I42" i="2"/>
  <c r="N41" i="2"/>
  <c r="K41" i="2"/>
  <c r="J41" i="2"/>
  <c r="I41" i="2"/>
  <c r="N40" i="2"/>
  <c r="K40" i="2"/>
  <c r="J40" i="2"/>
  <c r="I40" i="2"/>
  <c r="N39" i="2"/>
  <c r="K39" i="2"/>
  <c r="J39" i="2"/>
  <c r="I39" i="2"/>
  <c r="N38" i="2"/>
  <c r="K38" i="2"/>
  <c r="J38" i="2"/>
  <c r="I38" i="2"/>
  <c r="N37" i="2"/>
  <c r="K37" i="2"/>
  <c r="J37" i="2"/>
  <c r="I37" i="2"/>
  <c r="N36" i="2"/>
  <c r="K36" i="2"/>
  <c r="J36" i="2"/>
  <c r="I36" i="2"/>
  <c r="N35" i="2"/>
  <c r="K35" i="2"/>
  <c r="J35" i="2"/>
  <c r="I35" i="2"/>
  <c r="N34" i="2"/>
  <c r="K34" i="2"/>
  <c r="J34" i="2"/>
  <c r="I34" i="2"/>
  <c r="N33" i="2"/>
  <c r="K33" i="2"/>
  <c r="J33" i="2"/>
  <c r="I33" i="2"/>
  <c r="N32" i="2"/>
  <c r="K32" i="2"/>
  <c r="J32" i="2"/>
  <c r="I32" i="2"/>
  <c r="N31" i="2"/>
  <c r="K31" i="2"/>
  <c r="J31" i="2"/>
  <c r="I31" i="2"/>
  <c r="N30" i="2"/>
  <c r="K30" i="2"/>
  <c r="J30" i="2"/>
  <c r="I30" i="2"/>
  <c r="N29" i="2"/>
  <c r="K29" i="2"/>
  <c r="J29" i="2"/>
  <c r="I29" i="2"/>
  <c r="N28" i="2"/>
  <c r="K28" i="2"/>
  <c r="J28" i="2"/>
  <c r="I28" i="2"/>
  <c r="N27" i="2"/>
  <c r="K27" i="2"/>
  <c r="J27" i="2"/>
  <c r="I27" i="2"/>
  <c r="N26" i="2"/>
  <c r="K26" i="2"/>
  <c r="J26" i="2"/>
  <c r="I26" i="2"/>
  <c r="N25" i="2"/>
  <c r="K25" i="2"/>
  <c r="J25" i="2"/>
  <c r="I25" i="2"/>
  <c r="N24" i="2"/>
  <c r="K24" i="2"/>
  <c r="J24" i="2"/>
  <c r="I24" i="2"/>
  <c r="N23" i="2"/>
  <c r="K23" i="2"/>
  <c r="J23" i="2"/>
  <c r="I23" i="2"/>
  <c r="N22" i="2"/>
  <c r="K22" i="2"/>
  <c r="J22" i="2"/>
  <c r="I22" i="2"/>
  <c r="N21" i="2"/>
  <c r="K21" i="2"/>
  <c r="J21" i="2"/>
  <c r="I21" i="2"/>
  <c r="N20" i="2"/>
  <c r="K20" i="2"/>
  <c r="J20" i="2"/>
  <c r="I20" i="2"/>
  <c r="N19" i="2"/>
  <c r="K19" i="2"/>
  <c r="J19" i="2"/>
  <c r="I19" i="2"/>
  <c r="N18" i="2"/>
  <c r="K18" i="2"/>
  <c r="J18" i="2"/>
  <c r="I18" i="2"/>
  <c r="N17" i="2"/>
  <c r="K17" i="2"/>
  <c r="J17" i="2"/>
  <c r="I17" i="2"/>
  <c r="N16" i="2"/>
  <c r="K16" i="2"/>
  <c r="J16" i="2"/>
  <c r="I16" i="2"/>
  <c r="N15" i="2"/>
  <c r="K15" i="2"/>
  <c r="J15" i="2"/>
  <c r="I15" i="2"/>
  <c r="N14" i="2"/>
  <c r="K14" i="2"/>
  <c r="J14" i="2"/>
  <c r="I14" i="2"/>
  <c r="N13" i="2"/>
  <c r="K13" i="2"/>
  <c r="J13" i="2"/>
  <c r="I13" i="2"/>
  <c r="N12" i="2"/>
  <c r="K12" i="2"/>
  <c r="J12" i="2"/>
  <c r="I12" i="2"/>
  <c r="N11" i="2"/>
  <c r="K11" i="2"/>
  <c r="J11" i="2"/>
  <c r="I11" i="2"/>
  <c r="N10" i="2"/>
  <c r="K10" i="2"/>
  <c r="J10" i="2"/>
  <c r="I10" i="2"/>
  <c r="N9" i="2"/>
  <c r="K9" i="2"/>
  <c r="J9" i="2"/>
  <c r="I9" i="2"/>
  <c r="N8" i="2"/>
  <c r="K8" i="2"/>
  <c r="J8" i="2"/>
  <c r="I8" i="2"/>
  <c r="N7" i="2"/>
  <c r="K7" i="2"/>
  <c r="J7" i="2"/>
  <c r="I7" i="2"/>
  <c r="N6" i="2"/>
  <c r="K6" i="2"/>
  <c r="J6" i="2"/>
  <c r="I6" i="2"/>
  <c r="N5" i="2"/>
  <c r="K5" i="2"/>
  <c r="J5" i="2"/>
  <c r="I5" i="2"/>
  <c r="N4" i="2"/>
  <c r="K4" i="2"/>
  <c r="J4" i="2"/>
  <c r="I4" i="2"/>
  <c r="N3" i="2"/>
  <c r="K3" i="2"/>
  <c r="J3" i="2"/>
  <c r="I3" i="2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C103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82" i="5" l="1"/>
  <c r="L86" i="5"/>
  <c r="L90" i="5"/>
  <c r="L4" i="5"/>
  <c r="L8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5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87" i="2"/>
  <c r="L3" i="2"/>
  <c r="L7" i="2"/>
  <c r="M5" i="30"/>
  <c r="M9" i="30"/>
  <c r="M13" i="30"/>
  <c r="M17" i="30"/>
  <c r="M21" i="30"/>
  <c r="M25" i="30"/>
  <c r="M29" i="30"/>
  <c r="M33" i="30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M3" i="30"/>
  <c r="M7" i="30"/>
  <c r="M11" i="30"/>
  <c r="M15" i="30"/>
  <c r="M19" i="30"/>
  <c r="M23" i="30"/>
  <c r="M27" i="30"/>
  <c r="M31" i="30"/>
  <c r="M35" i="30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3"/>
  <c r="L63" i="3"/>
  <c r="L67" i="3"/>
  <c r="L71" i="3"/>
  <c r="L75" i="3"/>
  <c r="L57" i="3"/>
  <c r="L61" i="3"/>
  <c r="L65" i="3"/>
  <c r="L69" i="3"/>
  <c r="L73" i="3"/>
  <c r="L4" i="21"/>
  <c r="L8" i="21"/>
  <c r="L12" i="21"/>
  <c r="L16" i="21"/>
  <c r="L5" i="21"/>
  <c r="L9" i="21"/>
  <c r="L13" i="21"/>
  <c r="L23" i="21"/>
  <c r="L6" i="21"/>
  <c r="L10" i="21"/>
  <c r="L14" i="21"/>
  <c r="L18" i="21"/>
  <c r="L22" i="21"/>
  <c r="L26" i="21"/>
  <c r="L8" i="2"/>
  <c r="L9" i="2"/>
  <c r="L10" i="2"/>
  <c r="L11" i="2"/>
  <c r="L12" i="2"/>
  <c r="L13" i="2"/>
  <c r="L14" i="2"/>
  <c r="L15" i="2"/>
  <c r="L19" i="2"/>
  <c r="L23" i="2"/>
  <c r="L31" i="2"/>
  <c r="L32" i="2"/>
  <c r="L33" i="2"/>
  <c r="L34" i="2"/>
  <c r="L35" i="2"/>
  <c r="L43" i="2"/>
  <c r="L51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79" i="2"/>
  <c r="L86" i="2"/>
  <c r="L44" i="2"/>
  <c r="L46" i="2"/>
  <c r="L49" i="2"/>
  <c r="L84" i="2"/>
  <c r="L89" i="2"/>
  <c r="L90" i="2"/>
  <c r="L16" i="2"/>
  <c r="L17" i="2"/>
  <c r="L18" i="2"/>
  <c r="L36" i="2"/>
  <c r="L37" i="2"/>
  <c r="L38" i="2"/>
  <c r="L39" i="2"/>
  <c r="L40" i="2"/>
  <c r="L41" i="2"/>
  <c r="L42" i="2"/>
  <c r="L68" i="2"/>
  <c r="L69" i="2"/>
  <c r="L70" i="2"/>
  <c r="L71" i="2"/>
  <c r="L72" i="2"/>
  <c r="L73" i="2"/>
  <c r="L74" i="2"/>
  <c r="L75" i="2"/>
  <c r="L76" i="2"/>
  <c r="L77" i="2"/>
  <c r="L78" i="2"/>
  <c r="L20" i="2"/>
  <c r="L21" i="2"/>
  <c r="L22" i="2"/>
  <c r="L45" i="2"/>
  <c r="L47" i="2"/>
  <c r="L48" i="2"/>
  <c r="L50" i="2"/>
  <c r="L80" i="2"/>
  <c r="L81" i="2"/>
  <c r="L82" i="2"/>
  <c r="L83" i="2"/>
  <c r="L85" i="2"/>
  <c r="L4" i="2"/>
  <c r="L5" i="2"/>
  <c r="L6" i="2"/>
  <c r="L24" i="2"/>
  <c r="L25" i="2"/>
  <c r="L26" i="2"/>
  <c r="L27" i="2"/>
  <c r="L28" i="2"/>
  <c r="L29" i="2"/>
  <c r="L30" i="2"/>
  <c r="L52" i="2"/>
  <c r="L53" i="2"/>
  <c r="L54" i="2"/>
  <c r="L9" i="23"/>
  <c r="L13" i="23"/>
  <c r="L4" i="23"/>
  <c r="L8" i="23"/>
  <c r="L12" i="23"/>
  <c r="L16" i="23"/>
  <c r="L20" i="23"/>
  <c r="L17" i="23"/>
  <c r="L21" i="23"/>
  <c r="L6" i="23"/>
  <c r="L10" i="23"/>
  <c r="L14" i="23"/>
  <c r="L18" i="23"/>
  <c r="L22" i="23"/>
  <c r="L26" i="23"/>
  <c r="M39" i="30"/>
  <c r="M43" i="30"/>
  <c r="M47" i="30"/>
  <c r="M51" i="30"/>
  <c r="M55" i="30"/>
  <c r="M59" i="30"/>
  <c r="M63" i="30"/>
  <c r="M37" i="30"/>
  <c r="M41" i="30"/>
  <c r="M45" i="30"/>
  <c r="M49" i="30"/>
  <c r="M53" i="30"/>
  <c r="M57" i="30"/>
  <c r="M61" i="30"/>
  <c r="M67" i="30"/>
  <c r="M71" i="30"/>
  <c r="M75" i="30"/>
  <c r="M79" i="30"/>
  <c r="M83" i="30"/>
  <c r="M65" i="30"/>
  <c r="M69" i="30"/>
  <c r="M73" i="30"/>
  <c r="M77" i="30"/>
  <c r="M81" i="30"/>
  <c r="L64" i="17"/>
  <c r="L77" i="3"/>
  <c r="L81" i="3"/>
  <c r="L79" i="3"/>
  <c r="L83" i="3"/>
  <c r="L20" i="21"/>
  <c r="L17" i="21"/>
  <c r="L24" i="23"/>
  <c r="L25" i="23"/>
  <c r="L5" i="26"/>
  <c r="L21" i="26"/>
  <c r="L25" i="26"/>
  <c r="L29" i="26"/>
  <c r="L37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9" i="26"/>
  <c r="L13" i="26"/>
  <c r="L17" i="26"/>
  <c r="L33" i="26"/>
  <c r="L41" i="26"/>
  <c r="L45" i="26"/>
  <c r="L3" i="26"/>
  <c r="L7" i="26"/>
  <c r="L11" i="26"/>
  <c r="L15" i="26"/>
  <c r="L19" i="26"/>
  <c r="L23" i="26"/>
  <c r="L27" i="26"/>
  <c r="L31" i="26"/>
  <c r="L35" i="26"/>
  <c r="L39" i="26"/>
  <c r="L43" i="26"/>
  <c r="L24" i="21"/>
  <c r="L21" i="21"/>
  <c r="L25" i="21"/>
  <c r="L57" i="18"/>
  <c r="L61" i="18"/>
  <c r="L65" i="18"/>
  <c r="L69" i="18"/>
  <c r="L73" i="18"/>
  <c r="L77" i="18"/>
  <c r="L81" i="18"/>
  <c r="L59" i="18"/>
  <c r="L63" i="18"/>
  <c r="L67" i="18"/>
  <c r="L71" i="18"/>
  <c r="L75" i="18"/>
  <c r="L79" i="18"/>
  <c r="L83" i="18"/>
  <c r="L66" i="17"/>
  <c r="L70" i="17"/>
  <c r="L74" i="17"/>
  <c r="L68" i="17"/>
  <c r="L72" i="17"/>
  <c r="L76" i="17"/>
  <c r="L47" i="26"/>
  <c r="L51" i="26"/>
  <c r="L55" i="26"/>
  <c r="L59" i="26"/>
  <c r="L63" i="26"/>
  <c r="L67" i="26"/>
  <c r="L71" i="26"/>
  <c r="L75" i="26"/>
  <c r="L79" i="26"/>
  <c r="L49" i="26"/>
  <c r="L53" i="26"/>
  <c r="L57" i="26"/>
  <c r="L61" i="26"/>
  <c r="L65" i="26"/>
  <c r="L69" i="26"/>
  <c r="L73" i="26"/>
  <c r="L77" i="26"/>
  <c r="L83" i="26"/>
  <c r="L81" i="26"/>
  <c r="M84" i="25"/>
  <c r="L5" i="24"/>
  <c r="L13" i="24"/>
  <c r="L25" i="24"/>
  <c r="L29" i="24"/>
  <c r="L41" i="24"/>
  <c r="L53" i="24"/>
  <c r="L57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9" i="24"/>
  <c r="L17" i="24"/>
  <c r="L21" i="24"/>
  <c r="L33" i="24"/>
  <c r="L37" i="24"/>
  <c r="L45" i="24"/>
  <c r="L49" i="24"/>
  <c r="L61" i="24"/>
  <c r="L65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8" i="17"/>
  <c r="L82" i="17"/>
  <c r="L86" i="17"/>
  <c r="L90" i="17"/>
  <c r="L80" i="17"/>
  <c r="L84" i="17"/>
  <c r="L88" i="17"/>
  <c r="I84" i="25"/>
  <c r="L69" i="24"/>
  <c r="L73" i="24"/>
  <c r="L77" i="24"/>
  <c r="L81" i="24"/>
  <c r="L71" i="24"/>
  <c r="L75" i="24"/>
  <c r="L79" i="24"/>
  <c r="L83" i="24"/>
  <c r="K84" i="25"/>
  <c r="L84" i="25" s="1"/>
  <c r="L79" i="25" l="1"/>
  <c r="L63" i="25"/>
  <c r="L47" i="25"/>
  <c r="L31" i="25"/>
  <c r="L15" i="25"/>
  <c r="L82" i="25"/>
  <c r="L66" i="25"/>
  <c r="L50" i="25"/>
  <c r="L34" i="25"/>
  <c r="L18" i="25"/>
  <c r="L81" i="25"/>
  <c r="L65" i="25"/>
  <c r="L49" i="25"/>
  <c r="L33" i="25"/>
  <c r="L17" i="25"/>
  <c r="L80" i="25"/>
  <c r="L64" i="25"/>
  <c r="L48" i="25"/>
  <c r="L32" i="25"/>
  <c r="L16" i="25"/>
  <c r="L75" i="25"/>
  <c r="L59" i="25"/>
  <c r="L43" i="25"/>
  <c r="L27" i="25"/>
  <c r="L11" i="25"/>
  <c r="L78" i="25"/>
  <c r="L62" i="25"/>
  <c r="L46" i="25"/>
  <c r="L30" i="25"/>
  <c r="L14" i="25"/>
  <c r="L77" i="25"/>
  <c r="L61" i="25"/>
  <c r="L45" i="25"/>
  <c r="L29" i="25"/>
  <c r="L13" i="25"/>
  <c r="L76" i="25"/>
  <c r="L60" i="25"/>
  <c r="L44" i="25"/>
  <c r="L28" i="25"/>
  <c r="L12" i="25"/>
  <c r="L71" i="25"/>
  <c r="L55" i="25"/>
  <c r="L39" i="25"/>
  <c r="L23" i="25"/>
  <c r="L7" i="25"/>
  <c r="L74" i="25"/>
  <c r="L58" i="25"/>
  <c r="L42" i="25"/>
  <c r="L26" i="25"/>
  <c r="L10" i="25"/>
  <c r="L73" i="25"/>
  <c r="L57" i="25"/>
  <c r="L41" i="25"/>
  <c r="L25" i="25"/>
  <c r="L9" i="25"/>
  <c r="L72" i="25"/>
  <c r="L56" i="25"/>
  <c r="L40" i="25"/>
  <c r="L24" i="25"/>
  <c r="L8" i="25"/>
  <c r="L83" i="25"/>
  <c r="L67" i="25"/>
  <c r="L51" i="25"/>
  <c r="L35" i="25"/>
  <c r="L19" i="25"/>
  <c r="L3" i="25"/>
  <c r="L70" i="25"/>
  <c r="L54" i="25"/>
  <c r="L38" i="25"/>
  <c r="L22" i="25"/>
  <c r="L6" i="25"/>
  <c r="L69" i="25"/>
  <c r="L53" i="25"/>
  <c r="L37" i="25"/>
  <c r="L21" i="25"/>
  <c r="L5" i="25"/>
  <c r="L68" i="25"/>
  <c r="L52" i="25"/>
  <c r="L36" i="25"/>
  <c r="L20" i="25"/>
  <c r="L4" i="25"/>
</calcChain>
</file>

<file path=xl/sharedStrings.xml><?xml version="1.0" encoding="utf-8"?>
<sst xmlns="http://schemas.openxmlformats.org/spreadsheetml/2006/main" count="1691" uniqueCount="358">
  <si>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</si>
  <si>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</si>
  <si>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</si>
  <si>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</si>
  <si>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</si>
  <si>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</si>
  <si>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</si>
  <si>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</si>
  <si>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</si>
  <si>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</si>
  <si>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</si>
  <si>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</si>
  <si>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</si>
  <si>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</si>
  <si>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</si>
  <si>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</si>
  <si>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</si>
  <si>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</si>
  <si>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</si>
  <si>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</si>
  <si>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</si>
  <si>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</si>
  <si>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</si>
  <si>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</si>
  <si>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</si>
  <si>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</si>
  <si>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</si>
  <si>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</si>
  <si>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</si>
  <si>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</si>
  <si>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</si>
  <si>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</si>
  <si>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</si>
  <si>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</si>
  <si>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</si>
  <si>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</si>
  <si>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</si>
  <si>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</si>
  <si>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</si>
  <si>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</si>
  <si>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</si>
  <si>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</si>
  <si>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</si>
  <si>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</si>
  <si>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</si>
  <si>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</si>
  <si>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</si>
  <si>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</si>
  <si>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</si>
  <si>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</si>
  <si>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</si>
  <si>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</si>
  <si>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</si>
  <si>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</si>
  <si>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</si>
  <si>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</si>
  <si>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</si>
  <si>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</si>
  <si>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</si>
  <si>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</si>
  <si>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</si>
  <si>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</si>
  <si>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</si>
  <si>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</si>
  <si>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</si>
  <si>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</si>
  <si>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</si>
  <si>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</si>
  <si>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</si>
  <si>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</si>
  <si>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</si>
  <si>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</si>
  <si>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</si>
  <si>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</si>
  <si>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</si>
  <si>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</si>
  <si>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</si>
  <si>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</si>
  <si>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</si>
  <si>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</si>
  <si>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</si>
  <si>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</si>
  <si>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</si>
  <si>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</si>
  <si>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</si>
  <si>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</si>
  <si>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</si>
  <si>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</si>
  <si>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</si>
  <si>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</si>
  <si>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</si>
  <si>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</si>
  <si>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</si>
  <si>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</si>
  <si>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</si>
  <si>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</si>
  <si>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</si>
  <si>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</si>
  <si>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</si>
  <si>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</si>
  <si>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</si>
  <si>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</si>
  <si>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</si>
  <si>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</si>
  <si>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</si>
  <si>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</si>
  <si>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</si>
  <si>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</si>
  <si>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</si>
  <si>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</si>
  <si>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</si>
  <si>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</si>
  <si>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</si>
  <si>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</si>
  <si>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</si>
  <si>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</si>
  <si>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</si>
  <si>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</si>
  <si>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</si>
  <si>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</si>
  <si>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</si>
  <si>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</si>
  <si>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</si>
  <si>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</si>
  <si>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</si>
  <si>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</si>
  <si>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</si>
  <si>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</si>
  <si>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</si>
  <si>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</si>
  <si>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</si>
  <si>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</si>
  <si>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</si>
  <si>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</si>
  <si>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</si>
  <si>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</si>
  <si>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</si>
  <si>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</si>
  <si>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</si>
  <si>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</si>
  <si>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</si>
  <si>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</si>
  <si>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</si>
  <si>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</si>
  <si>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</si>
  <si>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</si>
  <si>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</si>
  <si>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</si>
  <si>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</si>
  <si>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</si>
  <si>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</si>
  <si>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</si>
  <si>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</si>
  <si>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</si>
  <si>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</si>
  <si>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</si>
  <si>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</si>
  <si>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</si>
  <si>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</si>
  <si>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</si>
  <si>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</si>
  <si>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</si>
  <si>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</si>
  <si>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</si>
  <si>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</si>
  <si>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</si>
  <si>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</si>
  <si>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</si>
  <si>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</si>
  <si>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</si>
  <si>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</si>
  <si>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</si>
  <si>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</si>
  <si>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</si>
  <si>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</si>
  <si>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</si>
  <si>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</si>
  <si>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</si>
  <si>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</si>
  <si>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</si>
  <si>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</si>
  <si>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</si>
  <si>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</si>
  <si>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</si>
  <si>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</si>
  <si>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</si>
  <si>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</si>
  <si>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</si>
  <si>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</si>
  <si>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</si>
  <si>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</si>
  <si>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</si>
  <si>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</si>
  <si>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</si>
  <si>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</si>
  <si>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</si>
  <si>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</si>
  <si>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</si>
  <si>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</si>
  <si>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</si>
  <si>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</si>
  <si>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</si>
  <si>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</si>
  <si>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</si>
  <si>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</si>
  <si>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</si>
  <si>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</si>
  <si>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</si>
  <si>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</si>
  <si>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</si>
  <si>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</si>
  <si>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</si>
  <si>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</si>
  <si>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</si>
  <si>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</si>
  <si>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</si>
  <si>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</si>
  <si>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</si>
  <si>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</si>
  <si>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</si>
  <si>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</si>
  <si>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</si>
  <si>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</si>
  <si>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</si>
  <si>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</si>
  <si>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</si>
  <si>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</si>
  <si>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</si>
  <si>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</si>
  <si>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</si>
  <si>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</si>
  <si>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</si>
  <si>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</si>
  <si>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</si>
  <si>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</si>
  <si>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</si>
  <si>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</si>
  <si>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</si>
  <si>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</si>
  <si>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</si>
  <si>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</si>
  <si>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</si>
  <si>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</si>
  <si>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</si>
  <si>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</si>
  <si>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</si>
  <si>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</si>
  <si>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</si>
  <si>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</si>
  <si>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</si>
  <si>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</si>
  <si>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</si>
  <si>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</si>
  <si>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</si>
  <si>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</si>
  <si>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</si>
  <si>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</si>
  <si>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</si>
  <si>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</si>
  <si>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</si>
  <si>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</si>
  <si>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</si>
  <si>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</si>
  <si>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</si>
  <si>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</si>
  <si>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</si>
  <si>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</si>
  <si>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</si>
  <si>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</si>
  <si>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</si>
  <si>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</si>
  <si>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</si>
  <si>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</si>
  <si>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</si>
  <si>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</si>
  <si>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</si>
  <si>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</si>
  <si>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</si>
  <si>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</si>
  <si>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</si>
  <si>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</si>
  <si>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</si>
  <si>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</si>
  <si>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</si>
  <si>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</si>
  <si>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</si>
  <si>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</si>
  <si>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</si>
  <si>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</si>
  <si>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</si>
  <si>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</si>
  <si>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</si>
  <si>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</si>
  <si>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</si>
  <si>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</si>
  <si>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</si>
  <si>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</si>
  <si>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</si>
  <si>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</si>
  <si>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</si>
  <si>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>İlin Payı (Nisan 2018)</t>
  </si>
  <si>
    <t>Sektörün payı (Nisan 2018)</t>
  </si>
  <si>
    <t>Çalışan Sayısında Değişim (Nisan 2018 - Nisan 2017)</t>
  </si>
  <si>
    <t>Çalışan Sayısındaki Fark (Nisan 2018 - Nisan 2017)</t>
  </si>
  <si>
    <t>Artışta Sektörün Payı (%) (Nisan 2018)</t>
  </si>
  <si>
    <t xml:space="preserve">DİĞER MADENCİLİK VE TAŞ NisanÇILIĞI  </t>
  </si>
  <si>
    <t>Çalışan Sayısındaki Fark (Nisan 2018- Mart 2018)</t>
  </si>
  <si>
    <t>Çalışan Sayısındaki Fark-MA (Nisan 2018 - Mart 2018)</t>
  </si>
  <si>
    <t>Çalışan Sayısındaki Fark (Nisan 2018 - Mart 2018)</t>
  </si>
  <si>
    <t>Artışta İlin Payı (%) (Nisan 2018)</t>
  </si>
  <si>
    <t>Esnaf Sayısında Değişim (Nisan 2018 - Nisan 2017)</t>
  </si>
  <si>
    <t>Esnaf Sayısındaki Fark (Nisan 2018 - Nisan 2017)</t>
  </si>
  <si>
    <t>Esnaf Sayısındaki Fark (Nisan 2018 - Mart 2018)</t>
  </si>
  <si>
    <t>Esnaf Sayısındaki Fark-MA (Nisan 2018 - Mart 2018)</t>
  </si>
  <si>
    <t>Çiftçi Sayısında Değişim (Nisan 2018 - Nisan 2017)</t>
  </si>
  <si>
    <t>Çiftçi Sayısındaki Fark (Nisan 2018 - Nisan 2017)</t>
  </si>
  <si>
    <t>Çiftçi Sayısındaki Fark (Nisan 2018 - Mart 2018)</t>
  </si>
  <si>
    <t>Çiftçi Sayısındaki Fark-MA (Nisan 2018 - Mart 2018)</t>
  </si>
  <si>
    <t>f</t>
  </si>
  <si>
    <t>İşyeri Sayısında Değişim (Nisan 2018 - Nisan 2017)</t>
  </si>
  <si>
    <t>İşyeri Sayısındaki Fark (Nisan 2018 - Nisan 2017)</t>
  </si>
  <si>
    <t>İşyeri Sayısındaki Fark (Nisan 2018 - Mart 2018)</t>
  </si>
  <si>
    <t>İşyeri Sayısındaki Fark-MA(Nisan 2018 - Mart 2018)</t>
  </si>
  <si>
    <t>Sektörün Sigortalı Kadın İstihdamındaki Payı (Nisan 2018)</t>
  </si>
  <si>
    <t>Çalışan Sayısında Değişim (Nisan 2018- Nisan 2017)</t>
  </si>
  <si>
    <t>İldeki Kadın İstihdamının Toplam İstihdama Oranı (Nisan 2018)</t>
  </si>
  <si>
    <t>Kadın İstihdamındaki Değişim (Nisan 2018 - Nisan 2017)</t>
  </si>
  <si>
    <t>Kadın İstihdamındaki Fark (Nisan 2018 - Nisan 2017)</t>
  </si>
  <si>
    <t>Kadın İstihdamındaki Fark (Nisan 2018 - Mart 2018)</t>
  </si>
  <si>
    <t>İlin Payı (Mayıs 2018)</t>
  </si>
  <si>
    <t>Başvuru Sayısındaki Değişim (Mayıs 2018 - Mayıs 2017)</t>
  </si>
  <si>
    <t>Başvuru Sayısındaki Fark (Mayıs 2018 - Mayıs 2017)</t>
  </si>
  <si>
    <t>Ödeme Yapılan Kişi Sayısındaki Değişim (Mayıs 2018 - Mayıs 2017)</t>
  </si>
  <si>
    <t>Ödeme Yapılan Kişi Sayısındaki Fark (Mayıs 2018 - Mayıs 2017)</t>
  </si>
  <si>
    <t>Ortalama Günlük Kazanç Değişim (Nisan 2018 - Nisan 2017)</t>
  </si>
  <si>
    <t>Ortalama Günlük Kazanç Fark (TL) (Nisan 2018 - Nisan 2017)</t>
  </si>
  <si>
    <t>Ortalama Günlük Kazanç Fark (TL) (Nisan 2018 - Mart 2018)</t>
  </si>
  <si>
    <t>Ortalama Günlük Kazanç Fark- MA(TL) (Nisan 2018 - Mart 2018)</t>
  </si>
  <si>
    <t xml:space="preserve">DİĞER MADENCİLİK VE TAŞ Nisan.  </t>
  </si>
  <si>
    <t>Ortalama Günlük Kazanç Fark-MA (TL) (Nisan 2018 - Mart 2018)</t>
  </si>
  <si>
    <t>KOBİ İşyeri Sayısı Değişim (Nisan 2018 - Nisan 2017)</t>
  </si>
  <si>
    <t>KOBİ İşyeri Sayısı Fark (Nisan 2018 - Nisan 2017)</t>
  </si>
  <si>
    <t>KOBİ İşyeri Sayısı Fark (Nisan 2018 - Mart 2018)</t>
  </si>
  <si>
    <t>KOBİ İşyeri Sayısı Fark- MA (Nisan 2018 - Mart 2018)</t>
  </si>
  <si>
    <t>KOBİ İşyeri Sektör Değişim (Nisan 2018 - Nisan 2017)</t>
  </si>
  <si>
    <t>KOBİ İşyeri Sektör Fark (Nisan 2018 - Nisan 2017)</t>
  </si>
  <si>
    <t>KOBİ İşyeri Sektör Fark (Nisan 2018 - Mart2018)</t>
  </si>
  <si>
    <t>KOBİ İşyeri Sektör Fark- MA (Nisan 2018 - Mart 2018)</t>
  </si>
  <si>
    <t>KOBİ Sigortalı Sayısı Değişim ( Nisan 2018 - Nisan 2017)</t>
  </si>
  <si>
    <t>KOBİ Sigortalı Sayısı Fark (Nisan 2018 - Nisan 2017)</t>
  </si>
  <si>
    <t>KOBİ Sigortalı Sayısı Fark (Nisan 2018 - Mart 2018)</t>
  </si>
  <si>
    <t>KOBİ Sigortalı Sayısı Fark- MA (Nisan 2018 - Mart 2018)</t>
  </si>
  <si>
    <t>KOBİ Sigortalı Sektör Değişim (Nisan 2018 - Nisan 2017)</t>
  </si>
  <si>
    <t>KOBİ Sigortalı Sektör Fark (Nisan 2018 - Nisan 2017)</t>
  </si>
  <si>
    <t>KOBİ Sigortalı Sektör Fark (Nisan 2018 - Mart 2018)</t>
  </si>
  <si>
    <t>KOBİ Sigortalı Sektör Fark- MA (Nisan 2018 - Mart 2018)</t>
  </si>
  <si>
    <t>İşyeri Sayısındaki Fark (Nisan 2018 -Nisan 2017)</t>
  </si>
  <si>
    <t>İşyeri Sayısındaki Fark-MA (Nisan 2018 - Mart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</si>
</sst>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5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6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3" fontId="0" fillId="0" borderId="0" xfId="0" applyNumberFormat="1" applyFont="1" applyFill="1"/>
    <xf numFmtId="1" fontId="0" fillId="0" borderId="0" xfId="0" applyNumberForma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1"/>
  <sheetViews>
    <sheetView topLeftCell="J1" zoomScaleNormal="100" workbookViewId="0">
      <pane ySplit="1" topLeftCell="A10" activePane="bottomLeft" state="frozen"/>
      <selection pane="bottomLeft" activeCell="M24" sqref="M24:O25"/>
    </sheetView>
  </sheetViews>
  <sheetFormatPr defaultColWidth="8.85546875" defaultRowHeight="15"/>
  <cols>
    <col min="1" max="1" width="9.140625" style="5" customWidth="1"/>
    <col min="2" max="2" width="17.7109375" style="5" bestFit="1" customWidth="1"/>
    <col min="3" max="3" width="11.5703125" style="5" bestFit="1" customWidth="1"/>
    <col min="4" max="6" width="17.7109375" style="5" bestFit="1" customWidth="1"/>
    <col min="7" max="7" width="18" style="5" customWidth="1"/>
    <col min="8" max="8" width="17.7109375" style="5" bestFit="1" customWidth="1"/>
    <col min="9" max="9" width="11.42578125" style="5" bestFit="1" customWidth="1"/>
    <col min="10" max="10" width="9.85546875" style="5" bestFit="1" customWidth="1"/>
    <col min="11" max="11" width="9.140625" style="5" bestFit="1" customWidth="1"/>
    <col min="12" max="14" width="8.85546875" style="5"/>
    <col min="15" max="15" width="10.140625" style="5" bestFit="1" customWidth="1"/>
    <col min="16" max="16384" width="8.85546875" style="5"/>
  </cols>
  <sheetData>
    <row r="1" spans="1:53">
      <c r="A1" s="24" t="s">
        <v>0</v>
      </c>
      <c r="B1" s="26" t="s">
        <v>255</v>
      </c>
      <c r="C1" s="26" t="s">
        <v>256</v>
      </c>
      <c r="D1" s="26" t="s">
        <v>261</v>
      </c>
      <c r="E1" s="27" t="s">
        <v>282</v>
      </c>
      <c r="F1" s="26" t="s">
        <v>259</v>
      </c>
      <c r="G1" s="28" t="s">
        <v>260</v>
      </c>
      <c r="H1" s="26" t="s">
        <v>258</v>
      </c>
      <c r="I1" s="29" t="s">
        <v>257</v>
      </c>
    </row>
    <row r="2" spans="1:53">
      <c r="A2" s="31">
        <v>39722</v>
      </c>
      <c r="B2" s="35">
        <v>9119936</v>
      </c>
      <c r="C2" s="33">
        <f>(B2/$B$2)*100</f>
        <v>100</v>
      </c>
      <c r="D2" s="35">
        <v>1910373</v>
      </c>
      <c r="E2" s="33">
        <f t="shared" ref="E2:E65" si="0">(D2/$D$2)*100</f>
        <v>100</v>
      </c>
      <c r="F2" s="35">
        <v>1137405</v>
      </c>
      <c r="G2" s="33">
        <f>(F2/$F$2)*100</f>
        <v>100</v>
      </c>
      <c r="H2" s="35">
        <v>2187772</v>
      </c>
      <c r="I2" s="34">
        <f>(H2/$H$2)*100</f>
        <v>100</v>
      </c>
      <c r="J2" s="6"/>
      <c r="K2" s="15"/>
      <c r="O2" s="14"/>
      <c r="P2" s="7"/>
    </row>
    <row r="3" spans="1:53">
      <c r="A3" s="31">
        <v>39753</v>
      </c>
      <c r="B3" s="35">
        <v>9022823</v>
      </c>
      <c r="C3" s="33">
        <f t="shared" ref="C3:C66" si="1">(B3/$B$2)*100</f>
        <v>98.935157001101757</v>
      </c>
      <c r="D3" s="35">
        <v>1911654</v>
      </c>
      <c r="E3" s="33">
        <f t="shared" si="0"/>
        <v>100.06705496779948</v>
      </c>
      <c r="F3" s="35">
        <v>1140518</v>
      </c>
      <c r="G3" s="33">
        <f t="shared" ref="G3:G66" si="2">(F3/$F$2)*100</f>
        <v>100.27369318756291</v>
      </c>
      <c r="H3" s="35">
        <v>2199425</v>
      </c>
      <c r="I3" s="34">
        <f t="shared" ref="I3:I66" si="3">(H3/$H$2)*100</f>
        <v>100.53264234115804</v>
      </c>
      <c r="J3" s="6"/>
      <c r="K3" s="15"/>
      <c r="O3" s="14"/>
      <c r="P3" s="7"/>
    </row>
    <row r="4" spans="1:53">
      <c r="A4" s="31">
        <v>39783</v>
      </c>
      <c r="B4" s="35">
        <v>8802989</v>
      </c>
      <c r="C4" s="33">
        <f t="shared" si="1"/>
        <v>96.524679559154805</v>
      </c>
      <c r="D4" s="35">
        <v>1897864</v>
      </c>
      <c r="E4" s="33">
        <f t="shared" si="0"/>
        <v>99.345206407335112</v>
      </c>
      <c r="F4" s="35">
        <v>1141467</v>
      </c>
      <c r="G4" s="33">
        <f t="shared" si="2"/>
        <v>100.35712872723437</v>
      </c>
      <c r="H4" s="35">
        <v>2205676</v>
      </c>
      <c r="I4" s="34">
        <f t="shared" si="3"/>
        <v>100.81836681336081</v>
      </c>
      <c r="J4" s="6"/>
      <c r="K4" s="15"/>
      <c r="O4" s="14"/>
      <c r="P4" s="7"/>
    </row>
    <row r="5" spans="1:53">
      <c r="A5" s="31">
        <v>39814</v>
      </c>
      <c r="B5" s="35">
        <v>8481011</v>
      </c>
      <c r="C5" s="33">
        <f t="shared" si="1"/>
        <v>92.994194257503565</v>
      </c>
      <c r="D5" s="35">
        <v>1912296</v>
      </c>
      <c r="E5" s="33">
        <f t="shared" si="0"/>
        <v>100.10066097039687</v>
      </c>
      <c r="F5" s="35">
        <v>1144082</v>
      </c>
      <c r="G5" s="33">
        <f t="shared" si="2"/>
        <v>100.58703803834166</v>
      </c>
      <c r="H5" s="35">
        <v>2208984</v>
      </c>
      <c r="I5" s="34">
        <f t="shared" si="3"/>
        <v>100.96957086935933</v>
      </c>
      <c r="J5" s="6"/>
      <c r="K5" s="15"/>
      <c r="O5" s="14"/>
      <c r="P5" s="7"/>
    </row>
    <row r="6" spans="1:53">
      <c r="A6" s="31">
        <v>39845</v>
      </c>
      <c r="B6" s="35">
        <v>8362290</v>
      </c>
      <c r="C6" s="33">
        <f t="shared" si="1"/>
        <v>91.692419771366815</v>
      </c>
      <c r="D6" s="35">
        <v>1918636</v>
      </c>
      <c r="E6" s="33">
        <f t="shared" si="0"/>
        <v>100.43253333249579</v>
      </c>
      <c r="F6" s="35">
        <v>1146634</v>
      </c>
      <c r="G6" s="33">
        <f t="shared" si="2"/>
        <v>100.81140842531904</v>
      </c>
      <c r="H6" s="35">
        <v>2213460</v>
      </c>
      <c r="I6" s="34">
        <f t="shared" si="3"/>
        <v>101.17416257269953</v>
      </c>
      <c r="J6" s="6"/>
      <c r="K6" s="15"/>
      <c r="O6" s="14"/>
      <c r="P6" s="7"/>
    </row>
    <row r="7" spans="1:53">
      <c r="A7" s="31">
        <v>39873</v>
      </c>
      <c r="B7" s="35">
        <v>8410234</v>
      </c>
      <c r="C7" s="33">
        <f t="shared" si="1"/>
        <v>92.218125214913798</v>
      </c>
      <c r="D7" s="35">
        <v>1916016</v>
      </c>
      <c r="E7" s="33">
        <f t="shared" si="0"/>
        <v>100.29538734058741</v>
      </c>
      <c r="F7" s="35">
        <v>1150295</v>
      </c>
      <c r="G7" s="33">
        <f t="shared" si="2"/>
        <v>101.13328146086926</v>
      </c>
      <c r="H7" s="35">
        <v>2279020</v>
      </c>
      <c r="I7" s="34">
        <f t="shared" si="3"/>
        <v>104.17081853136432</v>
      </c>
      <c r="J7" s="6"/>
      <c r="K7" s="15"/>
      <c r="O7" s="14"/>
      <c r="P7" s="7"/>
    </row>
    <row r="8" spans="1:53">
      <c r="A8" s="31">
        <v>39904</v>
      </c>
      <c r="B8" s="35">
        <v>8503053</v>
      </c>
      <c r="C8" s="33">
        <f t="shared" si="1"/>
        <v>93.235884550067013</v>
      </c>
      <c r="D8" s="35">
        <v>1931510</v>
      </c>
      <c r="E8" s="33">
        <f t="shared" si="0"/>
        <v>101.10643314159067</v>
      </c>
      <c r="F8" s="35">
        <v>1149546</v>
      </c>
      <c r="G8" s="33">
        <f t="shared" si="2"/>
        <v>101.06742980732457</v>
      </c>
      <c r="H8" s="35">
        <v>2271908</v>
      </c>
      <c r="I8" s="34">
        <f t="shared" si="3"/>
        <v>103.84573895268794</v>
      </c>
      <c r="J8" s="6"/>
      <c r="K8" s="15"/>
      <c r="O8" s="14"/>
      <c r="P8" s="7"/>
    </row>
    <row r="9" spans="1:53">
      <c r="A9" s="31">
        <v>39934</v>
      </c>
      <c r="B9" s="35">
        <v>8674726</v>
      </c>
      <c r="C9" s="33">
        <f t="shared" si="1"/>
        <v>95.118277145804527</v>
      </c>
      <c r="D9" s="35">
        <v>1945342</v>
      </c>
      <c r="E9" s="33">
        <f t="shared" si="0"/>
        <v>101.83048022558945</v>
      </c>
      <c r="F9" s="35">
        <v>1153672</v>
      </c>
      <c r="G9" s="33">
        <f t="shared" si="2"/>
        <v>101.4301853781195</v>
      </c>
      <c r="H9" s="35">
        <v>2270276</v>
      </c>
      <c r="I9" s="34">
        <f t="shared" si="3"/>
        <v>103.77114251393655</v>
      </c>
      <c r="J9" s="6"/>
      <c r="K9" s="15"/>
      <c r="O9" s="14"/>
      <c r="P9" s="7"/>
    </row>
    <row r="10" spans="1:53">
      <c r="A10" s="31">
        <v>39965</v>
      </c>
      <c r="B10" s="35">
        <v>8922743</v>
      </c>
      <c r="C10" s="33">
        <f t="shared" si="1"/>
        <v>97.837780879164058</v>
      </c>
      <c r="D10" s="35">
        <v>1894680</v>
      </c>
      <c r="E10" s="33">
        <f t="shared" si="0"/>
        <v>99.178537385107518</v>
      </c>
      <c r="F10" s="35">
        <v>1158562</v>
      </c>
      <c r="G10" s="33">
        <f t="shared" si="2"/>
        <v>101.86011139391861</v>
      </c>
      <c r="H10" s="35">
        <v>2271485</v>
      </c>
      <c r="I10" s="34">
        <f t="shared" si="3"/>
        <v>103.82640421396745</v>
      </c>
      <c r="J10" s="6"/>
      <c r="K10" s="15"/>
      <c r="O10" s="14"/>
      <c r="P10" s="7"/>
    </row>
    <row r="11" spans="1:53">
      <c r="A11" s="31">
        <v>39995</v>
      </c>
      <c r="B11" s="35">
        <v>9013349</v>
      </c>
      <c r="C11" s="33">
        <f t="shared" si="1"/>
        <v>98.831274693155748</v>
      </c>
      <c r="D11" s="35">
        <v>1830370</v>
      </c>
      <c r="E11" s="33">
        <f t="shared" si="0"/>
        <v>95.812179087539448</v>
      </c>
      <c r="F11" s="35">
        <v>1049015</v>
      </c>
      <c r="G11" s="33">
        <f t="shared" si="2"/>
        <v>92.228801526281316</v>
      </c>
      <c r="H11" s="35">
        <v>2260614</v>
      </c>
      <c r="I11" s="34">
        <f t="shared" si="3"/>
        <v>103.32950599971112</v>
      </c>
      <c r="J11" s="6"/>
      <c r="K11" s="15"/>
      <c r="O11" s="14"/>
      <c r="P11" s="7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>
      <c r="A12" s="31">
        <v>40026</v>
      </c>
      <c r="B12" s="35">
        <v>8977653</v>
      </c>
      <c r="C12" s="33">
        <f t="shared" si="1"/>
        <v>98.439868437673255</v>
      </c>
      <c r="D12" s="35">
        <v>1786003</v>
      </c>
      <c r="E12" s="33">
        <f t="shared" si="0"/>
        <v>93.489753048226703</v>
      </c>
      <c r="F12" s="35">
        <v>1053385</v>
      </c>
      <c r="G12" s="33">
        <f t="shared" si="2"/>
        <v>92.613009438150883</v>
      </c>
      <c r="H12" s="35">
        <v>2248048</v>
      </c>
      <c r="I12" s="34">
        <f t="shared" si="3"/>
        <v>102.75513170476631</v>
      </c>
      <c r="J12" s="6"/>
      <c r="K12" s="15"/>
      <c r="O12" s="14"/>
      <c r="P12" s="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31">
        <v>40057</v>
      </c>
      <c r="B13" s="35">
        <v>8950211</v>
      </c>
      <c r="C13" s="33">
        <f t="shared" si="1"/>
        <v>98.138967203278611</v>
      </c>
      <c r="D13" s="35">
        <v>1820914</v>
      </c>
      <c r="E13" s="33">
        <f t="shared" si="0"/>
        <v>95.317197217506731</v>
      </c>
      <c r="F13" s="35">
        <v>1059182</v>
      </c>
      <c r="G13" s="33">
        <f t="shared" si="2"/>
        <v>93.122678377534825</v>
      </c>
      <c r="H13" s="35">
        <v>2262750</v>
      </c>
      <c r="I13" s="34">
        <f t="shared" si="3"/>
        <v>103.42713957395927</v>
      </c>
      <c r="J13" s="6"/>
      <c r="K13" s="15"/>
      <c r="O13" s="14"/>
      <c r="P13" s="7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31">
        <v>40087</v>
      </c>
      <c r="B14" s="35">
        <v>9046769</v>
      </c>
      <c r="C14" s="33">
        <f t="shared" si="1"/>
        <v>99.197724633155318</v>
      </c>
      <c r="D14" s="35">
        <v>1831341</v>
      </c>
      <c r="E14" s="33">
        <f t="shared" si="0"/>
        <v>95.863006857823052</v>
      </c>
      <c r="F14" s="35">
        <v>1061647</v>
      </c>
      <c r="G14" s="33">
        <f t="shared" si="2"/>
        <v>93.339399774047067</v>
      </c>
      <c r="H14" s="35">
        <v>2279402</v>
      </c>
      <c r="I14" s="34">
        <f t="shared" si="3"/>
        <v>104.1882792173956</v>
      </c>
      <c r="J14" s="6"/>
      <c r="K14" s="15"/>
      <c r="O14" s="14"/>
      <c r="P14" s="7"/>
    </row>
    <row r="15" spans="1:53">
      <c r="A15" s="31">
        <v>40118</v>
      </c>
      <c r="B15" s="35">
        <v>8975981</v>
      </c>
      <c r="C15" s="33">
        <f t="shared" si="1"/>
        <v>98.42153497568404</v>
      </c>
      <c r="D15" s="35">
        <v>1833978</v>
      </c>
      <c r="E15" s="33">
        <f t="shared" si="0"/>
        <v>96.001042728304881</v>
      </c>
      <c r="F15" s="35">
        <v>1066653</v>
      </c>
      <c r="G15" s="33">
        <f t="shared" si="2"/>
        <v>93.779524443799701</v>
      </c>
      <c r="H15" s="35">
        <v>2266276</v>
      </c>
      <c r="I15" s="34">
        <f t="shared" si="3"/>
        <v>103.58830810523216</v>
      </c>
      <c r="J15" s="6"/>
      <c r="K15" s="15"/>
      <c r="O15" s="14"/>
      <c r="P15" s="7"/>
    </row>
    <row r="16" spans="1:53">
      <c r="A16" s="31">
        <v>40148</v>
      </c>
      <c r="B16" s="35">
        <v>9030202</v>
      </c>
      <c r="C16" s="33">
        <f t="shared" si="1"/>
        <v>99.016067656615135</v>
      </c>
      <c r="D16" s="35">
        <v>1832133</v>
      </c>
      <c r="E16" s="33">
        <f t="shared" si="0"/>
        <v>95.904464730186206</v>
      </c>
      <c r="F16" s="35">
        <v>1016692</v>
      </c>
      <c r="G16" s="33">
        <f t="shared" si="2"/>
        <v>89.386981769906058</v>
      </c>
      <c r="H16" s="35">
        <v>2241418</v>
      </c>
      <c r="I16" s="34">
        <f t="shared" si="3"/>
        <v>102.4520836723388</v>
      </c>
      <c r="J16" s="6"/>
      <c r="K16" s="15"/>
      <c r="O16" s="14"/>
      <c r="P16" s="7"/>
    </row>
    <row r="17" spans="1:16">
      <c r="A17" s="31">
        <v>40179</v>
      </c>
      <c r="B17" s="35">
        <v>8874966</v>
      </c>
      <c r="C17" s="33">
        <f t="shared" si="1"/>
        <v>97.31390658881817</v>
      </c>
      <c r="D17" s="35">
        <v>1829450</v>
      </c>
      <c r="E17" s="33">
        <f t="shared" si="0"/>
        <v>95.76402095297621</v>
      </c>
      <c r="F17" s="35">
        <v>1023665</v>
      </c>
      <c r="G17" s="33">
        <f t="shared" si="2"/>
        <v>90.000043959715313</v>
      </c>
      <c r="H17" s="35">
        <v>2224741</v>
      </c>
      <c r="I17" s="34">
        <f t="shared" si="3"/>
        <v>101.68980131384806</v>
      </c>
      <c r="J17" s="6"/>
      <c r="K17" s="15"/>
      <c r="O17" s="14"/>
      <c r="P17" s="7"/>
    </row>
    <row r="18" spans="1:16">
      <c r="A18" s="31">
        <v>40210</v>
      </c>
      <c r="B18" s="35">
        <v>8900113</v>
      </c>
      <c r="C18" s="33">
        <f t="shared" si="1"/>
        <v>97.589643172934544</v>
      </c>
      <c r="D18" s="35">
        <v>1836308</v>
      </c>
      <c r="E18" s="33">
        <f t="shared" si="0"/>
        <v>96.123008438666176</v>
      </c>
      <c r="F18" s="35">
        <v>1036251</v>
      </c>
      <c r="G18" s="33">
        <f t="shared" si="2"/>
        <v>91.106597913671919</v>
      </c>
      <c r="H18" s="35">
        <v>2232394</v>
      </c>
      <c r="I18" s="34">
        <f t="shared" si="3"/>
        <v>102.03960924630171</v>
      </c>
      <c r="J18" s="6"/>
      <c r="K18" s="15"/>
      <c r="O18" s="14"/>
      <c r="P18" s="7"/>
    </row>
    <row r="19" spans="1:16">
      <c r="A19" s="31">
        <v>40238</v>
      </c>
      <c r="B19" s="35">
        <v>9136036</v>
      </c>
      <c r="C19" s="33">
        <f t="shared" si="1"/>
        <v>100.17653632657071</v>
      </c>
      <c r="D19" s="35">
        <v>1836519</v>
      </c>
      <c r="E19" s="33">
        <f t="shared" si="0"/>
        <v>96.134053402136658</v>
      </c>
      <c r="F19" s="35">
        <v>1044023</v>
      </c>
      <c r="G19" s="33">
        <f t="shared" si="2"/>
        <v>91.789907728557552</v>
      </c>
      <c r="H19" s="35">
        <v>2233661</v>
      </c>
      <c r="I19" s="34">
        <f t="shared" si="3"/>
        <v>102.09752204525884</v>
      </c>
      <c r="J19" s="6"/>
      <c r="K19" s="15"/>
      <c r="O19" s="14"/>
      <c r="P19" s="7"/>
    </row>
    <row r="20" spans="1:16">
      <c r="A20" s="31">
        <v>40269</v>
      </c>
      <c r="B20" s="35">
        <v>9361665</v>
      </c>
      <c r="C20" s="33">
        <f t="shared" si="1"/>
        <v>102.65055588109391</v>
      </c>
      <c r="D20" s="35">
        <v>1840882</v>
      </c>
      <c r="E20" s="33">
        <f t="shared" si="0"/>
        <v>96.362438120723027</v>
      </c>
      <c r="F20" s="35">
        <v>1049270</v>
      </c>
      <c r="G20" s="33">
        <f t="shared" si="2"/>
        <v>92.251220981092928</v>
      </c>
      <c r="H20" s="35">
        <v>2228659</v>
      </c>
      <c r="I20" s="34">
        <f t="shared" si="3"/>
        <v>101.86888761717401</v>
      </c>
      <c r="J20" s="6"/>
      <c r="K20" s="15"/>
      <c r="O20" s="14"/>
      <c r="P20" s="7"/>
    </row>
    <row r="21" spans="1:16">
      <c r="A21" s="31">
        <v>40299</v>
      </c>
      <c r="B21" s="35">
        <v>9604589</v>
      </c>
      <c r="C21" s="33">
        <f t="shared" si="1"/>
        <v>105.31421492431525</v>
      </c>
      <c r="D21" s="35">
        <v>1850444</v>
      </c>
      <c r="E21" s="33">
        <f t="shared" si="0"/>
        <v>96.862968645390197</v>
      </c>
      <c r="F21" s="35">
        <v>1047511</v>
      </c>
      <c r="G21" s="33">
        <f t="shared" si="2"/>
        <v>92.096570702608133</v>
      </c>
      <c r="H21" s="35">
        <v>2220134</v>
      </c>
      <c r="I21" s="34">
        <f t="shared" si="3"/>
        <v>101.47922178362279</v>
      </c>
      <c r="J21" s="6"/>
      <c r="K21" s="15"/>
      <c r="O21" s="14"/>
      <c r="P21" s="7"/>
    </row>
    <row r="22" spans="1:16">
      <c r="A22" s="31">
        <v>40330</v>
      </c>
      <c r="B22" s="35">
        <v>9743072</v>
      </c>
      <c r="C22" s="33">
        <f t="shared" si="1"/>
        <v>106.83267952757562</v>
      </c>
      <c r="D22" s="35">
        <v>1849129</v>
      </c>
      <c r="E22" s="33">
        <f t="shared" si="0"/>
        <v>96.794133920443798</v>
      </c>
      <c r="F22" s="35">
        <v>1054916</v>
      </c>
      <c r="G22" s="33">
        <f t="shared" si="2"/>
        <v>92.747614086451179</v>
      </c>
      <c r="H22" s="35">
        <v>2250200</v>
      </c>
      <c r="I22" s="34">
        <f t="shared" si="3"/>
        <v>102.85349661664927</v>
      </c>
      <c r="J22" s="6"/>
      <c r="K22" s="15"/>
      <c r="O22" s="14"/>
      <c r="P22" s="7"/>
    </row>
    <row r="23" spans="1:16">
      <c r="A23" s="31">
        <v>40360</v>
      </c>
      <c r="B23" s="35">
        <v>9976855</v>
      </c>
      <c r="C23" s="33">
        <f t="shared" si="1"/>
        <v>109.39610760426388</v>
      </c>
      <c r="D23" s="35">
        <v>1859828.0926363636</v>
      </c>
      <c r="E23" s="33">
        <f t="shared" si="0"/>
        <v>97.354186467059762</v>
      </c>
      <c r="F23" s="35">
        <v>1068099</v>
      </c>
      <c r="G23" s="33">
        <f t="shared" si="2"/>
        <v>93.906655940496137</v>
      </c>
      <c r="H23" s="35">
        <v>2238882</v>
      </c>
      <c r="I23" s="34">
        <f t="shared" si="3"/>
        <v>102.33616665722023</v>
      </c>
      <c r="J23" s="6"/>
      <c r="K23" s="15"/>
      <c r="O23" s="14"/>
      <c r="P23" s="7"/>
    </row>
    <row r="24" spans="1:16">
      <c r="A24" s="31">
        <v>40391</v>
      </c>
      <c r="B24" s="35">
        <v>9937919</v>
      </c>
      <c r="C24" s="33">
        <f t="shared" si="1"/>
        <v>108.96917478368269</v>
      </c>
      <c r="D24" s="35">
        <v>1861234</v>
      </c>
      <c r="E24" s="33">
        <f t="shared" si="0"/>
        <v>97.427779810539619</v>
      </c>
      <c r="F24" s="35">
        <v>1075781</v>
      </c>
      <c r="G24" s="33">
        <f t="shared" si="2"/>
        <v>94.582053006624733</v>
      </c>
      <c r="H24" s="35">
        <v>2244534</v>
      </c>
      <c r="I24" s="34">
        <f t="shared" si="3"/>
        <v>102.59451167671952</v>
      </c>
      <c r="J24" s="6"/>
      <c r="K24" s="15"/>
      <c r="O24" s="7"/>
    </row>
    <row r="25" spans="1:16">
      <c r="A25" s="31">
        <v>40422</v>
      </c>
      <c r="B25" s="35">
        <v>9959685</v>
      </c>
      <c r="C25" s="33">
        <f t="shared" si="1"/>
        <v>109.20783873921923</v>
      </c>
      <c r="D25" s="35">
        <v>1817693.7794000001</v>
      </c>
      <c r="E25" s="33">
        <f t="shared" si="0"/>
        <v>95.14863219905223</v>
      </c>
      <c r="F25" s="35">
        <v>1083929</v>
      </c>
      <c r="G25" s="33">
        <f t="shared" si="2"/>
        <v>95.298420527428661</v>
      </c>
      <c r="H25" s="35">
        <v>2246537</v>
      </c>
      <c r="I25" s="34">
        <f t="shared" si="3"/>
        <v>102.68606600687824</v>
      </c>
      <c r="J25" s="6"/>
      <c r="K25" s="15"/>
      <c r="M25" s="11"/>
      <c r="N25" s="11"/>
      <c r="O25" s="17"/>
    </row>
    <row r="26" spans="1:16">
      <c r="A26" s="31">
        <v>40452</v>
      </c>
      <c r="B26" s="35">
        <v>9992591</v>
      </c>
      <c r="C26" s="33">
        <f t="shared" si="1"/>
        <v>109.56865267475561</v>
      </c>
      <c r="D26" s="35">
        <v>1824281.3330515001</v>
      </c>
      <c r="E26" s="33">
        <f t="shared" si="0"/>
        <v>95.493462954695246</v>
      </c>
      <c r="F26" s="35">
        <v>1089543</v>
      </c>
      <c r="G26" s="33">
        <f t="shared" si="2"/>
        <v>95.792000211006638</v>
      </c>
      <c r="H26" s="35">
        <v>2263441</v>
      </c>
      <c r="I26" s="34">
        <f t="shared" si="3"/>
        <v>103.45872421806294</v>
      </c>
      <c r="J26" s="6"/>
      <c r="K26" s="15"/>
      <c r="O26" s="14"/>
      <c r="P26" s="7"/>
    </row>
    <row r="27" spans="1:16">
      <c r="A27" s="31">
        <v>40483</v>
      </c>
      <c r="B27" s="35">
        <v>9914876</v>
      </c>
      <c r="C27" s="33">
        <f t="shared" si="1"/>
        <v>108.71650853690203</v>
      </c>
      <c r="D27" s="35">
        <v>1832451.5024645755</v>
      </c>
      <c r="E27" s="33">
        <f t="shared" si="0"/>
        <v>95.921136995998964</v>
      </c>
      <c r="F27" s="35">
        <v>1095643</v>
      </c>
      <c r="G27" s="33">
        <f t="shared" si="2"/>
        <v>96.328308737872618</v>
      </c>
      <c r="H27" s="35">
        <v>2260299</v>
      </c>
      <c r="I27" s="34">
        <f t="shared" si="3"/>
        <v>103.31510779002566</v>
      </c>
      <c r="J27" s="6"/>
      <c r="K27" s="15"/>
      <c r="O27" s="14"/>
      <c r="P27" s="7"/>
    </row>
    <row r="28" spans="1:16">
      <c r="A28" s="31">
        <v>40513</v>
      </c>
      <c r="B28" s="35">
        <v>10030810</v>
      </c>
      <c r="C28" s="33">
        <f t="shared" si="1"/>
        <v>109.98772359806033</v>
      </c>
      <c r="D28" s="35">
        <v>1862191.7550279992</v>
      </c>
      <c r="E28" s="33">
        <f t="shared" si="0"/>
        <v>97.477914262188548</v>
      </c>
      <c r="F28" s="35">
        <v>1101131</v>
      </c>
      <c r="G28" s="33">
        <f t="shared" si="2"/>
        <v>96.810810573190736</v>
      </c>
      <c r="H28" s="35">
        <v>2282511</v>
      </c>
      <c r="I28" s="34">
        <f t="shared" si="3"/>
        <v>104.33038726156107</v>
      </c>
      <c r="J28" s="6"/>
      <c r="K28" s="15"/>
      <c r="O28" s="14"/>
      <c r="P28" s="7"/>
    </row>
    <row r="29" spans="1:16">
      <c r="A29" s="31">
        <v>40544</v>
      </c>
      <c r="B29" s="35">
        <v>9960858</v>
      </c>
      <c r="C29" s="33">
        <f t="shared" si="1"/>
        <v>109.22070067158367</v>
      </c>
      <c r="D29" s="35">
        <v>1876534.0000000005</v>
      </c>
      <c r="E29" s="33">
        <f t="shared" si="0"/>
        <v>98.228670526645871</v>
      </c>
      <c r="F29" s="35">
        <v>1115031</v>
      </c>
      <c r="G29" s="33">
        <f t="shared" si="2"/>
        <v>98.032890659000088</v>
      </c>
      <c r="H29" s="35">
        <v>2287486</v>
      </c>
      <c r="I29" s="34">
        <f t="shared" si="3"/>
        <v>104.55778755738716</v>
      </c>
      <c r="J29" s="6"/>
      <c r="K29" s="15"/>
      <c r="O29" s="14"/>
      <c r="P29" s="7"/>
    </row>
    <row r="30" spans="1:16">
      <c r="A30" s="31">
        <v>40575</v>
      </c>
      <c r="B30" s="35">
        <v>9970036</v>
      </c>
      <c r="C30" s="33">
        <f t="shared" si="1"/>
        <v>109.32133734271821</v>
      </c>
      <c r="D30" s="35">
        <v>1883401.7738148256</v>
      </c>
      <c r="E30" s="33">
        <f t="shared" si="0"/>
        <v>98.588169630476642</v>
      </c>
      <c r="F30" s="35">
        <v>1144364</v>
      </c>
      <c r="G30" s="33">
        <f t="shared" si="2"/>
        <v>100.61183131778037</v>
      </c>
      <c r="H30" s="35">
        <v>2301439</v>
      </c>
      <c r="I30" s="34">
        <f t="shared" si="3"/>
        <v>105.19555968355021</v>
      </c>
      <c r="J30" s="6"/>
      <c r="K30" s="15"/>
      <c r="O30" s="14"/>
      <c r="P30" s="7"/>
    </row>
    <row r="31" spans="1:16">
      <c r="A31" s="31">
        <v>40603</v>
      </c>
      <c r="B31" s="35">
        <v>10252034</v>
      </c>
      <c r="C31" s="33">
        <f t="shared" si="1"/>
        <v>112.41344237503421</v>
      </c>
      <c r="D31" s="35">
        <v>1901118.7959576449</v>
      </c>
      <c r="E31" s="33">
        <f t="shared" si="0"/>
        <v>99.515581300491846</v>
      </c>
      <c r="F31" s="35">
        <v>1157888</v>
      </c>
      <c r="G31" s="33">
        <f t="shared" si="2"/>
        <v>101.80085369767144</v>
      </c>
      <c r="H31" s="35">
        <v>2306478</v>
      </c>
      <c r="I31" s="34">
        <f t="shared" si="3"/>
        <v>105.42588532991554</v>
      </c>
      <c r="J31" s="6"/>
      <c r="K31" s="15"/>
      <c r="O31" s="14"/>
      <c r="P31" s="7"/>
    </row>
    <row r="32" spans="1:16">
      <c r="A32" s="31">
        <v>40634</v>
      </c>
      <c r="B32" s="35">
        <v>10511792</v>
      </c>
      <c r="C32" s="33">
        <f t="shared" si="1"/>
        <v>115.26168604691962</v>
      </c>
      <c r="D32" s="35">
        <v>1906281.7196028521</v>
      </c>
      <c r="E32" s="33">
        <f t="shared" si="0"/>
        <v>99.785838660976268</v>
      </c>
      <c r="F32" s="35">
        <v>1195761</v>
      </c>
      <c r="G32" s="33">
        <f t="shared" si="2"/>
        <v>105.13062629406411</v>
      </c>
      <c r="H32" s="35">
        <v>2305863</v>
      </c>
      <c r="I32" s="34">
        <f t="shared" si="3"/>
        <v>105.39777453957726</v>
      </c>
      <c r="J32" s="6"/>
      <c r="K32" s="15"/>
      <c r="O32" s="14"/>
      <c r="P32" s="7"/>
    </row>
    <row r="33" spans="1:16">
      <c r="A33" s="31">
        <v>40664</v>
      </c>
      <c r="B33" s="35">
        <v>10771209</v>
      </c>
      <c r="C33" s="33">
        <f t="shared" si="1"/>
        <v>118.10619065747829</v>
      </c>
      <c r="D33" s="35">
        <v>1885039.9718485156</v>
      </c>
      <c r="E33" s="33">
        <f t="shared" si="0"/>
        <v>98.673922414550219</v>
      </c>
      <c r="F33" s="35">
        <v>1218210</v>
      </c>
      <c r="G33" s="33">
        <f t="shared" si="2"/>
        <v>107.10432959236155</v>
      </c>
      <c r="H33" s="35">
        <v>2312096</v>
      </c>
      <c r="I33" s="34">
        <f t="shared" si="3"/>
        <v>105.68267625694085</v>
      </c>
      <c r="J33" s="6"/>
      <c r="K33" s="15"/>
      <c r="O33" s="14"/>
      <c r="P33" s="7"/>
    </row>
    <row r="34" spans="1:16">
      <c r="A34" s="31">
        <v>40695</v>
      </c>
      <c r="B34" s="35">
        <v>11045909</v>
      </c>
      <c r="C34" s="33">
        <f t="shared" si="1"/>
        <v>121.1182731984084</v>
      </c>
      <c r="D34" s="35">
        <v>1889623.9999999995</v>
      </c>
      <c r="E34" s="33">
        <f t="shared" si="0"/>
        <v>98.913877028203373</v>
      </c>
      <c r="F34" s="35">
        <v>1199684</v>
      </c>
      <c r="G34" s="33">
        <f t="shared" si="2"/>
        <v>105.47553422044038</v>
      </c>
      <c r="H34" s="35">
        <v>2370551</v>
      </c>
      <c r="I34" s="34">
        <f t="shared" si="3"/>
        <v>108.3545725971445</v>
      </c>
      <c r="J34" s="6"/>
      <c r="K34" s="15"/>
      <c r="O34" s="14"/>
      <c r="P34" s="7"/>
    </row>
    <row r="35" spans="1:16">
      <c r="A35" s="31">
        <v>40725</v>
      </c>
      <c r="B35" s="35">
        <v>11112453</v>
      </c>
      <c r="C35" s="33">
        <f t="shared" si="1"/>
        <v>121.84792744159607</v>
      </c>
      <c r="D35" s="35">
        <v>1868398.0000000002</v>
      </c>
      <c r="E35" s="33">
        <f t="shared" si="0"/>
        <v>97.802785110551724</v>
      </c>
      <c r="F35" s="35">
        <v>1184844</v>
      </c>
      <c r="G35" s="33">
        <f t="shared" si="2"/>
        <v>104.1708098698353</v>
      </c>
      <c r="H35" s="35">
        <v>2376533</v>
      </c>
      <c r="I35" s="34">
        <f t="shared" si="3"/>
        <v>108.62800145536188</v>
      </c>
      <c r="J35" s="6"/>
      <c r="K35" s="15"/>
      <c r="O35" s="14"/>
      <c r="P35" s="7"/>
    </row>
    <row r="36" spans="1:16">
      <c r="A36" s="31">
        <v>40756</v>
      </c>
      <c r="B36" s="35">
        <v>10886860</v>
      </c>
      <c r="C36" s="33">
        <f t="shared" si="1"/>
        <v>119.37430262668509</v>
      </c>
      <c r="D36" s="35">
        <v>1876833</v>
      </c>
      <c r="E36" s="33">
        <f t="shared" si="0"/>
        <v>98.244321920378894</v>
      </c>
      <c r="F36" s="35">
        <v>1166692</v>
      </c>
      <c r="G36" s="33">
        <f t="shared" si="2"/>
        <v>102.57489636497115</v>
      </c>
      <c r="H36" s="35">
        <v>2509484</v>
      </c>
      <c r="I36" s="34">
        <f t="shared" si="3"/>
        <v>114.70500582327591</v>
      </c>
      <c r="J36" s="6"/>
      <c r="K36" s="15"/>
      <c r="O36" s="14"/>
      <c r="P36" s="7"/>
    </row>
    <row r="37" spans="1:16">
      <c r="A37" s="31">
        <v>40787</v>
      </c>
      <c r="B37" s="35">
        <v>11061597</v>
      </c>
      <c r="C37" s="33">
        <f t="shared" si="1"/>
        <v>121.29029194941718</v>
      </c>
      <c r="D37" s="35">
        <v>1864766</v>
      </c>
      <c r="E37" s="33">
        <f t="shared" si="0"/>
        <v>97.612665170623742</v>
      </c>
      <c r="F37" s="35">
        <v>1155959</v>
      </c>
      <c r="G37" s="33">
        <f t="shared" si="2"/>
        <v>101.63125711597891</v>
      </c>
      <c r="H37" s="35">
        <v>2537648</v>
      </c>
      <c r="I37" s="34">
        <f t="shared" si="3"/>
        <v>115.99234289496346</v>
      </c>
      <c r="J37" s="6"/>
      <c r="K37" s="15"/>
      <c r="O37" s="14"/>
      <c r="P37" s="7"/>
    </row>
    <row r="38" spans="1:16">
      <c r="A38" s="31">
        <v>40817</v>
      </c>
      <c r="B38" s="35">
        <v>11078121</v>
      </c>
      <c r="C38" s="33">
        <f t="shared" si="1"/>
        <v>121.47147743142057</v>
      </c>
      <c r="D38" s="35">
        <v>1869097</v>
      </c>
      <c r="E38" s="33">
        <f t="shared" si="0"/>
        <v>97.839374823660094</v>
      </c>
      <c r="F38" s="35">
        <v>1154076</v>
      </c>
      <c r="G38" s="33">
        <f t="shared" si="2"/>
        <v>101.46570482809554</v>
      </c>
      <c r="H38" s="35">
        <v>2579366</v>
      </c>
      <c r="I38" s="34">
        <f t="shared" si="3"/>
        <v>117.8992143605458</v>
      </c>
      <c r="J38" s="6"/>
      <c r="K38" s="15"/>
      <c r="O38" s="14"/>
      <c r="P38" s="7"/>
    </row>
    <row r="39" spans="1:16">
      <c r="A39" s="31">
        <v>40848</v>
      </c>
      <c r="B39" s="35">
        <v>10984191</v>
      </c>
      <c r="C39" s="33">
        <f t="shared" si="1"/>
        <v>120.44153599323504</v>
      </c>
      <c r="D39" s="35">
        <v>1878909</v>
      </c>
      <c r="E39" s="33">
        <f t="shared" si="0"/>
        <v>98.352991797936838</v>
      </c>
      <c r="F39" s="35">
        <v>1142647</v>
      </c>
      <c r="G39" s="33">
        <f t="shared" si="2"/>
        <v>100.46087365538222</v>
      </c>
      <c r="H39" s="35">
        <v>2543634</v>
      </c>
      <c r="I39" s="34">
        <f t="shared" si="3"/>
        <v>116.26595458758958</v>
      </c>
      <c r="J39" s="6"/>
      <c r="K39" s="15"/>
      <c r="O39" s="7"/>
    </row>
    <row r="40" spans="1:16">
      <c r="A40" s="31">
        <v>40878</v>
      </c>
      <c r="B40" s="35">
        <v>11030939</v>
      </c>
      <c r="C40" s="33">
        <f t="shared" si="1"/>
        <v>120.95412730966532</v>
      </c>
      <c r="D40" s="35">
        <v>1880740</v>
      </c>
      <c r="E40" s="33">
        <f t="shared" si="0"/>
        <v>98.448836954877393</v>
      </c>
      <c r="F40" s="35">
        <v>1121777</v>
      </c>
      <c r="G40" s="33">
        <f t="shared" si="2"/>
        <v>98.625995138055487</v>
      </c>
      <c r="H40" s="35">
        <v>2554200</v>
      </c>
      <c r="I40" s="34">
        <f t="shared" si="3"/>
        <v>116.74891167818218</v>
      </c>
      <c r="J40" s="6"/>
      <c r="K40" s="15"/>
      <c r="O40" s="7"/>
    </row>
    <row r="41" spans="1:16">
      <c r="A41" s="31">
        <v>40909</v>
      </c>
      <c r="B41" s="35">
        <v>10957242</v>
      </c>
      <c r="C41" s="33">
        <f t="shared" si="1"/>
        <v>120.14604049852981</v>
      </c>
      <c r="D41" s="35">
        <v>1900471</v>
      </c>
      <c r="E41" s="33">
        <f t="shared" si="0"/>
        <v>99.481671903863798</v>
      </c>
      <c r="F41" s="35">
        <v>1139504</v>
      </c>
      <c r="G41" s="33">
        <f t="shared" si="2"/>
        <v>100.18454288490028</v>
      </c>
      <c r="H41" s="35">
        <v>2563237</v>
      </c>
      <c r="I41" s="34">
        <f t="shared" si="3"/>
        <v>117.16198031604756</v>
      </c>
      <c r="J41" s="6"/>
      <c r="K41" s="15"/>
    </row>
    <row r="42" spans="1:16">
      <c r="A42" s="31">
        <v>40940</v>
      </c>
      <c r="B42" s="35">
        <v>10845430</v>
      </c>
      <c r="C42" s="33">
        <f t="shared" si="1"/>
        <v>118.92002312296927</v>
      </c>
      <c r="D42" s="35">
        <v>1921116</v>
      </c>
      <c r="E42" s="33">
        <f t="shared" si="0"/>
        <v>100.56235091262282</v>
      </c>
      <c r="F42" s="35">
        <v>1138592</v>
      </c>
      <c r="G42" s="33">
        <f t="shared" si="2"/>
        <v>100.10436036416228</v>
      </c>
      <c r="H42" s="35">
        <v>2576419</v>
      </c>
      <c r="I42" s="34">
        <f t="shared" si="3"/>
        <v>117.76451110993284</v>
      </c>
      <c r="J42" s="6"/>
      <c r="K42" s="15"/>
    </row>
    <row r="43" spans="1:16">
      <c r="A43" s="31">
        <v>40969</v>
      </c>
      <c r="B43" s="35">
        <v>11257343</v>
      </c>
      <c r="C43" s="33">
        <f t="shared" si="1"/>
        <v>123.43664473084021</v>
      </c>
      <c r="D43" s="35">
        <v>1932074</v>
      </c>
      <c r="E43" s="33">
        <f t="shared" si="0"/>
        <v>101.1359561719099</v>
      </c>
      <c r="F43" s="35">
        <v>1136096</v>
      </c>
      <c r="G43" s="33">
        <f t="shared" si="2"/>
        <v>99.8849134653004</v>
      </c>
      <c r="H43" s="35">
        <v>2574644</v>
      </c>
      <c r="I43" s="34">
        <f t="shared" si="3"/>
        <v>117.68337834107028</v>
      </c>
      <c r="J43" s="6"/>
      <c r="K43" s="15"/>
    </row>
    <row r="44" spans="1:16">
      <c r="A44" s="31">
        <v>41000</v>
      </c>
      <c r="B44" s="35">
        <v>11521869</v>
      </c>
      <c r="C44" s="33">
        <f t="shared" si="1"/>
        <v>126.3371694713647</v>
      </c>
      <c r="D44" s="35">
        <v>1937480</v>
      </c>
      <c r="E44" s="33">
        <f t="shared" si="0"/>
        <v>101.4189375582674</v>
      </c>
      <c r="F44" s="35">
        <v>1121103</v>
      </c>
      <c r="G44" s="33">
        <f t="shared" si="2"/>
        <v>98.566737441808328</v>
      </c>
      <c r="H44" s="35">
        <v>2569269</v>
      </c>
      <c r="I44" s="34">
        <f t="shared" si="3"/>
        <v>117.43769460437376</v>
      </c>
      <c r="J44" s="6"/>
      <c r="K44" s="15"/>
    </row>
    <row r="45" spans="1:16">
      <c r="A45" s="31">
        <v>41030</v>
      </c>
      <c r="B45" s="35">
        <v>11820778</v>
      </c>
      <c r="C45" s="33">
        <f t="shared" si="1"/>
        <v>129.61470343651536</v>
      </c>
      <c r="D45" s="35">
        <v>1931182</v>
      </c>
      <c r="E45" s="33">
        <f t="shared" si="0"/>
        <v>101.0892637197029</v>
      </c>
      <c r="F45" s="35">
        <v>1113613</v>
      </c>
      <c r="G45" s="33">
        <f t="shared" si="2"/>
        <v>97.908220906361407</v>
      </c>
      <c r="H45" s="35">
        <v>2574350</v>
      </c>
      <c r="I45" s="34">
        <f t="shared" si="3"/>
        <v>117.66994001203051</v>
      </c>
      <c r="J45" s="6"/>
      <c r="K45" s="15"/>
    </row>
    <row r="46" spans="1:16">
      <c r="A46" s="31">
        <v>41061</v>
      </c>
      <c r="B46" s="35">
        <v>12087084</v>
      </c>
      <c r="C46" s="33">
        <f t="shared" si="1"/>
        <v>132.53474585786566</v>
      </c>
      <c r="D46" s="35">
        <v>1935759</v>
      </c>
      <c r="E46" s="33">
        <f t="shared" si="0"/>
        <v>101.32885043915508</v>
      </c>
      <c r="F46" s="35">
        <v>1104403</v>
      </c>
      <c r="G46" s="33">
        <f t="shared" si="2"/>
        <v>97.098482950224422</v>
      </c>
      <c r="H46" s="35">
        <v>2610813</v>
      </c>
      <c r="I46" s="34">
        <f t="shared" si="3"/>
        <v>119.33661277317746</v>
      </c>
      <c r="J46" s="6"/>
      <c r="K46" s="15"/>
    </row>
    <row r="47" spans="1:16">
      <c r="A47" s="31">
        <v>41091</v>
      </c>
      <c r="B47" s="35">
        <v>12107944</v>
      </c>
      <c r="C47" s="33">
        <f t="shared" si="1"/>
        <v>132.76347553316162</v>
      </c>
      <c r="D47" s="35">
        <v>1938997</v>
      </c>
      <c r="E47" s="33">
        <f t="shared" si="0"/>
        <v>101.49834613449835</v>
      </c>
      <c r="F47" s="35">
        <v>1103934</v>
      </c>
      <c r="G47" s="33">
        <f t="shared" si="2"/>
        <v>97.057248737257169</v>
      </c>
      <c r="H47" s="35">
        <v>2613791</v>
      </c>
      <c r="I47" s="34">
        <f t="shared" si="3"/>
        <v>119.47273299045787</v>
      </c>
      <c r="J47" s="6"/>
      <c r="K47" s="15"/>
    </row>
    <row r="48" spans="1:16">
      <c r="A48" s="31">
        <v>41122</v>
      </c>
      <c r="B48" s="35">
        <v>11716148</v>
      </c>
      <c r="C48" s="33">
        <f t="shared" si="1"/>
        <v>128.46743661359028</v>
      </c>
      <c r="D48" s="35">
        <v>1937355</v>
      </c>
      <c r="E48" s="33">
        <f t="shared" si="0"/>
        <v>101.41239433346263</v>
      </c>
      <c r="F48" s="35">
        <v>1101083</v>
      </c>
      <c r="G48" s="33">
        <f t="shared" si="2"/>
        <v>96.80659044052031</v>
      </c>
      <c r="H48" s="35">
        <v>2600540</v>
      </c>
      <c r="I48" s="34">
        <f t="shared" si="3"/>
        <v>118.86704830302244</v>
      </c>
      <c r="J48" s="6"/>
      <c r="K48" s="15"/>
    </row>
    <row r="49" spans="1:11">
      <c r="A49" s="31">
        <v>41153</v>
      </c>
      <c r="B49" s="35">
        <v>12069085</v>
      </c>
      <c r="C49" s="33">
        <f t="shared" si="1"/>
        <v>132.33738701675099</v>
      </c>
      <c r="D49" s="35">
        <v>1937908</v>
      </c>
      <c r="E49" s="33">
        <f t="shared" si="0"/>
        <v>101.44134155999902</v>
      </c>
      <c r="F49" s="35">
        <v>1097163</v>
      </c>
      <c r="G49" s="33">
        <f t="shared" si="2"/>
        <v>96.461946272435938</v>
      </c>
      <c r="H49" s="35">
        <v>2613470</v>
      </c>
      <c r="I49" s="34">
        <f t="shared" si="3"/>
        <v>119.45806052915935</v>
      </c>
      <c r="J49" s="6"/>
      <c r="K49" s="15"/>
    </row>
    <row r="50" spans="1:11">
      <c r="A50" s="31">
        <v>41183</v>
      </c>
      <c r="B50" s="35">
        <v>11743906</v>
      </c>
      <c r="C50" s="33">
        <f t="shared" si="1"/>
        <v>128.77180278458093</v>
      </c>
      <c r="D50" s="35">
        <v>1987922</v>
      </c>
      <c r="E50" s="33">
        <f t="shared" si="0"/>
        <v>104.05936432309292</v>
      </c>
      <c r="F50" s="35">
        <v>1079239</v>
      </c>
      <c r="G50" s="33">
        <f t="shared" si="2"/>
        <v>94.886078397756307</v>
      </c>
      <c r="H50" s="35">
        <v>2688851</v>
      </c>
      <c r="I50" s="34">
        <f t="shared" si="3"/>
        <v>122.90362066979557</v>
      </c>
      <c r="J50" s="6"/>
      <c r="K50" s="15"/>
    </row>
    <row r="51" spans="1:11">
      <c r="A51" s="31">
        <v>41214</v>
      </c>
      <c r="B51" s="35">
        <v>11996881</v>
      </c>
      <c r="C51" s="33">
        <f t="shared" si="1"/>
        <v>131.54567093453286</v>
      </c>
      <c r="D51" s="35">
        <v>1933781</v>
      </c>
      <c r="E51" s="33">
        <f t="shared" si="0"/>
        <v>101.22531044984409</v>
      </c>
      <c r="F51" s="35">
        <v>1071133</v>
      </c>
      <c r="G51" s="33">
        <f t="shared" si="2"/>
        <v>94.173403493038975</v>
      </c>
      <c r="H51" s="35">
        <v>2622715</v>
      </c>
      <c r="I51" s="34">
        <f t="shared" si="3"/>
        <v>119.88063655627734</v>
      </c>
      <c r="J51" s="6"/>
      <c r="K51" s="15"/>
    </row>
    <row r="52" spans="1:11">
      <c r="A52" s="31">
        <v>41244</v>
      </c>
      <c r="B52" s="35">
        <v>11939620</v>
      </c>
      <c r="C52" s="33">
        <f t="shared" si="1"/>
        <v>130.91780468634869</v>
      </c>
      <c r="D52" s="35">
        <v>1910505</v>
      </c>
      <c r="E52" s="33">
        <f t="shared" si="0"/>
        <v>100.00690964539385</v>
      </c>
      <c r="F52" s="35">
        <v>1056852</v>
      </c>
      <c r="G52" s="33">
        <f t="shared" si="2"/>
        <v>92.917826104158152</v>
      </c>
      <c r="H52" s="35">
        <v>2662608</v>
      </c>
      <c r="I52" s="34">
        <f t="shared" si="3"/>
        <v>121.70408982288832</v>
      </c>
      <c r="J52" s="6"/>
      <c r="K52" s="15"/>
    </row>
    <row r="53" spans="1:11">
      <c r="A53" s="31">
        <v>41275</v>
      </c>
      <c r="B53" s="35">
        <v>11698045</v>
      </c>
      <c r="C53" s="33">
        <f t="shared" si="1"/>
        <v>128.26893741359589</v>
      </c>
      <c r="D53" s="35">
        <v>1913440</v>
      </c>
      <c r="E53" s="33">
        <f t="shared" si="0"/>
        <v>100.16054456381032</v>
      </c>
      <c r="F53" s="35">
        <v>1050279</v>
      </c>
      <c r="G53" s="33">
        <f t="shared" si="2"/>
        <v>92.339931686602398</v>
      </c>
      <c r="H53" s="35">
        <v>2667984</v>
      </c>
      <c r="I53" s="34">
        <f t="shared" si="3"/>
        <v>121.949819268187</v>
      </c>
      <c r="J53" s="6"/>
      <c r="K53" s="15"/>
    </row>
    <row r="54" spans="1:11">
      <c r="A54" s="31">
        <v>41306</v>
      </c>
      <c r="B54" s="35">
        <v>11620928</v>
      </c>
      <c r="C54" s="33">
        <f t="shared" si="1"/>
        <v>127.42335033930064</v>
      </c>
      <c r="D54" s="35">
        <v>1927111.9999999998</v>
      </c>
      <c r="E54" s="33">
        <f t="shared" si="0"/>
        <v>100.87621632005894</v>
      </c>
      <c r="F54" s="35">
        <v>1042120</v>
      </c>
      <c r="G54" s="33">
        <f t="shared" si="2"/>
        <v>91.622597052061494</v>
      </c>
      <c r="H54" s="35">
        <v>2670744</v>
      </c>
      <c r="I54" s="34">
        <f t="shared" si="3"/>
        <v>122.07597501019303</v>
      </c>
      <c r="K54" s="15"/>
    </row>
    <row r="55" spans="1:11">
      <c r="A55" s="31">
        <v>41334</v>
      </c>
      <c r="B55" s="35">
        <v>11896801</v>
      </c>
      <c r="C55" s="33">
        <f t="shared" si="1"/>
        <v>130.44829481259518</v>
      </c>
      <c r="D55" s="35">
        <v>1938193</v>
      </c>
      <c r="E55" s="33">
        <f t="shared" si="0"/>
        <v>101.45626011255393</v>
      </c>
      <c r="F55" s="35">
        <v>1034903</v>
      </c>
      <c r="G55" s="33">
        <f t="shared" si="2"/>
        <v>90.988082521177589</v>
      </c>
      <c r="H55" s="35">
        <v>2651342</v>
      </c>
      <c r="I55" s="34">
        <f t="shared" si="3"/>
        <v>121.18913671077243</v>
      </c>
      <c r="K55" s="15"/>
    </row>
    <row r="56" spans="1:11">
      <c r="A56" s="31">
        <v>41365</v>
      </c>
      <c r="B56" s="35">
        <v>12132681</v>
      </c>
      <c r="C56" s="33">
        <f t="shared" si="1"/>
        <v>133.03471647169454</v>
      </c>
      <c r="D56" s="35">
        <v>1948982</v>
      </c>
      <c r="E56" s="33">
        <f t="shared" si="0"/>
        <v>102.02101893190492</v>
      </c>
      <c r="F56" s="35">
        <v>1027778</v>
      </c>
      <c r="G56" s="33">
        <f t="shared" si="2"/>
        <v>90.361656577912001</v>
      </c>
      <c r="H56" s="35">
        <v>2649513</v>
      </c>
      <c r="I56" s="34">
        <f t="shared" si="3"/>
        <v>121.10553567739235</v>
      </c>
      <c r="J56" s="7"/>
      <c r="K56" s="15"/>
    </row>
    <row r="57" spans="1:11">
      <c r="A57" s="31">
        <v>41395</v>
      </c>
      <c r="B57" s="35">
        <v>12216079</v>
      </c>
      <c r="C57" s="33">
        <f t="shared" si="1"/>
        <v>133.94917464333082</v>
      </c>
      <c r="D57" s="35">
        <v>1958586</v>
      </c>
      <c r="E57" s="33">
        <f t="shared" si="0"/>
        <v>102.52374798010651</v>
      </c>
      <c r="F57" s="35">
        <v>1022716</v>
      </c>
      <c r="G57" s="33">
        <f t="shared" si="2"/>
        <v>89.916608420043872</v>
      </c>
      <c r="H57" s="35">
        <v>2650756</v>
      </c>
      <c r="I57" s="34">
        <f t="shared" si="3"/>
        <v>121.16235146989722</v>
      </c>
      <c r="K57" s="15"/>
    </row>
    <row r="58" spans="1:11">
      <c r="A58" s="31">
        <v>41426</v>
      </c>
      <c r="B58" s="35">
        <v>12274403</v>
      </c>
      <c r="C58" s="33">
        <f t="shared" si="1"/>
        <v>134.5886966750644</v>
      </c>
      <c r="D58" s="35">
        <v>1961927</v>
      </c>
      <c r="E58" s="33">
        <f t="shared" si="0"/>
        <v>102.69863529268892</v>
      </c>
      <c r="F58" s="35">
        <v>1012428</v>
      </c>
      <c r="G58" s="33">
        <f t="shared" si="2"/>
        <v>89.012093317683679</v>
      </c>
      <c r="H58" s="35">
        <v>2663305</v>
      </c>
      <c r="I58" s="34">
        <f t="shared" si="3"/>
        <v>121.73594871860504</v>
      </c>
      <c r="K58" s="15"/>
    </row>
    <row r="59" spans="1:11">
      <c r="A59" s="31">
        <v>41456</v>
      </c>
      <c r="B59" s="35">
        <v>12200031</v>
      </c>
      <c r="C59" s="33">
        <f t="shared" si="1"/>
        <v>133.77320849619997</v>
      </c>
      <c r="D59" s="35">
        <v>1966920</v>
      </c>
      <c r="E59" s="33">
        <f t="shared" si="0"/>
        <v>102.95999786429142</v>
      </c>
      <c r="F59" s="35">
        <v>1003774</v>
      </c>
      <c r="G59" s="33">
        <f t="shared" si="2"/>
        <v>88.251238564979047</v>
      </c>
      <c r="H59" s="35">
        <v>2668898</v>
      </c>
      <c r="I59" s="34">
        <f t="shared" si="3"/>
        <v>121.99159693057595</v>
      </c>
      <c r="K59" s="15"/>
    </row>
    <row r="60" spans="1:11">
      <c r="A60" s="31">
        <v>41487</v>
      </c>
      <c r="B60" s="35">
        <v>12236880</v>
      </c>
      <c r="C60" s="33">
        <f t="shared" si="1"/>
        <v>134.17725738426233</v>
      </c>
      <c r="D60" s="35">
        <v>1945347</v>
      </c>
      <c r="E60" s="33">
        <f t="shared" si="0"/>
        <v>101.83074195458164</v>
      </c>
      <c r="F60" s="35">
        <v>986334</v>
      </c>
      <c r="G60" s="33">
        <f t="shared" si="2"/>
        <v>86.717923694726153</v>
      </c>
      <c r="H60" s="35">
        <v>2663081</v>
      </c>
      <c r="I60" s="34">
        <f t="shared" si="3"/>
        <v>121.72570999171761</v>
      </c>
      <c r="K60" s="15"/>
    </row>
    <row r="61" spans="1:11">
      <c r="A61" s="31">
        <v>41518</v>
      </c>
      <c r="B61" s="35">
        <v>12523723</v>
      </c>
      <c r="C61" s="33">
        <f t="shared" si="1"/>
        <v>137.32248778938799</v>
      </c>
      <c r="D61" s="35">
        <v>1913073</v>
      </c>
      <c r="E61" s="33">
        <f t="shared" si="0"/>
        <v>100.14133365578346</v>
      </c>
      <c r="F61" s="35">
        <v>970007</v>
      </c>
      <c r="G61" s="33">
        <f t="shared" si="2"/>
        <v>85.282463150768635</v>
      </c>
      <c r="H61" s="35">
        <v>2707070</v>
      </c>
      <c r="I61" s="34">
        <f t="shared" si="3"/>
        <v>123.73638569284185</v>
      </c>
      <c r="K61" s="15"/>
    </row>
    <row r="62" spans="1:11">
      <c r="A62" s="31">
        <v>41548</v>
      </c>
      <c r="B62" s="35">
        <v>12297151</v>
      </c>
      <c r="C62" s="33">
        <f t="shared" si="1"/>
        <v>134.83812825002281</v>
      </c>
      <c r="D62" s="35">
        <v>1896377</v>
      </c>
      <c r="E62" s="33">
        <f t="shared" si="0"/>
        <v>99.267368205057338</v>
      </c>
      <c r="F62" s="35">
        <v>960369</v>
      </c>
      <c r="G62" s="33">
        <f t="shared" si="2"/>
        <v>84.43509567832038</v>
      </c>
      <c r="H62" s="35">
        <v>2756891</v>
      </c>
      <c r="I62" s="34">
        <f t="shared" si="3"/>
        <v>126.0136339618571</v>
      </c>
    </row>
    <row r="63" spans="1:11">
      <c r="A63" s="31">
        <v>41579</v>
      </c>
      <c r="B63" s="35">
        <v>12433976</v>
      </c>
      <c r="C63" s="33">
        <f t="shared" si="1"/>
        <v>136.33841290114316</v>
      </c>
      <c r="D63" s="35">
        <v>1860055</v>
      </c>
      <c r="E63" s="33">
        <f t="shared" si="0"/>
        <v>97.366064114180844</v>
      </c>
      <c r="F63" s="35">
        <v>940806</v>
      </c>
      <c r="G63" s="33">
        <f t="shared" si="2"/>
        <v>82.715127856831998</v>
      </c>
      <c r="H63" s="35">
        <v>2766055</v>
      </c>
      <c r="I63" s="34">
        <f t="shared" si="3"/>
        <v>126.43250759219882</v>
      </c>
    </row>
    <row r="64" spans="1:11">
      <c r="A64" s="31">
        <v>41609</v>
      </c>
      <c r="B64" s="35">
        <v>12363785</v>
      </c>
      <c r="C64" s="33">
        <f t="shared" si="1"/>
        <v>135.56876934224101</v>
      </c>
      <c r="D64" s="35">
        <v>1832463</v>
      </c>
      <c r="E64" s="33">
        <f t="shared" si="0"/>
        <v>95.921738843670852</v>
      </c>
      <c r="F64" s="35">
        <v>928454</v>
      </c>
      <c r="G64" s="33">
        <f t="shared" si="2"/>
        <v>81.629147049643706</v>
      </c>
      <c r="H64" s="35">
        <v>2823400</v>
      </c>
      <c r="I64" s="34">
        <f t="shared" si="3"/>
        <v>129.053667383987</v>
      </c>
    </row>
    <row r="65" spans="1:9">
      <c r="A65" s="31">
        <v>41640</v>
      </c>
      <c r="B65" s="35">
        <v>12329012</v>
      </c>
      <c r="C65" s="33">
        <f t="shared" si="1"/>
        <v>135.18748377181595</v>
      </c>
      <c r="D65" s="35">
        <v>1812824</v>
      </c>
      <c r="E65" s="33">
        <f t="shared" si="0"/>
        <v>94.893719708140765</v>
      </c>
      <c r="F65" s="35">
        <v>908141</v>
      </c>
      <c r="G65" s="33">
        <f t="shared" si="2"/>
        <v>79.84323965518</v>
      </c>
      <c r="H65" s="35">
        <v>2838873</v>
      </c>
      <c r="I65" s="34">
        <f t="shared" si="3"/>
        <v>129.76091658545772</v>
      </c>
    </row>
    <row r="66" spans="1:9">
      <c r="A66" s="31">
        <v>41671</v>
      </c>
      <c r="B66" s="35">
        <v>12355589</v>
      </c>
      <c r="C66" s="33">
        <f t="shared" si="1"/>
        <v>135.47890029052837</v>
      </c>
      <c r="D66" s="35">
        <v>1925354</v>
      </c>
      <c r="E66" s="33">
        <f t="shared" ref="E66:E76" si="4">(D66/$D$2)*100</f>
        <v>100.7841924064044</v>
      </c>
      <c r="F66" s="35">
        <v>929946</v>
      </c>
      <c r="G66" s="33">
        <f t="shared" si="2"/>
        <v>81.760322840149286</v>
      </c>
      <c r="H66" s="35">
        <v>2836699</v>
      </c>
      <c r="I66" s="34">
        <f t="shared" si="3"/>
        <v>129.66154608432689</v>
      </c>
    </row>
    <row r="67" spans="1:9">
      <c r="A67" s="31">
        <v>41699</v>
      </c>
      <c r="B67" s="35">
        <v>12566310</v>
      </c>
      <c r="C67" s="33">
        <f t="shared" ref="C67:C76" si="5">(B67/$B$2)*100</f>
        <v>137.7894537856406</v>
      </c>
      <c r="D67" s="35">
        <v>1928800</v>
      </c>
      <c r="E67" s="33">
        <f t="shared" si="4"/>
        <v>100.96457602782283</v>
      </c>
      <c r="F67" s="35">
        <v>942484</v>
      </c>
      <c r="G67" s="33">
        <f t="shared" ref="G67:G116" si="6">(F67/$F$2)*100</f>
        <v>82.862656661435466</v>
      </c>
      <c r="H67" s="35">
        <v>2849623</v>
      </c>
      <c r="I67" s="34">
        <f t="shared" ref="I67:I88" si="7">(H67/$H$2)*100</f>
        <v>130.25228405885073</v>
      </c>
    </row>
    <row r="68" spans="1:9">
      <c r="A68" s="31">
        <v>41730</v>
      </c>
      <c r="B68" s="35">
        <v>12730077</v>
      </c>
      <c r="C68" s="33">
        <f t="shared" si="5"/>
        <v>139.5851571765416</v>
      </c>
      <c r="D68" s="35">
        <v>1902614</v>
      </c>
      <c r="E68" s="33">
        <f t="shared" si="4"/>
        <v>99.593848949917103</v>
      </c>
      <c r="F68" s="35">
        <v>912476</v>
      </c>
      <c r="G68" s="33">
        <f t="shared" si="6"/>
        <v>80.22437038697737</v>
      </c>
      <c r="H68" s="35">
        <v>2844868</v>
      </c>
      <c r="I68" s="34">
        <f t="shared" si="7"/>
        <v>130.03493965550342</v>
      </c>
    </row>
    <row r="69" spans="1:9">
      <c r="A69" s="31">
        <v>41760</v>
      </c>
      <c r="B69" s="35">
        <v>12922571</v>
      </c>
      <c r="C69" s="33">
        <f t="shared" si="5"/>
        <v>141.69585181299519</v>
      </c>
      <c r="D69" s="35">
        <v>1904808</v>
      </c>
      <c r="E69" s="33">
        <f t="shared" si="4"/>
        <v>99.708695631690773</v>
      </c>
      <c r="F69" s="35">
        <v>910468</v>
      </c>
      <c r="G69" s="33">
        <f t="shared" si="6"/>
        <v>80.047828170264765</v>
      </c>
      <c r="H69" s="35">
        <v>2849314</v>
      </c>
      <c r="I69" s="34">
        <f t="shared" si="7"/>
        <v>130.23816010077834</v>
      </c>
    </row>
    <row r="70" spans="1:9">
      <c r="A70" s="31">
        <v>41791</v>
      </c>
      <c r="B70" s="35">
        <v>13034290</v>
      </c>
      <c r="C70" s="33">
        <f t="shared" si="5"/>
        <v>142.92084944455749</v>
      </c>
      <c r="D70" s="35">
        <v>1906518</v>
      </c>
      <c r="E70" s="33">
        <f t="shared" si="4"/>
        <v>99.79820694702029</v>
      </c>
      <c r="F70" s="35">
        <v>910428</v>
      </c>
      <c r="G70" s="33">
        <f t="shared" si="6"/>
        <v>80.044311393039408</v>
      </c>
      <c r="H70" s="35">
        <v>2852087</v>
      </c>
      <c r="I70" s="34">
        <f t="shared" si="7"/>
        <v>130.36491005461264</v>
      </c>
    </row>
    <row r="71" spans="1:9">
      <c r="A71" s="31">
        <v>41821</v>
      </c>
      <c r="B71" s="35">
        <v>12701507</v>
      </c>
      <c r="C71" s="33">
        <f t="shared" si="5"/>
        <v>139.27188743429778</v>
      </c>
      <c r="D71" s="35">
        <v>1948562</v>
      </c>
      <c r="E71" s="33">
        <f t="shared" si="4"/>
        <v>101.99903369656083</v>
      </c>
      <c r="F71" s="35">
        <v>927355</v>
      </c>
      <c r="G71" s="33">
        <f t="shared" si="6"/>
        <v>81.532523595377199</v>
      </c>
      <c r="H71" s="35">
        <v>2864800</v>
      </c>
      <c r="I71" s="34">
        <f t="shared" si="7"/>
        <v>130.94600351407732</v>
      </c>
    </row>
    <row r="72" spans="1:9">
      <c r="A72" s="31">
        <v>41852</v>
      </c>
      <c r="B72" s="35">
        <v>12884711</v>
      </c>
      <c r="C72" s="33">
        <f t="shared" si="5"/>
        <v>141.2807173208233</v>
      </c>
      <c r="D72" s="35">
        <v>1983848</v>
      </c>
      <c r="E72" s="33">
        <f t="shared" si="4"/>
        <v>103.84610754025523</v>
      </c>
      <c r="F72" s="35">
        <v>925809</v>
      </c>
      <c r="G72" s="33">
        <f t="shared" si="6"/>
        <v>81.396600155617392</v>
      </c>
      <c r="H72" s="35">
        <v>2859563</v>
      </c>
      <c r="I72" s="34">
        <f t="shared" si="7"/>
        <v>130.70662756448112</v>
      </c>
    </row>
    <row r="73" spans="1:9">
      <c r="A73" s="31">
        <v>41883</v>
      </c>
      <c r="B73" s="35">
        <v>13155308</v>
      </c>
      <c r="C73" s="33">
        <f t="shared" si="5"/>
        <v>144.24781051095096</v>
      </c>
      <c r="D73" s="35">
        <v>1984653</v>
      </c>
      <c r="E73" s="33">
        <f t="shared" si="4"/>
        <v>103.88824590799808</v>
      </c>
      <c r="F73" s="35">
        <v>922896</v>
      </c>
      <c r="G73" s="33">
        <f t="shared" si="6"/>
        <v>81.140490854181223</v>
      </c>
      <c r="H73" s="35">
        <v>2879940</v>
      </c>
      <c r="I73" s="34">
        <f t="shared" si="7"/>
        <v>131.63803175102342</v>
      </c>
    </row>
    <row r="74" spans="1:9">
      <c r="A74" s="31">
        <v>41913</v>
      </c>
      <c r="B74" s="36">
        <v>13072609</v>
      </c>
      <c r="C74" s="33">
        <f t="shared" si="5"/>
        <v>143.34101686678503</v>
      </c>
      <c r="D74" s="36">
        <v>2001958</v>
      </c>
      <c r="E74" s="33">
        <f t="shared" si="4"/>
        <v>104.79408994997313</v>
      </c>
      <c r="F74" s="36">
        <v>922888</v>
      </c>
      <c r="G74" s="33">
        <f t="shared" si="6"/>
        <v>81.139787498736155</v>
      </c>
      <c r="H74" s="36">
        <v>2908367</v>
      </c>
      <c r="I74" s="34">
        <f t="shared" si="7"/>
        <v>132.93739018508327</v>
      </c>
    </row>
    <row r="75" spans="1:9" s="48" customFormat="1">
      <c r="A75" s="47">
        <v>41944</v>
      </c>
      <c r="B75" s="49">
        <v>13100694</v>
      </c>
      <c r="C75" s="32">
        <f t="shared" si="5"/>
        <v>143.64896858925326</v>
      </c>
      <c r="D75" s="49">
        <v>1990727</v>
      </c>
      <c r="E75" s="32">
        <f t="shared" si="4"/>
        <v>104.20619428771241</v>
      </c>
      <c r="F75" s="49">
        <v>878159</v>
      </c>
      <c r="G75" s="32">
        <f t="shared" si="6"/>
        <v>77.207239285918376</v>
      </c>
      <c r="H75" s="49">
        <v>2929226</v>
      </c>
      <c r="I75" s="34">
        <f t="shared" si="7"/>
        <v>133.89082591787445</v>
      </c>
    </row>
    <row r="76" spans="1:9">
      <c r="A76" s="50">
        <v>41974</v>
      </c>
      <c r="B76" s="51">
        <v>13093230</v>
      </c>
      <c r="C76" s="32">
        <f t="shared" si="5"/>
        <v>143.56712590965549</v>
      </c>
      <c r="D76" s="51">
        <v>1963165</v>
      </c>
      <c r="E76" s="32">
        <f t="shared" si="4"/>
        <v>102.76343939115556</v>
      </c>
      <c r="F76" s="51">
        <v>864468</v>
      </c>
      <c r="G76" s="32">
        <f t="shared" si="6"/>
        <v>76.003534361111477</v>
      </c>
      <c r="H76" s="51">
        <v>2910148</v>
      </c>
      <c r="I76" s="34">
        <f t="shared" si="7"/>
        <v>133.01879720555888</v>
      </c>
    </row>
    <row r="77" spans="1:9">
      <c r="A77" s="50">
        <v>42005</v>
      </c>
      <c r="B77" s="52">
        <v>12913416</v>
      </c>
      <c r="C77" s="32">
        <f t="shared" ref="C77:C86" si="8">(B77/$B$2)*100</f>
        <v>141.59546733661287</v>
      </c>
      <c r="D77" s="98">
        <v>1971494</v>
      </c>
      <c r="E77" s="32">
        <f t="shared" ref="E77:E89" si="9">(D77/$D$2)*100</f>
        <v>103.19942754634828</v>
      </c>
      <c r="F77" s="98">
        <v>850325</v>
      </c>
      <c r="G77" s="32">
        <f t="shared" si="6"/>
        <v>74.760089853658101</v>
      </c>
      <c r="H77" s="98">
        <v>2926680</v>
      </c>
      <c r="I77" s="34">
        <f t="shared" si="7"/>
        <v>133.77445181673411</v>
      </c>
    </row>
    <row r="78" spans="1:9">
      <c r="A78" s="50">
        <v>42036</v>
      </c>
      <c r="B78" s="60">
        <v>12851205</v>
      </c>
      <c r="C78" s="32">
        <f t="shared" si="8"/>
        <v>140.91332439175014</v>
      </c>
      <c r="D78" s="98">
        <v>2027866</v>
      </c>
      <c r="E78" s="32">
        <f t="shared" si="9"/>
        <v>106.150264895913</v>
      </c>
      <c r="F78" s="98">
        <v>886675</v>
      </c>
      <c r="G78" s="32">
        <f t="shared" si="6"/>
        <v>77.955961157195546</v>
      </c>
      <c r="H78" s="98">
        <v>2929385</v>
      </c>
      <c r="I78" s="34">
        <f t="shared" si="7"/>
        <v>133.89809358562044</v>
      </c>
    </row>
    <row r="79" spans="1:9">
      <c r="A79" s="50">
        <v>42064</v>
      </c>
      <c r="B79" s="53">
        <v>13148326</v>
      </c>
      <c r="C79" s="32">
        <f t="shared" si="8"/>
        <v>144.17125295616108</v>
      </c>
      <c r="D79" s="97">
        <v>2025815</v>
      </c>
      <c r="E79" s="32">
        <f t="shared" si="9"/>
        <v>106.04290366331601</v>
      </c>
      <c r="F79" s="97">
        <v>872201</v>
      </c>
      <c r="G79" s="32">
        <f t="shared" si="6"/>
        <v>76.683415318202393</v>
      </c>
      <c r="H79" s="97">
        <v>2926533</v>
      </c>
      <c r="I79" s="34">
        <f t="shared" si="7"/>
        <v>133.76773265221422</v>
      </c>
    </row>
    <row r="80" spans="1:9">
      <c r="A80" s="50">
        <v>42095</v>
      </c>
      <c r="B80" s="60">
        <v>13451823</v>
      </c>
      <c r="C80" s="32">
        <f t="shared" si="8"/>
        <v>147.49909429188978</v>
      </c>
      <c r="D80" s="98">
        <v>1949831</v>
      </c>
      <c r="E80" s="32">
        <f t="shared" si="9"/>
        <v>102.06546051477905</v>
      </c>
      <c r="F80" s="98">
        <v>839337</v>
      </c>
      <c r="G80" s="32">
        <f t="shared" si="6"/>
        <v>73.794031149854277</v>
      </c>
      <c r="H80" s="98">
        <v>2928695</v>
      </c>
      <c r="I80" s="34">
        <f t="shared" si="7"/>
        <v>133.86655465011893</v>
      </c>
    </row>
    <row r="81" spans="1:9">
      <c r="A81" s="50">
        <v>42125</v>
      </c>
      <c r="B81" s="62">
        <v>13585611</v>
      </c>
      <c r="C81" s="32">
        <f t="shared" si="8"/>
        <v>148.96607827072469</v>
      </c>
      <c r="D81" s="98">
        <v>2026587</v>
      </c>
      <c r="E81" s="32">
        <f t="shared" si="9"/>
        <v>106.08331461971039</v>
      </c>
      <c r="F81" s="98">
        <v>848248</v>
      </c>
      <c r="G81" s="32">
        <f t="shared" si="6"/>
        <v>74.577481196231773</v>
      </c>
      <c r="H81" s="98">
        <v>2928677</v>
      </c>
      <c r="I81" s="34">
        <f t="shared" si="7"/>
        <v>133.86573189527977</v>
      </c>
    </row>
    <row r="82" spans="1:9">
      <c r="A82" s="50">
        <v>42156</v>
      </c>
      <c r="B82" s="43">
        <v>13596512</v>
      </c>
      <c r="C82" s="32">
        <f t="shared" si="8"/>
        <v>149.08560761829906</v>
      </c>
      <c r="D82" s="43">
        <v>1996411</v>
      </c>
      <c r="E82" s="32">
        <f t="shared" si="9"/>
        <v>104.50372780603578</v>
      </c>
      <c r="F82" s="43">
        <v>833523</v>
      </c>
      <c r="G82" s="32">
        <f t="shared" si="6"/>
        <v>73.282867580149542</v>
      </c>
      <c r="H82" s="43">
        <v>2936848</v>
      </c>
      <c r="I82" s="34">
        <f t="shared" si="7"/>
        <v>134.23921688366062</v>
      </c>
    </row>
    <row r="83" spans="1:9">
      <c r="A83" s="50">
        <v>42186</v>
      </c>
      <c r="B83" s="68">
        <v>13318215</v>
      </c>
      <c r="C83" s="32">
        <f t="shared" si="8"/>
        <v>146.03408401111585</v>
      </c>
      <c r="D83" s="98">
        <v>2010252</v>
      </c>
      <c r="E83" s="32">
        <f t="shared" si="9"/>
        <v>105.22824600222052</v>
      </c>
      <c r="F83" s="98">
        <v>828359</v>
      </c>
      <c r="G83" s="32">
        <f t="shared" si="6"/>
        <v>72.828851640356774</v>
      </c>
      <c r="H83" s="98">
        <v>2948014</v>
      </c>
      <c r="I83" s="34">
        <f t="shared" si="7"/>
        <v>134.7495991355589</v>
      </c>
    </row>
    <row r="84" spans="1:9">
      <c r="A84" s="50">
        <v>42217</v>
      </c>
      <c r="B84" s="25">
        <v>13566414</v>
      </c>
      <c r="C84" s="32">
        <f t="shared" si="8"/>
        <v>148.75558337251488</v>
      </c>
      <c r="D84" s="25">
        <v>2018645</v>
      </c>
      <c r="E84" s="32">
        <f t="shared" si="9"/>
        <v>105.66758428851328</v>
      </c>
      <c r="F84" s="25">
        <v>611147</v>
      </c>
      <c r="G84" s="32">
        <f t="shared" si="6"/>
        <v>53.731696273534936</v>
      </c>
      <c r="H84" s="25">
        <v>2949836</v>
      </c>
      <c r="I84" s="34">
        <f t="shared" si="7"/>
        <v>134.83288020872376</v>
      </c>
    </row>
    <row r="85" spans="1:9">
      <c r="A85" s="50">
        <v>42248</v>
      </c>
      <c r="B85" s="68">
        <v>13489364</v>
      </c>
      <c r="C85" s="32">
        <f t="shared" si="8"/>
        <v>147.91073095249791</v>
      </c>
      <c r="D85" s="98">
        <v>2027249</v>
      </c>
      <c r="E85" s="32">
        <f t="shared" si="9"/>
        <v>106.11796753827656</v>
      </c>
      <c r="F85" s="98">
        <v>814110</v>
      </c>
      <c r="G85" s="32">
        <f t="shared" si="6"/>
        <v>71.576087673256225</v>
      </c>
      <c r="H85" s="98">
        <v>2967562</v>
      </c>
      <c r="I85" s="34">
        <f t="shared" si="7"/>
        <v>135.64311089089722</v>
      </c>
    </row>
    <row r="86" spans="1:9">
      <c r="A86" s="50">
        <v>42278</v>
      </c>
      <c r="B86" s="68">
        <v>13741124</v>
      </c>
      <c r="C86" s="32">
        <f t="shared" si="8"/>
        <v>150.67127664053783</v>
      </c>
      <c r="D86" s="98">
        <v>2026155</v>
      </c>
      <c r="E86" s="32">
        <f t="shared" si="9"/>
        <v>106.06070123478504</v>
      </c>
      <c r="F86" s="98">
        <v>808113</v>
      </c>
      <c r="G86" s="32">
        <f t="shared" si="6"/>
        <v>71.048834847745525</v>
      </c>
      <c r="H86" s="98">
        <v>3071020</v>
      </c>
      <c r="I86" s="34">
        <f t="shared" si="7"/>
        <v>140.37203145483167</v>
      </c>
    </row>
    <row r="87" spans="1:9">
      <c r="A87" s="50">
        <v>42309</v>
      </c>
      <c r="B87" s="25">
        <v>13755572</v>
      </c>
      <c r="C87" s="32">
        <f>(B87/$B$2)*100</f>
        <v>150.8296988049039</v>
      </c>
      <c r="D87" s="25">
        <v>2027916</v>
      </c>
      <c r="E87" s="32">
        <f t="shared" si="9"/>
        <v>106.15288218583491</v>
      </c>
      <c r="F87" s="25">
        <v>802893</v>
      </c>
      <c r="G87" s="32">
        <f t="shared" si="6"/>
        <v>70.589895419837262</v>
      </c>
      <c r="H87" s="25">
        <v>2996123</v>
      </c>
      <c r="I87" s="34">
        <f t="shared" si="7"/>
        <v>136.94859427764868</v>
      </c>
    </row>
    <row r="88" spans="1:9">
      <c r="A88" s="50">
        <v>42339</v>
      </c>
      <c r="B88" s="68">
        <v>13713717</v>
      </c>
      <c r="C88" s="32">
        <f>(B88/$B$2)*100</f>
        <v>150.37075918076619</v>
      </c>
      <c r="D88" s="98">
        <v>2035701</v>
      </c>
      <c r="E88" s="32">
        <f t="shared" si="9"/>
        <v>106.5603942266772</v>
      </c>
      <c r="F88" s="98">
        <v>797334</v>
      </c>
      <c r="G88" s="32">
        <f t="shared" si="6"/>
        <v>70.101151304944153</v>
      </c>
      <c r="H88" s="98">
        <v>3032971</v>
      </c>
      <c r="I88" s="34">
        <f t="shared" si="7"/>
        <v>138.63286485063341</v>
      </c>
    </row>
    <row r="89" spans="1:9">
      <c r="A89" s="50">
        <v>42370</v>
      </c>
      <c r="B89" s="68">
        <v>13352629</v>
      </c>
      <c r="C89" s="32">
        <f>(B89/$B$2)*100</f>
        <v>146.41143315040807</v>
      </c>
      <c r="D89" s="98">
        <v>2011113</v>
      </c>
      <c r="E89" s="32">
        <f t="shared" si="9"/>
        <v>105.27331573467589</v>
      </c>
      <c r="F89" s="98">
        <v>792615</v>
      </c>
      <c r="G89" s="32">
        <f t="shared" si="6"/>
        <v>69.686259511783405</v>
      </c>
      <c r="H89" s="98">
        <v>3034105</v>
      </c>
      <c r="I89" s="34">
        <f t="shared" ref="I89:I116" si="10">(H89/$H$2)*100</f>
        <v>138.68469840550114</v>
      </c>
    </row>
    <row r="90" spans="1:9">
      <c r="A90" s="50">
        <v>42401</v>
      </c>
      <c r="B90" s="25">
        <v>13258741</v>
      </c>
      <c r="C90" s="32">
        <f>(B90/$B$2)*100</f>
        <v>145.38195224177011</v>
      </c>
      <c r="D90" s="25">
        <v>1949324</v>
      </c>
      <c r="E90" s="32">
        <f t="shared" ref="E90:E116" si="11">(D90/$D$2)*100</f>
        <v>102.03892119497083</v>
      </c>
      <c r="F90" s="25">
        <v>758850</v>
      </c>
      <c r="G90" s="32">
        <f t="shared" si="6"/>
        <v>66.717659936434245</v>
      </c>
      <c r="H90" s="25">
        <v>3059263</v>
      </c>
      <c r="I90" s="34">
        <f t="shared" si="10"/>
        <v>139.83463541904732</v>
      </c>
    </row>
    <row r="91" spans="1:9">
      <c r="A91" s="50">
        <v>42430</v>
      </c>
      <c r="B91" s="25">
        <v>13503330</v>
      </c>
      <c r="C91" s="32">
        <f>(B91/$B$2)*100</f>
        <v>148.06386799205609</v>
      </c>
      <c r="D91" s="25">
        <v>1935899</v>
      </c>
      <c r="E91" s="32">
        <f t="shared" si="11"/>
        <v>101.33617885093645</v>
      </c>
      <c r="F91" s="25">
        <v>748079</v>
      </c>
      <c r="G91" s="32">
        <f t="shared" si="6"/>
        <v>65.770679749077942</v>
      </c>
      <c r="H91" s="25">
        <v>3068719</v>
      </c>
      <c r="I91" s="34">
        <f t="shared" si="10"/>
        <v>140.26685596122448</v>
      </c>
    </row>
    <row r="92" spans="1:9">
      <c r="A92" s="50">
        <v>42461</v>
      </c>
      <c r="B92" s="25">
        <v>13665900</v>
      </c>
      <c r="C92" s="32">
        <f t="shared" ref="C92:C116" si="12">(B92/$B$2)*100</f>
        <v>149.84644629085116</v>
      </c>
      <c r="D92" s="25">
        <v>1931701</v>
      </c>
      <c r="E92" s="32">
        <f t="shared" si="11"/>
        <v>101.1164311890924</v>
      </c>
      <c r="F92" s="25">
        <v>740165</v>
      </c>
      <c r="G92" s="32">
        <f t="shared" si="6"/>
        <v>65.074885375042314</v>
      </c>
      <c r="H92" s="25">
        <v>3062031</v>
      </c>
      <c r="I92" s="34">
        <f t="shared" si="10"/>
        <v>139.96115682987076</v>
      </c>
    </row>
    <row r="93" spans="1:9">
      <c r="A93" s="50">
        <v>42491</v>
      </c>
      <c r="B93" s="25">
        <v>13696518</v>
      </c>
      <c r="C93" s="32">
        <f t="shared" si="12"/>
        <v>150.18217233103391</v>
      </c>
      <c r="D93" s="25">
        <v>1944407</v>
      </c>
      <c r="E93" s="32">
        <f t="shared" si="11"/>
        <v>101.78153690404963</v>
      </c>
      <c r="F93" s="25">
        <v>738719</v>
      </c>
      <c r="G93" s="32">
        <f t="shared" si="6"/>
        <v>64.947753878345878</v>
      </c>
      <c r="H93" s="25">
        <v>3063975</v>
      </c>
      <c r="I93" s="32">
        <f t="shared" si="10"/>
        <v>140.05001435250108</v>
      </c>
    </row>
    <row r="94" spans="1:9">
      <c r="A94" s="50">
        <v>42522</v>
      </c>
      <c r="B94" s="98">
        <v>13686743</v>
      </c>
      <c r="C94" s="158">
        <f t="shared" si="12"/>
        <v>150.07498956133026</v>
      </c>
      <c r="D94" s="98">
        <v>1946198</v>
      </c>
      <c r="E94" s="158">
        <f t="shared" si="11"/>
        <v>101.87528822905266</v>
      </c>
      <c r="F94" s="98">
        <v>733669</v>
      </c>
      <c r="G94" s="158">
        <f t="shared" si="6"/>
        <v>64.503760753645352</v>
      </c>
      <c r="H94" s="98">
        <v>3083240</v>
      </c>
      <c r="I94" s="158">
        <f t="shared" si="10"/>
        <v>140.93059057342356</v>
      </c>
    </row>
    <row r="95" spans="1:9">
      <c r="A95" s="50">
        <v>42552</v>
      </c>
      <c r="B95" s="98">
        <v>13362031</v>
      </c>
      <c r="C95" s="158">
        <f t="shared" si="12"/>
        <v>146.51452597912967</v>
      </c>
      <c r="D95" s="98">
        <v>1954146</v>
      </c>
      <c r="E95" s="158">
        <f t="shared" si="11"/>
        <v>102.29133263504038</v>
      </c>
      <c r="F95" s="98">
        <v>729995</v>
      </c>
      <c r="G95" s="158">
        <f t="shared" si="6"/>
        <v>64.180744765496897</v>
      </c>
      <c r="H95" s="98">
        <v>3071724</v>
      </c>
      <c r="I95" s="158">
        <f t="shared" si="10"/>
        <v>140.40421031076363</v>
      </c>
    </row>
    <row r="96" spans="1:9">
      <c r="A96" s="50">
        <v>42583</v>
      </c>
      <c r="B96" s="98">
        <v>13471407</v>
      </c>
      <c r="C96" s="158">
        <f t="shared" si="12"/>
        <v>147.7138326409308</v>
      </c>
      <c r="D96" s="98">
        <v>1962189</v>
      </c>
      <c r="E96" s="158">
        <f t="shared" si="11"/>
        <v>102.71234989187977</v>
      </c>
      <c r="F96" s="98">
        <v>727885</v>
      </c>
      <c r="G96" s="158">
        <f t="shared" si="6"/>
        <v>63.995234766859653</v>
      </c>
      <c r="H96" s="98">
        <v>3042243</v>
      </c>
      <c r="I96" s="158">
        <f t="shared" si="10"/>
        <v>139.05667501001017</v>
      </c>
    </row>
    <row r="97" spans="1:10">
      <c r="A97" s="50">
        <v>42614</v>
      </c>
      <c r="B97" s="98">
        <v>13470684</v>
      </c>
      <c r="C97" s="158">
        <f t="shared" si="12"/>
        <v>147.70590495371897</v>
      </c>
      <c r="D97" s="98">
        <v>1967273</v>
      </c>
      <c r="E97" s="158">
        <f t="shared" si="11"/>
        <v>102.97847593114015</v>
      </c>
      <c r="F97" s="98">
        <v>725393</v>
      </c>
      <c r="G97" s="158">
        <f t="shared" si="6"/>
        <v>63.776139545720298</v>
      </c>
      <c r="H97" s="98">
        <v>2992784</v>
      </c>
      <c r="I97" s="158">
        <f t="shared" si="10"/>
        <v>136.7959732549827</v>
      </c>
    </row>
    <row r="98" spans="1:10">
      <c r="A98" s="50">
        <v>42644</v>
      </c>
      <c r="B98" s="98">
        <v>13660465</v>
      </c>
      <c r="C98" s="158">
        <f t="shared" si="12"/>
        <v>149.78685157439702</v>
      </c>
      <c r="D98" s="98">
        <v>1970606</v>
      </c>
      <c r="E98" s="158">
        <f t="shared" si="11"/>
        <v>103.15294447733505</v>
      </c>
      <c r="F98" s="98">
        <v>724432</v>
      </c>
      <c r="G98" s="158">
        <f t="shared" si="6"/>
        <v>63.691648972881254</v>
      </c>
      <c r="H98" s="98">
        <v>2994165</v>
      </c>
      <c r="I98" s="158">
        <f t="shared" si="10"/>
        <v>136.85909683458789</v>
      </c>
    </row>
    <row r="99" spans="1:10">
      <c r="A99" s="50">
        <v>42675</v>
      </c>
      <c r="B99" s="98">
        <v>13583875</v>
      </c>
      <c r="C99" s="158">
        <f t="shared" si="12"/>
        <v>148.94704304942491</v>
      </c>
      <c r="D99" s="98">
        <v>1984374</v>
      </c>
      <c r="E99" s="158">
        <f t="shared" si="11"/>
        <v>103.87364143023379</v>
      </c>
      <c r="F99" s="98">
        <v>722235</v>
      </c>
      <c r="G99" s="158">
        <f t="shared" si="6"/>
        <v>63.49848998377886</v>
      </c>
      <c r="H99" s="98">
        <v>2986386</v>
      </c>
      <c r="I99" s="158">
        <f t="shared" si="10"/>
        <v>136.50352961826005</v>
      </c>
    </row>
    <row r="100" spans="1:10">
      <c r="A100" s="50">
        <v>42705</v>
      </c>
      <c r="B100" s="98">
        <v>13415843</v>
      </c>
      <c r="C100" s="158">
        <f t="shared" si="12"/>
        <v>147.10457397946652</v>
      </c>
      <c r="D100" s="98">
        <v>1983661</v>
      </c>
      <c r="E100" s="158">
        <f t="shared" si="11"/>
        <v>103.83631887594727</v>
      </c>
      <c r="F100" s="98">
        <v>717876</v>
      </c>
      <c r="G100" s="158">
        <f t="shared" si="6"/>
        <v>63.11524918564627</v>
      </c>
      <c r="H100" s="98">
        <v>2982548</v>
      </c>
      <c r="I100" s="158">
        <f t="shared" si="10"/>
        <v>136.32810000310818</v>
      </c>
    </row>
    <row r="101" spans="1:10">
      <c r="A101" s="171">
        <v>42736</v>
      </c>
      <c r="B101" s="63">
        <v>13115945</v>
      </c>
      <c r="C101" s="172">
        <f t="shared" si="12"/>
        <v>143.81619563996941</v>
      </c>
      <c r="D101" s="63">
        <v>1806614</v>
      </c>
      <c r="E101" s="172">
        <f t="shared" si="11"/>
        <v>94.568652299838831</v>
      </c>
      <c r="F101" s="63">
        <v>713465</v>
      </c>
      <c r="G101" s="172">
        <f t="shared" si="6"/>
        <v>62.727436577120734</v>
      </c>
      <c r="H101" s="63">
        <v>2970210</v>
      </c>
      <c r="I101" s="172">
        <f t="shared" si="10"/>
        <v>135.76414726945953</v>
      </c>
    </row>
    <row r="102" spans="1:10">
      <c r="A102" s="171">
        <v>42767</v>
      </c>
      <c r="B102" s="63">
        <v>13126079</v>
      </c>
      <c r="C102" s="172">
        <f t="shared" si="12"/>
        <v>143.92731484080591</v>
      </c>
      <c r="D102" s="63">
        <v>1983739</v>
      </c>
      <c r="E102" s="172">
        <f t="shared" si="11"/>
        <v>103.84040184822545</v>
      </c>
      <c r="F102" s="63">
        <v>715201</v>
      </c>
      <c r="G102" s="172">
        <f t="shared" si="6"/>
        <v>62.880064708700942</v>
      </c>
      <c r="H102" s="63">
        <v>2965218</v>
      </c>
      <c r="I102" s="172">
        <f t="shared" si="10"/>
        <v>135.53596992739645</v>
      </c>
    </row>
    <row r="103" spans="1:10">
      <c r="A103" s="171">
        <v>42795</v>
      </c>
      <c r="B103" s="63">
        <v>13558783</v>
      </c>
      <c r="C103" s="172">
        <f t="shared" si="12"/>
        <v>148.67190953971607</v>
      </c>
      <c r="D103" s="63">
        <v>2006893</v>
      </c>
      <c r="E103" s="172">
        <f t="shared" si="11"/>
        <v>105.05241646526619</v>
      </c>
      <c r="F103" s="63">
        <v>727211</v>
      </c>
      <c r="G103" s="172">
        <f t="shared" si="6"/>
        <v>63.935977070612495</v>
      </c>
      <c r="H103" s="63">
        <v>2970810</v>
      </c>
      <c r="I103" s="172">
        <f t="shared" si="10"/>
        <v>135.79157243076517</v>
      </c>
    </row>
    <row r="104" spans="1:10">
      <c r="A104" s="171">
        <v>42826</v>
      </c>
      <c r="B104" s="63">
        <v>13849359</v>
      </c>
      <c r="C104" s="172">
        <f t="shared" si="12"/>
        <v>151.85807224962983</v>
      </c>
      <c r="D104" s="63">
        <v>2031171</v>
      </c>
      <c r="E104" s="172">
        <f t="shared" si="11"/>
        <v>106.32326775975163</v>
      </c>
      <c r="F104" s="63">
        <v>728918</v>
      </c>
      <c r="G104" s="172">
        <f t="shared" si="6"/>
        <v>64.086055538704329</v>
      </c>
      <c r="H104" s="63">
        <v>2969930</v>
      </c>
      <c r="I104" s="172">
        <f t="shared" si="10"/>
        <v>135.75134886085021</v>
      </c>
      <c r="J104" s="141"/>
    </row>
    <row r="105" spans="1:10">
      <c r="A105" s="171">
        <v>42856</v>
      </c>
      <c r="B105" s="63">
        <v>14105505</v>
      </c>
      <c r="C105" s="172">
        <f t="shared" si="12"/>
        <v>154.66671038042372</v>
      </c>
      <c r="D105" s="63">
        <v>2041743</v>
      </c>
      <c r="E105" s="172">
        <f t="shared" si="11"/>
        <v>106.87666754084151</v>
      </c>
      <c r="F105" s="63">
        <v>729891</v>
      </c>
      <c r="G105" s="172">
        <f t="shared" si="6"/>
        <v>64.171601144710991</v>
      </c>
      <c r="H105" s="63">
        <v>2970555</v>
      </c>
      <c r="I105" s="172">
        <f t="shared" si="10"/>
        <v>135.77991673721027</v>
      </c>
    </row>
    <row r="106" spans="1:10">
      <c r="A106" s="171">
        <v>42887</v>
      </c>
      <c r="B106" s="63">
        <v>14009873</v>
      </c>
      <c r="C106" s="172">
        <f t="shared" si="12"/>
        <v>153.61810653057216</v>
      </c>
      <c r="D106" s="63">
        <v>2061171</v>
      </c>
      <c r="E106" s="172">
        <f t="shared" si="11"/>
        <v>107.8936417129011</v>
      </c>
      <c r="F106" s="63">
        <v>728002</v>
      </c>
      <c r="G106" s="172">
        <f t="shared" si="6"/>
        <v>64.005521340243803</v>
      </c>
      <c r="H106" s="63">
        <v>2976758</v>
      </c>
      <c r="I106" s="172">
        <f t="shared" si="10"/>
        <v>136.0634471965086</v>
      </c>
    </row>
    <row r="107" spans="1:10">
      <c r="A107" s="171">
        <v>42917</v>
      </c>
      <c r="B107" s="63">
        <v>14195607</v>
      </c>
      <c r="C107" s="172">
        <f t="shared" si="12"/>
        <v>155.65467783984448</v>
      </c>
      <c r="D107" s="63">
        <v>2025404</v>
      </c>
      <c r="E107" s="172">
        <f t="shared" si="11"/>
        <v>106.02138954015787</v>
      </c>
      <c r="F107" s="63">
        <v>725985</v>
      </c>
      <c r="G107" s="172">
        <f t="shared" si="6"/>
        <v>63.828187848655496</v>
      </c>
      <c r="H107" s="63">
        <v>2975092</v>
      </c>
      <c r="I107" s="172">
        <f t="shared" si="10"/>
        <v>135.98729666528322</v>
      </c>
    </row>
    <row r="108" spans="1:10">
      <c r="A108" s="171">
        <v>42948</v>
      </c>
      <c r="B108" s="63">
        <v>14265038</v>
      </c>
      <c r="C108" s="172">
        <f t="shared" si="12"/>
        <v>156.41598800693339</v>
      </c>
      <c r="D108" s="63">
        <v>2034842</v>
      </c>
      <c r="E108" s="172">
        <f t="shared" si="11"/>
        <v>106.51542918581869</v>
      </c>
      <c r="F108" s="63">
        <v>719077</v>
      </c>
      <c r="G108" s="172">
        <f t="shared" si="6"/>
        <v>63.22084042183743</v>
      </c>
      <c r="H108" s="63">
        <v>2960311</v>
      </c>
      <c r="I108" s="172">
        <f t="shared" si="10"/>
        <v>135.31167781651837</v>
      </c>
    </row>
    <row r="109" spans="1:10">
      <c r="A109" s="171">
        <v>42979</v>
      </c>
      <c r="B109" s="63">
        <v>14547574</v>
      </c>
      <c r="C109" s="172">
        <f t="shared" si="12"/>
        <v>159.51399220345405</v>
      </c>
      <c r="D109" s="63">
        <v>2050491</v>
      </c>
      <c r="E109" s="172">
        <f t="shared" si="11"/>
        <v>107.33458858557989</v>
      </c>
      <c r="F109" s="63">
        <v>721626</v>
      </c>
      <c r="G109" s="172">
        <f t="shared" si="6"/>
        <v>63.444947050522906</v>
      </c>
      <c r="H109" s="63">
        <v>2964754</v>
      </c>
      <c r="I109" s="172">
        <f t="shared" si="10"/>
        <v>135.51476113598676</v>
      </c>
    </row>
    <row r="110" spans="1:10">
      <c r="A110" s="171">
        <v>43009</v>
      </c>
      <c r="B110" s="63">
        <v>14644895</v>
      </c>
      <c r="C110" s="172">
        <f t="shared" si="12"/>
        <v>160.58111592011173</v>
      </c>
      <c r="D110" s="63">
        <v>2051518</v>
      </c>
      <c r="E110" s="172">
        <f t="shared" si="11"/>
        <v>107.38834772057604</v>
      </c>
      <c r="F110" s="63">
        <v>717318</v>
      </c>
      <c r="G110" s="172">
        <f t="shared" si="6"/>
        <v>63.066190143352628</v>
      </c>
      <c r="H110" s="63">
        <v>2976497</v>
      </c>
      <c r="I110" s="172">
        <f t="shared" si="10"/>
        <v>136.05151725134064</v>
      </c>
    </row>
    <row r="111" spans="1:10">
      <c r="A111" s="171">
        <v>43040</v>
      </c>
      <c r="B111" s="63">
        <v>14555878</v>
      </c>
      <c r="C111" s="172">
        <f t="shared" si="12"/>
        <v>159.6050454740033</v>
      </c>
      <c r="D111" s="63">
        <v>2059343</v>
      </c>
      <c r="E111" s="172">
        <f t="shared" si="11"/>
        <v>107.79795359335584</v>
      </c>
      <c r="F111" s="63">
        <v>708447</v>
      </c>
      <c r="G111" s="172">
        <f t="shared" si="6"/>
        <v>62.286256874200483</v>
      </c>
      <c r="H111" s="63">
        <v>2979048</v>
      </c>
      <c r="I111" s="172">
        <f t="shared" si="10"/>
        <v>136.16811989549186</v>
      </c>
    </row>
    <row r="112" spans="1:10">
      <c r="A112" s="171">
        <v>43070</v>
      </c>
      <c r="B112" s="63">
        <v>14477817</v>
      </c>
      <c r="C112" s="172">
        <f t="shared" si="12"/>
        <v>158.74910744987685</v>
      </c>
      <c r="D112" s="63">
        <v>2071892</v>
      </c>
      <c r="E112" s="172">
        <f t="shared" si="11"/>
        <v>108.45484101795829</v>
      </c>
      <c r="F112" s="63">
        <v>705592</v>
      </c>
      <c r="G112" s="172">
        <f t="shared" si="6"/>
        <v>62.035246899741082</v>
      </c>
      <c r="H112" s="63">
        <v>2986088</v>
      </c>
      <c r="I112" s="172">
        <f t="shared" si="10"/>
        <v>136.48990845481157</v>
      </c>
    </row>
    <row r="113" spans="1:9">
      <c r="A113" s="171">
        <v>43101</v>
      </c>
      <c r="B113" s="63">
        <v>14218231</v>
      </c>
      <c r="C113" s="172">
        <f t="shared" si="12"/>
        <v>155.90274975613866</v>
      </c>
      <c r="D113" s="63">
        <v>2052155</v>
      </c>
      <c r="E113" s="172">
        <f t="shared" si="11"/>
        <v>107.42169199418123</v>
      </c>
      <c r="F113" s="63">
        <v>710746</v>
      </c>
      <c r="G113" s="172">
        <f t="shared" si="6"/>
        <v>62.488383645227522</v>
      </c>
      <c r="H113" s="63">
        <v>2989631</v>
      </c>
      <c r="I113" s="172">
        <f t="shared" si="10"/>
        <v>136.65185403232147</v>
      </c>
    </row>
    <row r="114" spans="1:9">
      <c r="A114" s="171">
        <v>43132</v>
      </c>
      <c r="B114" s="63">
        <v>14127524</v>
      </c>
      <c r="C114" s="172">
        <f t="shared" si="12"/>
        <v>154.90814847823492</v>
      </c>
      <c r="D114" s="63">
        <v>2122417</v>
      </c>
      <c r="E114" s="172">
        <f t="shared" si="11"/>
        <v>111.09961248405415</v>
      </c>
      <c r="F114" s="63">
        <v>713378</v>
      </c>
      <c r="G114" s="172">
        <f t="shared" si="6"/>
        <v>62.719787586655585</v>
      </c>
      <c r="H114" s="63">
        <v>2996690</v>
      </c>
      <c r="I114" s="172">
        <f t="shared" si="10"/>
        <v>136.9745110550825</v>
      </c>
    </row>
    <row r="115" spans="1:9">
      <c r="A115" s="171">
        <v>43160</v>
      </c>
      <c r="B115" s="63">
        <v>14325806</v>
      </c>
      <c r="C115" s="172">
        <f t="shared" si="12"/>
        <v>157.08230847234015</v>
      </c>
      <c r="D115" s="63">
        <v>2096645</v>
      </c>
      <c r="E115" s="172">
        <f t="shared" si="11"/>
        <v>109.7505565667019</v>
      </c>
      <c r="F115" s="63">
        <v>708264</v>
      </c>
      <c r="G115" s="172">
        <f t="shared" si="6"/>
        <v>62.270167618394503</v>
      </c>
      <c r="H115" s="63">
        <v>3006828</v>
      </c>
      <c r="I115" s="172">
        <f t="shared" si="10"/>
        <v>137.43790486394377</v>
      </c>
    </row>
    <row r="116" spans="1:9">
      <c r="A116" s="171">
        <v>43191</v>
      </c>
      <c r="B116" s="63">
        <v>14527332</v>
      </c>
      <c r="C116" s="172">
        <f t="shared" si="12"/>
        <v>159.29203889150099</v>
      </c>
      <c r="D116" s="63">
        <v>2106552</v>
      </c>
      <c r="E116" s="172">
        <f t="shared" si="11"/>
        <v>110.2691463918303</v>
      </c>
      <c r="F116" s="63">
        <v>706409</v>
      </c>
      <c r="G116" s="172">
        <f t="shared" si="6"/>
        <v>62.107077074568863</v>
      </c>
      <c r="H116" s="63">
        <v>3011373</v>
      </c>
      <c r="I116" s="172">
        <f t="shared" si="10"/>
        <v>137.64565046083413</v>
      </c>
    </row>
    <row r="117" spans="1:9">
      <c r="B117" s="141"/>
      <c r="D117" s="141"/>
    </row>
    <row r="118" spans="1:9">
      <c r="D118" s="141"/>
    </row>
    <row r="119" spans="1:9">
      <c r="D119" s="141"/>
    </row>
    <row r="120" spans="1:9">
      <c r="D120" s="141"/>
    </row>
    <row r="121" spans="1:9">
      <c r="D121" s="11"/>
    </row>
    <row r="122" spans="1:9">
      <c r="D122" s="141"/>
    </row>
    <row r="123" spans="1:9">
      <c r="D123" s="141"/>
    </row>
    <row r="124" spans="1:9">
      <c r="D124" s="141"/>
    </row>
    <row r="125" spans="1:9">
      <c r="D125" s="141"/>
    </row>
    <row r="126" spans="1:9">
      <c r="D126" s="141"/>
    </row>
    <row r="127" spans="1:9">
      <c r="D127" s="141"/>
    </row>
    <row r="128" spans="1:9">
      <c r="D128" s="141"/>
    </row>
    <row r="129" spans="4:4">
      <c r="D129" s="141"/>
    </row>
    <row r="130" spans="4:4">
      <c r="D130" s="141"/>
    </row>
    <row r="131" spans="4:4">
      <c r="D131" s="14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0" zoomScaleNormal="80" workbookViewId="0">
      <pane ySplit="2" topLeftCell="A3" activePane="bottomLeft" state="frozen"/>
      <selection pane="bottomLeft" activeCell="W8" sqref="W8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4" ht="39.950000000000003" customHeight="1">
      <c r="A2" s="95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301</v>
      </c>
      <c r="J2" s="92" t="s">
        <v>319</v>
      </c>
      <c r="K2" s="92" t="s">
        <v>356</v>
      </c>
      <c r="L2" s="92" t="s">
        <v>304</v>
      </c>
      <c r="M2" s="96" t="s">
        <v>321</v>
      </c>
      <c r="N2" s="161" t="s">
        <v>357</v>
      </c>
    </row>
    <row r="3" spans="1:14">
      <c r="A3" s="37">
        <v>1</v>
      </c>
      <c r="B3" s="99" t="s">
        <v>2</v>
      </c>
      <c r="C3" s="98">
        <v>16646</v>
      </c>
      <c r="D3" s="98">
        <v>16769</v>
      </c>
      <c r="E3" s="98">
        <v>17001</v>
      </c>
      <c r="F3" s="98"/>
      <c r="G3" s="98"/>
      <c r="H3" s="98"/>
      <c r="I3" s="100">
        <f t="shared" ref="I3:I34" si="0">E3/$E$92</f>
        <v>9.0392338158050752E-3</v>
      </c>
      <c r="J3" s="100">
        <f t="shared" ref="J3:J66" si="1">(E3-C3)/C3</f>
        <v>2.1326444791541513E-2</v>
      </c>
      <c r="K3" s="97">
        <f t="shared" ref="K3:K66" si="2">E3-C3</f>
        <v>355</v>
      </c>
      <c r="L3" s="101">
        <f>K3/$K$92</f>
        <v>3.6400922840297361E-3</v>
      </c>
      <c r="M3" s="98">
        <f t="shared" ref="M3:M66" si="3">E3-D3</f>
        <v>232</v>
      </c>
      <c r="N3" s="98">
        <f>H3-G3</f>
        <v>0</v>
      </c>
    </row>
    <row r="4" spans="1:14">
      <c r="A4" s="37">
        <v>2</v>
      </c>
      <c r="B4" s="99" t="s">
        <v>3</v>
      </c>
      <c r="C4" s="98">
        <v>2989</v>
      </c>
      <c r="D4" s="98">
        <v>2645</v>
      </c>
      <c r="E4" s="98">
        <v>2943</v>
      </c>
      <c r="F4" s="98"/>
      <c r="G4" s="98"/>
      <c r="H4" s="98"/>
      <c r="I4" s="100">
        <f t="shared" si="0"/>
        <v>1.564758844768798E-3</v>
      </c>
      <c r="J4" s="100">
        <f t="shared" si="1"/>
        <v>-1.5389762462361994E-2</v>
      </c>
      <c r="K4" s="97">
        <f t="shared" si="2"/>
        <v>-46</v>
      </c>
      <c r="L4" s="101">
        <f t="shared" ref="L4:L67" si="4">K4/$K$92</f>
        <v>-4.7167392976159961E-4</v>
      </c>
      <c r="M4" s="98">
        <f t="shared" si="3"/>
        <v>298</v>
      </c>
      <c r="N4" s="98">
        <f t="shared" ref="N4:N67" si="5">H4-G4</f>
        <v>0</v>
      </c>
    </row>
    <row r="5" spans="1:14">
      <c r="A5" s="37">
        <v>3</v>
      </c>
      <c r="B5" s="99" t="s">
        <v>4</v>
      </c>
      <c r="C5" s="98">
        <v>1203</v>
      </c>
      <c r="D5" s="98">
        <v>1164</v>
      </c>
      <c r="E5" s="98">
        <v>1157</v>
      </c>
      <c r="F5" s="98"/>
      <c r="G5" s="98"/>
      <c r="H5" s="98"/>
      <c r="I5" s="100">
        <f t="shared" si="0"/>
        <v>6.1516343302667317E-4</v>
      </c>
      <c r="J5" s="100">
        <f t="shared" si="1"/>
        <v>-3.8237738985868665E-2</v>
      </c>
      <c r="K5" s="97">
        <f t="shared" si="2"/>
        <v>-46</v>
      </c>
      <c r="L5" s="101">
        <f t="shared" si="4"/>
        <v>-4.7167392976159961E-4</v>
      </c>
      <c r="M5" s="98">
        <f t="shared" si="3"/>
        <v>-7</v>
      </c>
      <c r="N5" s="98">
        <f t="shared" si="5"/>
        <v>0</v>
      </c>
    </row>
    <row r="6" spans="1:14">
      <c r="A6" s="37">
        <v>5</v>
      </c>
      <c r="B6" s="99" t="s">
        <v>5</v>
      </c>
      <c r="C6" s="98">
        <v>629</v>
      </c>
      <c r="D6" s="98">
        <v>432</v>
      </c>
      <c r="E6" s="98">
        <v>427</v>
      </c>
      <c r="F6" s="98"/>
      <c r="G6" s="98"/>
      <c r="H6" s="98"/>
      <c r="I6" s="100">
        <f t="shared" si="0"/>
        <v>2.2703092990699177E-4</v>
      </c>
      <c r="J6" s="100">
        <f t="shared" si="1"/>
        <v>-0.32114467408585057</v>
      </c>
      <c r="K6" s="97">
        <f t="shared" si="2"/>
        <v>-202</v>
      </c>
      <c r="L6" s="101">
        <f t="shared" si="4"/>
        <v>-2.0712637785183286E-3</v>
      </c>
      <c r="M6" s="98">
        <f t="shared" si="3"/>
        <v>-5</v>
      </c>
      <c r="N6" s="98">
        <f t="shared" si="5"/>
        <v>0</v>
      </c>
    </row>
    <row r="7" spans="1:14" ht="15.75" customHeight="1">
      <c r="A7" s="37">
        <v>6</v>
      </c>
      <c r="B7" s="99" t="s">
        <v>6</v>
      </c>
      <c r="C7" s="98">
        <v>36</v>
      </c>
      <c r="D7" s="98">
        <v>30</v>
      </c>
      <c r="E7" s="98">
        <v>30</v>
      </c>
      <c r="F7" s="98"/>
      <c r="G7" s="98"/>
      <c r="H7" s="98"/>
      <c r="I7" s="100">
        <f t="shared" si="0"/>
        <v>1.5950650813137595E-5</v>
      </c>
      <c r="J7" s="100">
        <f t="shared" si="1"/>
        <v>-0.16666666666666666</v>
      </c>
      <c r="K7" s="97">
        <f t="shared" si="2"/>
        <v>-6</v>
      </c>
      <c r="L7" s="101">
        <f t="shared" si="4"/>
        <v>-6.1522686490643423E-5</v>
      </c>
      <c r="M7" s="98">
        <f t="shared" si="3"/>
        <v>0</v>
      </c>
      <c r="N7" s="98">
        <f t="shared" si="5"/>
        <v>0</v>
      </c>
    </row>
    <row r="8" spans="1:14">
      <c r="A8" s="37">
        <v>7</v>
      </c>
      <c r="B8" s="99" t="s">
        <v>7</v>
      </c>
      <c r="C8" s="98">
        <v>929</v>
      </c>
      <c r="D8" s="98">
        <v>752</v>
      </c>
      <c r="E8" s="98">
        <v>754</v>
      </c>
      <c r="F8" s="98"/>
      <c r="G8" s="98"/>
      <c r="H8" s="98"/>
      <c r="I8" s="100">
        <f t="shared" si="0"/>
        <v>4.0089302377019153E-4</v>
      </c>
      <c r="J8" s="100">
        <f t="shared" si="1"/>
        <v>-0.18837459634015069</v>
      </c>
      <c r="K8" s="97">
        <f t="shared" si="2"/>
        <v>-175</v>
      </c>
      <c r="L8" s="101">
        <f t="shared" si="4"/>
        <v>-1.7944116893104333E-3</v>
      </c>
      <c r="M8" s="98">
        <f t="shared" si="3"/>
        <v>2</v>
      </c>
      <c r="N8" s="98">
        <f t="shared" si="5"/>
        <v>0</v>
      </c>
    </row>
    <row r="9" spans="1:14">
      <c r="A9" s="37">
        <v>8</v>
      </c>
      <c r="B9" s="99" t="s">
        <v>299</v>
      </c>
      <c r="C9" s="98">
        <v>4816</v>
      </c>
      <c r="D9" s="98">
        <v>4912</v>
      </c>
      <c r="E9" s="98">
        <v>4985</v>
      </c>
      <c r="F9" s="98"/>
      <c r="G9" s="98"/>
      <c r="H9" s="98"/>
      <c r="I9" s="100">
        <f t="shared" si="0"/>
        <v>2.6504664767830304E-3</v>
      </c>
      <c r="J9" s="100">
        <f t="shared" si="1"/>
        <v>3.5091362126245848E-2</v>
      </c>
      <c r="K9" s="97">
        <f t="shared" si="2"/>
        <v>169</v>
      </c>
      <c r="L9" s="101">
        <f t="shared" si="4"/>
        <v>1.7328890028197898E-3</v>
      </c>
      <c r="M9" s="98">
        <f t="shared" si="3"/>
        <v>73</v>
      </c>
      <c r="N9" s="98">
        <f t="shared" si="5"/>
        <v>0</v>
      </c>
    </row>
    <row r="10" spans="1:14">
      <c r="A10" s="37">
        <v>9</v>
      </c>
      <c r="B10" s="99" t="s">
        <v>8</v>
      </c>
      <c r="C10" s="98">
        <v>522</v>
      </c>
      <c r="D10" s="98">
        <v>560</v>
      </c>
      <c r="E10" s="98">
        <v>590</v>
      </c>
      <c r="F10" s="98"/>
      <c r="G10" s="98"/>
      <c r="H10" s="98"/>
      <c r="I10" s="100">
        <f t="shared" si="0"/>
        <v>3.136961326583727E-4</v>
      </c>
      <c r="J10" s="100">
        <f t="shared" si="1"/>
        <v>0.13026819923371646</v>
      </c>
      <c r="K10" s="97">
        <f t="shared" si="2"/>
        <v>68</v>
      </c>
      <c r="L10" s="101">
        <f t="shared" si="4"/>
        <v>6.9725711356062548E-4</v>
      </c>
      <c r="M10" s="98">
        <f t="shared" si="3"/>
        <v>30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42175</v>
      </c>
      <c r="D11" s="97">
        <v>42952</v>
      </c>
      <c r="E11" s="98">
        <v>43063</v>
      </c>
      <c r="F11" s="98"/>
      <c r="G11" s="98"/>
      <c r="H11" s="98"/>
      <c r="I11" s="100">
        <f t="shared" si="0"/>
        <v>2.2896095865538139E-2</v>
      </c>
      <c r="J11" s="100">
        <f t="shared" si="1"/>
        <v>2.105512744516894E-2</v>
      </c>
      <c r="K11" s="97">
        <f t="shared" si="2"/>
        <v>888</v>
      </c>
      <c r="L11" s="101">
        <f t="shared" si="4"/>
        <v>9.1053576006152274E-3</v>
      </c>
      <c r="M11" s="98">
        <f t="shared" si="3"/>
        <v>111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660</v>
      </c>
      <c r="D12" s="97">
        <v>670</v>
      </c>
      <c r="E12" s="98">
        <v>676</v>
      </c>
      <c r="F12" s="98"/>
      <c r="G12" s="98"/>
      <c r="H12" s="98"/>
      <c r="I12" s="100">
        <f t="shared" si="0"/>
        <v>3.5942133165603376E-4</v>
      </c>
      <c r="J12" s="100">
        <f t="shared" si="1"/>
        <v>2.4242424242424242E-2</v>
      </c>
      <c r="K12" s="97">
        <f t="shared" si="2"/>
        <v>16</v>
      </c>
      <c r="L12" s="101">
        <f t="shared" si="4"/>
        <v>1.6406049730838246E-4</v>
      </c>
      <c r="M12" s="98">
        <f t="shared" si="3"/>
        <v>6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54</v>
      </c>
      <c r="D13" s="97">
        <v>70</v>
      </c>
      <c r="E13" s="98">
        <v>67</v>
      </c>
      <c r="F13" s="98"/>
      <c r="G13" s="98"/>
      <c r="H13" s="98"/>
      <c r="I13" s="100">
        <f t="shared" si="0"/>
        <v>3.5623120149340625E-5</v>
      </c>
      <c r="J13" s="100">
        <f t="shared" si="1"/>
        <v>0.24074074074074073</v>
      </c>
      <c r="K13" s="97">
        <f t="shared" si="2"/>
        <v>13</v>
      </c>
      <c r="L13" s="101">
        <f t="shared" si="4"/>
        <v>1.3329915406306076E-4</v>
      </c>
      <c r="M13" s="98">
        <f t="shared" si="3"/>
        <v>-3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16519</v>
      </c>
      <c r="D14" s="97">
        <v>16866</v>
      </c>
      <c r="E14" s="98">
        <v>17293</v>
      </c>
      <c r="F14" s="98"/>
      <c r="G14" s="98"/>
      <c r="H14" s="98"/>
      <c r="I14" s="100">
        <f t="shared" si="0"/>
        <v>9.1944868170529478E-3</v>
      </c>
      <c r="J14" s="100">
        <f t="shared" si="1"/>
        <v>4.6855136509473941E-2</v>
      </c>
      <c r="K14" s="97">
        <f t="shared" si="2"/>
        <v>774</v>
      </c>
      <c r="L14" s="101">
        <f t="shared" si="4"/>
        <v>7.9364265572930016E-3</v>
      </c>
      <c r="M14" s="98">
        <f t="shared" si="3"/>
        <v>427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32350</v>
      </c>
      <c r="D15" s="97">
        <v>33165</v>
      </c>
      <c r="E15" s="98">
        <v>33402</v>
      </c>
      <c r="F15" s="98"/>
      <c r="G15" s="98"/>
      <c r="H15" s="98"/>
      <c r="I15" s="100">
        <f t="shared" si="0"/>
        <v>1.7759454615347395E-2</v>
      </c>
      <c r="J15" s="100">
        <f t="shared" si="1"/>
        <v>3.2519319938176194E-2</v>
      </c>
      <c r="K15" s="97">
        <f t="shared" si="2"/>
        <v>1052</v>
      </c>
      <c r="L15" s="101">
        <f t="shared" si="4"/>
        <v>1.0786977698026147E-2</v>
      </c>
      <c r="M15" s="98">
        <f t="shared" si="3"/>
        <v>237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6374</v>
      </c>
      <c r="D16" s="97">
        <v>6508</v>
      </c>
      <c r="E16" s="98">
        <v>6548</v>
      </c>
      <c r="F16" s="98"/>
      <c r="G16" s="98"/>
      <c r="H16" s="98"/>
      <c r="I16" s="100">
        <f t="shared" si="0"/>
        <v>3.4814953841474988E-3</v>
      </c>
      <c r="J16" s="100">
        <f t="shared" si="1"/>
        <v>2.7298399748980233E-2</v>
      </c>
      <c r="K16" s="97">
        <f t="shared" si="2"/>
        <v>174</v>
      </c>
      <c r="L16" s="101">
        <f t="shared" si="4"/>
        <v>1.7841579082286594E-3</v>
      </c>
      <c r="M16" s="98">
        <f t="shared" si="3"/>
        <v>40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10430</v>
      </c>
      <c r="D17" s="97">
        <v>10539</v>
      </c>
      <c r="E17" s="98">
        <v>10564</v>
      </c>
      <c r="F17" s="98"/>
      <c r="G17" s="98"/>
      <c r="H17" s="98"/>
      <c r="I17" s="100">
        <f t="shared" si="0"/>
        <v>5.6167558396661849E-3</v>
      </c>
      <c r="J17" s="100">
        <f t="shared" si="1"/>
        <v>1.2847555129434324E-2</v>
      </c>
      <c r="K17" s="97">
        <f t="shared" si="2"/>
        <v>134</v>
      </c>
      <c r="L17" s="101">
        <f t="shared" si="4"/>
        <v>1.3740066649577031E-3</v>
      </c>
      <c r="M17" s="98">
        <f t="shared" si="3"/>
        <v>25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2490</v>
      </c>
      <c r="D18" s="97">
        <v>2611</v>
      </c>
      <c r="E18" s="98">
        <v>2622</v>
      </c>
      <c r="F18" s="98"/>
      <c r="G18" s="98"/>
      <c r="H18" s="98"/>
      <c r="I18" s="100">
        <f t="shared" si="0"/>
        <v>1.3940868810682256E-3</v>
      </c>
      <c r="J18" s="100">
        <f t="shared" si="1"/>
        <v>5.3012048192771083E-2</v>
      </c>
      <c r="K18" s="97">
        <f t="shared" si="2"/>
        <v>132</v>
      </c>
      <c r="L18" s="101">
        <f t="shared" si="4"/>
        <v>1.3534991027941553E-3</v>
      </c>
      <c r="M18" s="98">
        <f t="shared" si="3"/>
        <v>11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7885</v>
      </c>
      <c r="D19" s="97">
        <v>7789</v>
      </c>
      <c r="E19" s="98">
        <v>7787</v>
      </c>
      <c r="F19" s="98"/>
      <c r="G19" s="98"/>
      <c r="H19" s="98"/>
      <c r="I19" s="100">
        <f t="shared" si="0"/>
        <v>4.1402572627300812E-3</v>
      </c>
      <c r="J19" s="100">
        <f t="shared" si="1"/>
        <v>-1.2428662016487001E-2</v>
      </c>
      <c r="K19" s="97">
        <f t="shared" si="2"/>
        <v>-98</v>
      </c>
      <c r="L19" s="101">
        <f t="shared" si="4"/>
        <v>-1.0048705460138426E-3</v>
      </c>
      <c r="M19" s="98">
        <f t="shared" si="3"/>
        <v>-2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267</v>
      </c>
      <c r="D20" s="97">
        <v>267</v>
      </c>
      <c r="E20" s="98">
        <v>266</v>
      </c>
      <c r="F20" s="98"/>
      <c r="G20" s="98"/>
      <c r="H20" s="98"/>
      <c r="I20" s="100">
        <f t="shared" si="0"/>
        <v>1.4142910387648667E-4</v>
      </c>
      <c r="J20" s="100">
        <f t="shared" si="1"/>
        <v>-3.7453183520599251E-3</v>
      </c>
      <c r="K20" s="97">
        <f t="shared" si="2"/>
        <v>-1</v>
      </c>
      <c r="L20" s="101">
        <f t="shared" si="4"/>
        <v>-1.0253781081773904E-5</v>
      </c>
      <c r="M20" s="98">
        <f t="shared" si="3"/>
        <v>-1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4429</v>
      </c>
      <c r="D21" s="97">
        <v>4615</v>
      </c>
      <c r="E21" s="98">
        <v>4661</v>
      </c>
      <c r="F21" s="98"/>
      <c r="G21" s="98"/>
      <c r="H21" s="98"/>
      <c r="I21" s="100">
        <f t="shared" si="0"/>
        <v>2.4781994480011444E-3</v>
      </c>
      <c r="J21" s="100">
        <f t="shared" si="1"/>
        <v>5.2382027545721382E-2</v>
      </c>
      <c r="K21" s="97">
        <f t="shared" si="2"/>
        <v>232</v>
      </c>
      <c r="L21" s="101">
        <f t="shared" si="4"/>
        <v>2.378877210971546E-3</v>
      </c>
      <c r="M21" s="98">
        <f t="shared" si="3"/>
        <v>46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372</v>
      </c>
      <c r="D22" s="97">
        <v>402</v>
      </c>
      <c r="E22" s="98">
        <v>416</v>
      </c>
      <c r="F22" s="98"/>
      <c r="G22" s="98"/>
      <c r="H22" s="98"/>
      <c r="I22" s="100">
        <f t="shared" si="0"/>
        <v>2.2118235794217465E-4</v>
      </c>
      <c r="J22" s="100">
        <f t="shared" si="1"/>
        <v>0.11827956989247312</v>
      </c>
      <c r="K22" s="97">
        <f t="shared" si="2"/>
        <v>44</v>
      </c>
      <c r="L22" s="101">
        <f t="shared" si="4"/>
        <v>4.5116636759805179E-4</v>
      </c>
      <c r="M22" s="98">
        <f t="shared" si="3"/>
        <v>14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12981</v>
      </c>
      <c r="D23" s="97">
        <v>13332</v>
      </c>
      <c r="E23" s="98">
        <v>13407</v>
      </c>
      <c r="F23" s="98"/>
      <c r="G23" s="98"/>
      <c r="H23" s="98"/>
      <c r="I23" s="100">
        <f t="shared" si="0"/>
        <v>7.128345848391191E-3</v>
      </c>
      <c r="J23" s="100">
        <f t="shared" si="1"/>
        <v>3.2817194360989135E-2</v>
      </c>
      <c r="K23" s="97">
        <f t="shared" si="2"/>
        <v>426</v>
      </c>
      <c r="L23" s="101">
        <f t="shared" si="4"/>
        <v>4.3681107408356833E-3</v>
      </c>
      <c r="M23" s="98">
        <f t="shared" si="3"/>
        <v>75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13934</v>
      </c>
      <c r="D24" s="97">
        <v>14119</v>
      </c>
      <c r="E24" s="98">
        <v>14211</v>
      </c>
      <c r="F24" s="98"/>
      <c r="G24" s="98"/>
      <c r="H24" s="98"/>
      <c r="I24" s="100">
        <f t="shared" si="0"/>
        <v>7.5558232901832782E-3</v>
      </c>
      <c r="J24" s="100">
        <f t="shared" si="1"/>
        <v>1.9879431606143246E-2</v>
      </c>
      <c r="K24" s="97">
        <f t="shared" si="2"/>
        <v>277</v>
      </c>
      <c r="L24" s="101">
        <f t="shared" si="4"/>
        <v>2.8402973596513715E-3</v>
      </c>
      <c r="M24" s="98">
        <f t="shared" si="3"/>
        <v>92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7209</v>
      </c>
      <c r="D25" s="97">
        <v>6739</v>
      </c>
      <c r="E25" s="98">
        <v>6749</v>
      </c>
      <c r="F25" s="98"/>
      <c r="G25" s="98"/>
      <c r="H25" s="98"/>
      <c r="I25" s="100">
        <f t="shared" si="0"/>
        <v>3.5883647445955208E-3</v>
      </c>
      <c r="J25" s="100">
        <f t="shared" si="1"/>
        <v>-6.3809127479539471E-2</v>
      </c>
      <c r="K25" s="97">
        <f t="shared" si="2"/>
        <v>-460</v>
      </c>
      <c r="L25" s="101">
        <f t="shared" si="4"/>
        <v>-4.7167392976159963E-3</v>
      </c>
      <c r="M25" s="98">
        <f t="shared" si="3"/>
        <v>10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35489</v>
      </c>
      <c r="D26" s="97">
        <v>35762</v>
      </c>
      <c r="E26" s="98">
        <v>35908</v>
      </c>
      <c r="F26" s="98"/>
      <c r="G26" s="98"/>
      <c r="H26" s="98"/>
      <c r="I26" s="100">
        <f t="shared" si="0"/>
        <v>1.9091865646604825E-2</v>
      </c>
      <c r="J26" s="100">
        <f t="shared" si="1"/>
        <v>1.1806475245850828E-2</v>
      </c>
      <c r="K26" s="97">
        <f t="shared" si="2"/>
        <v>419</v>
      </c>
      <c r="L26" s="101">
        <f t="shared" si="4"/>
        <v>4.2963342732632659E-3</v>
      </c>
      <c r="M26" s="98">
        <f t="shared" si="3"/>
        <v>146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1638</v>
      </c>
      <c r="D27" s="97">
        <v>1724</v>
      </c>
      <c r="E27" s="98">
        <v>1741</v>
      </c>
      <c r="F27" s="98"/>
      <c r="G27" s="98"/>
      <c r="H27" s="98"/>
      <c r="I27" s="100">
        <f t="shared" si="0"/>
        <v>9.2566943552241843E-4</v>
      </c>
      <c r="J27" s="100">
        <f t="shared" si="1"/>
        <v>6.288156288156288E-2</v>
      </c>
      <c r="K27" s="97">
        <f t="shared" si="2"/>
        <v>103</v>
      </c>
      <c r="L27" s="101">
        <f t="shared" si="4"/>
        <v>1.0561394514227121E-3</v>
      </c>
      <c r="M27" s="98">
        <f t="shared" si="3"/>
        <v>17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5879</v>
      </c>
      <c r="D28" s="97">
        <v>6204</v>
      </c>
      <c r="E28" s="98">
        <v>6254</v>
      </c>
      <c r="F28" s="98"/>
      <c r="G28" s="98"/>
      <c r="H28" s="98"/>
      <c r="I28" s="100">
        <f t="shared" si="0"/>
        <v>3.3251790061787504E-3</v>
      </c>
      <c r="J28" s="100">
        <f t="shared" si="1"/>
        <v>6.3786358224187781E-2</v>
      </c>
      <c r="K28" s="97">
        <f t="shared" si="2"/>
        <v>375</v>
      </c>
      <c r="L28" s="101">
        <f t="shared" si="4"/>
        <v>3.8451679056652139E-3</v>
      </c>
      <c r="M28" s="98">
        <f t="shared" si="3"/>
        <v>50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10769</v>
      </c>
      <c r="D29" s="97">
        <v>11501</v>
      </c>
      <c r="E29" s="98">
        <v>11578</v>
      </c>
      <c r="F29" s="98"/>
      <c r="G29" s="98"/>
      <c r="H29" s="98"/>
      <c r="I29" s="100">
        <f t="shared" si="0"/>
        <v>6.1558878371502351E-3</v>
      </c>
      <c r="J29" s="100">
        <f t="shared" si="1"/>
        <v>7.5123038350821805E-2</v>
      </c>
      <c r="K29" s="97">
        <f t="shared" si="2"/>
        <v>809</v>
      </c>
      <c r="L29" s="101">
        <f t="shared" si="4"/>
        <v>8.2953088951550884E-3</v>
      </c>
      <c r="M29" s="98">
        <f t="shared" si="3"/>
        <v>77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3608</v>
      </c>
      <c r="D30" s="97">
        <v>3777</v>
      </c>
      <c r="E30" s="98">
        <v>3781</v>
      </c>
      <c r="F30" s="98"/>
      <c r="G30" s="98"/>
      <c r="H30" s="98"/>
      <c r="I30" s="100">
        <f t="shared" si="0"/>
        <v>2.0103136908157749E-3</v>
      </c>
      <c r="J30" s="100">
        <f t="shared" si="1"/>
        <v>4.7949002217294902E-2</v>
      </c>
      <c r="K30" s="97">
        <f t="shared" si="2"/>
        <v>173</v>
      </c>
      <c r="L30" s="101">
        <f t="shared" si="4"/>
        <v>1.7739041271468854E-3</v>
      </c>
      <c r="M30" s="98">
        <f t="shared" si="3"/>
        <v>4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1109</v>
      </c>
      <c r="D31" s="97">
        <v>1101</v>
      </c>
      <c r="E31" s="98">
        <v>1122</v>
      </c>
      <c r="F31" s="98"/>
      <c r="G31" s="98"/>
      <c r="H31" s="98"/>
      <c r="I31" s="100">
        <f t="shared" si="0"/>
        <v>5.9655434041134604E-4</v>
      </c>
      <c r="J31" s="100">
        <f t="shared" si="1"/>
        <v>1.1722272317403066E-2</v>
      </c>
      <c r="K31" s="97">
        <f t="shared" si="2"/>
        <v>13</v>
      </c>
      <c r="L31" s="101">
        <f t="shared" si="4"/>
        <v>1.3329915406306076E-4</v>
      </c>
      <c r="M31" s="98">
        <f t="shared" si="3"/>
        <v>21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21889</v>
      </c>
      <c r="D32" s="97">
        <v>22154</v>
      </c>
      <c r="E32" s="98">
        <v>22256</v>
      </c>
      <c r="F32" s="98"/>
      <c r="G32" s="98"/>
      <c r="H32" s="98"/>
      <c r="I32" s="100">
        <f t="shared" si="0"/>
        <v>1.1833256149906343E-2</v>
      </c>
      <c r="J32" s="100">
        <f t="shared" si="1"/>
        <v>1.6766412353236785E-2</v>
      </c>
      <c r="K32" s="97">
        <f t="shared" si="2"/>
        <v>367</v>
      </c>
      <c r="L32" s="101">
        <f t="shared" si="4"/>
        <v>3.763137657011023E-3</v>
      </c>
      <c r="M32" s="98">
        <f t="shared" si="3"/>
        <v>102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6484</v>
      </c>
      <c r="D33" s="97">
        <v>6690</v>
      </c>
      <c r="E33" s="98">
        <v>6770</v>
      </c>
      <c r="F33" s="98"/>
      <c r="G33" s="98"/>
      <c r="H33" s="98"/>
      <c r="I33" s="100">
        <f t="shared" si="0"/>
        <v>3.5995302001647169E-3</v>
      </c>
      <c r="J33" s="100">
        <f t="shared" si="1"/>
        <v>4.4108574953732264E-2</v>
      </c>
      <c r="K33" s="97">
        <f t="shared" si="2"/>
        <v>286</v>
      </c>
      <c r="L33" s="101">
        <f t="shared" si="4"/>
        <v>2.9325813893873367E-3</v>
      </c>
      <c r="M33" s="98">
        <f t="shared" si="3"/>
        <v>80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19431</v>
      </c>
      <c r="D34" s="97">
        <v>19064</v>
      </c>
      <c r="E34" s="98">
        <v>19138</v>
      </c>
      <c r="F34" s="98"/>
      <c r="G34" s="98"/>
      <c r="H34" s="98"/>
      <c r="I34" s="100">
        <f t="shared" si="0"/>
        <v>1.0175451842060909E-2</v>
      </c>
      <c r="J34" s="100">
        <f t="shared" si="1"/>
        <v>-1.5078997478256395E-2</v>
      </c>
      <c r="K34" s="97">
        <f t="shared" si="2"/>
        <v>-293</v>
      </c>
      <c r="L34" s="101">
        <f t="shared" si="4"/>
        <v>-3.0043578569597541E-3</v>
      </c>
      <c r="M34" s="98">
        <f t="shared" si="3"/>
        <v>74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15509</v>
      </c>
      <c r="D35" s="98">
        <v>14343</v>
      </c>
      <c r="E35" s="98">
        <v>14245</v>
      </c>
      <c r="F35" s="98"/>
      <c r="G35" s="98"/>
      <c r="H35" s="98"/>
      <c r="I35" s="100">
        <f t="shared" ref="I35:I66" si="6">E35/$E$92</f>
        <v>7.5739006944381673E-3</v>
      </c>
      <c r="J35" s="100">
        <f t="shared" si="1"/>
        <v>-8.150106389838159E-2</v>
      </c>
      <c r="K35" s="97">
        <f t="shared" si="2"/>
        <v>-1264</v>
      </c>
      <c r="L35" s="101">
        <f t="shared" si="4"/>
        <v>-1.2960779287362214E-2</v>
      </c>
      <c r="M35" s="98">
        <f t="shared" si="3"/>
        <v>-98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894</v>
      </c>
      <c r="D36" s="98">
        <v>757</v>
      </c>
      <c r="E36" s="98">
        <v>834</v>
      </c>
      <c r="F36" s="98"/>
      <c r="G36" s="98"/>
      <c r="H36" s="98"/>
      <c r="I36" s="100">
        <f t="shared" si="6"/>
        <v>4.4342809260522513E-4</v>
      </c>
      <c r="J36" s="100">
        <f t="shared" si="1"/>
        <v>-6.7114093959731544E-2</v>
      </c>
      <c r="K36" s="97">
        <f t="shared" si="2"/>
        <v>-60</v>
      </c>
      <c r="L36" s="101">
        <f t="shared" si="4"/>
        <v>-6.152268649064342E-4</v>
      </c>
      <c r="M36" s="98">
        <f t="shared" si="3"/>
        <v>77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526</v>
      </c>
      <c r="D37" s="98">
        <v>520</v>
      </c>
      <c r="E37" s="98">
        <v>543</v>
      </c>
      <c r="F37" s="98"/>
      <c r="G37" s="98"/>
      <c r="H37" s="98"/>
      <c r="I37" s="100">
        <f t="shared" si="6"/>
        <v>2.8870677971779045E-4</v>
      </c>
      <c r="J37" s="100">
        <f t="shared" si="1"/>
        <v>3.2319391634980987E-2</v>
      </c>
      <c r="K37" s="97">
        <f t="shared" si="2"/>
        <v>17</v>
      </c>
      <c r="L37" s="101">
        <f t="shared" si="4"/>
        <v>1.7431427839015637E-4</v>
      </c>
      <c r="M37" s="98">
        <f t="shared" si="3"/>
        <v>23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3481</v>
      </c>
      <c r="D38" s="98">
        <v>3531</v>
      </c>
      <c r="E38" s="98">
        <v>3597</v>
      </c>
      <c r="F38" s="98"/>
      <c r="G38" s="98"/>
      <c r="H38" s="98"/>
      <c r="I38" s="100">
        <f t="shared" si="6"/>
        <v>1.9124830324951975E-3</v>
      </c>
      <c r="J38" s="100">
        <f t="shared" si="1"/>
        <v>3.3323757540936513E-2</v>
      </c>
      <c r="K38" s="97">
        <f t="shared" si="2"/>
        <v>116</v>
      </c>
      <c r="L38" s="101">
        <f t="shared" si="4"/>
        <v>1.189438605485773E-3</v>
      </c>
      <c r="M38" s="98">
        <f t="shared" si="3"/>
        <v>66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128</v>
      </c>
      <c r="D39" s="98">
        <v>104</v>
      </c>
      <c r="E39" s="98">
        <v>111</v>
      </c>
      <c r="F39" s="98"/>
      <c r="G39" s="98"/>
      <c r="H39" s="98"/>
      <c r="I39" s="100">
        <f t="shared" si="6"/>
        <v>5.9017408008609098E-5</v>
      </c>
      <c r="J39" s="100">
        <f t="shared" si="1"/>
        <v>-0.1328125</v>
      </c>
      <c r="K39" s="97">
        <f t="shared" si="2"/>
        <v>-17</v>
      </c>
      <c r="L39" s="101">
        <f t="shared" si="4"/>
        <v>-1.7431427839015637E-4</v>
      </c>
      <c r="M39" s="98">
        <f t="shared" si="3"/>
        <v>7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129147</v>
      </c>
      <c r="D40" s="98">
        <v>134190</v>
      </c>
      <c r="E40" s="98">
        <v>136923</v>
      </c>
      <c r="F40" s="98"/>
      <c r="G40" s="98"/>
      <c r="H40" s="98"/>
      <c r="I40" s="100">
        <f t="shared" si="6"/>
        <v>7.2800365376241294E-2</v>
      </c>
      <c r="J40" s="100">
        <f t="shared" si="1"/>
        <v>6.0210457850356572E-2</v>
      </c>
      <c r="K40" s="97">
        <f t="shared" si="2"/>
        <v>7776</v>
      </c>
      <c r="L40" s="101">
        <f t="shared" si="4"/>
        <v>7.9733401691873873E-2</v>
      </c>
      <c r="M40" s="98">
        <f t="shared" si="3"/>
        <v>2733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14249</v>
      </c>
      <c r="D41" s="98">
        <v>13135</v>
      </c>
      <c r="E41" s="98">
        <v>14255</v>
      </c>
      <c r="F41" s="98"/>
      <c r="G41" s="98"/>
      <c r="H41" s="98"/>
      <c r="I41" s="100">
        <f t="shared" si="6"/>
        <v>7.5792175780425471E-3</v>
      </c>
      <c r="J41" s="100">
        <f t="shared" si="1"/>
        <v>4.2108218120569864E-4</v>
      </c>
      <c r="K41" s="97">
        <f t="shared" si="2"/>
        <v>6</v>
      </c>
      <c r="L41" s="101">
        <f t="shared" si="4"/>
        <v>6.1522686490643423E-5</v>
      </c>
      <c r="M41" s="98">
        <f t="shared" si="3"/>
        <v>1120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54994</v>
      </c>
      <c r="D42" s="98">
        <v>56554</v>
      </c>
      <c r="E42" s="98">
        <v>57337</v>
      </c>
      <c r="F42" s="98"/>
      <c r="G42" s="98"/>
      <c r="H42" s="98"/>
      <c r="I42" s="100">
        <f t="shared" si="6"/>
        <v>3.0485415522429008E-2</v>
      </c>
      <c r="J42" s="100">
        <f t="shared" si="1"/>
        <v>4.2604647779757789E-2</v>
      </c>
      <c r="K42" s="97">
        <f t="shared" si="2"/>
        <v>2343</v>
      </c>
      <c r="L42" s="101">
        <f t="shared" si="4"/>
        <v>2.4024609074596259E-2</v>
      </c>
      <c r="M42" s="98">
        <f t="shared" si="3"/>
        <v>783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50636</v>
      </c>
      <c r="D43" s="98">
        <v>54504</v>
      </c>
      <c r="E43" s="98">
        <v>54789</v>
      </c>
      <c r="F43" s="98"/>
      <c r="G43" s="98"/>
      <c r="H43" s="98"/>
      <c r="I43" s="100">
        <f t="shared" si="6"/>
        <v>2.9130673580033187E-2</v>
      </c>
      <c r="J43" s="100">
        <f t="shared" si="1"/>
        <v>8.2016746978434321E-2</v>
      </c>
      <c r="K43" s="97">
        <f t="shared" si="2"/>
        <v>4153</v>
      </c>
      <c r="L43" s="101">
        <f t="shared" si="4"/>
        <v>4.2583952832607026E-2</v>
      </c>
      <c r="M43" s="98">
        <f t="shared" si="3"/>
        <v>285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130715</v>
      </c>
      <c r="D44" s="98">
        <v>137654</v>
      </c>
      <c r="E44" s="98">
        <v>138275</v>
      </c>
      <c r="F44" s="98"/>
      <c r="G44" s="98"/>
      <c r="H44" s="98"/>
      <c r="I44" s="100">
        <f t="shared" si="6"/>
        <v>7.3519208039553363E-2</v>
      </c>
      <c r="J44" s="100">
        <f t="shared" si="1"/>
        <v>5.7835749531423328E-2</v>
      </c>
      <c r="K44" s="97">
        <f t="shared" si="2"/>
        <v>7560</v>
      </c>
      <c r="L44" s="101">
        <f t="shared" si="4"/>
        <v>7.7518584978210708E-2</v>
      </c>
      <c r="M44" s="98">
        <f t="shared" si="3"/>
        <v>621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308483</v>
      </c>
      <c r="D45" s="98">
        <v>318899</v>
      </c>
      <c r="E45" s="98">
        <v>320270</v>
      </c>
      <c r="F45" s="98"/>
      <c r="G45" s="98"/>
      <c r="H45" s="98"/>
      <c r="I45" s="100">
        <f t="shared" si="6"/>
        <v>0.17028383119745258</v>
      </c>
      <c r="J45" s="100">
        <f t="shared" si="1"/>
        <v>3.8209560980669924E-2</v>
      </c>
      <c r="K45" s="97">
        <f t="shared" si="2"/>
        <v>11787</v>
      </c>
      <c r="L45" s="101">
        <f t="shared" si="4"/>
        <v>0.120861317610869</v>
      </c>
      <c r="M45" s="98">
        <f t="shared" si="3"/>
        <v>1371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120447</v>
      </c>
      <c r="D46" s="98">
        <v>124871</v>
      </c>
      <c r="E46" s="98">
        <v>125801</v>
      </c>
      <c r="F46" s="98"/>
      <c r="G46" s="98"/>
      <c r="H46" s="98"/>
      <c r="I46" s="100">
        <f t="shared" si="6"/>
        <v>6.6886927431450749E-2</v>
      </c>
      <c r="J46" s="100">
        <f t="shared" si="1"/>
        <v>4.4451086369938643E-2</v>
      </c>
      <c r="K46" s="97">
        <f t="shared" si="2"/>
        <v>5354</v>
      </c>
      <c r="L46" s="101">
        <f t="shared" si="4"/>
        <v>5.4898743911817482E-2</v>
      </c>
      <c r="M46" s="98">
        <f t="shared" si="3"/>
        <v>930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2297</v>
      </c>
      <c r="D47" s="98">
        <v>2370</v>
      </c>
      <c r="E47" s="98">
        <v>2526</v>
      </c>
      <c r="F47" s="98"/>
      <c r="G47" s="98"/>
      <c r="H47" s="98"/>
      <c r="I47" s="100">
        <f t="shared" si="6"/>
        <v>1.3430447984661854E-3</v>
      </c>
      <c r="J47" s="100">
        <f t="shared" si="1"/>
        <v>9.9695254680017414E-2</v>
      </c>
      <c r="K47" s="97">
        <f t="shared" si="2"/>
        <v>229</v>
      </c>
      <c r="L47" s="101">
        <f t="shared" si="4"/>
        <v>2.3481158677262242E-3</v>
      </c>
      <c r="M47" s="98">
        <f t="shared" si="3"/>
        <v>156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292</v>
      </c>
      <c r="D48" s="98">
        <v>284</v>
      </c>
      <c r="E48" s="98">
        <v>278</v>
      </c>
      <c r="F48" s="98"/>
      <c r="G48" s="98"/>
      <c r="H48" s="98"/>
      <c r="I48" s="100">
        <f t="shared" si="6"/>
        <v>1.478093642017417E-4</v>
      </c>
      <c r="J48" s="100">
        <f t="shared" si="1"/>
        <v>-4.7945205479452052E-2</v>
      </c>
      <c r="K48" s="97">
        <f t="shared" si="2"/>
        <v>-14</v>
      </c>
      <c r="L48" s="101">
        <f t="shared" si="4"/>
        <v>-1.4355293514483467E-4</v>
      </c>
      <c r="M48" s="98">
        <f t="shared" si="3"/>
        <v>-6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18446</v>
      </c>
      <c r="D49" s="98">
        <v>18586</v>
      </c>
      <c r="E49" s="98">
        <v>18657</v>
      </c>
      <c r="F49" s="98"/>
      <c r="G49" s="98"/>
      <c r="H49" s="98"/>
      <c r="I49" s="100">
        <f t="shared" si="6"/>
        <v>9.91970974069027E-3</v>
      </c>
      <c r="J49" s="100">
        <f t="shared" si="1"/>
        <v>1.1438794318551448E-2</v>
      </c>
      <c r="K49" s="97">
        <f t="shared" si="2"/>
        <v>211</v>
      </c>
      <c r="L49" s="101">
        <f t="shared" si="4"/>
        <v>2.1635478082542938E-3</v>
      </c>
      <c r="M49" s="98">
        <f t="shared" si="3"/>
        <v>71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2586</v>
      </c>
      <c r="D50" s="98">
        <v>2849</v>
      </c>
      <c r="E50" s="98">
        <v>2873</v>
      </c>
      <c r="F50" s="98"/>
      <c r="G50" s="98"/>
      <c r="H50" s="98"/>
      <c r="I50" s="100">
        <f t="shared" si="6"/>
        <v>1.5275406595381437E-3</v>
      </c>
      <c r="J50" s="100">
        <f t="shared" si="1"/>
        <v>0.11098221191028615</v>
      </c>
      <c r="K50" s="97">
        <f t="shared" si="2"/>
        <v>287</v>
      </c>
      <c r="L50" s="101">
        <f t="shared" si="4"/>
        <v>2.9428351704691106E-3</v>
      </c>
      <c r="M50" s="98">
        <f t="shared" si="3"/>
        <v>24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17741</v>
      </c>
      <c r="D51" s="98">
        <v>18329</v>
      </c>
      <c r="E51" s="98">
        <v>18643</v>
      </c>
      <c r="F51" s="98"/>
      <c r="G51" s="98"/>
      <c r="H51" s="98"/>
      <c r="I51" s="100">
        <f t="shared" si="6"/>
        <v>9.9122661036441396E-3</v>
      </c>
      <c r="J51" s="100">
        <f t="shared" si="1"/>
        <v>5.084268079589651E-2</v>
      </c>
      <c r="K51" s="97">
        <f t="shared" si="2"/>
        <v>902</v>
      </c>
      <c r="L51" s="101">
        <f t="shared" si="4"/>
        <v>9.2489105357600621E-3</v>
      </c>
      <c r="M51" s="98">
        <f t="shared" si="3"/>
        <v>314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113220</v>
      </c>
      <c r="D52" s="98">
        <v>119127</v>
      </c>
      <c r="E52" s="98">
        <v>120052</v>
      </c>
      <c r="F52" s="98"/>
      <c r="G52" s="98"/>
      <c r="H52" s="98"/>
      <c r="I52" s="100">
        <f t="shared" si="6"/>
        <v>6.3830251047293146E-2</v>
      </c>
      <c r="J52" s="100">
        <f t="shared" si="1"/>
        <v>6.0342695636813284E-2</v>
      </c>
      <c r="K52" s="97">
        <f t="shared" si="2"/>
        <v>6832</v>
      </c>
      <c r="L52" s="101">
        <f t="shared" si="4"/>
        <v>7.0053832350679315E-2</v>
      </c>
      <c r="M52" s="98">
        <f t="shared" si="3"/>
        <v>925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2650</v>
      </c>
      <c r="D53" s="98">
        <v>2629</v>
      </c>
      <c r="E53" s="98">
        <v>2647</v>
      </c>
      <c r="F53" s="98"/>
      <c r="G53" s="98"/>
      <c r="H53" s="98"/>
      <c r="I53" s="100">
        <f t="shared" si="6"/>
        <v>1.4073790900791738E-3</v>
      </c>
      <c r="J53" s="100">
        <f t="shared" si="1"/>
        <v>-1.1320754716981133E-3</v>
      </c>
      <c r="K53" s="97">
        <f t="shared" si="2"/>
        <v>-3</v>
      </c>
      <c r="L53" s="101">
        <f t="shared" si="4"/>
        <v>-3.0761343245321711E-5</v>
      </c>
      <c r="M53" s="98">
        <f t="shared" si="3"/>
        <v>18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2021</v>
      </c>
      <c r="D54" s="98">
        <v>2118</v>
      </c>
      <c r="E54" s="98">
        <v>2120</v>
      </c>
      <c r="F54" s="98"/>
      <c r="G54" s="98"/>
      <c r="H54" s="98"/>
      <c r="I54" s="100">
        <f t="shared" si="6"/>
        <v>1.12717932412839E-3</v>
      </c>
      <c r="J54" s="100">
        <f t="shared" si="1"/>
        <v>4.8985650667986144E-2</v>
      </c>
      <c r="K54" s="97">
        <f t="shared" si="2"/>
        <v>99</v>
      </c>
      <c r="L54" s="101">
        <f t="shared" si="4"/>
        <v>1.0151243270956165E-3</v>
      </c>
      <c r="M54" s="98">
        <f t="shared" si="3"/>
        <v>2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844</v>
      </c>
      <c r="D55" s="98">
        <v>758</v>
      </c>
      <c r="E55" s="98">
        <v>755</v>
      </c>
      <c r="F55" s="98"/>
      <c r="G55" s="98"/>
      <c r="H55" s="98"/>
      <c r="I55" s="100">
        <f t="shared" si="6"/>
        <v>4.0142471213062947E-4</v>
      </c>
      <c r="J55" s="100">
        <f t="shared" si="1"/>
        <v>-0.10545023696682465</v>
      </c>
      <c r="K55" s="97">
        <f t="shared" si="2"/>
        <v>-89</v>
      </c>
      <c r="L55" s="101">
        <f t="shared" si="4"/>
        <v>-9.125865162778775E-4</v>
      </c>
      <c r="M55" s="98">
        <f t="shared" si="3"/>
        <v>-3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3206</v>
      </c>
      <c r="D56" s="98">
        <v>3117</v>
      </c>
      <c r="E56" s="98">
        <v>3100</v>
      </c>
      <c r="F56" s="98"/>
      <c r="G56" s="98"/>
      <c r="H56" s="98"/>
      <c r="I56" s="100">
        <f t="shared" si="6"/>
        <v>1.6482339173575513E-3</v>
      </c>
      <c r="J56" s="100">
        <f t="shared" si="1"/>
        <v>-3.3063006862133502E-2</v>
      </c>
      <c r="K56" s="97">
        <f t="shared" si="2"/>
        <v>-106</v>
      </c>
      <c r="L56" s="101">
        <f t="shared" si="4"/>
        <v>-1.0869007946680339E-3</v>
      </c>
      <c r="M56" s="98">
        <f t="shared" si="3"/>
        <v>-17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7955</v>
      </c>
      <c r="D57" s="98">
        <v>8781</v>
      </c>
      <c r="E57" s="98">
        <v>8898</v>
      </c>
      <c r="F57" s="98"/>
      <c r="G57" s="98"/>
      <c r="H57" s="98"/>
      <c r="I57" s="100">
        <f t="shared" si="6"/>
        <v>4.7309630311766103E-3</v>
      </c>
      <c r="J57" s="100">
        <f t="shared" si="1"/>
        <v>0.11854179761156505</v>
      </c>
      <c r="K57" s="97">
        <f t="shared" si="2"/>
        <v>943</v>
      </c>
      <c r="L57" s="101">
        <f t="shared" si="4"/>
        <v>9.6693155601127907E-3</v>
      </c>
      <c r="M57" s="98">
        <f t="shared" si="3"/>
        <v>117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1792</v>
      </c>
      <c r="D58" s="98">
        <v>2012</v>
      </c>
      <c r="E58" s="98">
        <v>1991</v>
      </c>
      <c r="F58" s="98"/>
      <c r="G58" s="98"/>
      <c r="H58" s="98"/>
      <c r="I58" s="100">
        <f t="shared" si="6"/>
        <v>1.0585915256318983E-3</v>
      </c>
      <c r="J58" s="100">
        <f t="shared" si="1"/>
        <v>0.11104910714285714</v>
      </c>
      <c r="K58" s="97">
        <f t="shared" si="2"/>
        <v>199</v>
      </c>
      <c r="L58" s="101">
        <f t="shared" si="4"/>
        <v>2.0405024352730069E-3</v>
      </c>
      <c r="M58" s="98">
        <f t="shared" si="3"/>
        <v>-21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7184</v>
      </c>
      <c r="D59" s="98">
        <v>7148</v>
      </c>
      <c r="E59" s="98">
        <v>7163</v>
      </c>
      <c r="F59" s="98"/>
      <c r="G59" s="98"/>
      <c r="H59" s="98"/>
      <c r="I59" s="100">
        <f t="shared" si="6"/>
        <v>3.8084837258168195E-3</v>
      </c>
      <c r="J59" s="100">
        <f t="shared" si="1"/>
        <v>-2.9231625835189311E-3</v>
      </c>
      <c r="K59" s="97">
        <f t="shared" si="2"/>
        <v>-21</v>
      </c>
      <c r="L59" s="101">
        <f t="shared" si="4"/>
        <v>-2.1532940271725199E-4</v>
      </c>
      <c r="M59" s="98">
        <f t="shared" si="3"/>
        <v>15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3903</v>
      </c>
      <c r="D60" s="98">
        <v>3768</v>
      </c>
      <c r="E60" s="98">
        <v>3743</v>
      </c>
      <c r="F60" s="98"/>
      <c r="G60" s="98"/>
      <c r="H60" s="98"/>
      <c r="I60" s="100">
        <f t="shared" si="6"/>
        <v>1.9901095331191338E-3</v>
      </c>
      <c r="J60" s="100">
        <f t="shared" si="1"/>
        <v>-4.0994107097104791E-2</v>
      </c>
      <c r="K60" s="97">
        <f t="shared" si="2"/>
        <v>-160</v>
      </c>
      <c r="L60" s="101">
        <f t="shared" si="4"/>
        <v>-1.6406049730838246E-3</v>
      </c>
      <c r="M60" s="98">
        <f t="shared" si="3"/>
        <v>-25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11727</v>
      </c>
      <c r="D61" s="98">
        <v>11861</v>
      </c>
      <c r="E61" s="98">
        <v>11856</v>
      </c>
      <c r="F61" s="98"/>
      <c r="G61" s="98"/>
      <c r="H61" s="98"/>
      <c r="I61" s="100">
        <f t="shared" si="6"/>
        <v>6.3036972013519772E-3</v>
      </c>
      <c r="J61" s="100">
        <f t="shared" si="1"/>
        <v>1.1000255819902788E-2</v>
      </c>
      <c r="K61" s="97">
        <f t="shared" si="2"/>
        <v>129</v>
      </c>
      <c r="L61" s="101">
        <f t="shared" si="4"/>
        <v>1.3227377595488336E-3</v>
      </c>
      <c r="M61" s="98">
        <f t="shared" si="3"/>
        <v>-5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56970</v>
      </c>
      <c r="D62" s="98">
        <v>61307</v>
      </c>
      <c r="E62" s="98">
        <v>61342</v>
      </c>
      <c r="F62" s="98"/>
      <c r="G62" s="98"/>
      <c r="H62" s="98"/>
      <c r="I62" s="100">
        <f t="shared" si="6"/>
        <v>3.2614827405982878E-2</v>
      </c>
      <c r="J62" s="100">
        <f t="shared" si="1"/>
        <v>7.6742144988590485E-2</v>
      </c>
      <c r="K62" s="97">
        <f t="shared" si="2"/>
        <v>4372</v>
      </c>
      <c r="L62" s="101">
        <f t="shared" si="4"/>
        <v>4.4829530889515509E-2</v>
      </c>
      <c r="M62" s="98">
        <f t="shared" si="3"/>
        <v>35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47493</v>
      </c>
      <c r="D63" s="98">
        <v>50257</v>
      </c>
      <c r="E63" s="98">
        <v>50227</v>
      </c>
      <c r="F63" s="98"/>
      <c r="G63" s="98"/>
      <c r="H63" s="98"/>
      <c r="I63" s="100">
        <f t="shared" si="6"/>
        <v>2.6705111279715397E-2</v>
      </c>
      <c r="J63" s="100">
        <f t="shared" si="1"/>
        <v>5.7566378203103619E-2</v>
      </c>
      <c r="K63" s="97">
        <f t="shared" si="2"/>
        <v>2734</v>
      </c>
      <c r="L63" s="101">
        <f t="shared" si="4"/>
        <v>2.8033837477569854E-2</v>
      </c>
      <c r="M63" s="98">
        <f t="shared" si="3"/>
        <v>-30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20512</v>
      </c>
      <c r="D64" s="98">
        <v>20170</v>
      </c>
      <c r="E64" s="98">
        <v>20139</v>
      </c>
      <c r="F64" s="98"/>
      <c r="G64" s="98"/>
      <c r="H64" s="98"/>
      <c r="I64" s="100">
        <f t="shared" si="6"/>
        <v>1.0707671890859267E-2</v>
      </c>
      <c r="J64" s="100">
        <f t="shared" si="1"/>
        <v>-1.8184477379095162E-2</v>
      </c>
      <c r="K64" s="97">
        <f t="shared" si="2"/>
        <v>-373</v>
      </c>
      <c r="L64" s="101">
        <f t="shared" si="4"/>
        <v>-3.824660343501666E-3</v>
      </c>
      <c r="M64" s="98">
        <f t="shared" si="3"/>
        <v>-31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23463</v>
      </c>
      <c r="D65" s="98">
        <v>24738</v>
      </c>
      <c r="E65" s="98">
        <v>24885</v>
      </c>
      <c r="F65" s="98"/>
      <c r="G65" s="98"/>
      <c r="H65" s="98"/>
      <c r="I65" s="100">
        <f t="shared" si="6"/>
        <v>1.3231064849497634E-2</v>
      </c>
      <c r="J65" s="100">
        <f t="shared" si="1"/>
        <v>6.0606060606060608E-2</v>
      </c>
      <c r="K65" s="97">
        <f t="shared" si="2"/>
        <v>1422</v>
      </c>
      <c r="L65" s="101">
        <f t="shared" si="4"/>
        <v>1.4580876698282492E-2</v>
      </c>
      <c r="M65" s="98">
        <f t="shared" si="3"/>
        <v>147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882</v>
      </c>
      <c r="D66" s="98">
        <v>900</v>
      </c>
      <c r="E66" s="98">
        <v>939</v>
      </c>
      <c r="F66" s="98"/>
      <c r="G66" s="98"/>
      <c r="H66" s="98"/>
      <c r="I66" s="100">
        <f t="shared" si="6"/>
        <v>4.992553704512067E-4</v>
      </c>
      <c r="J66" s="100">
        <f t="shared" si="1"/>
        <v>6.4625850340136057E-2</v>
      </c>
      <c r="K66" s="97">
        <f t="shared" si="2"/>
        <v>57</v>
      </c>
      <c r="L66" s="101">
        <f t="shared" si="4"/>
        <v>5.8446552166111258E-4</v>
      </c>
      <c r="M66" s="98">
        <f t="shared" si="3"/>
        <v>39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7277</v>
      </c>
      <c r="D67" s="98">
        <v>7417</v>
      </c>
      <c r="E67" s="98">
        <v>7415</v>
      </c>
      <c r="F67" s="98"/>
      <c r="G67" s="98"/>
      <c r="H67" s="98"/>
      <c r="I67" s="100">
        <f t="shared" ref="I67:I92" si="7">E67/$E$92</f>
        <v>3.9424691926471757E-3</v>
      </c>
      <c r="J67" s="100">
        <f t="shared" ref="J67:J90" si="8">(E67-C67)/C67</f>
        <v>1.8963858732994367E-2</v>
      </c>
      <c r="K67" s="97">
        <f t="shared" ref="K67:K90" si="9">E67-C67</f>
        <v>138</v>
      </c>
      <c r="L67" s="101">
        <f t="shared" si="4"/>
        <v>1.4150217892847988E-3</v>
      </c>
      <c r="M67" s="98">
        <f t="shared" ref="M67:M90" si="10">E67-D67</f>
        <v>-2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8013</v>
      </c>
      <c r="D68" s="98">
        <v>8738</v>
      </c>
      <c r="E68" s="98">
        <v>8875</v>
      </c>
      <c r="F68" s="98"/>
      <c r="G68" s="98"/>
      <c r="H68" s="98"/>
      <c r="I68" s="100">
        <f t="shared" si="7"/>
        <v>4.7187341988865379E-3</v>
      </c>
      <c r="J68" s="100">
        <f t="shared" si="8"/>
        <v>0.10757519031573692</v>
      </c>
      <c r="K68" s="97">
        <f t="shared" si="9"/>
        <v>862</v>
      </c>
      <c r="L68" s="101">
        <f t="shared" ref="L68:L92" si="11">K68/$K$92</f>
        <v>8.8387592924891057E-3</v>
      </c>
      <c r="M68" s="98">
        <f t="shared" si="10"/>
        <v>137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2301</v>
      </c>
      <c r="D69" s="98">
        <v>2606</v>
      </c>
      <c r="E69" s="98">
        <v>2618</v>
      </c>
      <c r="F69" s="98"/>
      <c r="G69" s="98"/>
      <c r="H69" s="98"/>
      <c r="I69" s="100">
        <f t="shared" si="7"/>
        <v>1.3919601276264741E-3</v>
      </c>
      <c r="J69" s="100">
        <f t="shared" si="8"/>
        <v>0.13776618861364623</v>
      </c>
      <c r="K69" s="97">
        <f t="shared" si="9"/>
        <v>317</v>
      </c>
      <c r="L69" s="101">
        <f t="shared" si="11"/>
        <v>3.2504486029223275E-3</v>
      </c>
      <c r="M69" s="98">
        <f t="shared" si="10"/>
        <v>12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5594</v>
      </c>
      <c r="D70" s="98">
        <v>5761</v>
      </c>
      <c r="E70" s="98">
        <v>5812</v>
      </c>
      <c r="F70" s="98"/>
      <c r="G70" s="98"/>
      <c r="H70" s="98"/>
      <c r="I70" s="100">
        <f t="shared" si="7"/>
        <v>3.0901727508651899E-3</v>
      </c>
      <c r="J70" s="100">
        <f t="shared" si="8"/>
        <v>3.897032534858777E-2</v>
      </c>
      <c r="K70" s="97">
        <f t="shared" si="9"/>
        <v>218</v>
      </c>
      <c r="L70" s="101">
        <f t="shared" si="11"/>
        <v>2.2353242758267112E-3</v>
      </c>
      <c r="M70" s="98">
        <f t="shared" si="10"/>
        <v>51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1886</v>
      </c>
      <c r="D71" s="98">
        <v>2033</v>
      </c>
      <c r="E71" s="98">
        <v>1975</v>
      </c>
      <c r="F71" s="98"/>
      <c r="G71" s="98"/>
      <c r="H71" s="98"/>
      <c r="I71" s="100">
        <f t="shared" si="7"/>
        <v>1.0500845118648916E-3</v>
      </c>
      <c r="J71" s="100">
        <f t="shared" si="8"/>
        <v>4.7189819724284196E-2</v>
      </c>
      <c r="K71" s="97">
        <f t="shared" si="9"/>
        <v>89</v>
      </c>
      <c r="L71" s="101">
        <f t="shared" si="11"/>
        <v>9.125865162778775E-4</v>
      </c>
      <c r="M71" s="98">
        <f t="shared" si="10"/>
        <v>-58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7912</v>
      </c>
      <c r="D72" s="98">
        <v>8036</v>
      </c>
      <c r="E72" s="98">
        <v>8112</v>
      </c>
      <c r="F72" s="98"/>
      <c r="G72" s="98"/>
      <c r="H72" s="98"/>
      <c r="I72" s="100">
        <f t="shared" si="7"/>
        <v>4.3130559798724051E-3</v>
      </c>
      <c r="J72" s="100">
        <f t="shared" si="8"/>
        <v>2.5278058645096056E-2</v>
      </c>
      <c r="K72" s="97">
        <f t="shared" si="9"/>
        <v>200</v>
      </c>
      <c r="L72" s="101">
        <f t="shared" si="11"/>
        <v>2.0507562163547808E-3</v>
      </c>
      <c r="M72" s="98">
        <f t="shared" si="10"/>
        <v>76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20686</v>
      </c>
      <c r="D73" s="98">
        <v>23273</v>
      </c>
      <c r="E73" s="98">
        <v>22909</v>
      </c>
      <c r="F73" s="98"/>
      <c r="G73" s="98"/>
      <c r="H73" s="98"/>
      <c r="I73" s="100">
        <f t="shared" si="7"/>
        <v>1.2180448649272304E-2</v>
      </c>
      <c r="J73" s="100">
        <f t="shared" si="8"/>
        <v>0.10746398530407039</v>
      </c>
      <c r="K73" s="97">
        <f t="shared" si="9"/>
        <v>2223</v>
      </c>
      <c r="L73" s="101">
        <f t="shared" si="11"/>
        <v>2.2794155344783389E-2</v>
      </c>
      <c r="M73" s="98">
        <f t="shared" si="10"/>
        <v>-364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55658</v>
      </c>
      <c r="D74" s="98">
        <v>51130</v>
      </c>
      <c r="E74" s="98">
        <v>49221</v>
      </c>
      <c r="F74" s="98"/>
      <c r="G74" s="98"/>
      <c r="H74" s="98"/>
      <c r="I74" s="100">
        <f t="shared" si="7"/>
        <v>2.6170232789114851E-2</v>
      </c>
      <c r="J74" s="100">
        <f t="shared" si="8"/>
        <v>-0.11565273635416293</v>
      </c>
      <c r="K74" s="97">
        <f t="shared" si="9"/>
        <v>-6437</v>
      </c>
      <c r="L74" s="101">
        <f t="shared" si="11"/>
        <v>-6.6003588823378617E-2</v>
      </c>
      <c r="M74" s="98">
        <f t="shared" si="10"/>
        <v>-1909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50539</v>
      </c>
      <c r="D75" s="98">
        <v>50755</v>
      </c>
      <c r="E75" s="98">
        <v>50830</v>
      </c>
      <c r="F75" s="98"/>
      <c r="G75" s="98"/>
      <c r="H75" s="98"/>
      <c r="I75" s="100">
        <f t="shared" si="7"/>
        <v>2.7025719361059464E-2</v>
      </c>
      <c r="J75" s="100">
        <f t="shared" si="8"/>
        <v>5.757929519776806E-3</v>
      </c>
      <c r="K75" s="97">
        <f t="shared" si="9"/>
        <v>291</v>
      </c>
      <c r="L75" s="101">
        <f t="shared" si="11"/>
        <v>2.9838502947962062E-3</v>
      </c>
      <c r="M75" s="98">
        <f t="shared" si="10"/>
        <v>75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3234</v>
      </c>
      <c r="D76" s="98">
        <v>3417</v>
      </c>
      <c r="E76" s="98">
        <v>4008</v>
      </c>
      <c r="F76" s="98"/>
      <c r="G76" s="98"/>
      <c r="H76" s="98"/>
      <c r="I76" s="100">
        <f t="shared" si="7"/>
        <v>2.1310069486351825E-3</v>
      </c>
      <c r="J76" s="100">
        <f t="shared" si="8"/>
        <v>0.23933209647495363</v>
      </c>
      <c r="K76" s="97">
        <f t="shared" si="9"/>
        <v>774</v>
      </c>
      <c r="L76" s="101">
        <f t="shared" si="11"/>
        <v>7.9364265572930016E-3</v>
      </c>
      <c r="M76" s="98">
        <f t="shared" si="10"/>
        <v>591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38774</v>
      </c>
      <c r="D77" s="98">
        <v>34867</v>
      </c>
      <c r="E77" s="98">
        <v>34993</v>
      </c>
      <c r="F77" s="98"/>
      <c r="G77" s="98"/>
      <c r="H77" s="98"/>
      <c r="I77" s="100">
        <f t="shared" si="7"/>
        <v>1.8605370796804129E-2</v>
      </c>
      <c r="J77" s="100">
        <f t="shared" si="8"/>
        <v>-9.7513797905813174E-2</v>
      </c>
      <c r="K77" s="97">
        <f t="shared" si="9"/>
        <v>-3781</v>
      </c>
      <c r="L77" s="101">
        <f t="shared" si="11"/>
        <v>-3.8769546270187132E-2</v>
      </c>
      <c r="M77" s="98">
        <f t="shared" si="10"/>
        <v>126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24159</v>
      </c>
      <c r="D78" s="98">
        <v>25003</v>
      </c>
      <c r="E78" s="98">
        <v>25239</v>
      </c>
      <c r="F78" s="98"/>
      <c r="G78" s="98"/>
      <c r="H78" s="98"/>
      <c r="I78" s="100">
        <f t="shared" si="7"/>
        <v>1.3419282529092658E-2</v>
      </c>
      <c r="J78" s="100">
        <f t="shared" si="8"/>
        <v>4.4703837079349308E-2</v>
      </c>
      <c r="K78" s="97">
        <f t="shared" si="9"/>
        <v>1080</v>
      </c>
      <c r="L78" s="101">
        <f t="shared" si="11"/>
        <v>1.1074083568315816E-2</v>
      </c>
      <c r="M78" s="98">
        <f t="shared" si="10"/>
        <v>236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1497</v>
      </c>
      <c r="D79" s="98">
        <v>1670</v>
      </c>
      <c r="E79" s="98">
        <v>1610</v>
      </c>
      <c r="F79" s="98"/>
      <c r="G79" s="98"/>
      <c r="H79" s="98"/>
      <c r="I79" s="100">
        <f t="shared" si="7"/>
        <v>8.560182603050509E-4</v>
      </c>
      <c r="J79" s="100">
        <f t="shared" si="8"/>
        <v>7.5484301937207746E-2</v>
      </c>
      <c r="K79" s="97">
        <f t="shared" si="9"/>
        <v>113</v>
      </c>
      <c r="L79" s="101">
        <f t="shared" si="11"/>
        <v>1.1586772622404512E-3</v>
      </c>
      <c r="M79" s="98">
        <f t="shared" si="10"/>
        <v>-60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4685</v>
      </c>
      <c r="D80" s="98">
        <v>5033</v>
      </c>
      <c r="E80" s="98">
        <v>5015</v>
      </c>
      <c r="F80" s="98"/>
      <c r="G80" s="98"/>
      <c r="H80" s="98"/>
      <c r="I80" s="100">
        <f t="shared" si="7"/>
        <v>2.6664171275961679E-3</v>
      </c>
      <c r="J80" s="100">
        <f t="shared" si="8"/>
        <v>7.0437566702241189E-2</v>
      </c>
      <c r="K80" s="97">
        <f t="shared" si="9"/>
        <v>330</v>
      </c>
      <c r="L80" s="101">
        <f t="shared" si="11"/>
        <v>3.3837477569853883E-3</v>
      </c>
      <c r="M80" s="98">
        <f t="shared" si="10"/>
        <v>-18</v>
      </c>
      <c r="N80" s="98">
        <f t="shared" si="12"/>
        <v>0</v>
      </c>
    </row>
    <row r="81" spans="1:15">
      <c r="A81" s="102">
        <v>90</v>
      </c>
      <c r="B81" s="99" t="s">
        <v>79</v>
      </c>
      <c r="C81" s="98">
        <v>1458</v>
      </c>
      <c r="D81" s="98">
        <v>1445</v>
      </c>
      <c r="E81" s="98">
        <v>1461</v>
      </c>
      <c r="F81" s="98"/>
      <c r="G81" s="98"/>
      <c r="H81" s="98"/>
      <c r="I81" s="100">
        <f t="shared" si="7"/>
        <v>7.7679669459980081E-4</v>
      </c>
      <c r="J81" s="100">
        <f t="shared" si="8"/>
        <v>2.05761316872428E-3</v>
      </c>
      <c r="K81" s="97">
        <f t="shared" si="9"/>
        <v>3</v>
      </c>
      <c r="L81" s="101">
        <f t="shared" si="11"/>
        <v>3.0761343245321711E-5</v>
      </c>
      <c r="M81" s="98">
        <f t="shared" si="10"/>
        <v>16</v>
      </c>
      <c r="N81" s="98">
        <f t="shared" si="12"/>
        <v>0</v>
      </c>
      <c r="O81" s="9"/>
    </row>
    <row r="82" spans="1:15">
      <c r="A82" s="102">
        <v>91</v>
      </c>
      <c r="B82" s="99" t="s">
        <v>80</v>
      </c>
      <c r="C82" s="98">
        <v>295</v>
      </c>
      <c r="D82" s="98">
        <v>425</v>
      </c>
      <c r="E82" s="98">
        <v>435</v>
      </c>
      <c r="F82" s="98"/>
      <c r="G82" s="98"/>
      <c r="H82" s="98"/>
      <c r="I82" s="100">
        <f t="shared" si="7"/>
        <v>2.3128443679049511E-4</v>
      </c>
      <c r="J82" s="100">
        <f t="shared" si="8"/>
        <v>0.47457627118644069</v>
      </c>
      <c r="K82" s="97">
        <f t="shared" si="9"/>
        <v>140</v>
      </c>
      <c r="L82" s="101">
        <f t="shared" si="11"/>
        <v>1.4355293514483466E-3</v>
      </c>
      <c r="M82" s="98">
        <f t="shared" si="10"/>
        <v>10</v>
      </c>
      <c r="N82" s="98">
        <f t="shared" si="12"/>
        <v>0</v>
      </c>
    </row>
    <row r="83" spans="1:15">
      <c r="A83" s="102">
        <v>92</v>
      </c>
      <c r="B83" s="99" t="s">
        <v>81</v>
      </c>
      <c r="C83" s="98">
        <v>3424</v>
      </c>
      <c r="D83" s="98">
        <v>3204</v>
      </c>
      <c r="E83" s="98">
        <v>3197</v>
      </c>
      <c r="F83" s="98"/>
      <c r="G83" s="98"/>
      <c r="H83" s="98"/>
      <c r="I83" s="100">
        <f t="shared" si="7"/>
        <v>1.6998076883200297E-3</v>
      </c>
      <c r="J83" s="100">
        <f t="shared" si="8"/>
        <v>-6.6296728971962621E-2</v>
      </c>
      <c r="K83" s="97">
        <f t="shared" si="9"/>
        <v>-227</v>
      </c>
      <c r="L83" s="101">
        <f t="shared" si="11"/>
        <v>-2.3276083055626764E-3</v>
      </c>
      <c r="M83" s="98">
        <f t="shared" si="10"/>
        <v>-7</v>
      </c>
      <c r="N83" s="98">
        <f t="shared" si="12"/>
        <v>0</v>
      </c>
    </row>
    <row r="84" spans="1:15">
      <c r="A84" s="102">
        <v>93</v>
      </c>
      <c r="B84" s="99" t="s">
        <v>82</v>
      </c>
      <c r="C84" s="98">
        <v>7743</v>
      </c>
      <c r="D84" s="98">
        <v>8226</v>
      </c>
      <c r="E84" s="98">
        <v>8412</v>
      </c>
      <c r="F84" s="98"/>
      <c r="G84" s="98"/>
      <c r="H84" s="98"/>
      <c r="I84" s="100">
        <f t="shared" si="7"/>
        <v>4.4725624880037817E-3</v>
      </c>
      <c r="J84" s="100">
        <f t="shared" si="8"/>
        <v>8.6400619914761723E-2</v>
      </c>
      <c r="K84" s="97">
        <f t="shared" si="9"/>
        <v>669</v>
      </c>
      <c r="L84" s="101">
        <f t="shared" si="11"/>
        <v>6.8597795437067418E-3</v>
      </c>
      <c r="M84" s="98">
        <f t="shared" si="10"/>
        <v>186</v>
      </c>
      <c r="N84" s="98">
        <f t="shared" si="12"/>
        <v>0</v>
      </c>
    </row>
    <row r="85" spans="1:15">
      <c r="A85" s="102">
        <v>94</v>
      </c>
      <c r="B85" s="99" t="s">
        <v>83</v>
      </c>
      <c r="C85" s="98">
        <v>10387</v>
      </c>
      <c r="D85" s="98">
        <v>10820</v>
      </c>
      <c r="E85" s="98">
        <v>10850</v>
      </c>
      <c r="F85" s="98"/>
      <c r="G85" s="98"/>
      <c r="H85" s="98"/>
      <c r="I85" s="100">
        <f t="shared" si="7"/>
        <v>5.7688187107514301E-3</v>
      </c>
      <c r="J85" s="100">
        <f t="shared" si="8"/>
        <v>4.4574949456050832E-2</v>
      </c>
      <c r="K85" s="97">
        <f t="shared" si="9"/>
        <v>463</v>
      </c>
      <c r="L85" s="101">
        <f t="shared" si="11"/>
        <v>4.747500640861318E-3</v>
      </c>
      <c r="M85" s="98">
        <f t="shared" si="10"/>
        <v>30</v>
      </c>
      <c r="N85" s="98">
        <f t="shared" si="12"/>
        <v>0</v>
      </c>
    </row>
    <row r="86" spans="1:15">
      <c r="A86" s="102">
        <v>95</v>
      </c>
      <c r="B86" s="99" t="s">
        <v>84</v>
      </c>
      <c r="C86" s="98">
        <v>11864</v>
      </c>
      <c r="D86" s="98">
        <v>11943</v>
      </c>
      <c r="E86" s="98">
        <v>11967</v>
      </c>
      <c r="F86" s="98"/>
      <c r="G86" s="98"/>
      <c r="H86" s="98"/>
      <c r="I86" s="100">
        <f t="shared" si="7"/>
        <v>6.3627146093605865E-3</v>
      </c>
      <c r="J86" s="100">
        <f t="shared" si="8"/>
        <v>8.6817262306136209E-3</v>
      </c>
      <c r="K86" s="97">
        <f t="shared" si="9"/>
        <v>103</v>
      </c>
      <c r="L86" s="101">
        <f t="shared" si="11"/>
        <v>1.0561394514227121E-3</v>
      </c>
      <c r="M86" s="98">
        <f t="shared" si="10"/>
        <v>24</v>
      </c>
      <c r="N86" s="98">
        <f t="shared" si="12"/>
        <v>0</v>
      </c>
    </row>
    <row r="87" spans="1:15">
      <c r="A87" s="102">
        <v>96</v>
      </c>
      <c r="B87" s="99" t="s">
        <v>85</v>
      </c>
      <c r="C87" s="98">
        <v>29757</v>
      </c>
      <c r="D87" s="98">
        <v>31383</v>
      </c>
      <c r="E87" s="98">
        <v>31892</v>
      </c>
      <c r="F87" s="98"/>
      <c r="G87" s="98"/>
      <c r="H87" s="98"/>
      <c r="I87" s="100">
        <f t="shared" si="7"/>
        <v>1.695660519108614E-2</v>
      </c>
      <c r="J87" s="100">
        <f t="shared" si="8"/>
        <v>7.1747824041402022E-2</v>
      </c>
      <c r="K87" s="97">
        <f t="shared" si="9"/>
        <v>2135</v>
      </c>
      <c r="L87" s="101">
        <f t="shared" si="11"/>
        <v>2.1891822609587285E-2</v>
      </c>
      <c r="M87" s="98">
        <f t="shared" si="10"/>
        <v>509</v>
      </c>
      <c r="N87" s="98">
        <f t="shared" si="12"/>
        <v>0</v>
      </c>
    </row>
    <row r="88" spans="1:15">
      <c r="A88" s="102">
        <v>97</v>
      </c>
      <c r="B88" s="99" t="s">
        <v>86</v>
      </c>
      <c r="C88" s="98">
        <v>18633</v>
      </c>
      <c r="D88" s="98">
        <v>14177</v>
      </c>
      <c r="E88" s="98">
        <v>13949</v>
      </c>
      <c r="F88" s="98"/>
      <c r="G88" s="98"/>
      <c r="H88" s="98"/>
      <c r="I88" s="100">
        <f t="shared" si="7"/>
        <v>7.4165209397485431E-3</v>
      </c>
      <c r="J88" s="100">
        <f t="shared" si="8"/>
        <v>-0.25138195674341224</v>
      </c>
      <c r="K88" s="97">
        <f t="shared" si="9"/>
        <v>-4684</v>
      </c>
      <c r="L88" s="101">
        <f t="shared" si="11"/>
        <v>-4.8028710587028969E-2</v>
      </c>
      <c r="M88" s="98">
        <f t="shared" si="10"/>
        <v>-228</v>
      </c>
      <c r="N88" s="98">
        <f t="shared" si="12"/>
        <v>0</v>
      </c>
    </row>
    <row r="89" spans="1:15">
      <c r="A89" s="102">
        <v>98</v>
      </c>
      <c r="B89" s="99" t="s">
        <v>87</v>
      </c>
      <c r="C89" s="98">
        <v>451</v>
      </c>
      <c r="D89" s="98">
        <v>399</v>
      </c>
      <c r="E89" s="98">
        <v>394</v>
      </c>
      <c r="F89" s="98"/>
      <c r="G89" s="98"/>
      <c r="H89" s="98"/>
      <c r="I89" s="100">
        <f t="shared" si="7"/>
        <v>2.0948521401254041E-4</v>
      </c>
      <c r="J89" s="100">
        <f t="shared" si="8"/>
        <v>-0.12638580931263857</v>
      </c>
      <c r="K89" s="97">
        <f t="shared" si="9"/>
        <v>-57</v>
      </c>
      <c r="L89" s="101">
        <f t="shared" si="11"/>
        <v>-5.8446552166111258E-4</v>
      </c>
      <c r="M89" s="98">
        <f t="shared" si="10"/>
        <v>-5</v>
      </c>
      <c r="N89" s="98">
        <f t="shared" si="12"/>
        <v>0</v>
      </c>
    </row>
    <row r="90" spans="1:15">
      <c r="A90" s="102">
        <v>99</v>
      </c>
      <c r="B90" s="99" t="s">
        <v>88</v>
      </c>
      <c r="C90" s="98">
        <v>461</v>
      </c>
      <c r="D90" s="98">
        <v>438</v>
      </c>
      <c r="E90" s="98">
        <v>441</v>
      </c>
      <c r="F90" s="98"/>
      <c r="G90" s="98"/>
      <c r="H90" s="98"/>
      <c r="I90" s="100">
        <f t="shared" si="7"/>
        <v>2.3447456695312264E-4</v>
      </c>
      <c r="J90" s="100">
        <f t="shared" si="8"/>
        <v>-4.3383947939262472E-2</v>
      </c>
      <c r="K90" s="97">
        <f t="shared" si="9"/>
        <v>-20</v>
      </c>
      <c r="L90" s="101">
        <f t="shared" si="11"/>
        <v>-2.0507562163547808E-4</v>
      </c>
      <c r="M90" s="98">
        <f t="shared" si="10"/>
        <v>3</v>
      </c>
      <c r="N90" s="98">
        <f t="shared" si="12"/>
        <v>0</v>
      </c>
    </row>
    <row r="91" spans="1:15">
      <c r="A91" s="102"/>
      <c r="B91" s="99" t="s">
        <v>285</v>
      </c>
      <c r="C91" s="98"/>
      <c r="D91" s="98">
        <v>41163</v>
      </c>
      <c r="E91" s="98">
        <v>41190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5" s="110" customFormat="1">
      <c r="A92" s="188" t="s">
        <v>89</v>
      </c>
      <c r="B92" s="188"/>
      <c r="C92" s="64">
        <v>1783276</v>
      </c>
      <c r="D92" s="64">
        <v>1869418</v>
      </c>
      <c r="E92" s="64">
        <v>1880801</v>
      </c>
      <c r="F92" s="64"/>
      <c r="G92" s="64"/>
      <c r="H92" s="64"/>
      <c r="I92" s="100">
        <f t="shared" si="7"/>
        <v>1</v>
      </c>
      <c r="J92" s="100">
        <f>(E92-C92)/C92</f>
        <v>5.4688674103167426E-2</v>
      </c>
      <c r="K92" s="97">
        <f>E92-C92</f>
        <v>97525</v>
      </c>
      <c r="L92" s="101">
        <f t="shared" si="11"/>
        <v>1</v>
      </c>
      <c r="M92" s="97">
        <f>E92-D92</f>
        <v>11383</v>
      </c>
      <c r="N92" s="98">
        <f t="shared" si="12"/>
        <v>0</v>
      </c>
      <c r="O92" s="19"/>
    </row>
    <row r="93" spans="1:15">
      <c r="C93" s="126"/>
      <c r="D93" s="126"/>
      <c r="E93" s="129"/>
      <c r="F93" s="141"/>
      <c r="G93" s="141"/>
      <c r="H93" s="141"/>
    </row>
    <row r="94" spans="1:15">
      <c r="C94" s="127"/>
      <c r="D94" s="125"/>
      <c r="E94" s="128"/>
      <c r="F94" s="128"/>
      <c r="G94" s="128"/>
      <c r="H94" s="128"/>
    </row>
    <row r="95" spans="1:15">
      <c r="C95" s="126"/>
      <c r="D95" s="126"/>
      <c r="E95" s="129"/>
      <c r="F95" s="141"/>
      <c r="G95" s="141"/>
      <c r="H95" s="141"/>
    </row>
    <row r="96" spans="1:15">
      <c r="C96" s="126"/>
      <c r="D96" s="126"/>
      <c r="E96" s="129"/>
      <c r="F96" s="141"/>
      <c r="G96" s="141"/>
      <c r="H96" s="141"/>
    </row>
    <row r="97" spans="3:8">
      <c r="C97" s="126"/>
      <c r="D97" s="127"/>
      <c r="E97" s="127"/>
      <c r="F97" s="141"/>
      <c r="G97" s="141"/>
      <c r="H97" s="14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K1" zoomScale="80" zoomScaleNormal="80" workbookViewId="0">
      <pane ySplit="2" topLeftCell="A3" activePane="bottomLeft" state="frozen"/>
      <selection pane="bottomLeft" activeCell="O1" sqref="O1:W1048576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5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5" ht="30">
      <c r="A2" s="93" t="s">
        <v>91</v>
      </c>
      <c r="B2" s="93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300</v>
      </c>
      <c r="J2" s="92" t="s">
        <v>319</v>
      </c>
      <c r="K2" s="92" t="s">
        <v>320</v>
      </c>
      <c r="L2" s="92" t="s">
        <v>309</v>
      </c>
      <c r="M2" s="96" t="s">
        <v>321</v>
      </c>
      <c r="N2" s="161" t="s">
        <v>322</v>
      </c>
    </row>
    <row r="3" spans="1:15">
      <c r="A3" s="41">
        <v>1</v>
      </c>
      <c r="B3" s="104" t="s">
        <v>92</v>
      </c>
      <c r="C3" s="98">
        <v>40196</v>
      </c>
      <c r="D3" s="98">
        <v>41876</v>
      </c>
      <c r="E3" s="98">
        <v>41809</v>
      </c>
      <c r="F3" s="98"/>
      <c r="G3" s="98"/>
      <c r="H3" s="98"/>
      <c r="I3" s="100">
        <f t="shared" ref="I3:I66" si="0">E3/$E$84</f>
        <v>2.222935866154899E-2</v>
      </c>
      <c r="J3" s="100">
        <f t="shared" ref="J3:J66" si="1">(E3-C3)/C3</f>
        <v>4.0128370982187279E-2</v>
      </c>
      <c r="K3" s="97">
        <f t="shared" ref="K3:K66" si="2">E3-C3</f>
        <v>1613</v>
      </c>
      <c r="L3" s="101">
        <f>K3/$K$84</f>
        <v>1.6539348884901307E-2</v>
      </c>
      <c r="M3" s="98">
        <f t="shared" ref="M3:M66" si="3">E3-D3</f>
        <v>-67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98">
        <v>6800</v>
      </c>
      <c r="D4" s="98">
        <v>7177</v>
      </c>
      <c r="E4" s="98">
        <v>7247</v>
      </c>
      <c r="F4" s="98"/>
      <c r="G4" s="98"/>
      <c r="H4" s="98"/>
      <c r="I4" s="100">
        <f t="shared" si="0"/>
        <v>3.8531455480936049E-3</v>
      </c>
      <c r="J4" s="100">
        <f t="shared" si="1"/>
        <v>6.5735294117647058E-2</v>
      </c>
      <c r="K4" s="97">
        <f t="shared" si="2"/>
        <v>447</v>
      </c>
      <c r="L4" s="101">
        <f t="shared" ref="L4:L67" si="4">K4/$K$84</f>
        <v>4.5834401435529354E-3</v>
      </c>
      <c r="M4" s="98">
        <f t="shared" si="3"/>
        <v>70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98">
        <v>12794</v>
      </c>
      <c r="D5" s="98">
        <v>13225</v>
      </c>
      <c r="E5" s="98">
        <v>13420</v>
      </c>
      <c r="F5" s="98"/>
      <c r="G5" s="98"/>
      <c r="H5" s="98"/>
      <c r="I5" s="100">
        <f t="shared" si="0"/>
        <v>7.1352577970768835E-3</v>
      </c>
      <c r="J5" s="100">
        <f t="shared" si="1"/>
        <v>4.8929185555729247E-2</v>
      </c>
      <c r="K5" s="97">
        <f t="shared" si="2"/>
        <v>626</v>
      </c>
      <c r="L5" s="101">
        <f t="shared" si="4"/>
        <v>6.4188669571904637E-3</v>
      </c>
      <c r="M5" s="98">
        <f t="shared" si="3"/>
        <v>195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98">
        <v>2697</v>
      </c>
      <c r="D6" s="98">
        <v>2723</v>
      </c>
      <c r="E6" s="98">
        <v>2785</v>
      </c>
      <c r="F6" s="98"/>
      <c r="G6" s="98"/>
      <c r="H6" s="98"/>
      <c r="I6" s="100">
        <f t="shared" si="0"/>
        <v>1.4807520838196067E-3</v>
      </c>
      <c r="J6" s="100">
        <f t="shared" si="1"/>
        <v>3.2628846866889133E-2</v>
      </c>
      <c r="K6" s="97">
        <f t="shared" si="2"/>
        <v>88</v>
      </c>
      <c r="L6" s="101">
        <f t="shared" si="4"/>
        <v>9.0233273519610359E-4</v>
      </c>
      <c r="M6" s="98">
        <f t="shared" si="3"/>
        <v>62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98">
        <v>5801</v>
      </c>
      <c r="D7" s="98">
        <v>6122</v>
      </c>
      <c r="E7" s="98">
        <v>6154</v>
      </c>
      <c r="F7" s="98"/>
      <c r="G7" s="98"/>
      <c r="H7" s="98"/>
      <c r="I7" s="100">
        <f t="shared" si="0"/>
        <v>3.2720101701349583E-3</v>
      </c>
      <c r="J7" s="100">
        <f t="shared" si="1"/>
        <v>6.085157731425616E-2</v>
      </c>
      <c r="K7" s="97">
        <f t="shared" si="2"/>
        <v>353</v>
      </c>
      <c r="L7" s="101">
        <f t="shared" si="4"/>
        <v>3.6195847218661883E-3</v>
      </c>
      <c r="M7" s="98">
        <f t="shared" si="3"/>
        <v>32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98">
        <v>137722</v>
      </c>
      <c r="D8" s="98">
        <v>145310</v>
      </c>
      <c r="E8" s="98">
        <v>145816</v>
      </c>
      <c r="F8" s="98"/>
      <c r="G8" s="98"/>
      <c r="H8" s="98"/>
      <c r="I8" s="100">
        <f t="shared" si="0"/>
        <v>7.7528669965615707E-2</v>
      </c>
      <c r="J8" s="100">
        <f t="shared" si="1"/>
        <v>5.877056679397627E-2</v>
      </c>
      <c r="K8" s="97">
        <f t="shared" si="2"/>
        <v>8094</v>
      </c>
      <c r="L8" s="101">
        <f t="shared" si="4"/>
        <v>8.2994104075877984E-2</v>
      </c>
      <c r="M8" s="98">
        <f t="shared" si="3"/>
        <v>506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98">
        <v>68335</v>
      </c>
      <c r="D9" s="98">
        <v>71121</v>
      </c>
      <c r="E9" s="98">
        <v>72943</v>
      </c>
      <c r="F9" s="98"/>
      <c r="G9" s="98"/>
      <c r="H9" s="98"/>
      <c r="I9" s="100">
        <f t="shared" si="0"/>
        <v>3.8782944075423181E-2</v>
      </c>
      <c r="J9" s="100">
        <f t="shared" si="1"/>
        <v>6.743250164630131E-2</v>
      </c>
      <c r="K9" s="97">
        <f t="shared" si="2"/>
        <v>4608</v>
      </c>
      <c r="L9" s="101">
        <f t="shared" si="4"/>
        <v>4.7249423224814152E-2</v>
      </c>
      <c r="M9" s="98">
        <f t="shared" si="3"/>
        <v>1822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98">
        <v>3771</v>
      </c>
      <c r="D10" s="98">
        <v>3930</v>
      </c>
      <c r="E10" s="98">
        <v>4000</v>
      </c>
      <c r="F10" s="98"/>
      <c r="G10" s="98"/>
      <c r="H10" s="98"/>
      <c r="I10" s="100">
        <f t="shared" si="0"/>
        <v>2.1267534417516794E-3</v>
      </c>
      <c r="J10" s="100">
        <f t="shared" si="1"/>
        <v>6.0726597719437815E-2</v>
      </c>
      <c r="K10" s="97">
        <f t="shared" si="2"/>
        <v>229</v>
      </c>
      <c r="L10" s="101">
        <f t="shared" si="4"/>
        <v>2.3481158677262242E-3</v>
      </c>
      <c r="M10" s="98">
        <f t="shared" si="3"/>
        <v>70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98">
        <v>26594</v>
      </c>
      <c r="D11" s="98">
        <v>27716</v>
      </c>
      <c r="E11" s="98">
        <v>28032</v>
      </c>
      <c r="F11" s="98"/>
      <c r="G11" s="98"/>
      <c r="H11" s="98"/>
      <c r="I11" s="100">
        <f t="shared" si="0"/>
        <v>1.4904288119795769E-2</v>
      </c>
      <c r="J11" s="100">
        <f t="shared" si="1"/>
        <v>5.4072347145972775E-2</v>
      </c>
      <c r="K11" s="97">
        <f t="shared" si="2"/>
        <v>1438</v>
      </c>
      <c r="L11" s="101">
        <f t="shared" si="4"/>
        <v>1.4744937195590875E-2</v>
      </c>
      <c r="M11" s="98">
        <f t="shared" si="3"/>
        <v>316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98">
        <v>28385</v>
      </c>
      <c r="D12" s="98">
        <v>29907</v>
      </c>
      <c r="E12" s="98">
        <v>29970</v>
      </c>
      <c r="F12" s="98"/>
      <c r="G12" s="98"/>
      <c r="H12" s="98"/>
      <c r="I12" s="100">
        <f t="shared" si="0"/>
        <v>1.5934700162324456E-2</v>
      </c>
      <c r="J12" s="100">
        <f t="shared" si="1"/>
        <v>5.5839351770301214E-2</v>
      </c>
      <c r="K12" s="97">
        <f t="shared" si="2"/>
        <v>1585</v>
      </c>
      <c r="L12" s="101">
        <f t="shared" si="4"/>
        <v>1.6252243014611638E-2</v>
      </c>
      <c r="M12" s="98">
        <f t="shared" si="3"/>
        <v>63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98">
        <v>4646</v>
      </c>
      <c r="D13" s="98">
        <v>4726</v>
      </c>
      <c r="E13" s="98">
        <v>4748</v>
      </c>
      <c r="F13" s="98"/>
      <c r="G13" s="98"/>
      <c r="H13" s="98"/>
      <c r="I13" s="100">
        <f t="shared" si="0"/>
        <v>2.5244563353592434E-3</v>
      </c>
      <c r="J13" s="100">
        <f t="shared" si="1"/>
        <v>2.1954369349978475E-2</v>
      </c>
      <c r="K13" s="97">
        <f t="shared" si="2"/>
        <v>102</v>
      </c>
      <c r="L13" s="101">
        <f t="shared" si="4"/>
        <v>1.0458856703409382E-3</v>
      </c>
      <c r="M13" s="98">
        <f t="shared" si="3"/>
        <v>22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98">
        <v>2474</v>
      </c>
      <c r="D14" s="98">
        <v>2500</v>
      </c>
      <c r="E14" s="98">
        <v>2589</v>
      </c>
      <c r="F14" s="98"/>
      <c r="G14" s="98"/>
      <c r="H14" s="98"/>
      <c r="I14" s="100">
        <f t="shared" si="0"/>
        <v>1.3765411651737744E-3</v>
      </c>
      <c r="J14" s="100">
        <f t="shared" si="1"/>
        <v>4.648342764753436E-2</v>
      </c>
      <c r="K14" s="97">
        <f t="shared" si="2"/>
        <v>115</v>
      </c>
      <c r="L14" s="101">
        <f t="shared" si="4"/>
        <v>1.1791848244039991E-3</v>
      </c>
      <c r="M14" s="98">
        <f t="shared" si="3"/>
        <v>89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98">
        <v>2705</v>
      </c>
      <c r="D15" s="98">
        <v>2761</v>
      </c>
      <c r="E15" s="98">
        <v>2848</v>
      </c>
      <c r="F15" s="98"/>
      <c r="G15" s="98"/>
      <c r="H15" s="98"/>
      <c r="I15" s="100">
        <f t="shared" si="0"/>
        <v>1.5142484505271956E-3</v>
      </c>
      <c r="J15" s="100">
        <f t="shared" si="1"/>
        <v>5.2865064695009241E-2</v>
      </c>
      <c r="K15" s="97">
        <f t="shared" si="2"/>
        <v>143</v>
      </c>
      <c r="L15" s="101">
        <f t="shared" si="4"/>
        <v>1.4662906946936683E-3</v>
      </c>
      <c r="M15" s="98">
        <f t="shared" si="3"/>
        <v>87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98">
        <v>7076</v>
      </c>
      <c r="D16" s="98">
        <v>7442</v>
      </c>
      <c r="E16" s="98">
        <v>7426</v>
      </c>
      <c r="F16" s="98"/>
      <c r="G16" s="98"/>
      <c r="H16" s="98"/>
      <c r="I16" s="100">
        <f t="shared" si="0"/>
        <v>3.9483177646119924E-3</v>
      </c>
      <c r="J16" s="100">
        <f t="shared" si="1"/>
        <v>4.9462973431317128E-2</v>
      </c>
      <c r="K16" s="97">
        <f t="shared" si="2"/>
        <v>350</v>
      </c>
      <c r="L16" s="101">
        <f t="shared" si="4"/>
        <v>3.5888233786208665E-3</v>
      </c>
      <c r="M16" s="98">
        <f t="shared" si="3"/>
        <v>-16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98">
        <v>5929</v>
      </c>
      <c r="D17" s="98">
        <v>6252</v>
      </c>
      <c r="E17" s="98">
        <v>6246</v>
      </c>
      <c r="F17" s="98"/>
      <c r="G17" s="98"/>
      <c r="H17" s="98"/>
      <c r="I17" s="100">
        <f t="shared" si="0"/>
        <v>3.3209254992952473E-3</v>
      </c>
      <c r="J17" s="100">
        <f t="shared" si="1"/>
        <v>5.3466014504975547E-2</v>
      </c>
      <c r="K17" s="97">
        <f t="shared" si="2"/>
        <v>317</v>
      </c>
      <c r="L17" s="101">
        <f t="shared" si="4"/>
        <v>3.2504486029223275E-3</v>
      </c>
      <c r="M17" s="98">
        <f t="shared" si="3"/>
        <v>-6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98">
        <v>73850</v>
      </c>
      <c r="D18" s="98">
        <v>78324</v>
      </c>
      <c r="E18" s="98">
        <v>78651</v>
      </c>
      <c r="F18" s="98"/>
      <c r="G18" s="98"/>
      <c r="H18" s="98"/>
      <c r="I18" s="100">
        <f t="shared" si="0"/>
        <v>4.1817821236802832E-2</v>
      </c>
      <c r="J18" s="100">
        <f t="shared" si="1"/>
        <v>6.5010155721056201E-2</v>
      </c>
      <c r="K18" s="97">
        <f t="shared" si="2"/>
        <v>4801</v>
      </c>
      <c r="L18" s="101">
        <f t="shared" si="4"/>
        <v>4.9228402973596513E-2</v>
      </c>
      <c r="M18" s="98">
        <f t="shared" si="3"/>
        <v>327</v>
      </c>
      <c r="N18" s="98">
        <f t="shared" si="5"/>
        <v>0</v>
      </c>
      <c r="O18" s="7"/>
    </row>
    <row r="19" spans="1:15">
      <c r="A19" s="41">
        <v>17</v>
      </c>
      <c r="B19" s="104" t="s">
        <v>108</v>
      </c>
      <c r="C19" s="98">
        <v>14202</v>
      </c>
      <c r="D19" s="98">
        <v>14692</v>
      </c>
      <c r="E19" s="98">
        <v>14767</v>
      </c>
      <c r="F19" s="98"/>
      <c r="G19" s="98"/>
      <c r="H19" s="98"/>
      <c r="I19" s="100">
        <f t="shared" si="0"/>
        <v>7.8514420185867625E-3</v>
      </c>
      <c r="J19" s="100">
        <f t="shared" si="1"/>
        <v>3.9783129136741306E-2</v>
      </c>
      <c r="K19" s="97">
        <f t="shared" si="2"/>
        <v>565</v>
      </c>
      <c r="L19" s="101">
        <f t="shared" si="4"/>
        <v>5.793386311202256E-3</v>
      </c>
      <c r="M19" s="98">
        <f t="shared" si="3"/>
        <v>75</v>
      </c>
      <c r="N19" s="98">
        <f t="shared" si="5"/>
        <v>0</v>
      </c>
    </row>
    <row r="20" spans="1:15">
      <c r="A20" s="41">
        <v>18</v>
      </c>
      <c r="B20" s="104" t="s">
        <v>109</v>
      </c>
      <c r="C20" s="98">
        <v>3063</v>
      </c>
      <c r="D20" s="98">
        <v>3060</v>
      </c>
      <c r="E20" s="98">
        <v>3125</v>
      </c>
      <c r="F20" s="98"/>
      <c r="G20" s="98"/>
      <c r="H20" s="98"/>
      <c r="I20" s="100">
        <f t="shared" si="0"/>
        <v>1.6615261263684994E-3</v>
      </c>
      <c r="J20" s="100">
        <f t="shared" si="1"/>
        <v>2.0241593209271956E-2</v>
      </c>
      <c r="K20" s="97">
        <f t="shared" si="2"/>
        <v>62</v>
      </c>
      <c r="L20" s="101">
        <f t="shared" si="4"/>
        <v>6.3573442706998202E-4</v>
      </c>
      <c r="M20" s="98">
        <f t="shared" si="3"/>
        <v>65</v>
      </c>
      <c r="N20" s="98">
        <f t="shared" si="5"/>
        <v>0</v>
      </c>
    </row>
    <row r="21" spans="1:15">
      <c r="A21" s="41">
        <v>19</v>
      </c>
      <c r="B21" s="104" t="s">
        <v>110</v>
      </c>
      <c r="C21" s="98">
        <v>8488</v>
      </c>
      <c r="D21" s="98">
        <v>8811</v>
      </c>
      <c r="E21" s="98">
        <v>8860</v>
      </c>
      <c r="F21" s="98"/>
      <c r="G21" s="98"/>
      <c r="H21" s="98"/>
      <c r="I21" s="100">
        <f t="shared" si="0"/>
        <v>4.7107588734799696E-3</v>
      </c>
      <c r="J21" s="100">
        <f t="shared" si="1"/>
        <v>4.3826578699340243E-2</v>
      </c>
      <c r="K21" s="97">
        <f t="shared" si="2"/>
        <v>372</v>
      </c>
      <c r="L21" s="101">
        <f t="shared" si="4"/>
        <v>3.8144065624198921E-3</v>
      </c>
      <c r="M21" s="98">
        <f t="shared" si="3"/>
        <v>49</v>
      </c>
      <c r="N21" s="98">
        <f t="shared" si="5"/>
        <v>0</v>
      </c>
    </row>
    <row r="22" spans="1:15">
      <c r="A22" s="41">
        <v>20</v>
      </c>
      <c r="B22" s="104" t="s">
        <v>111</v>
      </c>
      <c r="C22" s="98">
        <v>24794</v>
      </c>
      <c r="D22" s="98">
        <v>26379</v>
      </c>
      <c r="E22" s="98">
        <v>26439</v>
      </c>
      <c r="F22" s="98"/>
      <c r="G22" s="98"/>
      <c r="H22" s="98"/>
      <c r="I22" s="100">
        <f t="shared" si="0"/>
        <v>1.4057308561618161E-2</v>
      </c>
      <c r="J22" s="100">
        <f t="shared" si="1"/>
        <v>6.6346696781479392E-2</v>
      </c>
      <c r="K22" s="97">
        <f t="shared" si="2"/>
        <v>1645</v>
      </c>
      <c r="L22" s="101">
        <f t="shared" si="4"/>
        <v>1.6867469879518072E-2</v>
      </c>
      <c r="M22" s="98">
        <f t="shared" si="3"/>
        <v>60</v>
      </c>
      <c r="N22" s="98">
        <f t="shared" si="5"/>
        <v>0</v>
      </c>
    </row>
    <row r="23" spans="1:15">
      <c r="A23" s="41">
        <v>21</v>
      </c>
      <c r="B23" s="104" t="s">
        <v>112</v>
      </c>
      <c r="C23" s="98">
        <v>14641</v>
      </c>
      <c r="D23" s="98">
        <v>15641</v>
      </c>
      <c r="E23" s="98">
        <v>15855</v>
      </c>
      <c r="F23" s="98"/>
      <c r="G23" s="98"/>
      <c r="H23" s="98"/>
      <c r="I23" s="100">
        <f t="shared" si="0"/>
        <v>8.4299189547432183E-3</v>
      </c>
      <c r="J23" s="100">
        <f t="shared" si="1"/>
        <v>8.2917833481319578E-2</v>
      </c>
      <c r="K23" s="97">
        <f t="shared" si="2"/>
        <v>1214</v>
      </c>
      <c r="L23" s="101">
        <f t="shared" si="4"/>
        <v>1.2448090233273519E-2</v>
      </c>
      <c r="M23" s="98">
        <f t="shared" si="3"/>
        <v>214</v>
      </c>
      <c r="N23" s="98">
        <f t="shared" si="5"/>
        <v>0</v>
      </c>
    </row>
    <row r="24" spans="1:15">
      <c r="A24" s="41">
        <v>22</v>
      </c>
      <c r="B24" s="104" t="s">
        <v>113</v>
      </c>
      <c r="C24" s="98">
        <v>9486</v>
      </c>
      <c r="D24" s="98">
        <v>9679</v>
      </c>
      <c r="E24" s="98">
        <v>9767</v>
      </c>
      <c r="F24" s="98"/>
      <c r="G24" s="98"/>
      <c r="H24" s="98"/>
      <c r="I24" s="100">
        <f t="shared" si="0"/>
        <v>5.1930002163971629E-3</v>
      </c>
      <c r="J24" s="100">
        <f t="shared" si="1"/>
        <v>2.9622601728863589E-2</v>
      </c>
      <c r="K24" s="97">
        <f t="shared" si="2"/>
        <v>281</v>
      </c>
      <c r="L24" s="101">
        <f t="shared" si="4"/>
        <v>2.8813124839784671E-3</v>
      </c>
      <c r="M24" s="98">
        <f t="shared" si="3"/>
        <v>88</v>
      </c>
      <c r="N24" s="98">
        <f t="shared" si="5"/>
        <v>0</v>
      </c>
    </row>
    <row r="25" spans="1:15">
      <c r="A25" s="41">
        <v>23</v>
      </c>
      <c r="B25" s="104" t="s">
        <v>114</v>
      </c>
      <c r="C25" s="98">
        <v>7515</v>
      </c>
      <c r="D25" s="98">
        <v>8010</v>
      </c>
      <c r="E25" s="98">
        <v>8105</v>
      </c>
      <c r="F25" s="98"/>
      <c r="G25" s="98"/>
      <c r="H25" s="98"/>
      <c r="I25" s="100">
        <f t="shared" si="0"/>
        <v>4.3093341613493399E-3</v>
      </c>
      <c r="J25" s="100">
        <f t="shared" si="1"/>
        <v>7.8509647371922828E-2</v>
      </c>
      <c r="K25" s="97">
        <f t="shared" si="2"/>
        <v>590</v>
      </c>
      <c r="L25" s="101">
        <f t="shared" si="4"/>
        <v>6.0497308382466038E-3</v>
      </c>
      <c r="M25" s="98">
        <f t="shared" si="3"/>
        <v>95</v>
      </c>
      <c r="N25" s="98">
        <f t="shared" si="5"/>
        <v>0</v>
      </c>
    </row>
    <row r="26" spans="1:15">
      <c r="A26" s="41">
        <v>24</v>
      </c>
      <c r="B26" s="104" t="s">
        <v>115</v>
      </c>
      <c r="C26" s="98">
        <v>3728</v>
      </c>
      <c r="D26" s="98">
        <v>3826</v>
      </c>
      <c r="E26" s="98">
        <v>3943</v>
      </c>
      <c r="F26" s="98"/>
      <c r="G26" s="98"/>
      <c r="H26" s="98"/>
      <c r="I26" s="100">
        <f t="shared" si="0"/>
        <v>2.0964472052067179E-3</v>
      </c>
      <c r="J26" s="100">
        <f t="shared" si="1"/>
        <v>5.7671673819742489E-2</v>
      </c>
      <c r="K26" s="97">
        <f t="shared" si="2"/>
        <v>215</v>
      </c>
      <c r="L26" s="101">
        <f t="shared" si="4"/>
        <v>2.2045629325813895E-3</v>
      </c>
      <c r="M26" s="98">
        <f t="shared" si="3"/>
        <v>117</v>
      </c>
      <c r="N26" s="98">
        <f t="shared" si="5"/>
        <v>0</v>
      </c>
    </row>
    <row r="27" spans="1:15">
      <c r="A27" s="41">
        <v>25</v>
      </c>
      <c r="B27" s="104" t="s">
        <v>116</v>
      </c>
      <c r="C27" s="98">
        <v>10069</v>
      </c>
      <c r="D27" s="98">
        <v>10379</v>
      </c>
      <c r="E27" s="98">
        <v>10534</v>
      </c>
      <c r="F27" s="98"/>
      <c r="G27" s="98"/>
      <c r="H27" s="98"/>
      <c r="I27" s="100">
        <f t="shared" si="0"/>
        <v>5.6008051888530473E-3</v>
      </c>
      <c r="J27" s="100">
        <f t="shared" si="1"/>
        <v>4.6181348694011325E-2</v>
      </c>
      <c r="K27" s="97">
        <f t="shared" si="2"/>
        <v>465</v>
      </c>
      <c r="L27" s="101">
        <f t="shared" si="4"/>
        <v>4.7680082030248658E-3</v>
      </c>
      <c r="M27" s="98">
        <f t="shared" si="3"/>
        <v>155</v>
      </c>
      <c r="N27" s="98">
        <f t="shared" si="5"/>
        <v>0</v>
      </c>
    </row>
    <row r="28" spans="1:15">
      <c r="A28" s="41">
        <v>26</v>
      </c>
      <c r="B28" s="104" t="s">
        <v>117</v>
      </c>
      <c r="C28" s="98">
        <v>20074</v>
      </c>
      <c r="D28" s="98">
        <v>20773</v>
      </c>
      <c r="E28" s="98">
        <v>20794</v>
      </c>
      <c r="F28" s="98"/>
      <c r="G28" s="98"/>
      <c r="H28" s="98"/>
      <c r="I28" s="100">
        <f t="shared" si="0"/>
        <v>1.1055927766946104E-2</v>
      </c>
      <c r="J28" s="100">
        <f t="shared" si="1"/>
        <v>3.5867291023214107E-2</v>
      </c>
      <c r="K28" s="97">
        <f t="shared" si="2"/>
        <v>720</v>
      </c>
      <c r="L28" s="101">
        <f t="shared" si="4"/>
        <v>7.3827223788772113E-3</v>
      </c>
      <c r="M28" s="98">
        <f t="shared" si="3"/>
        <v>21</v>
      </c>
      <c r="N28" s="98">
        <f t="shared" si="5"/>
        <v>0</v>
      </c>
    </row>
    <row r="29" spans="1:15">
      <c r="A29" s="41">
        <v>27</v>
      </c>
      <c r="B29" s="104" t="s">
        <v>118</v>
      </c>
      <c r="C29" s="98">
        <v>32650</v>
      </c>
      <c r="D29" s="98">
        <v>34221</v>
      </c>
      <c r="E29" s="98">
        <v>34117</v>
      </c>
      <c r="F29" s="98"/>
      <c r="G29" s="98"/>
      <c r="H29" s="98"/>
      <c r="I29" s="100">
        <f t="shared" si="0"/>
        <v>1.813961179306051E-2</v>
      </c>
      <c r="J29" s="100">
        <f t="shared" si="1"/>
        <v>4.4931087289433382E-2</v>
      </c>
      <c r="K29" s="97">
        <f t="shared" si="2"/>
        <v>1467</v>
      </c>
      <c r="L29" s="101">
        <f t="shared" si="4"/>
        <v>1.5042296846962318E-2</v>
      </c>
      <c r="M29" s="98">
        <f t="shared" si="3"/>
        <v>-104</v>
      </c>
      <c r="N29" s="98">
        <f t="shared" si="5"/>
        <v>0</v>
      </c>
    </row>
    <row r="30" spans="1:15">
      <c r="A30" s="41">
        <v>28</v>
      </c>
      <c r="B30" s="104" t="s">
        <v>119</v>
      </c>
      <c r="C30" s="98">
        <v>8479</v>
      </c>
      <c r="D30" s="98">
        <v>9006</v>
      </c>
      <c r="E30" s="98">
        <v>9094</v>
      </c>
      <c r="F30" s="98"/>
      <c r="G30" s="98"/>
      <c r="H30" s="98"/>
      <c r="I30" s="100">
        <f t="shared" si="0"/>
        <v>4.8351739498224428E-3</v>
      </c>
      <c r="J30" s="100">
        <f t="shared" si="1"/>
        <v>7.2532138223847145E-2</v>
      </c>
      <c r="K30" s="97">
        <f t="shared" si="2"/>
        <v>615</v>
      </c>
      <c r="L30" s="101">
        <f t="shared" si="4"/>
        <v>6.3060753652909507E-3</v>
      </c>
      <c r="M30" s="98">
        <f t="shared" si="3"/>
        <v>88</v>
      </c>
      <c r="N30" s="98">
        <f t="shared" si="5"/>
        <v>0</v>
      </c>
    </row>
    <row r="31" spans="1:15">
      <c r="A31" s="41">
        <v>29</v>
      </c>
      <c r="B31" s="104" t="s">
        <v>120</v>
      </c>
      <c r="C31" s="98">
        <v>2250</v>
      </c>
      <c r="D31" s="98">
        <v>2233</v>
      </c>
      <c r="E31" s="98">
        <v>2328</v>
      </c>
      <c r="F31" s="98"/>
      <c r="G31" s="98"/>
      <c r="H31" s="98"/>
      <c r="I31" s="100">
        <f t="shared" si="0"/>
        <v>1.2377705030994772E-3</v>
      </c>
      <c r="J31" s="100">
        <f t="shared" si="1"/>
        <v>3.4666666666666665E-2</v>
      </c>
      <c r="K31" s="97">
        <f t="shared" si="2"/>
        <v>78</v>
      </c>
      <c r="L31" s="101">
        <f t="shared" si="4"/>
        <v>7.9979492437836448E-4</v>
      </c>
      <c r="M31" s="98">
        <f t="shared" si="3"/>
        <v>95</v>
      </c>
      <c r="N31" s="98">
        <f t="shared" si="5"/>
        <v>0</v>
      </c>
    </row>
    <row r="32" spans="1:15">
      <c r="A32" s="41">
        <v>30</v>
      </c>
      <c r="B32" s="104" t="s">
        <v>121</v>
      </c>
      <c r="C32" s="98">
        <v>1330</v>
      </c>
      <c r="D32" s="98">
        <v>1399</v>
      </c>
      <c r="E32" s="98">
        <v>1433</v>
      </c>
      <c r="F32" s="98"/>
      <c r="G32" s="98"/>
      <c r="H32" s="98"/>
      <c r="I32" s="100">
        <f t="shared" si="0"/>
        <v>7.6190942050753912E-4</v>
      </c>
      <c r="J32" s="100">
        <f t="shared" si="1"/>
        <v>7.7443609022556398E-2</v>
      </c>
      <c r="K32" s="97">
        <f t="shared" si="2"/>
        <v>103</v>
      </c>
      <c r="L32" s="101">
        <f t="shared" si="4"/>
        <v>1.0561394514227121E-3</v>
      </c>
      <c r="M32" s="98">
        <f t="shared" si="3"/>
        <v>34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22266</v>
      </c>
      <c r="D33" s="98">
        <v>23487</v>
      </c>
      <c r="E33" s="98">
        <v>23562</v>
      </c>
      <c r="F33" s="98"/>
      <c r="G33" s="98"/>
      <c r="H33" s="98"/>
      <c r="I33" s="100">
        <f t="shared" si="0"/>
        <v>1.2527641148638266E-2</v>
      </c>
      <c r="J33" s="100">
        <f t="shared" si="1"/>
        <v>5.8205335489086497E-2</v>
      </c>
      <c r="K33" s="97">
        <f t="shared" si="2"/>
        <v>1296</v>
      </c>
      <c r="L33" s="101">
        <f t="shared" si="4"/>
        <v>1.3288900281978979E-2</v>
      </c>
      <c r="M33" s="98">
        <f t="shared" si="3"/>
        <v>75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8994</v>
      </c>
      <c r="D34" s="98">
        <v>9179</v>
      </c>
      <c r="E34" s="98">
        <v>9284</v>
      </c>
      <c r="F34" s="98"/>
      <c r="G34" s="98"/>
      <c r="H34" s="98"/>
      <c r="I34" s="100">
        <f t="shared" si="0"/>
        <v>4.9361947383056472E-3</v>
      </c>
      <c r="J34" s="100">
        <f t="shared" si="1"/>
        <v>3.2243718034245049E-2</v>
      </c>
      <c r="K34" s="97">
        <f t="shared" si="2"/>
        <v>290</v>
      </c>
      <c r="L34" s="101">
        <f t="shared" si="4"/>
        <v>2.9735965137144323E-3</v>
      </c>
      <c r="M34" s="98">
        <f t="shared" si="3"/>
        <v>105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36202</v>
      </c>
      <c r="D35" s="98">
        <v>38250</v>
      </c>
      <c r="E35" s="98">
        <v>38386</v>
      </c>
      <c r="F35" s="98"/>
      <c r="G35" s="98"/>
      <c r="H35" s="98"/>
      <c r="I35" s="100">
        <f t="shared" si="0"/>
        <v>2.040938940376999E-2</v>
      </c>
      <c r="J35" s="100">
        <f t="shared" si="1"/>
        <v>6.0328158665267112E-2</v>
      </c>
      <c r="K35" s="97">
        <f t="shared" si="2"/>
        <v>2184</v>
      </c>
      <c r="L35" s="101">
        <f t="shared" si="4"/>
        <v>2.2394257882594207E-2</v>
      </c>
      <c r="M35" s="98">
        <f t="shared" si="3"/>
        <v>136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503307</v>
      </c>
      <c r="D36" s="98">
        <v>527513</v>
      </c>
      <c r="E36" s="98">
        <v>528690</v>
      </c>
      <c r="F36" s="98"/>
      <c r="G36" s="98"/>
      <c r="H36" s="98"/>
      <c r="I36" s="100">
        <f t="shared" si="0"/>
        <v>0.28109831927992385</v>
      </c>
      <c r="J36" s="100">
        <f t="shared" si="1"/>
        <v>5.04324398428792E-2</v>
      </c>
      <c r="K36" s="97">
        <f t="shared" si="2"/>
        <v>25383</v>
      </c>
      <c r="L36" s="101">
        <f t="shared" si="4"/>
        <v>0.26027172519866698</v>
      </c>
      <c r="M36" s="98">
        <f t="shared" si="3"/>
        <v>1177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123618</v>
      </c>
      <c r="D37" s="98">
        <v>131746</v>
      </c>
      <c r="E37" s="98">
        <v>132242</v>
      </c>
      <c r="F37" s="98"/>
      <c r="G37" s="98"/>
      <c r="H37" s="98"/>
      <c r="I37" s="100">
        <f t="shared" si="0"/>
        <v>7.0311532161031393E-2</v>
      </c>
      <c r="J37" s="100">
        <f t="shared" si="1"/>
        <v>6.9763303078839656E-2</v>
      </c>
      <c r="K37" s="97">
        <f t="shared" si="2"/>
        <v>8624</v>
      </c>
      <c r="L37" s="101">
        <f t="shared" si="4"/>
        <v>8.8428608049218149E-2</v>
      </c>
      <c r="M37" s="98">
        <f t="shared" si="3"/>
        <v>496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2920</v>
      </c>
      <c r="D38" s="98">
        <v>2972</v>
      </c>
      <c r="E38" s="98">
        <v>2983</v>
      </c>
      <c r="F38" s="98"/>
      <c r="G38" s="98"/>
      <c r="H38" s="98"/>
      <c r="I38" s="100">
        <f t="shared" si="0"/>
        <v>1.5860263791863149E-3</v>
      </c>
      <c r="J38" s="100">
        <f t="shared" si="1"/>
        <v>2.1575342465753426E-2</v>
      </c>
      <c r="K38" s="97">
        <f t="shared" si="2"/>
        <v>63</v>
      </c>
      <c r="L38" s="101">
        <f t="shared" si="4"/>
        <v>6.4598820815175593E-4</v>
      </c>
      <c r="M38" s="98">
        <f t="shared" si="3"/>
        <v>11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7406</v>
      </c>
      <c r="D39" s="98">
        <v>7618</v>
      </c>
      <c r="E39" s="98">
        <v>7738</v>
      </c>
      <c r="F39" s="98"/>
      <c r="G39" s="98"/>
      <c r="H39" s="98"/>
      <c r="I39" s="100">
        <f t="shared" si="0"/>
        <v>4.1142045330686237E-3</v>
      </c>
      <c r="J39" s="100">
        <f t="shared" si="1"/>
        <v>4.4828517418309476E-2</v>
      </c>
      <c r="K39" s="97">
        <f t="shared" si="2"/>
        <v>332</v>
      </c>
      <c r="L39" s="101">
        <f t="shared" si="4"/>
        <v>3.4042553191489361E-3</v>
      </c>
      <c r="M39" s="98">
        <f t="shared" si="3"/>
        <v>120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30020</v>
      </c>
      <c r="D40" s="98">
        <v>31052</v>
      </c>
      <c r="E40" s="98">
        <v>31255</v>
      </c>
      <c r="F40" s="98"/>
      <c r="G40" s="98"/>
      <c r="H40" s="98"/>
      <c r="I40" s="100">
        <f t="shared" si="0"/>
        <v>1.6617919705487184E-2</v>
      </c>
      <c r="J40" s="100">
        <f t="shared" si="1"/>
        <v>4.1139240506329111E-2</v>
      </c>
      <c r="K40" s="97">
        <f t="shared" si="2"/>
        <v>1235</v>
      </c>
      <c r="L40" s="101">
        <f t="shared" si="4"/>
        <v>1.2663419635990771E-2</v>
      </c>
      <c r="M40" s="98">
        <f t="shared" si="3"/>
        <v>203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8076</v>
      </c>
      <c r="D41" s="98">
        <v>8432</v>
      </c>
      <c r="E41" s="98">
        <v>8516</v>
      </c>
      <c r="F41" s="98"/>
      <c r="G41" s="98"/>
      <c r="H41" s="98"/>
      <c r="I41" s="100">
        <f t="shared" si="0"/>
        <v>4.5278580774893249E-3</v>
      </c>
      <c r="J41" s="100">
        <f t="shared" si="1"/>
        <v>5.4482417038137693E-2</v>
      </c>
      <c r="K41" s="97">
        <f t="shared" si="2"/>
        <v>440</v>
      </c>
      <c r="L41" s="101">
        <f t="shared" si="4"/>
        <v>4.511663675980518E-3</v>
      </c>
      <c r="M41" s="98">
        <f t="shared" si="3"/>
        <v>84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3873</v>
      </c>
      <c r="D42" s="98">
        <v>3875</v>
      </c>
      <c r="E42" s="98">
        <v>3868</v>
      </c>
      <c r="F42" s="98"/>
      <c r="G42" s="98"/>
      <c r="H42" s="98"/>
      <c r="I42" s="100">
        <f t="shared" si="0"/>
        <v>2.056570578173874E-3</v>
      </c>
      <c r="J42" s="100">
        <f t="shared" si="1"/>
        <v>-1.2909888974954814E-3</v>
      </c>
      <c r="K42" s="97">
        <f t="shared" si="2"/>
        <v>-5</v>
      </c>
      <c r="L42" s="101">
        <f t="shared" si="4"/>
        <v>-5.1268905408869519E-5</v>
      </c>
      <c r="M42" s="98">
        <f t="shared" si="3"/>
        <v>-7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44777</v>
      </c>
      <c r="D43" s="98">
        <v>46923</v>
      </c>
      <c r="E43" s="98">
        <v>47104</v>
      </c>
      <c r="F43" s="98"/>
      <c r="G43" s="98"/>
      <c r="H43" s="98"/>
      <c r="I43" s="100">
        <f t="shared" si="0"/>
        <v>2.5044648530067774E-2</v>
      </c>
      <c r="J43" s="100">
        <f t="shared" si="1"/>
        <v>5.1968644616655874E-2</v>
      </c>
      <c r="K43" s="97">
        <f t="shared" si="2"/>
        <v>2327</v>
      </c>
      <c r="L43" s="101">
        <f t="shared" si="4"/>
        <v>2.3860548577287876E-2</v>
      </c>
      <c r="M43" s="98">
        <f t="shared" si="3"/>
        <v>181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44505</v>
      </c>
      <c r="D44" s="98">
        <v>45879</v>
      </c>
      <c r="E44" s="98">
        <v>46272</v>
      </c>
      <c r="F44" s="98"/>
      <c r="G44" s="98"/>
      <c r="H44" s="98"/>
      <c r="I44" s="100">
        <f t="shared" si="0"/>
        <v>2.4602283814183425E-2</v>
      </c>
      <c r="J44" s="100">
        <f t="shared" si="1"/>
        <v>3.9703404111897538E-2</v>
      </c>
      <c r="K44" s="97">
        <f t="shared" si="2"/>
        <v>1767</v>
      </c>
      <c r="L44" s="101">
        <f t="shared" si="4"/>
        <v>1.811843117149449E-2</v>
      </c>
      <c r="M44" s="98">
        <f t="shared" si="3"/>
        <v>393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10433</v>
      </c>
      <c r="D45" s="98">
        <v>10734</v>
      </c>
      <c r="E45" s="98">
        <v>10838</v>
      </c>
      <c r="F45" s="98"/>
      <c r="G45" s="98"/>
      <c r="H45" s="98"/>
      <c r="I45" s="100">
        <f t="shared" si="0"/>
        <v>5.7624384504261746E-3</v>
      </c>
      <c r="J45" s="100">
        <f t="shared" si="1"/>
        <v>3.8819131601648613E-2</v>
      </c>
      <c r="K45" s="97">
        <f t="shared" si="2"/>
        <v>405</v>
      </c>
      <c r="L45" s="101">
        <f t="shared" si="4"/>
        <v>4.1527813381184312E-3</v>
      </c>
      <c r="M45" s="98">
        <f t="shared" si="3"/>
        <v>104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11686</v>
      </c>
      <c r="D46" s="98">
        <v>12216</v>
      </c>
      <c r="E46" s="98">
        <v>12361</v>
      </c>
      <c r="F46" s="98"/>
      <c r="G46" s="98"/>
      <c r="H46" s="98"/>
      <c r="I46" s="100">
        <f t="shared" si="0"/>
        <v>6.5721998233731265E-3</v>
      </c>
      <c r="J46" s="100">
        <f t="shared" si="1"/>
        <v>5.7761423926065376E-2</v>
      </c>
      <c r="K46" s="97">
        <f t="shared" si="2"/>
        <v>675</v>
      </c>
      <c r="L46" s="101">
        <f t="shared" si="4"/>
        <v>6.9213022301973853E-3</v>
      </c>
      <c r="M46" s="98">
        <f t="shared" si="3"/>
        <v>145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27297</v>
      </c>
      <c r="D47" s="98">
        <v>28613</v>
      </c>
      <c r="E47" s="98">
        <v>28707</v>
      </c>
      <c r="F47" s="98"/>
      <c r="G47" s="98"/>
      <c r="H47" s="98"/>
      <c r="I47" s="100">
        <f t="shared" si="0"/>
        <v>1.5263177763091364E-2</v>
      </c>
      <c r="J47" s="100">
        <f t="shared" si="1"/>
        <v>5.1654027915155512E-2</v>
      </c>
      <c r="K47" s="97">
        <f t="shared" si="2"/>
        <v>1410</v>
      </c>
      <c r="L47" s="101">
        <f t="shared" si="4"/>
        <v>1.4457831325301205E-2</v>
      </c>
      <c r="M47" s="98">
        <f t="shared" si="3"/>
        <v>94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15162</v>
      </c>
      <c r="D48" s="98">
        <v>16031</v>
      </c>
      <c r="E48" s="98">
        <v>16543</v>
      </c>
      <c r="F48" s="98"/>
      <c r="G48" s="98"/>
      <c r="H48" s="98"/>
      <c r="I48" s="100">
        <f t="shared" si="0"/>
        <v>8.7957205467245076E-3</v>
      </c>
      <c r="J48" s="100">
        <f t="shared" si="1"/>
        <v>9.1082970584355633E-2</v>
      </c>
      <c r="K48" s="97">
        <f t="shared" si="2"/>
        <v>1381</v>
      </c>
      <c r="L48" s="101">
        <f t="shared" si="4"/>
        <v>1.4160471673929762E-2</v>
      </c>
      <c r="M48" s="98">
        <f t="shared" si="3"/>
        <v>512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5548</v>
      </c>
      <c r="D49" s="98">
        <v>6132</v>
      </c>
      <c r="E49" s="98">
        <v>6145</v>
      </c>
      <c r="F49" s="98"/>
      <c r="G49" s="98"/>
      <c r="H49" s="98"/>
      <c r="I49" s="100">
        <f t="shared" si="0"/>
        <v>3.2672249748910173E-3</v>
      </c>
      <c r="J49" s="100">
        <f t="shared" si="1"/>
        <v>0.10760634462869502</v>
      </c>
      <c r="K49" s="97">
        <f t="shared" si="2"/>
        <v>597</v>
      </c>
      <c r="L49" s="101">
        <f t="shared" si="4"/>
        <v>6.1215073058190211E-3</v>
      </c>
      <c r="M49" s="98">
        <f t="shared" si="3"/>
        <v>13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33431</v>
      </c>
      <c r="D50" s="98">
        <v>34864</v>
      </c>
      <c r="E50" s="98">
        <v>35770</v>
      </c>
      <c r="F50" s="98"/>
      <c r="G50" s="98"/>
      <c r="H50" s="98"/>
      <c r="I50" s="100">
        <f t="shared" si="0"/>
        <v>1.9018492652864392E-2</v>
      </c>
      <c r="J50" s="100">
        <f t="shared" si="1"/>
        <v>6.9965002542550322E-2</v>
      </c>
      <c r="K50" s="97">
        <f t="shared" si="2"/>
        <v>2339</v>
      </c>
      <c r="L50" s="101">
        <f t="shared" si="4"/>
        <v>2.3983593950269163E-2</v>
      </c>
      <c r="M50" s="98">
        <f t="shared" si="3"/>
        <v>906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2291</v>
      </c>
      <c r="D51" s="98">
        <v>2266</v>
      </c>
      <c r="E51" s="98">
        <v>2353</v>
      </c>
      <c r="F51" s="98"/>
      <c r="G51" s="98"/>
      <c r="H51" s="98"/>
      <c r="I51" s="100">
        <f t="shared" si="0"/>
        <v>1.2510627121104254E-3</v>
      </c>
      <c r="J51" s="100">
        <f t="shared" si="1"/>
        <v>2.7062418158009603E-2</v>
      </c>
      <c r="K51" s="97">
        <f t="shared" si="2"/>
        <v>62</v>
      </c>
      <c r="L51" s="101">
        <f t="shared" si="4"/>
        <v>6.3573442706998202E-4</v>
      </c>
      <c r="M51" s="98">
        <f t="shared" si="3"/>
        <v>87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6079</v>
      </c>
      <c r="D52" s="98">
        <v>6196</v>
      </c>
      <c r="E52" s="98">
        <v>6256</v>
      </c>
      <c r="F52" s="98"/>
      <c r="G52" s="98"/>
      <c r="H52" s="98"/>
      <c r="I52" s="100">
        <f t="shared" si="0"/>
        <v>3.3262423828996262E-3</v>
      </c>
      <c r="J52" s="100">
        <f t="shared" si="1"/>
        <v>2.9116631024839613E-2</v>
      </c>
      <c r="K52" s="97">
        <f t="shared" si="2"/>
        <v>177</v>
      </c>
      <c r="L52" s="101">
        <f t="shared" si="4"/>
        <v>1.8149192514739811E-3</v>
      </c>
      <c r="M52" s="98">
        <f t="shared" si="3"/>
        <v>60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5919</v>
      </c>
      <c r="D53" s="98">
        <v>6002</v>
      </c>
      <c r="E53" s="98">
        <v>6126</v>
      </c>
      <c r="F53" s="98"/>
      <c r="G53" s="98"/>
      <c r="H53" s="98"/>
      <c r="I53" s="100">
        <f t="shared" si="0"/>
        <v>3.2571228960426965E-3</v>
      </c>
      <c r="J53" s="100">
        <f t="shared" si="1"/>
        <v>3.4972123669538772E-2</v>
      </c>
      <c r="K53" s="97">
        <f t="shared" si="2"/>
        <v>207</v>
      </c>
      <c r="L53" s="101">
        <f t="shared" si="4"/>
        <v>2.1225326839271982E-3</v>
      </c>
      <c r="M53" s="98">
        <f t="shared" si="3"/>
        <v>124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12401</v>
      </c>
      <c r="D54" s="98">
        <v>13200</v>
      </c>
      <c r="E54" s="98">
        <v>13357</v>
      </c>
      <c r="F54" s="98"/>
      <c r="G54" s="98"/>
      <c r="H54" s="98"/>
      <c r="I54" s="100">
        <f t="shared" si="0"/>
        <v>7.1017614303692947E-3</v>
      </c>
      <c r="J54" s="100">
        <f t="shared" si="1"/>
        <v>7.7090557213127978E-2</v>
      </c>
      <c r="K54" s="97">
        <f t="shared" si="2"/>
        <v>956</v>
      </c>
      <c r="L54" s="101">
        <f t="shared" si="4"/>
        <v>9.8026147141758516E-3</v>
      </c>
      <c r="M54" s="98">
        <f t="shared" si="3"/>
        <v>157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6685</v>
      </c>
      <c r="D55" s="98">
        <v>7099</v>
      </c>
      <c r="E55" s="98">
        <v>7177</v>
      </c>
      <c r="F55" s="98"/>
      <c r="G55" s="98"/>
      <c r="H55" s="98"/>
      <c r="I55" s="100">
        <f t="shared" si="0"/>
        <v>3.8159273628629504E-3</v>
      </c>
      <c r="J55" s="100">
        <f t="shared" si="1"/>
        <v>7.3597606581899774E-2</v>
      </c>
      <c r="K55" s="97">
        <f t="shared" si="2"/>
        <v>492</v>
      </c>
      <c r="L55" s="101">
        <f t="shared" si="4"/>
        <v>5.0448602922327605E-3</v>
      </c>
      <c r="M55" s="98">
        <f t="shared" si="3"/>
        <v>78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22519</v>
      </c>
      <c r="D56" s="98">
        <v>23075</v>
      </c>
      <c r="E56" s="98">
        <v>23064</v>
      </c>
      <c r="F56" s="98"/>
      <c r="G56" s="98"/>
      <c r="H56" s="98"/>
      <c r="I56" s="100">
        <f t="shared" si="0"/>
        <v>1.2262860345140182E-2</v>
      </c>
      <c r="J56" s="100">
        <f t="shared" si="1"/>
        <v>2.4201785159198897E-2</v>
      </c>
      <c r="K56" s="97">
        <f t="shared" si="2"/>
        <v>545</v>
      </c>
      <c r="L56" s="101">
        <f t="shared" si="4"/>
        <v>5.5883106895667778E-3</v>
      </c>
      <c r="M56" s="98">
        <f t="shared" si="3"/>
        <v>-11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24673</v>
      </c>
      <c r="D57" s="98">
        <v>26338</v>
      </c>
      <c r="E57" s="98">
        <v>26452</v>
      </c>
      <c r="F57" s="98"/>
      <c r="G57" s="98"/>
      <c r="H57" s="98"/>
      <c r="I57" s="100">
        <f t="shared" si="0"/>
        <v>1.4064220510303855E-2</v>
      </c>
      <c r="J57" s="100">
        <f t="shared" si="1"/>
        <v>7.2103108661289675E-2</v>
      </c>
      <c r="K57" s="97">
        <f t="shared" si="2"/>
        <v>1779</v>
      </c>
      <c r="L57" s="101">
        <f t="shared" si="4"/>
        <v>1.8241476544475776E-2</v>
      </c>
      <c r="M57" s="98">
        <f t="shared" si="3"/>
        <v>114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2307</v>
      </c>
      <c r="D58" s="98">
        <v>2374</v>
      </c>
      <c r="E58" s="98">
        <v>2409</v>
      </c>
      <c r="F58" s="98"/>
      <c r="G58" s="98"/>
      <c r="H58" s="98"/>
      <c r="I58" s="100">
        <f t="shared" si="0"/>
        <v>1.2808372602949487E-3</v>
      </c>
      <c r="J58" s="100">
        <f t="shared" si="1"/>
        <v>4.4213263979193757E-2</v>
      </c>
      <c r="K58" s="97">
        <f t="shared" si="2"/>
        <v>102</v>
      </c>
      <c r="L58" s="101">
        <f t="shared" si="4"/>
        <v>1.0458856703409382E-3</v>
      </c>
      <c r="M58" s="98">
        <f t="shared" si="3"/>
        <v>35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4064</v>
      </c>
      <c r="D59" s="98">
        <v>4258</v>
      </c>
      <c r="E59" s="98">
        <v>4270</v>
      </c>
      <c r="F59" s="98"/>
      <c r="G59" s="98"/>
      <c r="H59" s="98"/>
      <c r="I59" s="100">
        <f t="shared" si="0"/>
        <v>2.2703092990699176E-3</v>
      </c>
      <c r="J59" s="100">
        <f t="shared" si="1"/>
        <v>5.0688976377952756E-2</v>
      </c>
      <c r="K59" s="97">
        <f t="shared" si="2"/>
        <v>206</v>
      </c>
      <c r="L59" s="101">
        <f t="shared" si="4"/>
        <v>2.1122789028454243E-3</v>
      </c>
      <c r="M59" s="98">
        <f t="shared" si="3"/>
        <v>12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9759</v>
      </c>
      <c r="D60" s="98">
        <v>9894</v>
      </c>
      <c r="E60" s="98">
        <v>10114</v>
      </c>
      <c r="F60" s="98"/>
      <c r="G60" s="98"/>
      <c r="H60" s="98"/>
      <c r="I60" s="100">
        <f t="shared" si="0"/>
        <v>5.3774960774691212E-3</v>
      </c>
      <c r="J60" s="100">
        <f t="shared" si="1"/>
        <v>3.6376677938313354E-2</v>
      </c>
      <c r="K60" s="97">
        <f t="shared" si="2"/>
        <v>355</v>
      </c>
      <c r="L60" s="101">
        <f t="shared" si="4"/>
        <v>3.6400922840297361E-3</v>
      </c>
      <c r="M60" s="98">
        <f t="shared" si="3"/>
        <v>220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23492</v>
      </c>
      <c r="D61" s="98">
        <v>24854</v>
      </c>
      <c r="E61" s="98">
        <v>25039</v>
      </c>
      <c r="F61" s="98"/>
      <c r="G61" s="98"/>
      <c r="H61" s="98"/>
      <c r="I61" s="100">
        <f t="shared" si="0"/>
        <v>1.3312944857005075E-2</v>
      </c>
      <c r="J61" s="100">
        <f t="shared" si="1"/>
        <v>6.585220500595948E-2</v>
      </c>
      <c r="K61" s="97">
        <f t="shared" si="2"/>
        <v>1547</v>
      </c>
      <c r="L61" s="101">
        <f t="shared" si="4"/>
        <v>1.5862599333504229E-2</v>
      </c>
      <c r="M61" s="98">
        <f t="shared" si="3"/>
        <v>185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8447</v>
      </c>
      <c r="D62" s="98">
        <v>8848</v>
      </c>
      <c r="E62" s="98">
        <v>8946</v>
      </c>
      <c r="F62" s="98"/>
      <c r="G62" s="98"/>
      <c r="H62" s="98"/>
      <c r="I62" s="100">
        <f t="shared" si="0"/>
        <v>4.7564840724776307E-3</v>
      </c>
      <c r="J62" s="100">
        <f t="shared" si="1"/>
        <v>5.9074227536403456E-2</v>
      </c>
      <c r="K62" s="97">
        <f t="shared" si="2"/>
        <v>499</v>
      </c>
      <c r="L62" s="101">
        <f t="shared" si="4"/>
        <v>5.1166367598051779E-3</v>
      </c>
      <c r="M62" s="98">
        <f t="shared" si="3"/>
        <v>98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17520</v>
      </c>
      <c r="D63" s="98">
        <v>18739</v>
      </c>
      <c r="E63" s="98">
        <v>18686</v>
      </c>
      <c r="F63" s="98"/>
      <c r="G63" s="98"/>
      <c r="H63" s="98"/>
      <c r="I63" s="100">
        <f t="shared" si="0"/>
        <v>9.9351287031429689E-3</v>
      </c>
      <c r="J63" s="100">
        <f t="shared" si="1"/>
        <v>6.6552511415525109E-2</v>
      </c>
      <c r="K63" s="97">
        <f t="shared" si="2"/>
        <v>1166</v>
      </c>
      <c r="L63" s="101">
        <f t="shared" si="4"/>
        <v>1.1955908741348373E-2</v>
      </c>
      <c r="M63" s="98">
        <f t="shared" si="3"/>
        <v>-53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1190</v>
      </c>
      <c r="D64" s="98">
        <v>1187</v>
      </c>
      <c r="E64" s="98">
        <v>1225</v>
      </c>
      <c r="F64" s="98"/>
      <c r="G64" s="98"/>
      <c r="H64" s="98"/>
      <c r="I64" s="100">
        <f t="shared" si="0"/>
        <v>6.5131824153645177E-4</v>
      </c>
      <c r="J64" s="100">
        <f t="shared" si="1"/>
        <v>2.9411764705882353E-2</v>
      </c>
      <c r="K64" s="97">
        <f t="shared" si="2"/>
        <v>35</v>
      </c>
      <c r="L64" s="101">
        <f t="shared" si="4"/>
        <v>3.5888233786208665E-4</v>
      </c>
      <c r="M64" s="98">
        <f t="shared" si="3"/>
        <v>38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12595</v>
      </c>
      <c r="D65" s="98">
        <v>13547</v>
      </c>
      <c r="E65" s="98">
        <v>13678</v>
      </c>
      <c r="F65" s="98"/>
      <c r="G65" s="98"/>
      <c r="H65" s="98"/>
      <c r="I65" s="100">
        <f t="shared" si="0"/>
        <v>7.272433394069867E-3</v>
      </c>
      <c r="J65" s="100">
        <f t="shared" si="1"/>
        <v>8.5986502580389049E-2</v>
      </c>
      <c r="K65" s="97">
        <f t="shared" si="2"/>
        <v>1083</v>
      </c>
      <c r="L65" s="101">
        <f t="shared" si="4"/>
        <v>1.1104844911561138E-2</v>
      </c>
      <c r="M65" s="98">
        <f t="shared" si="3"/>
        <v>131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8546</v>
      </c>
      <c r="D66" s="98">
        <v>9247</v>
      </c>
      <c r="E66" s="98">
        <v>9250</v>
      </c>
      <c r="F66" s="98"/>
      <c r="G66" s="98"/>
      <c r="H66" s="98"/>
      <c r="I66" s="100">
        <f t="shared" si="0"/>
        <v>4.918117334050758E-3</v>
      </c>
      <c r="J66" s="100">
        <f t="shared" si="1"/>
        <v>8.237772057102738E-2</v>
      </c>
      <c r="K66" s="97">
        <f t="shared" si="2"/>
        <v>704</v>
      </c>
      <c r="L66" s="101">
        <f t="shared" si="4"/>
        <v>7.2186618815688287E-3</v>
      </c>
      <c r="M66" s="98">
        <f t="shared" si="3"/>
        <v>3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8433</v>
      </c>
      <c r="D67" s="98">
        <v>8956</v>
      </c>
      <c r="E67" s="98">
        <v>9113</v>
      </c>
      <c r="F67" s="98"/>
      <c r="G67" s="98"/>
      <c r="H67" s="98"/>
      <c r="I67" s="100">
        <f t="shared" ref="I67:I84" si="6">E67/$E$84</f>
        <v>4.8452760286707627E-3</v>
      </c>
      <c r="J67" s="100">
        <f t="shared" ref="J67:J84" si="7">(E67-C67)/C67</f>
        <v>8.063559824498992E-2</v>
      </c>
      <c r="K67" s="97">
        <f t="shared" ref="K67:K84" si="8">E67-C67</f>
        <v>680</v>
      </c>
      <c r="L67" s="101">
        <f t="shared" si="4"/>
        <v>6.9725711356062548E-3</v>
      </c>
      <c r="M67" s="98">
        <f t="shared" ref="M67:M84" si="9">E67-D67</f>
        <v>157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5946</v>
      </c>
      <c r="D68" s="98">
        <v>5832</v>
      </c>
      <c r="E68" s="98">
        <v>5884</v>
      </c>
      <c r="F68" s="98"/>
      <c r="G68" s="98"/>
      <c r="H68" s="98"/>
      <c r="I68" s="100">
        <f t="shared" si="6"/>
        <v>3.1284543128167201E-3</v>
      </c>
      <c r="J68" s="100">
        <f t="shared" si="7"/>
        <v>-1.0427177934746047E-2</v>
      </c>
      <c r="K68" s="97">
        <f t="shared" si="8"/>
        <v>-62</v>
      </c>
      <c r="L68" s="101">
        <f t="shared" ref="L68:L84" si="10">K68/$K$84</f>
        <v>-6.3573442706998202E-4</v>
      </c>
      <c r="M68" s="98">
        <f t="shared" si="9"/>
        <v>52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11120</v>
      </c>
      <c r="D69" s="98">
        <v>11156</v>
      </c>
      <c r="E69" s="98">
        <v>11236</v>
      </c>
      <c r="F69" s="98"/>
      <c r="G69" s="98"/>
      <c r="H69" s="98"/>
      <c r="I69" s="100">
        <f t="shared" si="6"/>
        <v>5.9740504178804671E-3</v>
      </c>
      <c r="J69" s="100">
        <f t="shared" si="7"/>
        <v>1.0431654676258994E-2</v>
      </c>
      <c r="K69" s="97">
        <f t="shared" si="8"/>
        <v>116</v>
      </c>
      <c r="L69" s="101">
        <f t="shared" si="10"/>
        <v>1.189438605485773E-3</v>
      </c>
      <c r="M69" s="98">
        <f t="shared" si="9"/>
        <v>80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6928</v>
      </c>
      <c r="D70" s="98">
        <v>7337</v>
      </c>
      <c r="E70" s="98">
        <v>7389</v>
      </c>
      <c r="F70" s="98"/>
      <c r="G70" s="98"/>
      <c r="H70" s="98"/>
      <c r="I70" s="100">
        <f t="shared" si="6"/>
        <v>3.9286452952757896E-3</v>
      </c>
      <c r="J70" s="100">
        <f t="shared" si="7"/>
        <v>6.6541570438799075E-2</v>
      </c>
      <c r="K70" s="97">
        <f t="shared" si="8"/>
        <v>461</v>
      </c>
      <c r="L70" s="101">
        <f t="shared" si="10"/>
        <v>4.7269930786977702E-3</v>
      </c>
      <c r="M70" s="98">
        <f t="shared" si="9"/>
        <v>52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1139</v>
      </c>
      <c r="D71" s="98">
        <v>1181</v>
      </c>
      <c r="E71" s="98">
        <v>1225</v>
      </c>
      <c r="F71" s="98"/>
      <c r="G71" s="98"/>
      <c r="H71" s="98"/>
      <c r="I71" s="100">
        <f t="shared" si="6"/>
        <v>6.5131824153645177E-4</v>
      </c>
      <c r="J71" s="100">
        <f t="shared" si="7"/>
        <v>7.5504828797190518E-2</v>
      </c>
      <c r="K71" s="97">
        <f t="shared" si="8"/>
        <v>86</v>
      </c>
      <c r="L71" s="101">
        <f t="shared" si="10"/>
        <v>8.8182517303255577E-4</v>
      </c>
      <c r="M71" s="98">
        <f t="shared" si="9"/>
        <v>44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4523</v>
      </c>
      <c r="D72" s="98">
        <v>4607</v>
      </c>
      <c r="E72" s="98">
        <v>4628</v>
      </c>
      <c r="F72" s="98"/>
      <c r="G72" s="98"/>
      <c r="H72" s="98"/>
      <c r="I72" s="100">
        <f t="shared" si="6"/>
        <v>2.4606537321066927E-3</v>
      </c>
      <c r="J72" s="100">
        <f t="shared" si="7"/>
        <v>2.3214680521777581E-2</v>
      </c>
      <c r="K72" s="97">
        <f t="shared" si="8"/>
        <v>105</v>
      </c>
      <c r="L72" s="101">
        <f t="shared" si="10"/>
        <v>1.07664701358626E-3</v>
      </c>
      <c r="M72" s="98">
        <f t="shared" si="9"/>
        <v>21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4896</v>
      </c>
      <c r="D73" s="98">
        <v>4890</v>
      </c>
      <c r="E73" s="98">
        <v>4926</v>
      </c>
      <c r="F73" s="98"/>
      <c r="G73" s="98"/>
      <c r="H73" s="98"/>
      <c r="I73" s="100">
        <f t="shared" si="6"/>
        <v>2.6190968635171931E-3</v>
      </c>
      <c r="J73" s="100">
        <f t="shared" si="7"/>
        <v>6.1274509803921568E-3</v>
      </c>
      <c r="K73" s="97">
        <f t="shared" si="8"/>
        <v>30</v>
      </c>
      <c r="L73" s="101">
        <f t="shared" si="10"/>
        <v>3.076134324532171E-4</v>
      </c>
      <c r="M73" s="98">
        <f t="shared" si="9"/>
        <v>36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3987</v>
      </c>
      <c r="D74" s="98">
        <v>4332</v>
      </c>
      <c r="E74" s="98">
        <v>4397</v>
      </c>
      <c r="F74" s="98"/>
      <c r="G74" s="98"/>
      <c r="H74" s="98"/>
      <c r="I74" s="100">
        <f t="shared" si="6"/>
        <v>2.3378337208455335E-3</v>
      </c>
      <c r="J74" s="100">
        <f t="shared" si="7"/>
        <v>0.10283421118635566</v>
      </c>
      <c r="K74" s="97">
        <f t="shared" si="8"/>
        <v>410</v>
      </c>
      <c r="L74" s="101">
        <f t="shared" si="10"/>
        <v>4.2040502435273007E-3</v>
      </c>
      <c r="M74" s="98">
        <f t="shared" si="9"/>
        <v>65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2351</v>
      </c>
      <c r="D75" s="98">
        <v>2632</v>
      </c>
      <c r="E75" s="98">
        <v>2735</v>
      </c>
      <c r="F75" s="98"/>
      <c r="G75" s="98"/>
      <c r="H75" s="98"/>
      <c r="I75" s="100">
        <f t="shared" si="6"/>
        <v>1.4541676657977107E-3</v>
      </c>
      <c r="J75" s="100">
        <f t="shared" si="7"/>
        <v>0.16333475116971502</v>
      </c>
      <c r="K75" s="97">
        <f t="shared" si="8"/>
        <v>384</v>
      </c>
      <c r="L75" s="101">
        <f t="shared" si="10"/>
        <v>3.9374519354011791E-3</v>
      </c>
      <c r="M75" s="98">
        <f t="shared" si="9"/>
        <v>103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4141</v>
      </c>
      <c r="D76" s="98">
        <v>4165</v>
      </c>
      <c r="E76" s="98">
        <v>4192</v>
      </c>
      <c r="F76" s="98"/>
      <c r="G76" s="98"/>
      <c r="H76" s="98"/>
      <c r="I76" s="100">
        <f t="shared" si="6"/>
        <v>2.22883760695576E-3</v>
      </c>
      <c r="J76" s="100">
        <f t="shared" si="7"/>
        <v>1.2315865732914755E-2</v>
      </c>
      <c r="K76" s="97">
        <f t="shared" si="8"/>
        <v>51</v>
      </c>
      <c r="L76" s="101">
        <f t="shared" si="10"/>
        <v>5.2294283517046911E-4</v>
      </c>
      <c r="M76" s="98">
        <f t="shared" si="9"/>
        <v>27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1252</v>
      </c>
      <c r="D77" s="98">
        <v>1281</v>
      </c>
      <c r="E77" s="98">
        <v>1292</v>
      </c>
      <c r="F77" s="98"/>
      <c r="G77" s="98"/>
      <c r="H77" s="98"/>
      <c r="I77" s="100">
        <f t="shared" si="6"/>
        <v>6.8694136168579237E-4</v>
      </c>
      <c r="J77" s="100">
        <f t="shared" si="7"/>
        <v>3.1948881789137379E-2</v>
      </c>
      <c r="K77" s="97">
        <f t="shared" si="8"/>
        <v>40</v>
      </c>
      <c r="L77" s="101">
        <f t="shared" si="10"/>
        <v>4.1015124327095615E-4</v>
      </c>
      <c r="M77" s="98">
        <f t="shared" si="9"/>
        <v>11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1881</v>
      </c>
      <c r="D78" s="98">
        <v>1983</v>
      </c>
      <c r="E78" s="98">
        <v>1995</v>
      </c>
      <c r="F78" s="98"/>
      <c r="G78" s="98"/>
      <c r="H78" s="98"/>
      <c r="I78" s="100">
        <f t="shared" si="6"/>
        <v>1.06071827907365E-3</v>
      </c>
      <c r="J78" s="100">
        <f t="shared" si="7"/>
        <v>6.0606060606060608E-2</v>
      </c>
      <c r="K78" s="97">
        <f t="shared" si="8"/>
        <v>114</v>
      </c>
      <c r="L78" s="101">
        <f t="shared" si="10"/>
        <v>1.1689310433222252E-3</v>
      </c>
      <c r="M78" s="98">
        <f t="shared" si="9"/>
        <v>12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6811</v>
      </c>
      <c r="D79" s="98">
        <v>7101</v>
      </c>
      <c r="E79" s="98">
        <v>7127</v>
      </c>
      <c r="F79" s="98"/>
      <c r="G79" s="98"/>
      <c r="H79" s="98"/>
      <c r="I79" s="100">
        <f t="shared" si="6"/>
        <v>3.7893429448410546E-3</v>
      </c>
      <c r="J79" s="100">
        <f t="shared" si="7"/>
        <v>4.6395536631918956E-2</v>
      </c>
      <c r="K79" s="97">
        <f t="shared" si="8"/>
        <v>316</v>
      </c>
      <c r="L79" s="101">
        <f t="shared" si="10"/>
        <v>3.2401948218405536E-3</v>
      </c>
      <c r="M79" s="98">
        <f t="shared" si="9"/>
        <v>26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5222</v>
      </c>
      <c r="D80" s="98">
        <v>5204</v>
      </c>
      <c r="E80" s="98">
        <v>5230</v>
      </c>
      <c r="F80" s="98"/>
      <c r="G80" s="98"/>
      <c r="H80" s="98"/>
      <c r="I80" s="100">
        <f t="shared" si="6"/>
        <v>2.7807301250903204E-3</v>
      </c>
      <c r="J80" s="100">
        <f t="shared" si="7"/>
        <v>1.5319800842589046E-3</v>
      </c>
      <c r="K80" s="97">
        <f t="shared" si="8"/>
        <v>8</v>
      </c>
      <c r="L80" s="101">
        <f t="shared" si="10"/>
        <v>8.203024865419123E-5</v>
      </c>
      <c r="M80" s="98">
        <f t="shared" si="9"/>
        <v>26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1589</v>
      </c>
      <c r="D81" s="98">
        <v>1623</v>
      </c>
      <c r="E81" s="98">
        <v>1641</v>
      </c>
      <c r="F81" s="98"/>
      <c r="G81" s="98"/>
      <c r="H81" s="98"/>
      <c r="I81" s="100">
        <f t="shared" si="6"/>
        <v>8.7250059947862637E-4</v>
      </c>
      <c r="J81" s="100">
        <f t="shared" si="7"/>
        <v>3.2724984266834484E-2</v>
      </c>
      <c r="K81" s="97">
        <f t="shared" si="8"/>
        <v>52</v>
      </c>
      <c r="L81" s="101">
        <f t="shared" si="10"/>
        <v>5.3319661625224302E-4</v>
      </c>
      <c r="M81" s="98">
        <f t="shared" si="9"/>
        <v>18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6654</v>
      </c>
      <c r="D82" s="98">
        <v>7024</v>
      </c>
      <c r="E82" s="98">
        <v>6985</v>
      </c>
      <c r="F82" s="98"/>
      <c r="G82" s="98"/>
      <c r="H82" s="98"/>
      <c r="I82" s="100">
        <f t="shared" si="6"/>
        <v>3.7138431976588698E-3</v>
      </c>
      <c r="J82" s="100">
        <f t="shared" si="7"/>
        <v>4.9744514577697622E-2</v>
      </c>
      <c r="K82" s="97">
        <f t="shared" si="8"/>
        <v>331</v>
      </c>
      <c r="L82" s="101">
        <f t="shared" si="10"/>
        <v>3.3940015380671622E-3</v>
      </c>
      <c r="M82" s="98">
        <f t="shared" si="9"/>
        <v>-39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7851</v>
      </c>
      <c r="D83" s="98">
        <v>8253</v>
      </c>
      <c r="E83" s="98">
        <v>8295</v>
      </c>
      <c r="F83" s="98"/>
      <c r="G83" s="98"/>
      <c r="H83" s="98"/>
      <c r="I83" s="100">
        <f t="shared" si="6"/>
        <v>4.4103549498325451E-3</v>
      </c>
      <c r="J83" s="100">
        <f t="shared" si="7"/>
        <v>5.6553305311425293E-2</v>
      </c>
      <c r="K83" s="97">
        <f t="shared" si="8"/>
        <v>444</v>
      </c>
      <c r="L83" s="101">
        <f t="shared" si="10"/>
        <v>4.5526788003076137E-3</v>
      </c>
      <c r="M83" s="98">
        <f t="shared" si="9"/>
        <v>42</v>
      </c>
      <c r="N83" s="98">
        <f t="shared" si="11"/>
        <v>0</v>
      </c>
    </row>
    <row r="84" spans="1:14" s="110" customFormat="1">
      <c r="A84" s="193" t="s">
        <v>173</v>
      </c>
      <c r="B84" s="193"/>
      <c r="C84" s="66">
        <v>1783276</v>
      </c>
      <c r="D84" s="66">
        <v>1869418</v>
      </c>
      <c r="E84" s="66">
        <v>1880801</v>
      </c>
      <c r="F84" s="66"/>
      <c r="G84" s="66"/>
      <c r="H84" s="66"/>
      <c r="I84" s="100">
        <f t="shared" si="6"/>
        <v>1</v>
      </c>
      <c r="J84" s="100">
        <f t="shared" si="7"/>
        <v>5.4688674103167426E-2</v>
      </c>
      <c r="K84" s="97">
        <f t="shared" si="8"/>
        <v>97525</v>
      </c>
      <c r="L84" s="101">
        <f t="shared" si="10"/>
        <v>1</v>
      </c>
      <c r="M84" s="97">
        <f t="shared" si="9"/>
        <v>11383</v>
      </c>
      <c r="N84" s="98">
        <f t="shared" si="11"/>
        <v>0</v>
      </c>
    </row>
    <row r="85" spans="1:14">
      <c r="C85" s="138"/>
      <c r="D85" s="138"/>
      <c r="E85" s="139"/>
      <c r="F85" s="141"/>
      <c r="G85" s="141"/>
      <c r="H85" s="141"/>
      <c r="I85" s="57"/>
      <c r="L85" s="12"/>
    </row>
    <row r="86" spans="1:14">
      <c r="C86" s="127"/>
      <c r="D86" s="127"/>
      <c r="E86" s="127"/>
      <c r="F86" s="127"/>
      <c r="G86" s="127"/>
      <c r="H86" s="127"/>
      <c r="L86" s="12"/>
    </row>
    <row r="87" spans="1:14">
      <c r="C87" s="138"/>
      <c r="D87" s="138"/>
      <c r="E87" s="139"/>
      <c r="F87" s="141"/>
      <c r="G87" s="141"/>
      <c r="H87" s="141"/>
      <c r="L87" s="12"/>
    </row>
    <row r="88" spans="1:14">
      <c r="C88" s="138"/>
      <c r="D88" s="138"/>
      <c r="E88" s="139"/>
      <c r="F88" s="141"/>
      <c r="G88" s="141"/>
      <c r="H88" s="141"/>
      <c r="L88" s="12"/>
    </row>
    <row r="89" spans="1:14">
      <c r="C89" s="138"/>
      <c r="D89" s="138"/>
      <c r="E89" s="139"/>
      <c r="F89" s="141"/>
      <c r="G89" s="141"/>
      <c r="H89" s="141"/>
      <c r="L89" s="12"/>
    </row>
    <row r="90" spans="1:14">
      <c r="C90" s="138"/>
      <c r="D90" s="138"/>
      <c r="E90" s="139"/>
      <c r="F90" s="141"/>
      <c r="G90" s="141"/>
      <c r="H90" s="141"/>
      <c r="L90" s="12"/>
    </row>
    <row r="91" spans="1:14">
      <c r="C91" s="138"/>
      <c r="D91" s="138"/>
      <c r="E91" s="139"/>
      <c r="F91" s="141"/>
      <c r="G91" s="141"/>
      <c r="H91" s="141"/>
    </row>
    <row r="92" spans="1:14">
      <c r="C92" s="138"/>
      <c r="D92" s="138"/>
      <c r="E92" s="139"/>
      <c r="F92" s="141"/>
      <c r="G92" s="141"/>
      <c r="H92" s="141"/>
    </row>
    <row r="93" spans="1:14">
      <c r="C93" s="138"/>
      <c r="D93" s="138"/>
      <c r="E93" s="139"/>
      <c r="F93" s="141"/>
      <c r="G93" s="141"/>
      <c r="H93" s="141"/>
    </row>
    <row r="94" spans="1:14">
      <c r="C94" s="138"/>
      <c r="D94" s="138"/>
      <c r="E94" s="139"/>
      <c r="F94" s="141"/>
      <c r="G94" s="141"/>
      <c r="H94" s="141"/>
    </row>
    <row r="95" spans="1:14">
      <c r="C95" s="138"/>
      <c r="D95" s="138"/>
      <c r="E95" s="139"/>
      <c r="F95" s="141"/>
      <c r="G95" s="141"/>
      <c r="H95" s="141"/>
    </row>
    <row r="96" spans="1:14">
      <c r="C96" s="138"/>
      <c r="D96" s="138"/>
      <c r="E96" s="139"/>
      <c r="F96" s="141"/>
      <c r="G96" s="141"/>
      <c r="H96" s="141"/>
    </row>
    <row r="97" spans="3:9">
      <c r="C97" s="138"/>
      <c r="D97" s="138"/>
      <c r="E97" s="139"/>
      <c r="F97" s="141"/>
      <c r="G97" s="141"/>
      <c r="H97" s="141"/>
    </row>
    <row r="98" spans="3:9">
      <c r="C98" s="138"/>
      <c r="D98" s="138"/>
      <c r="E98" s="139"/>
      <c r="F98" s="141"/>
      <c r="G98" s="141"/>
      <c r="H98" s="141"/>
    </row>
    <row r="99" spans="3:9">
      <c r="C99" s="138"/>
      <c r="D99" s="138"/>
      <c r="E99" s="139"/>
      <c r="F99" s="141"/>
      <c r="G99" s="141"/>
      <c r="H99" s="141"/>
    </row>
    <row r="100" spans="3:9">
      <c r="C100" s="138"/>
      <c r="D100" s="138"/>
      <c r="E100" s="139"/>
      <c r="F100" s="141"/>
      <c r="G100" s="141"/>
      <c r="H100" s="141"/>
    </row>
    <row r="101" spans="3:9">
      <c r="C101" s="138"/>
      <c r="D101" s="138"/>
      <c r="E101" s="139"/>
      <c r="F101" s="141"/>
      <c r="G101" s="141"/>
      <c r="H101" s="141"/>
    </row>
    <row r="102" spans="3:9">
      <c r="C102" s="138"/>
      <c r="D102" s="138"/>
      <c r="E102" s="139"/>
      <c r="F102" s="141"/>
      <c r="G102" s="141"/>
      <c r="H102" s="141"/>
      <c r="I102" s="11"/>
    </row>
    <row r="103" spans="3:9">
      <c r="C103" s="138"/>
      <c r="D103" s="138"/>
      <c r="E103" s="139"/>
      <c r="F103" s="141"/>
      <c r="G103" s="141"/>
      <c r="H103" s="141"/>
    </row>
    <row r="104" spans="3:9">
      <c r="C104" s="138"/>
      <c r="D104" s="138"/>
      <c r="E104" s="139"/>
      <c r="F104" s="141"/>
      <c r="G104" s="141"/>
      <c r="H104" s="141"/>
    </row>
    <row r="105" spans="3:9">
      <c r="C105" s="138"/>
      <c r="D105" s="138"/>
      <c r="E105" s="139"/>
      <c r="F105" s="141"/>
      <c r="G105" s="141"/>
      <c r="H105" s="141"/>
    </row>
    <row r="106" spans="3:9">
      <c r="C106" s="138"/>
      <c r="D106" s="138"/>
      <c r="E106" s="139"/>
      <c r="F106" s="141"/>
      <c r="G106" s="141"/>
      <c r="H106" s="141"/>
    </row>
    <row r="107" spans="3:9">
      <c r="C107" s="138"/>
      <c r="D107" s="138"/>
      <c r="E107" s="139"/>
      <c r="F107" s="141"/>
      <c r="G107" s="141"/>
      <c r="H107" s="141"/>
    </row>
    <row r="108" spans="3:9">
      <c r="C108" s="138"/>
      <c r="D108" s="138"/>
      <c r="E108" s="139"/>
      <c r="F108" s="141"/>
      <c r="G108" s="141"/>
      <c r="H108" s="141"/>
    </row>
    <row r="109" spans="3:9">
      <c r="C109" s="138"/>
      <c r="D109" s="138"/>
      <c r="E109" s="139"/>
      <c r="F109" s="141"/>
      <c r="G109" s="141"/>
      <c r="H109" s="141"/>
    </row>
    <row r="110" spans="3:9">
      <c r="C110" s="138"/>
      <c r="D110" s="138"/>
      <c r="E110" s="139"/>
      <c r="F110" s="141"/>
      <c r="G110" s="141"/>
      <c r="H110" s="141"/>
    </row>
    <row r="111" spans="3:9">
      <c r="C111" s="138"/>
      <c r="D111" s="138"/>
      <c r="E111" s="139"/>
      <c r="F111" s="141"/>
      <c r="G111" s="141"/>
      <c r="H111" s="141"/>
    </row>
    <row r="112" spans="3:9">
      <c r="C112" s="138"/>
      <c r="D112" s="138"/>
      <c r="E112" s="139"/>
      <c r="F112" s="141"/>
      <c r="G112" s="141"/>
      <c r="H112" s="141"/>
    </row>
    <row r="113" spans="3:8">
      <c r="C113" s="138"/>
      <c r="D113" s="138"/>
      <c r="E113" s="139"/>
      <c r="F113" s="141"/>
      <c r="G113" s="141"/>
      <c r="H113" s="141"/>
    </row>
    <row r="114" spans="3:8">
      <c r="C114" s="138"/>
      <c r="D114" s="138"/>
      <c r="E114" s="139"/>
      <c r="F114" s="141"/>
      <c r="G114" s="141"/>
      <c r="H114" s="141"/>
    </row>
    <row r="115" spans="3:8">
      <c r="C115" s="138"/>
      <c r="D115" s="138"/>
      <c r="E115" s="139"/>
      <c r="F115" s="141"/>
      <c r="G115" s="141"/>
      <c r="H115" s="141"/>
    </row>
    <row r="116" spans="3:8">
      <c r="C116" s="138"/>
      <c r="D116" s="138"/>
      <c r="E116" s="139"/>
      <c r="F116" s="141"/>
      <c r="G116" s="141"/>
      <c r="H116" s="141"/>
    </row>
    <row r="117" spans="3:8">
      <c r="C117" s="138"/>
      <c r="D117" s="138"/>
      <c r="E117" s="139"/>
      <c r="F117" s="141"/>
      <c r="G117" s="141"/>
      <c r="H117" s="141"/>
    </row>
    <row r="118" spans="3:8">
      <c r="C118" s="138"/>
      <c r="D118" s="138"/>
      <c r="E118" s="139"/>
      <c r="F118" s="141"/>
      <c r="G118" s="141"/>
      <c r="H118" s="141"/>
    </row>
    <row r="119" spans="3:8">
      <c r="C119" s="138"/>
      <c r="D119" s="138"/>
      <c r="E119" s="139"/>
      <c r="F119" s="141"/>
      <c r="G119" s="141"/>
      <c r="H119" s="141"/>
    </row>
    <row r="120" spans="3:8">
      <c r="C120" s="138"/>
      <c r="D120" s="138"/>
      <c r="E120" s="139"/>
      <c r="F120" s="141"/>
      <c r="G120" s="141"/>
      <c r="H120" s="141"/>
    </row>
    <row r="121" spans="3:8">
      <c r="C121" s="138"/>
      <c r="D121" s="138"/>
      <c r="E121" s="139"/>
      <c r="F121" s="141"/>
      <c r="G121" s="141"/>
      <c r="H121" s="141"/>
    </row>
    <row r="122" spans="3:8">
      <c r="C122" s="138"/>
      <c r="D122" s="138"/>
      <c r="E122" s="139"/>
      <c r="F122" s="141"/>
      <c r="G122" s="141"/>
      <c r="H122" s="141"/>
    </row>
    <row r="123" spans="3:8">
      <c r="C123" s="138"/>
      <c r="D123" s="138"/>
      <c r="E123" s="139"/>
      <c r="F123" s="141"/>
      <c r="G123" s="141"/>
      <c r="H123" s="141"/>
    </row>
    <row r="124" spans="3:8">
      <c r="C124" s="138"/>
      <c r="D124" s="138"/>
      <c r="E124" s="139"/>
      <c r="F124" s="141"/>
      <c r="G124" s="141"/>
      <c r="H124" s="141"/>
    </row>
    <row r="125" spans="3:8">
      <c r="C125" s="138"/>
      <c r="D125" s="138"/>
      <c r="E125" s="139"/>
      <c r="F125" s="141"/>
      <c r="G125" s="141"/>
      <c r="H125" s="141"/>
    </row>
    <row r="126" spans="3:8">
      <c r="C126" s="138"/>
      <c r="D126" s="138"/>
      <c r="E126" s="139"/>
      <c r="F126" s="141"/>
      <c r="G126" s="141"/>
      <c r="H126" s="141"/>
    </row>
    <row r="127" spans="3:8">
      <c r="C127" s="138"/>
      <c r="D127" s="138"/>
      <c r="E127" s="139"/>
      <c r="F127" s="141"/>
      <c r="G127" s="141"/>
      <c r="H127" s="141"/>
    </row>
    <row r="128" spans="3:8">
      <c r="C128" s="138"/>
      <c r="D128" s="138"/>
      <c r="E128" s="139"/>
      <c r="F128" s="141"/>
      <c r="G128" s="141"/>
      <c r="H128" s="141"/>
    </row>
    <row r="129" spans="3:8">
      <c r="C129" s="138"/>
      <c r="D129" s="138"/>
      <c r="E129" s="139"/>
      <c r="F129" s="141"/>
      <c r="G129" s="141"/>
      <c r="H129" s="141"/>
    </row>
    <row r="130" spans="3:8">
      <c r="C130" s="138"/>
      <c r="D130" s="138"/>
      <c r="E130" s="139"/>
      <c r="F130" s="141"/>
      <c r="G130" s="141"/>
      <c r="H130" s="141"/>
    </row>
    <row r="131" spans="3:8">
      <c r="C131" s="138"/>
      <c r="D131" s="138"/>
      <c r="E131" s="139"/>
      <c r="F131" s="141"/>
      <c r="G131" s="141"/>
      <c r="H131" s="141"/>
    </row>
    <row r="132" spans="3:8">
      <c r="C132" s="138"/>
      <c r="D132" s="138"/>
      <c r="E132" s="139"/>
      <c r="F132" s="141"/>
      <c r="G132" s="141"/>
      <c r="H132" s="141"/>
    </row>
    <row r="133" spans="3:8">
      <c r="C133" s="138"/>
      <c r="D133" s="138"/>
      <c r="E133" s="139"/>
      <c r="F133" s="141"/>
      <c r="G133" s="141"/>
      <c r="H133" s="141"/>
    </row>
    <row r="134" spans="3:8">
      <c r="C134" s="138"/>
      <c r="D134" s="138"/>
      <c r="E134" s="139"/>
      <c r="F134" s="141"/>
      <c r="G134" s="141"/>
      <c r="H134" s="141"/>
    </row>
    <row r="135" spans="3:8">
      <c r="C135" s="138"/>
      <c r="D135" s="138"/>
      <c r="E135" s="139"/>
      <c r="F135" s="141"/>
      <c r="G135" s="141"/>
      <c r="H135" s="141"/>
    </row>
    <row r="136" spans="3:8">
      <c r="C136" s="138"/>
      <c r="D136" s="138"/>
      <c r="E136" s="139"/>
      <c r="F136" s="141"/>
      <c r="G136" s="141"/>
      <c r="H136" s="141"/>
    </row>
    <row r="137" spans="3:8">
      <c r="C137" s="138"/>
      <c r="D137" s="138"/>
      <c r="E137" s="139"/>
      <c r="F137" s="141"/>
      <c r="G137" s="141"/>
      <c r="H137" s="141"/>
    </row>
    <row r="138" spans="3:8">
      <c r="C138" s="138"/>
      <c r="D138" s="138"/>
      <c r="E138" s="139"/>
      <c r="F138" s="141"/>
      <c r="G138" s="141"/>
      <c r="H138" s="141"/>
    </row>
    <row r="139" spans="3:8">
      <c r="C139" s="138"/>
      <c r="D139" s="138"/>
      <c r="E139" s="139"/>
      <c r="F139" s="141"/>
      <c r="G139" s="141"/>
      <c r="H139" s="141"/>
    </row>
    <row r="140" spans="3:8">
      <c r="C140" s="138"/>
      <c r="D140" s="138"/>
      <c r="E140" s="139"/>
      <c r="F140" s="141"/>
      <c r="G140" s="141"/>
      <c r="H140" s="141"/>
    </row>
    <row r="141" spans="3:8">
      <c r="C141" s="138"/>
      <c r="D141" s="138"/>
      <c r="E141" s="139"/>
      <c r="F141" s="141"/>
      <c r="G141" s="141"/>
      <c r="H141" s="141"/>
    </row>
    <row r="142" spans="3:8">
      <c r="C142" s="138"/>
      <c r="D142" s="138"/>
      <c r="E142" s="139"/>
      <c r="F142" s="141"/>
      <c r="G142" s="141"/>
      <c r="H142" s="141"/>
    </row>
    <row r="143" spans="3:8">
      <c r="C143" s="138"/>
      <c r="D143" s="138"/>
      <c r="E143" s="139"/>
      <c r="F143" s="141"/>
      <c r="G143" s="141"/>
      <c r="H143" s="141"/>
    </row>
    <row r="144" spans="3:8">
      <c r="C144" s="15"/>
      <c r="D144" s="15"/>
      <c r="E144" s="15"/>
      <c r="F144" s="15"/>
      <c r="G144" s="15"/>
      <c r="H144" s="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3" zoomScaleNormal="83" workbookViewId="0">
      <pane ySplit="2" topLeftCell="A3" activePane="bottomLeft" state="frozen"/>
      <selection activeCell="W1" sqref="W1"/>
      <selection pane="bottomLeft" activeCell="U13" sqref="U13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6384" width="9.140625" style="5"/>
  </cols>
  <sheetData>
    <row r="1" spans="1:15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5" ht="30">
      <c r="A2" s="95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323</v>
      </c>
      <c r="J2" s="92" t="s">
        <v>324</v>
      </c>
      <c r="K2" s="92" t="s">
        <v>303</v>
      </c>
      <c r="L2" s="92" t="s">
        <v>304</v>
      </c>
      <c r="M2" s="96" t="s">
        <v>308</v>
      </c>
      <c r="N2" s="161" t="s">
        <v>307</v>
      </c>
    </row>
    <row r="3" spans="1:15">
      <c r="A3" s="37">
        <v>1</v>
      </c>
      <c r="B3" s="99" t="s">
        <v>2</v>
      </c>
      <c r="C3" s="98">
        <v>30383</v>
      </c>
      <c r="D3" s="98">
        <v>31531</v>
      </c>
      <c r="E3" s="98">
        <v>31620</v>
      </c>
      <c r="F3" s="98"/>
      <c r="G3" s="98"/>
      <c r="H3" s="98"/>
      <c r="I3" s="100">
        <f t="shared" ref="I3:I66" si="0">E3/$E$92</f>
        <v>7.7205370681004111E-3</v>
      </c>
      <c r="J3" s="100">
        <f t="shared" ref="J3:J66" si="1">(E3-C3)/C3</f>
        <v>4.0713556923279465E-2</v>
      </c>
      <c r="K3" s="97">
        <f t="shared" ref="K3:K66" si="2">E3-C3</f>
        <v>1237</v>
      </c>
      <c r="L3" s="101">
        <f>K3/$K$92</f>
        <v>1.0003639157332902E-2</v>
      </c>
      <c r="M3" s="98">
        <f t="shared" ref="M3:M66" si="3">E3-D3</f>
        <v>89</v>
      </c>
      <c r="N3" s="98">
        <f>H3-G3</f>
        <v>0</v>
      </c>
      <c r="O3" s="8"/>
    </row>
    <row r="4" spans="1:15">
      <c r="A4" s="37">
        <v>2</v>
      </c>
      <c r="B4" s="99" t="s">
        <v>3</v>
      </c>
      <c r="C4" s="98">
        <v>9898</v>
      </c>
      <c r="D4" s="98">
        <v>3791</v>
      </c>
      <c r="E4" s="98">
        <v>3701</v>
      </c>
      <c r="F4" s="98"/>
      <c r="G4" s="98"/>
      <c r="H4" s="98"/>
      <c r="I4" s="100">
        <f t="shared" si="0"/>
        <v>9.0365931970397284E-4</v>
      </c>
      <c r="J4" s="100">
        <f t="shared" si="1"/>
        <v>-0.62608607799555471</v>
      </c>
      <c r="K4" s="97">
        <f t="shared" si="2"/>
        <v>-6197</v>
      </c>
      <c r="L4" s="101">
        <f t="shared" ref="L4:L67" si="4">K4/$K$92</f>
        <v>-5.0115239982208563E-2</v>
      </c>
      <c r="M4" s="98">
        <f t="shared" si="3"/>
        <v>-90</v>
      </c>
      <c r="N4" s="98">
        <f t="shared" ref="N4:N67" si="5">H4-G4</f>
        <v>0</v>
      </c>
      <c r="O4" s="8"/>
    </row>
    <row r="5" spans="1:15">
      <c r="A5" s="37">
        <v>3</v>
      </c>
      <c r="B5" s="99" t="s">
        <v>4</v>
      </c>
      <c r="C5" s="98">
        <v>1228</v>
      </c>
      <c r="D5" s="98">
        <v>1301</v>
      </c>
      <c r="E5" s="98">
        <v>1289</v>
      </c>
      <c r="F5" s="98"/>
      <c r="G5" s="98"/>
      <c r="H5" s="98"/>
      <c r="I5" s="100">
        <f t="shared" si="0"/>
        <v>3.1473030616007054E-4</v>
      </c>
      <c r="J5" s="100">
        <f t="shared" si="1"/>
        <v>4.96742671009772E-2</v>
      </c>
      <c r="K5" s="97">
        <f t="shared" si="2"/>
        <v>61</v>
      </c>
      <c r="L5" s="101">
        <f t="shared" si="4"/>
        <v>4.933079940156079E-4</v>
      </c>
      <c r="M5" s="98">
        <f t="shared" si="3"/>
        <v>-12</v>
      </c>
      <c r="N5" s="98">
        <f t="shared" si="5"/>
        <v>0</v>
      </c>
      <c r="O5" s="8"/>
    </row>
    <row r="6" spans="1:15">
      <c r="A6" s="37">
        <v>5</v>
      </c>
      <c r="B6" s="99" t="s">
        <v>5</v>
      </c>
      <c r="C6" s="98">
        <v>430</v>
      </c>
      <c r="D6" s="98">
        <v>423</v>
      </c>
      <c r="E6" s="98">
        <v>440</v>
      </c>
      <c r="F6" s="98"/>
      <c r="G6" s="98"/>
      <c r="H6" s="98"/>
      <c r="I6" s="100">
        <f t="shared" si="0"/>
        <v>1.0743315338280141E-4</v>
      </c>
      <c r="J6" s="100">
        <f t="shared" si="1"/>
        <v>2.3255813953488372E-2</v>
      </c>
      <c r="K6" s="97">
        <f t="shared" si="2"/>
        <v>10</v>
      </c>
      <c r="L6" s="101">
        <f t="shared" si="4"/>
        <v>8.0870162953378347E-5</v>
      </c>
      <c r="M6" s="98">
        <f t="shared" si="3"/>
        <v>17</v>
      </c>
      <c r="N6" s="98">
        <f t="shared" si="5"/>
        <v>0</v>
      </c>
      <c r="O6" s="8"/>
    </row>
    <row r="7" spans="1:15">
      <c r="A7" s="37">
        <v>6</v>
      </c>
      <c r="B7" s="99" t="s">
        <v>6</v>
      </c>
      <c r="C7" s="98">
        <v>119</v>
      </c>
      <c r="D7" s="98">
        <v>118</v>
      </c>
      <c r="E7" s="98">
        <v>113</v>
      </c>
      <c r="F7" s="98"/>
      <c r="G7" s="98"/>
      <c r="H7" s="98"/>
      <c r="I7" s="100">
        <f t="shared" si="0"/>
        <v>2.759078711876491E-5</v>
      </c>
      <c r="J7" s="100">
        <f t="shared" si="1"/>
        <v>-5.0420168067226892E-2</v>
      </c>
      <c r="K7" s="97">
        <f t="shared" si="2"/>
        <v>-6</v>
      </c>
      <c r="L7" s="101">
        <f t="shared" si="4"/>
        <v>-4.8522097772027014E-5</v>
      </c>
      <c r="M7" s="98">
        <f t="shared" si="3"/>
        <v>-5</v>
      </c>
      <c r="N7" s="98">
        <f t="shared" si="5"/>
        <v>0</v>
      </c>
      <c r="O7" s="8"/>
    </row>
    <row r="8" spans="1:15">
      <c r="A8" s="37">
        <v>7</v>
      </c>
      <c r="B8" s="99" t="s">
        <v>7</v>
      </c>
      <c r="C8" s="98">
        <v>986</v>
      </c>
      <c r="D8" s="98">
        <v>1149</v>
      </c>
      <c r="E8" s="98">
        <v>1200</v>
      </c>
      <c r="F8" s="98"/>
      <c r="G8" s="98"/>
      <c r="H8" s="98"/>
      <c r="I8" s="100">
        <f t="shared" si="0"/>
        <v>2.9299950922582205E-4</v>
      </c>
      <c r="J8" s="100">
        <f t="shared" si="1"/>
        <v>0.21703853955375255</v>
      </c>
      <c r="K8" s="97">
        <f t="shared" si="2"/>
        <v>214</v>
      </c>
      <c r="L8" s="101">
        <f t="shared" si="4"/>
        <v>1.7306214872022966E-3</v>
      </c>
      <c r="M8" s="98">
        <f t="shared" si="3"/>
        <v>51</v>
      </c>
      <c r="N8" s="98">
        <f t="shared" si="5"/>
        <v>0</v>
      </c>
      <c r="O8" s="8"/>
    </row>
    <row r="9" spans="1:15">
      <c r="A9" s="37">
        <v>8</v>
      </c>
      <c r="B9" s="99" t="s">
        <v>305</v>
      </c>
      <c r="C9" s="98">
        <v>3124</v>
      </c>
      <c r="D9" s="98">
        <v>3565</v>
      </c>
      <c r="E9" s="98">
        <v>3679</v>
      </c>
      <c r="F9" s="98"/>
      <c r="G9" s="98"/>
      <c r="H9" s="98"/>
      <c r="I9" s="100">
        <f t="shared" si="0"/>
        <v>8.9828766203483277E-4</v>
      </c>
      <c r="J9" s="100">
        <f t="shared" si="1"/>
        <v>0.17765685019206146</v>
      </c>
      <c r="K9" s="97">
        <f t="shared" si="2"/>
        <v>555</v>
      </c>
      <c r="L9" s="101">
        <f t="shared" si="4"/>
        <v>4.4882940439124981E-3</v>
      </c>
      <c r="M9" s="98">
        <f t="shared" si="3"/>
        <v>114</v>
      </c>
      <c r="N9" s="98">
        <f t="shared" si="5"/>
        <v>0</v>
      </c>
      <c r="O9" s="8"/>
    </row>
    <row r="10" spans="1:15">
      <c r="A10" s="37">
        <v>9</v>
      </c>
      <c r="B10" s="99" t="s">
        <v>8</v>
      </c>
      <c r="C10" s="98">
        <v>423</v>
      </c>
      <c r="D10" s="98">
        <v>514</v>
      </c>
      <c r="E10" s="98">
        <v>537</v>
      </c>
      <c r="F10" s="98"/>
      <c r="G10" s="98"/>
      <c r="H10" s="98"/>
      <c r="I10" s="100">
        <f t="shared" si="0"/>
        <v>1.3111728037855537E-4</v>
      </c>
      <c r="J10" s="100">
        <f t="shared" si="1"/>
        <v>0.26950354609929078</v>
      </c>
      <c r="K10" s="97">
        <f t="shared" si="2"/>
        <v>114</v>
      </c>
      <c r="L10" s="101">
        <f t="shared" si="4"/>
        <v>9.2191985766851324E-4</v>
      </c>
      <c r="M10" s="98">
        <f t="shared" si="3"/>
        <v>23</v>
      </c>
      <c r="N10" s="98">
        <f t="shared" si="5"/>
        <v>0</v>
      </c>
      <c r="O10" s="8"/>
    </row>
    <row r="11" spans="1:15">
      <c r="A11" s="102">
        <v>10</v>
      </c>
      <c r="B11" s="99" t="s">
        <v>9</v>
      </c>
      <c r="C11" s="97">
        <v>116575</v>
      </c>
      <c r="D11" s="97">
        <v>136737</v>
      </c>
      <c r="E11" s="97">
        <v>138418</v>
      </c>
      <c r="F11" s="97"/>
      <c r="G11" s="97"/>
      <c r="H11" s="97"/>
      <c r="I11" s="100">
        <f t="shared" si="0"/>
        <v>3.3797005056683198E-2</v>
      </c>
      <c r="J11" s="100">
        <f t="shared" si="1"/>
        <v>0.18737293587819001</v>
      </c>
      <c r="K11" s="97">
        <f t="shared" si="2"/>
        <v>21843</v>
      </c>
      <c r="L11" s="101">
        <f t="shared" si="4"/>
        <v>0.17664469693906434</v>
      </c>
      <c r="M11" s="98">
        <f t="shared" si="3"/>
        <v>1681</v>
      </c>
      <c r="N11" s="98">
        <f t="shared" si="5"/>
        <v>0</v>
      </c>
      <c r="O11" s="8"/>
    </row>
    <row r="12" spans="1:15">
      <c r="A12" s="102">
        <v>11</v>
      </c>
      <c r="B12" s="99" t="s">
        <v>10</v>
      </c>
      <c r="C12" s="97">
        <v>2352</v>
      </c>
      <c r="D12" s="97">
        <v>2576</v>
      </c>
      <c r="E12" s="97">
        <v>2653</v>
      </c>
      <c r="F12" s="97"/>
      <c r="G12" s="97"/>
      <c r="H12" s="97"/>
      <c r="I12" s="100">
        <f t="shared" si="0"/>
        <v>6.4777308164675493E-4</v>
      </c>
      <c r="J12" s="100">
        <f t="shared" si="1"/>
        <v>0.12797619047619047</v>
      </c>
      <c r="K12" s="97">
        <f t="shared" si="2"/>
        <v>301</v>
      </c>
      <c r="L12" s="101">
        <f t="shared" si="4"/>
        <v>2.4341919048966884E-3</v>
      </c>
      <c r="M12" s="98">
        <f t="shared" si="3"/>
        <v>77</v>
      </c>
      <c r="N12" s="98">
        <f t="shared" si="5"/>
        <v>0</v>
      </c>
      <c r="O12" s="8"/>
    </row>
    <row r="13" spans="1:15">
      <c r="A13" s="102">
        <v>12</v>
      </c>
      <c r="B13" s="99" t="s">
        <v>11</v>
      </c>
      <c r="C13" s="97">
        <v>1184</v>
      </c>
      <c r="D13" s="97">
        <v>1385</v>
      </c>
      <c r="E13" s="97">
        <v>1596</v>
      </c>
      <c r="F13" s="97"/>
      <c r="G13" s="97"/>
      <c r="H13" s="97"/>
      <c r="I13" s="100">
        <f t="shared" si="0"/>
        <v>3.8968934727034332E-4</v>
      </c>
      <c r="J13" s="100">
        <f t="shared" si="1"/>
        <v>0.34797297297297297</v>
      </c>
      <c r="K13" s="97">
        <f t="shared" si="2"/>
        <v>412</v>
      </c>
      <c r="L13" s="101">
        <f t="shared" si="4"/>
        <v>3.3318507136791881E-3</v>
      </c>
      <c r="M13" s="98">
        <f t="shared" si="3"/>
        <v>211</v>
      </c>
      <c r="N13" s="98">
        <f t="shared" si="5"/>
        <v>0</v>
      </c>
    </row>
    <row r="14" spans="1:15">
      <c r="A14" s="102">
        <v>13</v>
      </c>
      <c r="B14" s="99" t="s">
        <v>12</v>
      </c>
      <c r="C14" s="97">
        <v>106780</v>
      </c>
      <c r="D14" s="97">
        <v>121481</v>
      </c>
      <c r="E14" s="97">
        <v>121162</v>
      </c>
      <c r="F14" s="97"/>
      <c r="G14" s="97"/>
      <c r="H14" s="97"/>
      <c r="I14" s="100">
        <f t="shared" si="0"/>
        <v>2.9583672114015875E-2</v>
      </c>
      <c r="J14" s="100">
        <f t="shared" si="1"/>
        <v>0.13468814384716238</v>
      </c>
      <c r="K14" s="97">
        <f t="shared" si="2"/>
        <v>14382</v>
      </c>
      <c r="L14" s="101">
        <f t="shared" si="4"/>
        <v>0.11630746835954875</v>
      </c>
      <c r="M14" s="98">
        <f t="shared" si="3"/>
        <v>-319</v>
      </c>
      <c r="N14" s="98">
        <f t="shared" si="5"/>
        <v>0</v>
      </c>
    </row>
    <row r="15" spans="1:15">
      <c r="A15" s="102">
        <v>14</v>
      </c>
      <c r="B15" s="99" t="s">
        <v>13</v>
      </c>
      <c r="C15" s="97">
        <v>223731</v>
      </c>
      <c r="D15" s="97">
        <v>257182</v>
      </c>
      <c r="E15" s="97">
        <v>257266</v>
      </c>
      <c r="F15" s="97"/>
      <c r="G15" s="97"/>
      <c r="H15" s="97"/>
      <c r="I15" s="100">
        <f t="shared" si="0"/>
        <v>6.2815676450408614E-2</v>
      </c>
      <c r="J15" s="100">
        <f t="shared" si="1"/>
        <v>0.14988982304642628</v>
      </c>
      <c r="K15" s="97">
        <f t="shared" si="2"/>
        <v>33535</v>
      </c>
      <c r="L15" s="101">
        <f t="shared" si="4"/>
        <v>0.2711980914641543</v>
      </c>
      <c r="M15" s="98">
        <f t="shared" si="3"/>
        <v>84</v>
      </c>
      <c r="N15" s="98">
        <f t="shared" si="5"/>
        <v>0</v>
      </c>
    </row>
    <row r="16" spans="1:15">
      <c r="A16" s="102">
        <v>15</v>
      </c>
      <c r="B16" s="99" t="s">
        <v>14</v>
      </c>
      <c r="C16" s="97">
        <v>12240</v>
      </c>
      <c r="D16" s="97">
        <v>14828</v>
      </c>
      <c r="E16" s="97">
        <v>14878</v>
      </c>
      <c r="F16" s="97"/>
      <c r="G16" s="97"/>
      <c r="H16" s="97"/>
      <c r="I16" s="100">
        <f t="shared" si="0"/>
        <v>3.6327055818848172E-3</v>
      </c>
      <c r="J16" s="100">
        <f t="shared" si="1"/>
        <v>0.21552287581699348</v>
      </c>
      <c r="K16" s="97">
        <f t="shared" si="2"/>
        <v>2638</v>
      </c>
      <c r="L16" s="101">
        <f t="shared" si="4"/>
        <v>2.1333548987101211E-2</v>
      </c>
      <c r="M16" s="98">
        <f t="shared" si="3"/>
        <v>50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7538</v>
      </c>
      <c r="D17" s="97">
        <v>8662</v>
      </c>
      <c r="E17" s="97">
        <v>8628</v>
      </c>
      <c r="F17" s="97"/>
      <c r="G17" s="97"/>
      <c r="H17" s="97"/>
      <c r="I17" s="100">
        <f t="shared" si="0"/>
        <v>2.1066664713336606E-3</v>
      </c>
      <c r="J17" s="100">
        <f t="shared" si="1"/>
        <v>0.14460068983815336</v>
      </c>
      <c r="K17" s="97">
        <f t="shared" si="2"/>
        <v>1090</v>
      </c>
      <c r="L17" s="101">
        <f t="shared" si="4"/>
        <v>8.814847761918241E-3</v>
      </c>
      <c r="M17" s="98">
        <f t="shared" si="3"/>
        <v>-34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8990</v>
      </c>
      <c r="D18" s="97">
        <v>10399</v>
      </c>
      <c r="E18" s="97">
        <v>10410</v>
      </c>
      <c r="F18" s="97"/>
      <c r="G18" s="97"/>
      <c r="H18" s="97"/>
      <c r="I18" s="100">
        <f t="shared" si="0"/>
        <v>2.5417707425340061E-3</v>
      </c>
      <c r="J18" s="100">
        <f t="shared" si="1"/>
        <v>0.15795328142380421</v>
      </c>
      <c r="K18" s="97">
        <f t="shared" si="2"/>
        <v>1420</v>
      </c>
      <c r="L18" s="101">
        <f t="shared" si="4"/>
        <v>1.1483563139379725E-2</v>
      </c>
      <c r="M18" s="98">
        <f t="shared" si="3"/>
        <v>11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12225</v>
      </c>
      <c r="D19" s="97">
        <v>12694</v>
      </c>
      <c r="E19" s="97">
        <v>12535</v>
      </c>
      <c r="F19" s="97"/>
      <c r="G19" s="97"/>
      <c r="H19" s="97"/>
      <c r="I19" s="100">
        <f t="shared" si="0"/>
        <v>3.0606240401213993E-3</v>
      </c>
      <c r="J19" s="100">
        <f t="shared" si="1"/>
        <v>2.5357873210633947E-2</v>
      </c>
      <c r="K19" s="97">
        <f t="shared" si="2"/>
        <v>310</v>
      </c>
      <c r="L19" s="101">
        <f t="shared" si="4"/>
        <v>2.5069750515547291E-3</v>
      </c>
      <c r="M19" s="98">
        <f t="shared" si="3"/>
        <v>-159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909</v>
      </c>
      <c r="D20" s="97">
        <v>1054</v>
      </c>
      <c r="E20" s="97">
        <v>1060</v>
      </c>
      <c r="F20" s="97"/>
      <c r="G20" s="97"/>
      <c r="H20" s="97"/>
      <c r="I20" s="100">
        <f t="shared" si="0"/>
        <v>2.5881623314947616E-4</v>
      </c>
      <c r="J20" s="100">
        <f t="shared" si="1"/>
        <v>0.16611661166116612</v>
      </c>
      <c r="K20" s="97">
        <f t="shared" si="2"/>
        <v>151</v>
      </c>
      <c r="L20" s="101">
        <f t="shared" si="4"/>
        <v>1.2211394605960131E-3</v>
      </c>
      <c r="M20" s="98">
        <f t="shared" si="3"/>
        <v>6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15790</v>
      </c>
      <c r="D21" s="97">
        <v>18326</v>
      </c>
      <c r="E21" s="97">
        <v>18564</v>
      </c>
      <c r="F21" s="97"/>
      <c r="G21" s="97"/>
      <c r="H21" s="97"/>
      <c r="I21" s="100">
        <f t="shared" si="0"/>
        <v>4.5327024077234674E-3</v>
      </c>
      <c r="J21" s="100">
        <f t="shared" si="1"/>
        <v>0.17568081063964536</v>
      </c>
      <c r="K21" s="97">
        <f t="shared" si="2"/>
        <v>2774</v>
      </c>
      <c r="L21" s="101">
        <f t="shared" si="4"/>
        <v>2.2433383203267154E-2</v>
      </c>
      <c r="M21" s="98">
        <f t="shared" si="3"/>
        <v>238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7353</v>
      </c>
      <c r="D22" s="97">
        <v>9320</v>
      </c>
      <c r="E22" s="97">
        <v>9241</v>
      </c>
      <c r="F22" s="97"/>
      <c r="G22" s="97"/>
      <c r="H22" s="97"/>
      <c r="I22" s="100">
        <f t="shared" si="0"/>
        <v>2.2563403872965181E-3</v>
      </c>
      <c r="J22" s="100">
        <f t="shared" si="1"/>
        <v>0.25676594587243301</v>
      </c>
      <c r="K22" s="97">
        <f t="shared" si="2"/>
        <v>1888</v>
      </c>
      <c r="L22" s="101">
        <f t="shared" si="4"/>
        <v>1.5268286765597832E-2</v>
      </c>
      <c r="M22" s="98">
        <f t="shared" si="3"/>
        <v>-79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37713</v>
      </c>
      <c r="D23" s="97">
        <v>44061</v>
      </c>
      <c r="E23" s="97">
        <v>44209</v>
      </c>
      <c r="F23" s="97"/>
      <c r="G23" s="97"/>
      <c r="H23" s="97"/>
      <c r="I23" s="100">
        <f t="shared" si="0"/>
        <v>1.0794346086136972E-2</v>
      </c>
      <c r="J23" s="100">
        <f t="shared" si="1"/>
        <v>0.17224829634343594</v>
      </c>
      <c r="K23" s="97">
        <f t="shared" si="2"/>
        <v>6496</v>
      </c>
      <c r="L23" s="101">
        <f t="shared" si="4"/>
        <v>5.2533257854514577E-2</v>
      </c>
      <c r="M23" s="98">
        <f t="shared" si="3"/>
        <v>148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26231</v>
      </c>
      <c r="D24" s="97">
        <v>29828</v>
      </c>
      <c r="E24" s="97">
        <v>29874</v>
      </c>
      <c r="F24" s="97"/>
      <c r="G24" s="97"/>
      <c r="H24" s="97"/>
      <c r="I24" s="100">
        <f t="shared" si="0"/>
        <v>7.2942227821768402E-3</v>
      </c>
      <c r="J24" s="100">
        <f t="shared" si="1"/>
        <v>0.1388814761160459</v>
      </c>
      <c r="K24" s="97">
        <f t="shared" si="2"/>
        <v>3643</v>
      </c>
      <c r="L24" s="101">
        <f t="shared" si="4"/>
        <v>2.9461000363915732E-2</v>
      </c>
      <c r="M24" s="98">
        <f t="shared" si="3"/>
        <v>46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10077</v>
      </c>
      <c r="D25" s="97">
        <v>12011</v>
      </c>
      <c r="E25" s="97">
        <v>12081</v>
      </c>
      <c r="F25" s="97"/>
      <c r="G25" s="97"/>
      <c r="H25" s="97"/>
      <c r="I25" s="100">
        <f t="shared" si="0"/>
        <v>2.9497725591309636E-3</v>
      </c>
      <c r="J25" s="100">
        <f t="shared" si="1"/>
        <v>0.1988687109258708</v>
      </c>
      <c r="K25" s="97">
        <f t="shared" si="2"/>
        <v>2004</v>
      </c>
      <c r="L25" s="101">
        <f t="shared" si="4"/>
        <v>1.6206380655857021E-2</v>
      </c>
      <c r="M25" s="98">
        <f t="shared" si="3"/>
        <v>70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55607</v>
      </c>
      <c r="D26" s="97">
        <v>57256</v>
      </c>
      <c r="E26" s="97">
        <v>57404</v>
      </c>
      <c r="F26" s="97"/>
      <c r="G26" s="97"/>
      <c r="H26" s="97"/>
      <c r="I26" s="100">
        <f t="shared" si="0"/>
        <v>1.4016119856332575E-2</v>
      </c>
      <c r="J26" s="100">
        <f t="shared" si="1"/>
        <v>3.2316075314258993E-2</v>
      </c>
      <c r="K26" s="97">
        <f t="shared" si="2"/>
        <v>1797</v>
      </c>
      <c r="L26" s="101">
        <f t="shared" si="4"/>
        <v>1.4532368282722089E-2</v>
      </c>
      <c r="M26" s="98">
        <f t="shared" si="3"/>
        <v>148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10594</v>
      </c>
      <c r="D27" s="97">
        <v>12027</v>
      </c>
      <c r="E27" s="97">
        <v>11960</v>
      </c>
      <c r="F27" s="97"/>
      <c r="G27" s="97"/>
      <c r="H27" s="97"/>
      <c r="I27" s="100">
        <f t="shared" si="0"/>
        <v>2.920228441950693E-3</v>
      </c>
      <c r="J27" s="100">
        <f t="shared" si="1"/>
        <v>0.12894090994902774</v>
      </c>
      <c r="K27" s="97">
        <f t="shared" si="2"/>
        <v>1366</v>
      </c>
      <c r="L27" s="101">
        <f t="shared" si="4"/>
        <v>1.1046864259431483E-2</v>
      </c>
      <c r="M27" s="98">
        <f t="shared" si="3"/>
        <v>-67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28037</v>
      </c>
      <c r="D28" s="97">
        <v>33583</v>
      </c>
      <c r="E28" s="97">
        <v>33649</v>
      </c>
      <c r="F28" s="97"/>
      <c r="G28" s="97"/>
      <c r="H28" s="97"/>
      <c r="I28" s="100">
        <f t="shared" si="0"/>
        <v>8.2159504049497383E-3</v>
      </c>
      <c r="J28" s="100">
        <f t="shared" si="1"/>
        <v>0.20016406890894176</v>
      </c>
      <c r="K28" s="97">
        <f t="shared" si="2"/>
        <v>5612</v>
      </c>
      <c r="L28" s="101">
        <f t="shared" si="4"/>
        <v>4.5384335449435931E-2</v>
      </c>
      <c r="M28" s="98">
        <f t="shared" si="3"/>
        <v>66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18261</v>
      </c>
      <c r="D29" s="97">
        <v>22418</v>
      </c>
      <c r="E29" s="97">
        <v>22612</v>
      </c>
      <c r="F29" s="97"/>
      <c r="G29" s="97"/>
      <c r="H29" s="97"/>
      <c r="I29" s="100">
        <f t="shared" si="0"/>
        <v>5.5210874188452398E-3</v>
      </c>
      <c r="J29" s="100">
        <f t="shared" si="1"/>
        <v>0.23826734570943542</v>
      </c>
      <c r="K29" s="97">
        <f t="shared" si="2"/>
        <v>4351</v>
      </c>
      <c r="L29" s="101">
        <f t="shared" si="4"/>
        <v>3.5186607901014917E-2</v>
      </c>
      <c r="M29" s="98">
        <f t="shared" si="3"/>
        <v>194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29284</v>
      </c>
      <c r="D30" s="97">
        <v>34586</v>
      </c>
      <c r="E30" s="97">
        <v>34635</v>
      </c>
      <c r="F30" s="97"/>
      <c r="G30" s="97"/>
      <c r="H30" s="97"/>
      <c r="I30" s="100">
        <f t="shared" si="0"/>
        <v>8.4566983350302886E-3</v>
      </c>
      <c r="J30" s="100">
        <f t="shared" si="1"/>
        <v>0.1827277694304057</v>
      </c>
      <c r="K30" s="97">
        <f t="shared" si="2"/>
        <v>5351</v>
      </c>
      <c r="L30" s="101">
        <f t="shared" si="4"/>
        <v>4.3273624196352757E-2</v>
      </c>
      <c r="M30" s="98">
        <f t="shared" si="3"/>
        <v>49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2997</v>
      </c>
      <c r="D31" s="97">
        <v>3722</v>
      </c>
      <c r="E31" s="97">
        <v>3788</v>
      </c>
      <c r="F31" s="97"/>
      <c r="G31" s="97"/>
      <c r="H31" s="97"/>
      <c r="I31" s="100">
        <f t="shared" si="0"/>
        <v>9.2490178412284489E-4</v>
      </c>
      <c r="J31" s="100">
        <f t="shared" si="1"/>
        <v>0.26393059726393059</v>
      </c>
      <c r="K31" s="97">
        <f t="shared" si="2"/>
        <v>791</v>
      </c>
      <c r="L31" s="101">
        <f t="shared" si="4"/>
        <v>6.3968298896122273E-3</v>
      </c>
      <c r="M31" s="98">
        <f t="shared" si="3"/>
        <v>66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20301</v>
      </c>
      <c r="D32" s="97">
        <v>22690</v>
      </c>
      <c r="E32" s="97">
        <v>22766</v>
      </c>
      <c r="F32" s="97"/>
      <c r="G32" s="97"/>
      <c r="H32" s="97"/>
      <c r="I32" s="100">
        <f t="shared" si="0"/>
        <v>5.558689022529221E-3</v>
      </c>
      <c r="J32" s="100">
        <f t="shared" si="1"/>
        <v>0.12142259002019605</v>
      </c>
      <c r="K32" s="97">
        <f t="shared" si="2"/>
        <v>2465</v>
      </c>
      <c r="L32" s="101">
        <f t="shared" si="4"/>
        <v>1.9934495168007764E-2</v>
      </c>
      <c r="M32" s="98">
        <f t="shared" si="3"/>
        <v>76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16184</v>
      </c>
      <c r="D33" s="97">
        <v>17428</v>
      </c>
      <c r="E33" s="97">
        <v>17599</v>
      </c>
      <c r="F33" s="97"/>
      <c r="G33" s="97"/>
      <c r="H33" s="97"/>
      <c r="I33" s="100">
        <f t="shared" si="0"/>
        <v>4.2970819690543683E-3</v>
      </c>
      <c r="J33" s="100">
        <f t="shared" si="1"/>
        <v>8.7432031636183891E-2</v>
      </c>
      <c r="K33" s="97">
        <f t="shared" si="2"/>
        <v>1415</v>
      </c>
      <c r="L33" s="101">
        <f t="shared" si="4"/>
        <v>1.1443128057903037E-2</v>
      </c>
      <c r="M33" s="98">
        <f t="shared" si="3"/>
        <v>171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18379</v>
      </c>
      <c r="D34" s="97">
        <v>18464</v>
      </c>
      <c r="E34" s="97">
        <v>18415</v>
      </c>
      <c r="F34" s="97"/>
      <c r="G34" s="97"/>
      <c r="H34" s="97"/>
      <c r="I34" s="100">
        <f t="shared" si="0"/>
        <v>4.4963216353279276E-3</v>
      </c>
      <c r="J34" s="100">
        <f t="shared" si="1"/>
        <v>1.9587572773273844E-3</v>
      </c>
      <c r="K34" s="97">
        <f t="shared" si="2"/>
        <v>36</v>
      </c>
      <c r="L34" s="101">
        <f t="shared" si="4"/>
        <v>2.9113258663216205E-4</v>
      </c>
      <c r="M34" s="98">
        <f t="shared" si="3"/>
        <v>-49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8831</v>
      </c>
      <c r="D35" s="97">
        <v>8780</v>
      </c>
      <c r="E35" s="97">
        <v>8659</v>
      </c>
      <c r="F35" s="97"/>
      <c r="G35" s="97"/>
      <c r="H35" s="97"/>
      <c r="I35" s="100">
        <f t="shared" si="0"/>
        <v>2.1142356253219942E-3</v>
      </c>
      <c r="J35" s="100">
        <f t="shared" si="1"/>
        <v>-1.9476842939644433E-2</v>
      </c>
      <c r="K35" s="97">
        <f t="shared" si="2"/>
        <v>-172</v>
      </c>
      <c r="L35" s="101">
        <f t="shared" si="4"/>
        <v>-1.3909668027981077E-3</v>
      </c>
      <c r="M35" s="98">
        <f t="shared" si="3"/>
        <v>-121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1468</v>
      </c>
      <c r="D36" s="97">
        <v>1033</v>
      </c>
      <c r="E36" s="97">
        <v>1179</v>
      </c>
      <c r="F36" s="97"/>
      <c r="G36" s="97"/>
      <c r="H36" s="97"/>
      <c r="I36" s="100">
        <f t="shared" si="0"/>
        <v>2.8787201781437015E-4</v>
      </c>
      <c r="J36" s="100">
        <f t="shared" si="1"/>
        <v>-0.19686648501362397</v>
      </c>
      <c r="K36" s="97">
        <f t="shared" si="2"/>
        <v>-289</v>
      </c>
      <c r="L36" s="101">
        <f t="shared" si="4"/>
        <v>-2.3371477093526343E-3</v>
      </c>
      <c r="M36" s="98">
        <f t="shared" si="3"/>
        <v>146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1400</v>
      </c>
      <c r="D37" s="97">
        <v>877</v>
      </c>
      <c r="E37" s="97">
        <v>836</v>
      </c>
      <c r="F37" s="97"/>
      <c r="G37" s="97"/>
      <c r="H37" s="97"/>
      <c r="I37" s="100">
        <f t="shared" si="0"/>
        <v>2.0412299142732269E-4</v>
      </c>
      <c r="J37" s="100">
        <f t="shared" si="1"/>
        <v>-0.40285714285714286</v>
      </c>
      <c r="K37" s="97">
        <f t="shared" si="2"/>
        <v>-564</v>
      </c>
      <c r="L37" s="101">
        <f t="shared" si="4"/>
        <v>-4.5610771905705387E-3</v>
      </c>
      <c r="M37" s="98">
        <f t="shared" si="3"/>
        <v>-41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8184</v>
      </c>
      <c r="D38" s="97">
        <v>8067</v>
      </c>
      <c r="E38" s="97">
        <v>7503</v>
      </c>
      <c r="F38" s="97"/>
      <c r="G38" s="97"/>
      <c r="H38" s="97"/>
      <c r="I38" s="100">
        <f t="shared" si="0"/>
        <v>1.8319794314344523E-3</v>
      </c>
      <c r="J38" s="100">
        <f t="shared" si="1"/>
        <v>-8.3211143695014658E-2</v>
      </c>
      <c r="K38" s="97">
        <f t="shared" si="2"/>
        <v>-681</v>
      </c>
      <c r="L38" s="101">
        <f t="shared" si="4"/>
        <v>-5.5072580971250659E-3</v>
      </c>
      <c r="M38" s="98">
        <f t="shared" si="3"/>
        <v>-564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201</v>
      </c>
      <c r="D39" s="97">
        <v>146</v>
      </c>
      <c r="E39" s="97">
        <v>180</v>
      </c>
      <c r="F39" s="97"/>
      <c r="G39" s="97"/>
      <c r="H39" s="97"/>
      <c r="I39" s="100">
        <f t="shared" si="0"/>
        <v>4.3949926383873308E-5</v>
      </c>
      <c r="J39" s="100">
        <f t="shared" si="1"/>
        <v>-0.1044776119402985</v>
      </c>
      <c r="K39" s="97">
        <f t="shared" si="2"/>
        <v>-21</v>
      </c>
      <c r="L39" s="101">
        <f t="shared" si="4"/>
        <v>-1.6982734220209454E-4</v>
      </c>
      <c r="M39" s="98">
        <f t="shared" si="3"/>
        <v>34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42106</v>
      </c>
      <c r="D40" s="97">
        <v>50242</v>
      </c>
      <c r="E40" s="97">
        <v>50664</v>
      </c>
      <c r="F40" s="97"/>
      <c r="G40" s="97"/>
      <c r="H40" s="97"/>
      <c r="I40" s="100">
        <f t="shared" si="0"/>
        <v>1.2370439279514207E-2</v>
      </c>
      <c r="J40" s="100">
        <f t="shared" si="1"/>
        <v>0.20324894314349498</v>
      </c>
      <c r="K40" s="97">
        <f t="shared" si="2"/>
        <v>8558</v>
      </c>
      <c r="L40" s="101">
        <f t="shared" si="4"/>
        <v>6.9208685455501198E-2</v>
      </c>
      <c r="M40" s="98">
        <f t="shared" si="3"/>
        <v>422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20542</v>
      </c>
      <c r="D41" s="97">
        <v>18781</v>
      </c>
      <c r="E41" s="97">
        <v>19053</v>
      </c>
      <c r="F41" s="97"/>
      <c r="G41" s="97"/>
      <c r="H41" s="97"/>
      <c r="I41" s="100">
        <f t="shared" si="0"/>
        <v>4.6520997077329892E-3</v>
      </c>
      <c r="J41" s="100">
        <f t="shared" si="1"/>
        <v>-7.2485639178268918E-2</v>
      </c>
      <c r="K41" s="97">
        <f t="shared" si="2"/>
        <v>-1489</v>
      </c>
      <c r="L41" s="101">
        <f t="shared" si="4"/>
        <v>-1.2041567263758036E-2</v>
      </c>
      <c r="M41" s="98">
        <f t="shared" si="3"/>
        <v>272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37879</v>
      </c>
      <c r="D42" s="97">
        <v>37442</v>
      </c>
      <c r="E42" s="97">
        <v>37374</v>
      </c>
      <c r="F42" s="97"/>
      <c r="G42" s="97"/>
      <c r="H42" s="97"/>
      <c r="I42" s="100">
        <f t="shared" si="0"/>
        <v>9.1254697148382274E-3</v>
      </c>
      <c r="J42" s="100">
        <f t="shared" si="1"/>
        <v>-1.333192534121809E-2</v>
      </c>
      <c r="K42" s="97">
        <f t="shared" si="2"/>
        <v>-505</v>
      </c>
      <c r="L42" s="101">
        <f t="shared" si="4"/>
        <v>-4.0839432291456066E-3</v>
      </c>
      <c r="M42" s="98">
        <f t="shared" si="3"/>
        <v>-68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32305</v>
      </c>
      <c r="D43" s="97">
        <v>37949</v>
      </c>
      <c r="E43" s="97">
        <v>37845</v>
      </c>
      <c r="F43" s="97"/>
      <c r="G43" s="97"/>
      <c r="H43" s="97"/>
      <c r="I43" s="100">
        <f t="shared" si="0"/>
        <v>9.2404720222093624E-3</v>
      </c>
      <c r="J43" s="100">
        <f t="shared" si="1"/>
        <v>0.17149048134963629</v>
      </c>
      <c r="K43" s="97">
        <f t="shared" si="2"/>
        <v>5540</v>
      </c>
      <c r="L43" s="101">
        <f t="shared" si="4"/>
        <v>4.4802070276171606E-2</v>
      </c>
      <c r="M43" s="98">
        <f t="shared" si="3"/>
        <v>-104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179275</v>
      </c>
      <c r="D44" s="97">
        <v>209096</v>
      </c>
      <c r="E44" s="97">
        <v>208733</v>
      </c>
      <c r="F44" s="97"/>
      <c r="G44" s="97"/>
      <c r="H44" s="97"/>
      <c r="I44" s="100">
        <f t="shared" si="0"/>
        <v>5.0965555466027927E-2</v>
      </c>
      <c r="J44" s="100">
        <f t="shared" si="1"/>
        <v>0.16431738948542743</v>
      </c>
      <c r="K44" s="97">
        <f t="shared" si="2"/>
        <v>29458</v>
      </c>
      <c r="L44" s="101">
        <f t="shared" si="4"/>
        <v>0.23822732602806196</v>
      </c>
      <c r="M44" s="98">
        <f t="shared" si="3"/>
        <v>-363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437897</v>
      </c>
      <c r="D45" s="97">
        <v>511036</v>
      </c>
      <c r="E45" s="97">
        <v>515305</v>
      </c>
      <c r="F45" s="97"/>
      <c r="G45" s="97"/>
      <c r="H45" s="97"/>
      <c r="I45" s="100">
        <f t="shared" si="0"/>
        <v>0.1258200934180102</v>
      </c>
      <c r="J45" s="100">
        <f t="shared" si="1"/>
        <v>0.1767721633169444</v>
      </c>
      <c r="K45" s="97">
        <f t="shared" si="2"/>
        <v>77408</v>
      </c>
      <c r="L45" s="101">
        <f t="shared" si="4"/>
        <v>0.62599975738951119</v>
      </c>
      <c r="M45" s="98">
        <f t="shared" si="3"/>
        <v>4269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50213</v>
      </c>
      <c r="D46" s="97">
        <v>57285</v>
      </c>
      <c r="E46" s="97">
        <v>55075</v>
      </c>
      <c r="F46" s="97"/>
      <c r="G46" s="97"/>
      <c r="H46" s="97"/>
      <c r="I46" s="100">
        <f t="shared" si="0"/>
        <v>1.3447456642176791E-2</v>
      </c>
      <c r="J46" s="100">
        <f t="shared" si="1"/>
        <v>9.6827514787007352E-2</v>
      </c>
      <c r="K46" s="97">
        <f t="shared" si="2"/>
        <v>4862</v>
      </c>
      <c r="L46" s="101">
        <f t="shared" si="4"/>
        <v>3.9319073227932551E-2</v>
      </c>
      <c r="M46" s="98">
        <f t="shared" si="3"/>
        <v>-2210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1037</v>
      </c>
      <c r="D47" s="97">
        <v>1158</v>
      </c>
      <c r="E47" s="97">
        <v>1191</v>
      </c>
      <c r="F47" s="97"/>
      <c r="G47" s="97"/>
      <c r="H47" s="97"/>
      <c r="I47" s="100">
        <f t="shared" si="0"/>
        <v>2.908020129066284E-4</v>
      </c>
      <c r="J47" s="100">
        <f t="shared" si="1"/>
        <v>0.14850530376084861</v>
      </c>
      <c r="K47" s="97">
        <f t="shared" si="2"/>
        <v>154</v>
      </c>
      <c r="L47" s="101">
        <f t="shared" si="4"/>
        <v>1.2454005094820267E-3</v>
      </c>
      <c r="M47" s="98">
        <f t="shared" si="3"/>
        <v>33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10546</v>
      </c>
      <c r="D48" s="97">
        <v>11584</v>
      </c>
      <c r="E48" s="97">
        <v>11633</v>
      </c>
      <c r="F48" s="97"/>
      <c r="G48" s="97"/>
      <c r="H48" s="97"/>
      <c r="I48" s="100">
        <f t="shared" si="0"/>
        <v>2.8403860756866565E-3</v>
      </c>
      <c r="J48" s="100">
        <f t="shared" si="1"/>
        <v>0.1030722548833681</v>
      </c>
      <c r="K48" s="97">
        <f t="shared" si="2"/>
        <v>1087</v>
      </c>
      <c r="L48" s="101">
        <f t="shared" si="4"/>
        <v>8.7905867130322266E-3</v>
      </c>
      <c r="M48" s="98">
        <f t="shared" si="3"/>
        <v>49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41340</v>
      </c>
      <c r="D49" s="97">
        <v>46145</v>
      </c>
      <c r="E49" s="97">
        <v>47487</v>
      </c>
      <c r="F49" s="97"/>
      <c r="G49" s="97"/>
      <c r="H49" s="97"/>
      <c r="I49" s="100">
        <f t="shared" si="0"/>
        <v>1.1594723078838843E-2</v>
      </c>
      <c r="J49" s="100">
        <f t="shared" si="1"/>
        <v>0.14869375907111756</v>
      </c>
      <c r="K49" s="97">
        <f t="shared" si="2"/>
        <v>6147</v>
      </c>
      <c r="L49" s="101">
        <f t="shared" si="4"/>
        <v>4.9710889167441673E-2</v>
      </c>
      <c r="M49" s="98">
        <f t="shared" si="3"/>
        <v>1342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7378</v>
      </c>
      <c r="D50" s="97">
        <v>9298</v>
      </c>
      <c r="E50" s="97">
        <v>9305</v>
      </c>
      <c r="F50" s="97"/>
      <c r="G50" s="97"/>
      <c r="H50" s="97"/>
      <c r="I50" s="100">
        <f t="shared" si="0"/>
        <v>2.271967027788562E-3</v>
      </c>
      <c r="J50" s="100">
        <f t="shared" si="1"/>
        <v>0.26118189211168336</v>
      </c>
      <c r="K50" s="97">
        <f t="shared" si="2"/>
        <v>1927</v>
      </c>
      <c r="L50" s="101">
        <f t="shared" si="4"/>
        <v>1.5583680401116008E-2</v>
      </c>
      <c r="M50" s="98">
        <f t="shared" si="3"/>
        <v>7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77883</v>
      </c>
      <c r="D51" s="97">
        <v>80594</v>
      </c>
      <c r="E51" s="97">
        <v>102059</v>
      </c>
      <c r="F51" s="97"/>
      <c r="G51" s="97"/>
      <c r="H51" s="97"/>
      <c r="I51" s="100">
        <f t="shared" si="0"/>
        <v>2.4919364093398476E-2</v>
      </c>
      <c r="J51" s="100">
        <f t="shared" si="1"/>
        <v>0.31041433945790481</v>
      </c>
      <c r="K51" s="97">
        <f t="shared" si="2"/>
        <v>24176</v>
      </c>
      <c r="L51" s="101">
        <f t="shared" si="4"/>
        <v>0.19551170595608749</v>
      </c>
      <c r="M51" s="98">
        <f t="shared" si="3"/>
        <v>21465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177503</v>
      </c>
      <c r="D52" s="97">
        <v>211578</v>
      </c>
      <c r="E52" s="97">
        <v>212921</v>
      </c>
      <c r="F52" s="97"/>
      <c r="G52" s="97"/>
      <c r="H52" s="97"/>
      <c r="I52" s="100">
        <f t="shared" si="0"/>
        <v>5.1988123753226048E-2</v>
      </c>
      <c r="J52" s="100">
        <f t="shared" si="1"/>
        <v>0.19953465575229715</v>
      </c>
      <c r="K52" s="97">
        <f t="shared" si="2"/>
        <v>35418</v>
      </c>
      <c r="L52" s="101">
        <f t="shared" si="4"/>
        <v>0.28642594314827546</v>
      </c>
      <c r="M52" s="98">
        <f t="shared" si="3"/>
        <v>1343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7122</v>
      </c>
      <c r="D53" s="97">
        <v>9337</v>
      </c>
      <c r="E53" s="97">
        <v>9277</v>
      </c>
      <c r="F53" s="97"/>
      <c r="G53" s="97"/>
      <c r="H53" s="97"/>
      <c r="I53" s="100">
        <f t="shared" si="0"/>
        <v>2.2651303725732927E-3</v>
      </c>
      <c r="J53" s="100">
        <f t="shared" si="1"/>
        <v>0.30258354394832915</v>
      </c>
      <c r="K53" s="97">
        <f t="shared" si="2"/>
        <v>2155</v>
      </c>
      <c r="L53" s="101">
        <f t="shared" si="4"/>
        <v>1.7427520116453033E-2</v>
      </c>
      <c r="M53" s="98">
        <f t="shared" si="3"/>
        <v>-60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5547</v>
      </c>
      <c r="D54" s="97">
        <v>6103</v>
      </c>
      <c r="E54" s="97">
        <v>5846</v>
      </c>
      <c r="F54" s="97"/>
      <c r="G54" s="97"/>
      <c r="H54" s="97"/>
      <c r="I54" s="100">
        <f t="shared" si="0"/>
        <v>1.4273959424451297E-3</v>
      </c>
      <c r="J54" s="100">
        <f t="shared" si="1"/>
        <v>5.3903010636380026E-2</v>
      </c>
      <c r="K54" s="97">
        <f t="shared" si="2"/>
        <v>299</v>
      </c>
      <c r="L54" s="101">
        <f t="shared" si="4"/>
        <v>2.4180178723060127E-3</v>
      </c>
      <c r="M54" s="98">
        <f t="shared" si="3"/>
        <v>-257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2894</v>
      </c>
      <c r="D55" s="97">
        <v>3208</v>
      </c>
      <c r="E55" s="97">
        <v>3171</v>
      </c>
      <c r="F55" s="97"/>
      <c r="G55" s="97"/>
      <c r="H55" s="97"/>
      <c r="I55" s="100">
        <f t="shared" si="0"/>
        <v>7.7425120312923478E-4</v>
      </c>
      <c r="J55" s="100">
        <f t="shared" si="1"/>
        <v>9.5715272978576363E-2</v>
      </c>
      <c r="K55" s="97">
        <f t="shared" si="2"/>
        <v>277</v>
      </c>
      <c r="L55" s="101">
        <f t="shared" si="4"/>
        <v>2.2401035138085801E-3</v>
      </c>
      <c r="M55" s="98">
        <f t="shared" si="3"/>
        <v>-37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7893</v>
      </c>
      <c r="D56" s="97">
        <v>8349</v>
      </c>
      <c r="E56" s="97">
        <v>8148</v>
      </c>
      <c r="F56" s="97"/>
      <c r="G56" s="97"/>
      <c r="H56" s="97"/>
      <c r="I56" s="100">
        <f t="shared" si="0"/>
        <v>1.9894666676433317E-3</v>
      </c>
      <c r="J56" s="100">
        <f t="shared" si="1"/>
        <v>3.2307107563664006E-2</v>
      </c>
      <c r="K56" s="97">
        <f t="shared" si="2"/>
        <v>255</v>
      </c>
      <c r="L56" s="101">
        <f t="shared" si="4"/>
        <v>2.0621891553111479E-3</v>
      </c>
      <c r="M56" s="98">
        <f t="shared" si="3"/>
        <v>-201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24814</v>
      </c>
      <c r="D57" s="97">
        <v>25456</v>
      </c>
      <c r="E57" s="97">
        <v>25897</v>
      </c>
      <c r="F57" s="97"/>
      <c r="G57" s="97"/>
      <c r="H57" s="97"/>
      <c r="I57" s="100">
        <f t="shared" si="0"/>
        <v>6.323173575350928E-3</v>
      </c>
      <c r="J57" s="100">
        <f t="shared" si="1"/>
        <v>4.3644716692189896E-2</v>
      </c>
      <c r="K57" s="97">
        <f t="shared" si="2"/>
        <v>1083</v>
      </c>
      <c r="L57" s="101">
        <f t="shared" si="4"/>
        <v>8.7582386478508752E-3</v>
      </c>
      <c r="M57" s="98">
        <f t="shared" si="3"/>
        <v>441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29222</v>
      </c>
      <c r="D58" s="97">
        <v>26246</v>
      </c>
      <c r="E58" s="97">
        <v>24156</v>
      </c>
      <c r="F58" s="97"/>
      <c r="G58" s="97"/>
      <c r="H58" s="97"/>
      <c r="I58" s="100">
        <f t="shared" si="0"/>
        <v>5.8980801207157976E-3</v>
      </c>
      <c r="J58" s="100">
        <f t="shared" si="1"/>
        <v>-0.17336253507631236</v>
      </c>
      <c r="K58" s="97">
        <f t="shared" si="2"/>
        <v>-5066</v>
      </c>
      <c r="L58" s="101">
        <f t="shared" si="4"/>
        <v>-4.0968824552181475E-2</v>
      </c>
      <c r="M58" s="98">
        <f t="shared" si="3"/>
        <v>-2090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36106</v>
      </c>
      <c r="D59" s="97">
        <v>38445</v>
      </c>
      <c r="E59" s="97">
        <v>38549</v>
      </c>
      <c r="F59" s="97"/>
      <c r="G59" s="97"/>
      <c r="H59" s="97"/>
      <c r="I59" s="100">
        <f t="shared" si="0"/>
        <v>9.4123650676218445E-3</v>
      </c>
      <c r="J59" s="100">
        <f t="shared" si="1"/>
        <v>6.7661884451337723E-2</v>
      </c>
      <c r="K59" s="97">
        <f t="shared" si="2"/>
        <v>2443</v>
      </c>
      <c r="L59" s="101">
        <f t="shared" si="4"/>
        <v>1.975658080951033E-2</v>
      </c>
      <c r="M59" s="98">
        <f t="shared" si="3"/>
        <v>104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12335</v>
      </c>
      <c r="D60" s="97">
        <v>13200</v>
      </c>
      <c r="E60" s="97">
        <v>13232</v>
      </c>
      <c r="F60" s="97"/>
      <c r="G60" s="97"/>
      <c r="H60" s="97"/>
      <c r="I60" s="100">
        <f t="shared" si="0"/>
        <v>3.2308079217300643E-3</v>
      </c>
      <c r="J60" s="100">
        <f t="shared" si="1"/>
        <v>7.2719902715849216E-2</v>
      </c>
      <c r="K60" s="97">
        <f t="shared" si="2"/>
        <v>897</v>
      </c>
      <c r="L60" s="101">
        <f t="shared" si="4"/>
        <v>7.2540536169180382E-3</v>
      </c>
      <c r="M60" s="98">
        <f t="shared" si="3"/>
        <v>32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23323</v>
      </c>
      <c r="D61" s="97">
        <v>25572</v>
      </c>
      <c r="E61" s="97">
        <v>25323</v>
      </c>
      <c r="F61" s="97"/>
      <c r="G61" s="97"/>
      <c r="H61" s="97"/>
      <c r="I61" s="100">
        <f t="shared" si="0"/>
        <v>6.1830221434379098E-3</v>
      </c>
      <c r="J61" s="100">
        <f t="shared" si="1"/>
        <v>8.575226171590275E-2</v>
      </c>
      <c r="K61" s="97">
        <f t="shared" si="2"/>
        <v>2000</v>
      </c>
      <c r="L61" s="101">
        <f t="shared" si="4"/>
        <v>1.6174032590675669E-2</v>
      </c>
      <c r="M61" s="98">
        <f t="shared" si="3"/>
        <v>-249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27472</v>
      </c>
      <c r="D62" s="97">
        <v>32326</v>
      </c>
      <c r="E62" s="97">
        <v>32605</v>
      </c>
      <c r="F62" s="97"/>
      <c r="G62" s="97"/>
      <c r="H62" s="97"/>
      <c r="I62" s="100">
        <f t="shared" si="0"/>
        <v>7.9610408319232724E-3</v>
      </c>
      <c r="J62" s="100">
        <f t="shared" si="1"/>
        <v>0.18684478741991847</v>
      </c>
      <c r="K62" s="97">
        <f t="shared" si="2"/>
        <v>5133</v>
      </c>
      <c r="L62" s="101">
        <f t="shared" si="4"/>
        <v>4.1510654643969108E-2</v>
      </c>
      <c r="M62" s="98">
        <f t="shared" si="3"/>
        <v>279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74210</v>
      </c>
      <c r="D63" s="97">
        <v>81364</v>
      </c>
      <c r="E63" s="97">
        <v>80898</v>
      </c>
      <c r="F63" s="97"/>
      <c r="G63" s="97"/>
      <c r="H63" s="97"/>
      <c r="I63" s="100">
        <f t="shared" si="0"/>
        <v>1.9752561914458792E-2</v>
      </c>
      <c r="J63" s="100">
        <f t="shared" si="1"/>
        <v>9.0122624983155902E-2</v>
      </c>
      <c r="K63" s="97">
        <f t="shared" si="2"/>
        <v>6688</v>
      </c>
      <c r="L63" s="101">
        <f t="shared" si="4"/>
        <v>5.4085964983219444E-2</v>
      </c>
      <c r="M63" s="98">
        <f t="shared" si="3"/>
        <v>-466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90066</v>
      </c>
      <c r="D64" s="97">
        <v>87184</v>
      </c>
      <c r="E64" s="97">
        <v>88091</v>
      </c>
      <c r="F64" s="97"/>
      <c r="G64" s="97"/>
      <c r="H64" s="97"/>
      <c r="I64" s="100">
        <f t="shared" si="0"/>
        <v>2.1508849806009908E-2</v>
      </c>
      <c r="J64" s="100">
        <f t="shared" si="1"/>
        <v>-2.1928363644438523E-2</v>
      </c>
      <c r="K64" s="97">
        <f t="shared" si="2"/>
        <v>-1975</v>
      </c>
      <c r="L64" s="101">
        <f t="shared" si="4"/>
        <v>-1.5971857183292224E-2</v>
      </c>
      <c r="M64" s="98">
        <f t="shared" si="3"/>
        <v>907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45899</v>
      </c>
      <c r="D65" s="97">
        <v>51585</v>
      </c>
      <c r="E65" s="97">
        <v>51226</v>
      </c>
      <c r="F65" s="97"/>
      <c r="G65" s="97"/>
      <c r="H65" s="97"/>
      <c r="I65" s="100">
        <f t="shared" si="0"/>
        <v>1.2507660716334967E-2</v>
      </c>
      <c r="J65" s="100">
        <f t="shared" si="1"/>
        <v>0.11605917340247064</v>
      </c>
      <c r="K65" s="97">
        <f t="shared" si="2"/>
        <v>5327</v>
      </c>
      <c r="L65" s="101">
        <f t="shared" si="4"/>
        <v>4.3079535805264649E-2</v>
      </c>
      <c r="M65" s="98">
        <f t="shared" si="3"/>
        <v>-359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3936</v>
      </c>
      <c r="D66" s="97">
        <v>4066</v>
      </c>
      <c r="E66" s="97">
        <v>4114</v>
      </c>
      <c r="F66" s="97"/>
      <c r="G66" s="97"/>
      <c r="H66" s="97"/>
      <c r="I66" s="100">
        <f t="shared" si="0"/>
        <v>1.0044999841291933E-3</v>
      </c>
      <c r="J66" s="100">
        <f t="shared" si="1"/>
        <v>4.5223577235772361E-2</v>
      </c>
      <c r="K66" s="97">
        <f t="shared" si="2"/>
        <v>178</v>
      </c>
      <c r="L66" s="101">
        <f t="shared" si="4"/>
        <v>1.4394889005701346E-3</v>
      </c>
      <c r="M66" s="98">
        <f t="shared" si="3"/>
        <v>48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22903</v>
      </c>
      <c r="D67" s="97">
        <v>24595</v>
      </c>
      <c r="E67" s="97">
        <v>24763</v>
      </c>
      <c r="F67" s="97"/>
      <c r="G67" s="97"/>
      <c r="H67" s="97"/>
      <c r="I67" s="100">
        <f t="shared" ref="I67:I92" si="6">E67/$E$92</f>
        <v>6.046289039132526E-3</v>
      </c>
      <c r="J67" s="100">
        <f t="shared" ref="J67:J92" si="7">(E67-C67)/C67</f>
        <v>8.1212068287997208E-2</v>
      </c>
      <c r="K67" s="97">
        <f t="shared" ref="K67:K92" si="8">E67-C67</f>
        <v>1860</v>
      </c>
      <c r="L67" s="101">
        <f t="shared" si="4"/>
        <v>1.5041850309328373E-2</v>
      </c>
      <c r="M67" s="98">
        <f t="shared" ref="M67:M92" si="9">E67-D67</f>
        <v>168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14401</v>
      </c>
      <c r="D68" s="97">
        <v>16870</v>
      </c>
      <c r="E68" s="97">
        <v>16887</v>
      </c>
      <c r="F68" s="97"/>
      <c r="G68" s="97"/>
      <c r="H68" s="97"/>
      <c r="I68" s="100">
        <f t="shared" si="6"/>
        <v>4.1232355935803804E-3</v>
      </c>
      <c r="J68" s="100">
        <f t="shared" si="7"/>
        <v>0.17262690090965904</v>
      </c>
      <c r="K68" s="97">
        <f t="shared" si="8"/>
        <v>2486</v>
      </c>
      <c r="L68" s="101">
        <f t="shared" ref="L68:L92" si="10">K68/$K$92</f>
        <v>2.0104322510209858E-2</v>
      </c>
      <c r="M68" s="98">
        <f t="shared" si="9"/>
        <v>17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3220</v>
      </c>
      <c r="D69" s="97">
        <v>2954</v>
      </c>
      <c r="E69" s="97">
        <v>3003</v>
      </c>
      <c r="F69" s="97"/>
      <c r="G69" s="97"/>
      <c r="H69" s="97"/>
      <c r="I69" s="100">
        <f t="shared" si="6"/>
        <v>7.3323127183761968E-4</v>
      </c>
      <c r="J69" s="100">
        <f t="shared" si="7"/>
        <v>-6.7391304347826086E-2</v>
      </c>
      <c r="K69" s="97">
        <f t="shared" si="8"/>
        <v>-217</v>
      </c>
      <c r="L69" s="101">
        <f t="shared" si="10"/>
        <v>-1.7548825360883102E-3</v>
      </c>
      <c r="M69" s="98">
        <f t="shared" si="9"/>
        <v>49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6025</v>
      </c>
      <c r="D70" s="97">
        <v>6552</v>
      </c>
      <c r="E70" s="97">
        <v>6569</v>
      </c>
      <c r="F70" s="97"/>
      <c r="G70" s="97"/>
      <c r="H70" s="97"/>
      <c r="I70" s="100">
        <f t="shared" si="6"/>
        <v>1.6039281467536875E-3</v>
      </c>
      <c r="J70" s="100">
        <f t="shared" si="7"/>
        <v>9.0290456431535271E-2</v>
      </c>
      <c r="K70" s="97">
        <f t="shared" si="8"/>
        <v>544</v>
      </c>
      <c r="L70" s="101">
        <f t="shared" si="10"/>
        <v>4.3993368646637826E-3</v>
      </c>
      <c r="M70" s="98">
        <f t="shared" si="9"/>
        <v>17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21948</v>
      </c>
      <c r="D71" s="97">
        <v>21518</v>
      </c>
      <c r="E71" s="97">
        <v>19461</v>
      </c>
      <c r="F71" s="97"/>
      <c r="G71" s="97"/>
      <c r="H71" s="97"/>
      <c r="I71" s="100">
        <f t="shared" si="6"/>
        <v>4.7517195408697688E-3</v>
      </c>
      <c r="J71" s="100">
        <f t="shared" si="7"/>
        <v>-0.11331328594860579</v>
      </c>
      <c r="K71" s="97">
        <f t="shared" si="8"/>
        <v>-2487</v>
      </c>
      <c r="L71" s="101">
        <f t="shared" si="10"/>
        <v>-2.0112409526505195E-2</v>
      </c>
      <c r="M71" s="98">
        <f t="shared" si="9"/>
        <v>-2057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16701</v>
      </c>
      <c r="D72" s="97">
        <v>17321</v>
      </c>
      <c r="E72" s="97">
        <v>18524</v>
      </c>
      <c r="F72" s="97"/>
      <c r="G72" s="97"/>
      <c r="H72" s="97"/>
      <c r="I72" s="100">
        <f t="shared" si="6"/>
        <v>4.5229357574159395E-3</v>
      </c>
      <c r="J72" s="100">
        <f t="shared" si="7"/>
        <v>0.10915514041075385</v>
      </c>
      <c r="K72" s="97">
        <f t="shared" si="8"/>
        <v>1823</v>
      </c>
      <c r="L72" s="101">
        <f t="shared" si="10"/>
        <v>1.4742630706400873E-2</v>
      </c>
      <c r="M72" s="98">
        <f t="shared" si="9"/>
        <v>1203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34036</v>
      </c>
      <c r="D73" s="97">
        <v>40524</v>
      </c>
      <c r="E73" s="97">
        <v>42756</v>
      </c>
      <c r="F73" s="97"/>
      <c r="G73" s="97"/>
      <c r="H73" s="97"/>
      <c r="I73" s="100">
        <f t="shared" si="6"/>
        <v>1.043957251371604E-2</v>
      </c>
      <c r="J73" s="100">
        <f t="shared" si="7"/>
        <v>0.25619931836878601</v>
      </c>
      <c r="K73" s="97">
        <f t="shared" si="8"/>
        <v>8720</v>
      </c>
      <c r="L73" s="101">
        <f t="shared" si="10"/>
        <v>7.0518782095345928E-2</v>
      </c>
      <c r="M73" s="98">
        <f t="shared" si="9"/>
        <v>2232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243992</v>
      </c>
      <c r="D74" s="97">
        <v>238484</v>
      </c>
      <c r="E74" s="97">
        <v>232455</v>
      </c>
      <c r="F74" s="97"/>
      <c r="G74" s="97"/>
      <c r="H74" s="97"/>
      <c r="I74" s="100">
        <f t="shared" si="6"/>
        <v>5.6757667430907051E-2</v>
      </c>
      <c r="J74" s="100">
        <f t="shared" si="7"/>
        <v>-4.7284337191383322E-2</v>
      </c>
      <c r="K74" s="97">
        <f t="shared" si="8"/>
        <v>-11537</v>
      </c>
      <c r="L74" s="101">
        <f t="shared" si="10"/>
        <v>-9.3299906999312607E-2</v>
      </c>
      <c r="M74" s="98">
        <f t="shared" si="9"/>
        <v>-6029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164713</v>
      </c>
      <c r="D75" s="97">
        <v>189794</v>
      </c>
      <c r="E75" s="97">
        <v>197857</v>
      </c>
      <c r="F75" s="97"/>
      <c r="G75" s="97"/>
      <c r="H75" s="97"/>
      <c r="I75" s="100">
        <f t="shared" si="6"/>
        <v>4.8310003247411228E-2</v>
      </c>
      <c r="J75" s="100">
        <f t="shared" si="7"/>
        <v>0.20122273287475792</v>
      </c>
      <c r="K75" s="97">
        <f t="shared" si="8"/>
        <v>33144</v>
      </c>
      <c r="L75" s="101">
        <f t="shared" si="10"/>
        <v>0.26803606809267722</v>
      </c>
      <c r="M75" s="98">
        <f t="shared" si="9"/>
        <v>8063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19310</v>
      </c>
      <c r="D76" s="97">
        <v>25995</v>
      </c>
      <c r="E76" s="97">
        <v>35404</v>
      </c>
      <c r="F76" s="97"/>
      <c r="G76" s="97"/>
      <c r="H76" s="97"/>
      <c r="I76" s="100">
        <f t="shared" si="6"/>
        <v>8.6444621871925031E-3</v>
      </c>
      <c r="J76" s="100">
        <f t="shared" si="7"/>
        <v>0.83345416882444334</v>
      </c>
      <c r="K76" s="97">
        <f t="shared" si="8"/>
        <v>16094</v>
      </c>
      <c r="L76" s="101">
        <f t="shared" si="10"/>
        <v>0.13015244025716713</v>
      </c>
      <c r="M76" s="98">
        <f t="shared" si="9"/>
        <v>9409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716730</v>
      </c>
      <c r="D77" s="97">
        <v>366765</v>
      </c>
      <c r="E77" s="97">
        <v>366976</v>
      </c>
      <c r="F77" s="97"/>
      <c r="G77" s="97"/>
      <c r="H77" s="97"/>
      <c r="I77" s="100">
        <f t="shared" si="6"/>
        <v>8.9603156581379392E-2</v>
      </c>
      <c r="J77" s="100">
        <f t="shared" si="7"/>
        <v>-0.48798571289048875</v>
      </c>
      <c r="K77" s="97">
        <f t="shared" si="8"/>
        <v>-349754</v>
      </c>
      <c r="L77" s="101">
        <f t="shared" si="10"/>
        <v>-2.8284662973595891</v>
      </c>
      <c r="M77" s="98">
        <f t="shared" si="9"/>
        <v>211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179364</v>
      </c>
      <c r="D78" s="97">
        <v>218215</v>
      </c>
      <c r="E78" s="97">
        <v>219012</v>
      </c>
      <c r="F78" s="97"/>
      <c r="G78" s="97"/>
      <c r="H78" s="97"/>
      <c r="I78" s="100">
        <f t="shared" si="6"/>
        <v>5.347534042880478E-2</v>
      </c>
      <c r="J78" s="100">
        <f t="shared" si="7"/>
        <v>0.22104770187997591</v>
      </c>
      <c r="K78" s="97">
        <f t="shared" si="8"/>
        <v>39648</v>
      </c>
      <c r="L78" s="101">
        <f t="shared" si="10"/>
        <v>0.32063402207755448</v>
      </c>
      <c r="M78" s="98">
        <f t="shared" si="9"/>
        <v>797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16483</v>
      </c>
      <c r="D79" s="98">
        <v>21239</v>
      </c>
      <c r="E79" s="98">
        <v>21349</v>
      </c>
      <c r="F79" s="98"/>
      <c r="G79" s="98"/>
      <c r="H79" s="98"/>
      <c r="I79" s="100">
        <f t="shared" si="6"/>
        <v>5.212705435385062E-3</v>
      </c>
      <c r="J79" s="100">
        <f t="shared" si="7"/>
        <v>0.29521325001516713</v>
      </c>
      <c r="K79" s="97">
        <f t="shared" si="8"/>
        <v>4866</v>
      </c>
      <c r="L79" s="101">
        <f t="shared" si="10"/>
        <v>3.9351421293113906E-2</v>
      </c>
      <c r="M79" s="98">
        <f t="shared" si="9"/>
        <v>110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31852</v>
      </c>
      <c r="D80" s="98">
        <v>37046</v>
      </c>
      <c r="E80" s="98">
        <v>37162</v>
      </c>
      <c r="F80" s="98"/>
      <c r="G80" s="98"/>
      <c r="H80" s="98"/>
      <c r="I80" s="100">
        <f t="shared" si="6"/>
        <v>9.0737064682083323E-3</v>
      </c>
      <c r="J80" s="100">
        <f t="shared" si="7"/>
        <v>0.16670852693708402</v>
      </c>
      <c r="K80" s="97">
        <f t="shared" si="8"/>
        <v>5310</v>
      </c>
      <c r="L80" s="101">
        <f t="shared" si="10"/>
        <v>4.2942056528243906E-2</v>
      </c>
      <c r="M80" s="98">
        <f t="shared" si="9"/>
        <v>116</v>
      </c>
      <c r="N80" s="98">
        <f t="shared" si="11"/>
        <v>0</v>
      </c>
    </row>
    <row r="81" spans="1:15">
      <c r="A81" s="102">
        <v>90</v>
      </c>
      <c r="B81" s="99" t="s">
        <v>79</v>
      </c>
      <c r="C81" s="98">
        <v>4348</v>
      </c>
      <c r="D81" s="98">
        <v>4748</v>
      </c>
      <c r="E81" s="98">
        <v>5050</v>
      </c>
      <c r="F81" s="98"/>
      <c r="G81" s="98"/>
      <c r="H81" s="98"/>
      <c r="I81" s="100">
        <f t="shared" si="6"/>
        <v>1.2330396013253344E-3</v>
      </c>
      <c r="J81" s="100">
        <f t="shared" si="7"/>
        <v>0.16145354185832567</v>
      </c>
      <c r="K81" s="97">
        <f t="shared" si="8"/>
        <v>702</v>
      </c>
      <c r="L81" s="101">
        <f t="shared" si="10"/>
        <v>5.6770854393271598E-3</v>
      </c>
      <c r="M81" s="98">
        <f t="shared" si="9"/>
        <v>302</v>
      </c>
      <c r="N81" s="98">
        <f t="shared" si="11"/>
        <v>0</v>
      </c>
      <c r="O81" s="9"/>
    </row>
    <row r="82" spans="1:15">
      <c r="A82" s="102">
        <v>91</v>
      </c>
      <c r="B82" s="99" t="s">
        <v>80</v>
      </c>
      <c r="C82" s="98">
        <v>1145</v>
      </c>
      <c r="D82" s="98">
        <v>1092</v>
      </c>
      <c r="E82" s="98">
        <v>1156</v>
      </c>
      <c r="F82" s="98"/>
      <c r="G82" s="98"/>
      <c r="H82" s="98"/>
      <c r="I82" s="100">
        <f t="shared" si="6"/>
        <v>2.8225619388754192E-4</v>
      </c>
      <c r="J82" s="100">
        <f t="shared" si="7"/>
        <v>9.6069868995633193E-3</v>
      </c>
      <c r="K82" s="97">
        <f t="shared" si="8"/>
        <v>11</v>
      </c>
      <c r="L82" s="101">
        <f t="shared" si="10"/>
        <v>8.895717924871618E-5</v>
      </c>
      <c r="M82" s="98">
        <f t="shared" si="9"/>
        <v>64</v>
      </c>
      <c r="N82" s="98">
        <f t="shared" si="11"/>
        <v>0</v>
      </c>
      <c r="O82" s="7"/>
    </row>
    <row r="83" spans="1:15">
      <c r="A83" s="102">
        <v>92</v>
      </c>
      <c r="B83" s="99" t="s">
        <v>81</v>
      </c>
      <c r="C83" s="98">
        <v>2119</v>
      </c>
      <c r="D83" s="98">
        <v>1995</v>
      </c>
      <c r="E83" s="98">
        <v>1952</v>
      </c>
      <c r="F83" s="98"/>
      <c r="G83" s="98"/>
      <c r="H83" s="98"/>
      <c r="I83" s="100">
        <f t="shared" si="6"/>
        <v>4.7661253500733722E-4</v>
      </c>
      <c r="J83" s="100">
        <f t="shared" si="7"/>
        <v>-7.8810759792354884E-2</v>
      </c>
      <c r="K83" s="97">
        <f t="shared" si="8"/>
        <v>-167</v>
      </c>
      <c r="L83" s="101">
        <f t="shared" si="10"/>
        <v>-1.3505317213214185E-3</v>
      </c>
      <c r="M83" s="98">
        <f t="shared" si="9"/>
        <v>-43</v>
      </c>
      <c r="N83" s="98">
        <f t="shared" si="11"/>
        <v>0</v>
      </c>
    </row>
    <row r="84" spans="1:15">
      <c r="A84" s="102">
        <v>93</v>
      </c>
      <c r="B84" s="99" t="s">
        <v>82</v>
      </c>
      <c r="C84" s="98">
        <v>12870</v>
      </c>
      <c r="D84" s="98">
        <v>15372</v>
      </c>
      <c r="E84" s="98">
        <v>15856</v>
      </c>
      <c r="F84" s="98"/>
      <c r="G84" s="98"/>
      <c r="H84" s="98"/>
      <c r="I84" s="100">
        <f t="shared" si="6"/>
        <v>3.8715001819038621E-3</v>
      </c>
      <c r="J84" s="100">
        <f t="shared" si="7"/>
        <v>0.23201243201243202</v>
      </c>
      <c r="K84" s="97">
        <f t="shared" si="8"/>
        <v>2986</v>
      </c>
      <c r="L84" s="101">
        <f t="shared" si="10"/>
        <v>2.4147830657878774E-2</v>
      </c>
      <c r="M84" s="98">
        <f t="shared" si="9"/>
        <v>484</v>
      </c>
      <c r="N84" s="98">
        <f t="shared" si="11"/>
        <v>0</v>
      </c>
    </row>
    <row r="85" spans="1:15">
      <c r="A85" s="102">
        <v>94</v>
      </c>
      <c r="B85" s="99" t="s">
        <v>83</v>
      </c>
      <c r="C85" s="98">
        <v>18827</v>
      </c>
      <c r="D85" s="98">
        <v>23072</v>
      </c>
      <c r="E85" s="98">
        <v>23134</v>
      </c>
      <c r="F85" s="98"/>
      <c r="G85" s="98"/>
      <c r="H85" s="98"/>
      <c r="I85" s="100">
        <f t="shared" si="6"/>
        <v>5.6485422053584727E-3</v>
      </c>
      <c r="J85" s="100">
        <f t="shared" si="7"/>
        <v>0.22876719604822862</v>
      </c>
      <c r="K85" s="97">
        <f t="shared" si="8"/>
        <v>4307</v>
      </c>
      <c r="L85" s="101">
        <f t="shared" si="10"/>
        <v>3.4830779184020055E-2</v>
      </c>
      <c r="M85" s="98">
        <f t="shared" si="9"/>
        <v>62</v>
      </c>
      <c r="N85" s="98">
        <f t="shared" si="11"/>
        <v>0</v>
      </c>
    </row>
    <row r="86" spans="1:15">
      <c r="A86" s="102">
        <v>95</v>
      </c>
      <c r="B86" s="99" t="s">
        <v>84</v>
      </c>
      <c r="C86" s="98">
        <v>13457</v>
      </c>
      <c r="D86" s="98">
        <v>13056</v>
      </c>
      <c r="E86" s="98">
        <v>12934</v>
      </c>
      <c r="F86" s="98"/>
      <c r="G86" s="98"/>
      <c r="H86" s="98"/>
      <c r="I86" s="100">
        <f t="shared" si="6"/>
        <v>3.1580463769389851E-3</v>
      </c>
      <c r="J86" s="100">
        <f t="shared" si="7"/>
        <v>-3.8864531470610093E-2</v>
      </c>
      <c r="K86" s="97">
        <f t="shared" si="8"/>
        <v>-523</v>
      </c>
      <c r="L86" s="101">
        <f t="shared" si="10"/>
        <v>-4.2295095224616878E-3</v>
      </c>
      <c r="M86" s="98">
        <f t="shared" si="9"/>
        <v>-122</v>
      </c>
      <c r="N86" s="98">
        <f t="shared" si="11"/>
        <v>0</v>
      </c>
    </row>
    <row r="87" spans="1:15">
      <c r="A87" s="102">
        <v>96</v>
      </c>
      <c r="B87" s="99" t="s">
        <v>85</v>
      </c>
      <c r="C87" s="98">
        <v>44969</v>
      </c>
      <c r="D87" s="98">
        <v>49535</v>
      </c>
      <c r="E87" s="98">
        <v>50628</v>
      </c>
      <c r="F87" s="98"/>
      <c r="G87" s="98"/>
      <c r="H87" s="98"/>
      <c r="I87" s="100">
        <f t="shared" si="6"/>
        <v>1.2361649294237432E-2</v>
      </c>
      <c r="J87" s="100">
        <f t="shared" si="7"/>
        <v>0.12584224688118481</v>
      </c>
      <c r="K87" s="97">
        <f t="shared" si="8"/>
        <v>5659</v>
      </c>
      <c r="L87" s="101">
        <f t="shared" si="10"/>
        <v>4.576442521531681E-2</v>
      </c>
      <c r="M87" s="98">
        <f t="shared" si="9"/>
        <v>1093</v>
      </c>
      <c r="N87" s="98">
        <f t="shared" si="11"/>
        <v>0</v>
      </c>
    </row>
    <row r="88" spans="1:15">
      <c r="A88" s="102">
        <v>97</v>
      </c>
      <c r="B88" s="99" t="s">
        <v>86</v>
      </c>
      <c r="C88" s="98">
        <v>17290</v>
      </c>
      <c r="D88" s="98">
        <v>14254</v>
      </c>
      <c r="E88" s="98">
        <v>13973</v>
      </c>
      <c r="F88" s="98"/>
      <c r="G88" s="98"/>
      <c r="H88" s="98"/>
      <c r="I88" s="100">
        <f t="shared" si="6"/>
        <v>3.4117351186770096E-3</v>
      </c>
      <c r="J88" s="100">
        <f t="shared" si="7"/>
        <v>-0.191844997108155</v>
      </c>
      <c r="K88" s="97">
        <f t="shared" si="8"/>
        <v>-3317</v>
      </c>
      <c r="L88" s="101">
        <f t="shared" si="10"/>
        <v>-2.6824633051635599E-2</v>
      </c>
      <c r="M88" s="98">
        <f t="shared" si="9"/>
        <v>-281</v>
      </c>
      <c r="N88" s="98">
        <f t="shared" si="11"/>
        <v>0</v>
      </c>
    </row>
    <row r="89" spans="1:15">
      <c r="A89" s="102">
        <v>98</v>
      </c>
      <c r="B89" s="99" t="s">
        <v>87</v>
      </c>
      <c r="C89" s="98">
        <v>838</v>
      </c>
      <c r="D89" s="98">
        <v>792</v>
      </c>
      <c r="E89" s="98">
        <v>773</v>
      </c>
      <c r="F89" s="98"/>
      <c r="G89" s="98"/>
      <c r="H89" s="98"/>
      <c r="I89" s="100">
        <f t="shared" si="6"/>
        <v>1.8874051719296704E-4</v>
      </c>
      <c r="J89" s="100">
        <f t="shared" si="7"/>
        <v>-7.7565632458233891E-2</v>
      </c>
      <c r="K89" s="97">
        <f t="shared" si="8"/>
        <v>-65</v>
      </c>
      <c r="L89" s="101">
        <f t="shared" si="10"/>
        <v>-5.2565605919695929E-4</v>
      </c>
      <c r="M89" s="98">
        <f t="shared" si="9"/>
        <v>-19</v>
      </c>
      <c r="N89" s="98">
        <f t="shared" si="11"/>
        <v>0</v>
      </c>
    </row>
    <row r="90" spans="1:15">
      <c r="A90" s="102">
        <v>99</v>
      </c>
      <c r="B90" s="99" t="s">
        <v>88</v>
      </c>
      <c r="C90" s="98">
        <v>1624</v>
      </c>
      <c r="D90" s="98">
        <v>1742</v>
      </c>
      <c r="E90" s="98">
        <v>1763</v>
      </c>
      <c r="F90" s="98"/>
      <c r="G90" s="98"/>
      <c r="H90" s="98"/>
      <c r="I90" s="100">
        <f t="shared" si="6"/>
        <v>4.3046511230427021E-4</v>
      </c>
      <c r="J90" s="100">
        <f t="shared" si="7"/>
        <v>8.5591133004926115E-2</v>
      </c>
      <c r="K90" s="97">
        <f t="shared" si="8"/>
        <v>139</v>
      </c>
      <c r="L90" s="101">
        <f t="shared" si="10"/>
        <v>1.124095265051959E-3</v>
      </c>
      <c r="M90" s="98">
        <f t="shared" si="9"/>
        <v>21</v>
      </c>
      <c r="N90" s="98">
        <f t="shared" si="11"/>
        <v>0</v>
      </c>
    </row>
    <row r="91" spans="1:15">
      <c r="A91" s="102"/>
      <c r="B91" s="99" t="s">
        <v>285</v>
      </c>
      <c r="C91" s="98"/>
      <c r="D91" s="98">
        <v>40681</v>
      </c>
      <c r="E91" s="98">
        <v>40656</v>
      </c>
      <c r="F91" s="98"/>
      <c r="G91" s="98"/>
      <c r="H91" s="98"/>
      <c r="I91" s="100"/>
      <c r="J91" s="100"/>
      <c r="K91" s="97"/>
      <c r="L91" s="101"/>
      <c r="M91" s="98"/>
      <c r="N91" s="98"/>
    </row>
    <row r="92" spans="1:15" s="110" customFormat="1">
      <c r="A92" s="188" t="s">
        <v>89</v>
      </c>
      <c r="B92" s="188"/>
      <c r="C92" s="64">
        <v>3971915</v>
      </c>
      <c r="D92" s="64">
        <v>4052853</v>
      </c>
      <c r="E92" s="64">
        <v>4095570</v>
      </c>
      <c r="F92" s="64"/>
      <c r="G92" s="64"/>
      <c r="H92" s="64"/>
      <c r="I92" s="100">
        <f t="shared" si="6"/>
        <v>1</v>
      </c>
      <c r="J92" s="100">
        <f t="shared" si="7"/>
        <v>3.1132337927674687E-2</v>
      </c>
      <c r="K92" s="97">
        <f t="shared" si="8"/>
        <v>123655</v>
      </c>
      <c r="L92" s="101">
        <f t="shared" si="10"/>
        <v>1</v>
      </c>
      <c r="M92" s="97">
        <f t="shared" si="9"/>
        <v>42717</v>
      </c>
      <c r="N92" s="98">
        <f t="shared" si="11"/>
        <v>0</v>
      </c>
      <c r="O92" s="19"/>
    </row>
    <row r="93" spans="1:15" s="7" customFormat="1">
      <c r="C93" s="140"/>
      <c r="D93" s="139"/>
      <c r="E93" s="141"/>
      <c r="F93" s="167"/>
      <c r="G93" s="167"/>
      <c r="H93" s="167"/>
      <c r="K93" s="16"/>
      <c r="L93" s="16"/>
      <c r="O93" s="5"/>
    </row>
    <row r="94" spans="1:15">
      <c r="C94" s="140"/>
      <c r="D94" s="139"/>
      <c r="E94" s="141">
        <f>E92-D92</f>
        <v>42717</v>
      </c>
      <c r="F94" s="141"/>
      <c r="G94" s="141"/>
      <c r="H94" s="141"/>
      <c r="I94" s="11"/>
    </row>
    <row r="95" spans="1:15">
      <c r="E95" s="141"/>
      <c r="F95" s="141"/>
      <c r="H95" s="141"/>
    </row>
    <row r="97" spans="5:8">
      <c r="E97" s="141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M1" zoomScale="80" zoomScaleNormal="80" workbookViewId="0">
      <pane ySplit="2" topLeftCell="A3" activePane="bottomLeft" state="frozen"/>
      <selection pane="bottomLeft" activeCell="P1" sqref="P1:Z1048576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6" ht="45">
      <c r="A2" s="95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323</v>
      </c>
      <c r="J2" s="92" t="s">
        <v>302</v>
      </c>
      <c r="K2" s="92" t="s">
        <v>303</v>
      </c>
      <c r="L2" s="92" t="s">
        <v>304</v>
      </c>
      <c r="M2" s="96" t="s">
        <v>306</v>
      </c>
      <c r="N2" s="161" t="s">
        <v>307</v>
      </c>
    </row>
    <row r="3" spans="1:16">
      <c r="A3" s="102">
        <v>10</v>
      </c>
      <c r="B3" s="99" t="s">
        <v>9</v>
      </c>
      <c r="C3" s="97">
        <v>116575</v>
      </c>
      <c r="D3" s="97">
        <v>136737</v>
      </c>
      <c r="E3" s="97">
        <v>138418</v>
      </c>
      <c r="F3" s="97"/>
      <c r="G3" s="97"/>
      <c r="H3" s="97"/>
      <c r="I3" s="100">
        <f t="shared" ref="I3:I27" si="0">E3/$E$27</f>
        <v>0.15287998824832699</v>
      </c>
      <c r="J3" s="100">
        <f t="shared" ref="J3:J27" si="1">(E3-C3)/C3</f>
        <v>0.18737293587819001</v>
      </c>
      <c r="K3" s="97">
        <f t="shared" ref="K3:K27" si="2">E3-C3</f>
        <v>21843</v>
      </c>
      <c r="L3" s="101">
        <f t="shared" ref="L3:L27" si="3">K3/$K$27</f>
        <v>0.18818654099645907</v>
      </c>
      <c r="M3" s="98">
        <f t="shared" ref="M3:M27" si="4">E3-D3</f>
        <v>1681</v>
      </c>
      <c r="N3" s="98">
        <f>H3-G3</f>
        <v>0</v>
      </c>
      <c r="P3" s="8"/>
    </row>
    <row r="4" spans="1:16">
      <c r="A4" s="102">
        <v>11</v>
      </c>
      <c r="B4" s="99" t="s">
        <v>10</v>
      </c>
      <c r="C4" s="97">
        <v>2352</v>
      </c>
      <c r="D4" s="97">
        <v>2576</v>
      </c>
      <c r="E4" s="97">
        <v>2653</v>
      </c>
      <c r="F4" s="97"/>
      <c r="G4" s="97"/>
      <c r="H4" s="97"/>
      <c r="I4" s="100">
        <f t="shared" si="0"/>
        <v>2.930186889153228E-3</v>
      </c>
      <c r="J4" s="100">
        <f t="shared" si="1"/>
        <v>0.12797619047619047</v>
      </c>
      <c r="K4" s="97">
        <f t="shared" si="2"/>
        <v>301</v>
      </c>
      <c r="L4" s="101">
        <f t="shared" si="3"/>
        <v>2.5932403442720403E-3</v>
      </c>
      <c r="M4" s="98">
        <f t="shared" si="4"/>
        <v>77</v>
      </c>
      <c r="N4" s="98">
        <f t="shared" ref="N4:N27" si="5">H4-G4</f>
        <v>0</v>
      </c>
      <c r="P4" s="8"/>
    </row>
    <row r="5" spans="1:16">
      <c r="A5" s="102">
        <v>12</v>
      </c>
      <c r="B5" s="99" t="s">
        <v>11</v>
      </c>
      <c r="C5" s="97">
        <v>1184</v>
      </c>
      <c r="D5" s="97">
        <v>1385</v>
      </c>
      <c r="E5" s="97">
        <v>1596</v>
      </c>
      <c r="F5" s="97"/>
      <c r="G5" s="97"/>
      <c r="H5" s="97"/>
      <c r="I5" s="100">
        <f t="shared" si="0"/>
        <v>1.7627509517861106E-3</v>
      </c>
      <c r="J5" s="100">
        <f t="shared" si="1"/>
        <v>0.34797297297297297</v>
      </c>
      <c r="K5" s="97">
        <f t="shared" si="2"/>
        <v>412</v>
      </c>
      <c r="L5" s="101">
        <f t="shared" si="3"/>
        <v>3.5495515675750188E-3</v>
      </c>
      <c r="M5" s="98">
        <f t="shared" si="4"/>
        <v>211</v>
      </c>
      <c r="N5" s="98">
        <f t="shared" si="5"/>
        <v>0</v>
      </c>
      <c r="P5" s="8"/>
    </row>
    <row r="6" spans="1:16">
      <c r="A6" s="102">
        <v>13</v>
      </c>
      <c r="B6" s="99" t="s">
        <v>12</v>
      </c>
      <c r="C6" s="97">
        <v>106780</v>
      </c>
      <c r="D6" s="97">
        <v>121481</v>
      </c>
      <c r="E6" s="97">
        <v>121162</v>
      </c>
      <c r="F6" s="97"/>
      <c r="G6" s="97"/>
      <c r="H6" s="97"/>
      <c r="I6" s="100">
        <f t="shared" si="0"/>
        <v>0.13382107194254933</v>
      </c>
      <c r="J6" s="100">
        <f t="shared" si="1"/>
        <v>0.13468814384716238</v>
      </c>
      <c r="K6" s="97">
        <f t="shared" si="2"/>
        <v>14382</v>
      </c>
      <c r="L6" s="101">
        <f t="shared" si="3"/>
        <v>0.12390691904093185</v>
      </c>
      <c r="M6" s="98">
        <f t="shared" si="4"/>
        <v>-319</v>
      </c>
      <c r="N6" s="98">
        <f t="shared" si="5"/>
        <v>0</v>
      </c>
      <c r="P6" s="8"/>
    </row>
    <row r="7" spans="1:16">
      <c r="A7" s="102">
        <v>14</v>
      </c>
      <c r="B7" s="99" t="s">
        <v>13</v>
      </c>
      <c r="C7" s="97">
        <v>223731</v>
      </c>
      <c r="D7" s="97">
        <v>257182</v>
      </c>
      <c r="E7" s="97">
        <v>257266</v>
      </c>
      <c r="F7" s="97"/>
      <c r="G7" s="97"/>
      <c r="H7" s="97"/>
      <c r="I7" s="100">
        <f t="shared" si="0"/>
        <v>0.28414529220689572</v>
      </c>
      <c r="J7" s="100">
        <f t="shared" si="1"/>
        <v>0.14988982304642628</v>
      </c>
      <c r="K7" s="97">
        <f t="shared" si="2"/>
        <v>33535</v>
      </c>
      <c r="L7" s="101">
        <f t="shared" si="3"/>
        <v>0.28891798985103945</v>
      </c>
      <c r="M7" s="98">
        <f t="shared" si="4"/>
        <v>84</v>
      </c>
      <c r="N7" s="98">
        <f t="shared" si="5"/>
        <v>0</v>
      </c>
      <c r="P7" s="8"/>
    </row>
    <row r="8" spans="1:16">
      <c r="A8" s="102">
        <v>15</v>
      </c>
      <c r="B8" s="99" t="s">
        <v>14</v>
      </c>
      <c r="C8" s="97">
        <v>12240</v>
      </c>
      <c r="D8" s="97">
        <v>14828</v>
      </c>
      <c r="E8" s="97">
        <v>14878</v>
      </c>
      <c r="F8" s="97"/>
      <c r="G8" s="97"/>
      <c r="H8" s="97"/>
      <c r="I8" s="100">
        <f t="shared" si="0"/>
        <v>1.6432461566838193E-2</v>
      </c>
      <c r="J8" s="100">
        <f t="shared" si="1"/>
        <v>0.21552287581699348</v>
      </c>
      <c r="K8" s="97">
        <f t="shared" si="2"/>
        <v>2638</v>
      </c>
      <c r="L8" s="101">
        <f t="shared" si="3"/>
        <v>2.2727468532191503E-2</v>
      </c>
      <c r="M8" s="98">
        <f t="shared" si="4"/>
        <v>50</v>
      </c>
      <c r="N8" s="98">
        <f t="shared" si="5"/>
        <v>0</v>
      </c>
      <c r="P8" s="8"/>
    </row>
    <row r="9" spans="1:16">
      <c r="A9" s="102">
        <v>16</v>
      </c>
      <c r="B9" s="99" t="s">
        <v>15</v>
      </c>
      <c r="C9" s="97">
        <v>7538</v>
      </c>
      <c r="D9" s="97">
        <v>8662</v>
      </c>
      <c r="E9" s="97">
        <v>8628</v>
      </c>
      <c r="F9" s="97"/>
      <c r="G9" s="97"/>
      <c r="H9" s="97"/>
      <c r="I9" s="100">
        <f t="shared" si="0"/>
        <v>9.5294581528888242E-3</v>
      </c>
      <c r="J9" s="100">
        <f t="shared" si="1"/>
        <v>0.14460068983815336</v>
      </c>
      <c r="K9" s="97">
        <f t="shared" si="2"/>
        <v>1090</v>
      </c>
      <c r="L9" s="101">
        <f t="shared" si="3"/>
        <v>9.3908039045067244E-3</v>
      </c>
      <c r="M9" s="98">
        <f t="shared" si="4"/>
        <v>-34</v>
      </c>
      <c r="N9" s="98">
        <f t="shared" si="5"/>
        <v>0</v>
      </c>
      <c r="P9" s="8"/>
    </row>
    <row r="10" spans="1:16">
      <c r="A10" s="102">
        <v>17</v>
      </c>
      <c r="B10" s="99" t="s">
        <v>16</v>
      </c>
      <c r="C10" s="97">
        <v>8990</v>
      </c>
      <c r="D10" s="97">
        <v>10399</v>
      </c>
      <c r="E10" s="97">
        <v>10410</v>
      </c>
      <c r="F10" s="97"/>
      <c r="G10" s="97"/>
      <c r="H10" s="97"/>
      <c r="I10" s="100">
        <f t="shared" si="0"/>
        <v>1.1497642486274069E-2</v>
      </c>
      <c r="J10" s="100">
        <f t="shared" si="1"/>
        <v>0.15795328142380421</v>
      </c>
      <c r="K10" s="97">
        <f t="shared" si="2"/>
        <v>1420</v>
      </c>
      <c r="L10" s="101">
        <f t="shared" si="3"/>
        <v>1.22338913251372E-2</v>
      </c>
      <c r="M10" s="98">
        <f t="shared" si="4"/>
        <v>11</v>
      </c>
      <c r="N10" s="98">
        <f t="shared" si="5"/>
        <v>0</v>
      </c>
      <c r="P10" s="8"/>
    </row>
    <row r="11" spans="1:16">
      <c r="A11" s="102">
        <v>18</v>
      </c>
      <c r="B11" s="99" t="s">
        <v>17</v>
      </c>
      <c r="C11" s="97">
        <v>12225</v>
      </c>
      <c r="D11" s="97">
        <v>12694</v>
      </c>
      <c r="E11" s="97">
        <v>12535</v>
      </c>
      <c r="F11" s="97"/>
      <c r="G11" s="97"/>
      <c r="H11" s="97"/>
      <c r="I11" s="100">
        <f t="shared" si="0"/>
        <v>1.3844663647016853E-2</v>
      </c>
      <c r="J11" s="100">
        <f t="shared" si="1"/>
        <v>2.5357873210633947E-2</v>
      </c>
      <c r="K11" s="97">
        <f t="shared" si="2"/>
        <v>310</v>
      </c>
      <c r="L11" s="101">
        <f t="shared" si="3"/>
        <v>2.670779092107417E-3</v>
      </c>
      <c r="M11" s="98">
        <f t="shared" si="4"/>
        <v>-159</v>
      </c>
      <c r="N11" s="98">
        <f t="shared" si="5"/>
        <v>0</v>
      </c>
      <c r="P11" s="8"/>
    </row>
    <row r="12" spans="1:16">
      <c r="A12" s="102">
        <v>19</v>
      </c>
      <c r="B12" s="99" t="s">
        <v>18</v>
      </c>
      <c r="C12" s="97">
        <v>909</v>
      </c>
      <c r="D12" s="97">
        <v>1054</v>
      </c>
      <c r="E12" s="97">
        <v>1060</v>
      </c>
      <c r="F12" s="97"/>
      <c r="G12" s="97"/>
      <c r="H12" s="97"/>
      <c r="I12" s="100">
        <f t="shared" si="0"/>
        <v>1.1707493790058129E-3</v>
      </c>
      <c r="J12" s="100">
        <f t="shared" si="1"/>
        <v>0.16611661166116612</v>
      </c>
      <c r="K12" s="97">
        <f t="shared" si="2"/>
        <v>151</v>
      </c>
      <c r="L12" s="101">
        <f t="shared" si="3"/>
        <v>1.3009278803490967E-3</v>
      </c>
      <c r="M12" s="98">
        <f t="shared" si="4"/>
        <v>6</v>
      </c>
      <c r="N12" s="98">
        <f t="shared" si="5"/>
        <v>0</v>
      </c>
      <c r="P12" s="8"/>
    </row>
    <row r="13" spans="1:16">
      <c r="A13" s="102">
        <v>20</v>
      </c>
      <c r="B13" s="99" t="s">
        <v>19</v>
      </c>
      <c r="C13" s="97">
        <v>15790</v>
      </c>
      <c r="D13" s="97">
        <v>18326</v>
      </c>
      <c r="E13" s="97">
        <v>18564</v>
      </c>
      <c r="F13" s="97"/>
      <c r="G13" s="97"/>
      <c r="H13" s="97"/>
      <c r="I13" s="100">
        <f t="shared" si="0"/>
        <v>2.0503576860248972E-2</v>
      </c>
      <c r="J13" s="100">
        <f t="shared" si="1"/>
        <v>0.17568081063964536</v>
      </c>
      <c r="K13" s="97">
        <f t="shared" si="2"/>
        <v>2774</v>
      </c>
      <c r="L13" s="101">
        <f t="shared" si="3"/>
        <v>2.3899165166148307E-2</v>
      </c>
      <c r="M13" s="98">
        <f t="shared" si="4"/>
        <v>238</v>
      </c>
      <c r="N13" s="98">
        <f t="shared" si="5"/>
        <v>0</v>
      </c>
    </row>
    <row r="14" spans="1:16">
      <c r="A14" s="102">
        <v>21</v>
      </c>
      <c r="B14" s="99" t="s">
        <v>20</v>
      </c>
      <c r="C14" s="97">
        <v>7353</v>
      </c>
      <c r="D14" s="97">
        <v>9320</v>
      </c>
      <c r="E14" s="97">
        <v>9241</v>
      </c>
      <c r="F14" s="97"/>
      <c r="G14" s="97"/>
      <c r="H14" s="97"/>
      <c r="I14" s="100">
        <f t="shared" si="0"/>
        <v>1.0206504727728978E-2</v>
      </c>
      <c r="J14" s="100">
        <f t="shared" si="1"/>
        <v>0.25676594587243301</v>
      </c>
      <c r="K14" s="97">
        <f t="shared" si="2"/>
        <v>1888</v>
      </c>
      <c r="L14" s="101">
        <f t="shared" si="3"/>
        <v>1.6265906212576786E-2</v>
      </c>
      <c r="M14" s="98">
        <f t="shared" si="4"/>
        <v>-79</v>
      </c>
      <c r="N14" s="98">
        <f t="shared" si="5"/>
        <v>0</v>
      </c>
    </row>
    <row r="15" spans="1:16">
      <c r="A15" s="102">
        <v>22</v>
      </c>
      <c r="B15" s="99" t="s">
        <v>21</v>
      </c>
      <c r="C15" s="97">
        <v>37713</v>
      </c>
      <c r="D15" s="97">
        <v>44061</v>
      </c>
      <c r="E15" s="97">
        <v>44209</v>
      </c>
      <c r="F15" s="97"/>
      <c r="G15" s="97"/>
      <c r="H15" s="97"/>
      <c r="I15" s="100">
        <f t="shared" si="0"/>
        <v>4.882798046836602E-2</v>
      </c>
      <c r="J15" s="100">
        <f t="shared" si="1"/>
        <v>0.17224829634343594</v>
      </c>
      <c r="K15" s="97">
        <f t="shared" si="2"/>
        <v>6496</v>
      </c>
      <c r="L15" s="101">
        <f t="shared" si="3"/>
        <v>5.5965745104289616E-2</v>
      </c>
      <c r="M15" s="98">
        <f t="shared" si="4"/>
        <v>148</v>
      </c>
      <c r="N15" s="98">
        <f t="shared" si="5"/>
        <v>0</v>
      </c>
    </row>
    <row r="16" spans="1:16">
      <c r="A16" s="102">
        <v>23</v>
      </c>
      <c r="B16" s="99" t="s">
        <v>22</v>
      </c>
      <c r="C16" s="97">
        <v>26231</v>
      </c>
      <c r="D16" s="97">
        <v>29828</v>
      </c>
      <c r="E16" s="97">
        <v>29874</v>
      </c>
      <c r="F16" s="97"/>
      <c r="G16" s="97"/>
      <c r="H16" s="97"/>
      <c r="I16" s="100">
        <f t="shared" si="0"/>
        <v>3.2995251838131748E-2</v>
      </c>
      <c r="J16" s="100">
        <f t="shared" si="1"/>
        <v>0.1388814761160459</v>
      </c>
      <c r="K16" s="97">
        <f t="shared" si="2"/>
        <v>3643</v>
      </c>
      <c r="L16" s="101">
        <f t="shared" si="3"/>
        <v>3.1385962040475224E-2</v>
      </c>
      <c r="M16" s="98">
        <f t="shared" si="4"/>
        <v>46</v>
      </c>
      <c r="N16" s="98">
        <f t="shared" si="5"/>
        <v>0</v>
      </c>
    </row>
    <row r="17" spans="1:16">
      <c r="A17" s="102">
        <v>24</v>
      </c>
      <c r="B17" s="99" t="s">
        <v>23</v>
      </c>
      <c r="C17" s="97">
        <v>10077</v>
      </c>
      <c r="D17" s="97">
        <v>12011</v>
      </c>
      <c r="E17" s="97">
        <v>12081</v>
      </c>
      <c r="F17" s="97"/>
      <c r="G17" s="97"/>
      <c r="H17" s="97"/>
      <c r="I17" s="100">
        <f t="shared" si="0"/>
        <v>1.3343229479027571E-2</v>
      </c>
      <c r="J17" s="100">
        <f t="shared" si="1"/>
        <v>0.1988687109258708</v>
      </c>
      <c r="K17" s="97">
        <f t="shared" si="2"/>
        <v>2004</v>
      </c>
      <c r="L17" s="101">
        <f t="shared" si="3"/>
        <v>1.7265294518010527E-2</v>
      </c>
      <c r="M17" s="98">
        <f t="shared" si="4"/>
        <v>70</v>
      </c>
      <c r="N17" s="98">
        <f t="shared" si="5"/>
        <v>0</v>
      </c>
      <c r="P17" s="9"/>
    </row>
    <row r="18" spans="1:16">
      <c r="A18" s="102">
        <v>25</v>
      </c>
      <c r="B18" s="99" t="s">
        <v>24</v>
      </c>
      <c r="C18" s="97">
        <v>55607</v>
      </c>
      <c r="D18" s="97">
        <v>57256</v>
      </c>
      <c r="E18" s="97">
        <v>57404</v>
      </c>
      <c r="F18" s="97"/>
      <c r="G18" s="97"/>
      <c r="H18" s="97"/>
      <c r="I18" s="100">
        <f t="shared" si="0"/>
        <v>6.3401601275895933E-2</v>
      </c>
      <c r="J18" s="100">
        <f t="shared" si="1"/>
        <v>3.2316075314258993E-2</v>
      </c>
      <c r="K18" s="97">
        <f t="shared" si="2"/>
        <v>1797</v>
      </c>
      <c r="L18" s="101">
        <f t="shared" si="3"/>
        <v>1.5481903317796865E-2</v>
      </c>
      <c r="M18" s="98">
        <f t="shared" si="4"/>
        <v>148</v>
      </c>
      <c r="N18" s="98">
        <f t="shared" si="5"/>
        <v>0</v>
      </c>
    </row>
    <row r="19" spans="1:16">
      <c r="A19" s="102">
        <v>26</v>
      </c>
      <c r="B19" s="99" t="s">
        <v>25</v>
      </c>
      <c r="C19" s="97">
        <v>10594</v>
      </c>
      <c r="D19" s="97">
        <v>12027</v>
      </c>
      <c r="E19" s="97">
        <v>11960</v>
      </c>
      <c r="F19" s="97"/>
      <c r="G19" s="97"/>
      <c r="H19" s="97"/>
      <c r="I19" s="100">
        <f t="shared" si="0"/>
        <v>1.3209587332933511E-2</v>
      </c>
      <c r="J19" s="100">
        <f t="shared" si="1"/>
        <v>0.12894090994902774</v>
      </c>
      <c r="K19" s="97">
        <f t="shared" si="2"/>
        <v>1366</v>
      </c>
      <c r="L19" s="101">
        <f t="shared" si="3"/>
        <v>1.1768658838124941E-2</v>
      </c>
      <c r="M19" s="98">
        <f t="shared" si="4"/>
        <v>-67</v>
      </c>
      <c r="N19" s="98">
        <f t="shared" si="5"/>
        <v>0</v>
      </c>
    </row>
    <row r="20" spans="1:16">
      <c r="A20" s="102">
        <v>27</v>
      </c>
      <c r="B20" s="99" t="s">
        <v>26</v>
      </c>
      <c r="C20" s="97">
        <v>28037</v>
      </c>
      <c r="D20" s="97">
        <v>33583</v>
      </c>
      <c r="E20" s="97">
        <v>33649</v>
      </c>
      <c r="F20" s="97"/>
      <c r="G20" s="97"/>
      <c r="H20" s="97"/>
      <c r="I20" s="100">
        <f t="shared" si="0"/>
        <v>3.7164665900157171E-2</v>
      </c>
      <c r="J20" s="100">
        <f t="shared" si="1"/>
        <v>0.20016406890894176</v>
      </c>
      <c r="K20" s="97">
        <f t="shared" si="2"/>
        <v>5612</v>
      </c>
      <c r="L20" s="101">
        <f t="shared" si="3"/>
        <v>4.83497169835704E-2</v>
      </c>
      <c r="M20" s="98">
        <f t="shared" si="4"/>
        <v>66</v>
      </c>
      <c r="N20" s="98">
        <f t="shared" si="5"/>
        <v>0</v>
      </c>
    </row>
    <row r="21" spans="1:16">
      <c r="A21" s="102">
        <v>28</v>
      </c>
      <c r="B21" s="99" t="s">
        <v>27</v>
      </c>
      <c r="C21" s="97">
        <v>18261</v>
      </c>
      <c r="D21" s="97">
        <v>22418</v>
      </c>
      <c r="E21" s="97">
        <v>22612</v>
      </c>
      <c r="F21" s="97"/>
      <c r="G21" s="97"/>
      <c r="H21" s="97"/>
      <c r="I21" s="100">
        <f t="shared" si="0"/>
        <v>2.4974514111395698E-2</v>
      </c>
      <c r="J21" s="100">
        <f t="shared" si="1"/>
        <v>0.23826734570943542</v>
      </c>
      <c r="K21" s="97">
        <f t="shared" si="2"/>
        <v>4351</v>
      </c>
      <c r="L21" s="101">
        <f t="shared" si="3"/>
        <v>3.7485676870191519E-2</v>
      </c>
      <c r="M21" s="98">
        <f t="shared" si="4"/>
        <v>194</v>
      </c>
      <c r="N21" s="98">
        <f t="shared" si="5"/>
        <v>0</v>
      </c>
    </row>
    <row r="22" spans="1:16">
      <c r="A22" s="102">
        <v>29</v>
      </c>
      <c r="B22" s="99" t="s">
        <v>28</v>
      </c>
      <c r="C22" s="97">
        <v>29284</v>
      </c>
      <c r="D22" s="97">
        <v>34586</v>
      </c>
      <c r="E22" s="97">
        <v>34635</v>
      </c>
      <c r="F22" s="97"/>
      <c r="G22" s="97"/>
      <c r="H22" s="97"/>
      <c r="I22" s="100">
        <f t="shared" si="0"/>
        <v>3.825368371874182E-2</v>
      </c>
      <c r="J22" s="100">
        <f t="shared" si="1"/>
        <v>0.1827277694304057</v>
      </c>
      <c r="K22" s="97">
        <f t="shared" si="2"/>
        <v>5351</v>
      </c>
      <c r="L22" s="101">
        <f t="shared" si="3"/>
        <v>4.6101093296344479E-2</v>
      </c>
      <c r="M22" s="98">
        <f t="shared" si="4"/>
        <v>49</v>
      </c>
      <c r="N22" s="98">
        <f t="shared" si="5"/>
        <v>0</v>
      </c>
    </row>
    <row r="23" spans="1:16">
      <c r="A23" s="102">
        <v>30</v>
      </c>
      <c r="B23" s="99" t="s">
        <v>29</v>
      </c>
      <c r="C23" s="97">
        <v>2997</v>
      </c>
      <c r="D23" s="97">
        <v>3722</v>
      </c>
      <c r="E23" s="97">
        <v>3788</v>
      </c>
      <c r="F23" s="97"/>
      <c r="G23" s="97"/>
      <c r="H23" s="97"/>
      <c r="I23" s="100">
        <f t="shared" si="0"/>
        <v>4.1837723091264333E-3</v>
      </c>
      <c r="J23" s="100">
        <f t="shared" si="1"/>
        <v>0.26393059726393059</v>
      </c>
      <c r="K23" s="97">
        <f t="shared" si="2"/>
        <v>791</v>
      </c>
      <c r="L23" s="101">
        <f t="shared" si="3"/>
        <v>6.8147943930869899E-3</v>
      </c>
      <c r="M23" s="98">
        <f t="shared" si="4"/>
        <v>66</v>
      </c>
      <c r="N23" s="98">
        <f t="shared" si="5"/>
        <v>0</v>
      </c>
    </row>
    <row r="24" spans="1:16">
      <c r="A24" s="102">
        <v>31</v>
      </c>
      <c r="B24" s="99" t="s">
        <v>30</v>
      </c>
      <c r="C24" s="97">
        <v>20301</v>
      </c>
      <c r="D24" s="97">
        <v>22690</v>
      </c>
      <c r="E24" s="97">
        <v>22766</v>
      </c>
      <c r="F24" s="97"/>
      <c r="G24" s="97"/>
      <c r="H24" s="97"/>
      <c r="I24" s="100">
        <f t="shared" si="0"/>
        <v>2.5144604115515411E-2</v>
      </c>
      <c r="J24" s="100">
        <f t="shared" si="1"/>
        <v>0.12142259002019605</v>
      </c>
      <c r="K24" s="97">
        <f t="shared" si="2"/>
        <v>2465</v>
      </c>
      <c r="L24" s="101">
        <f t="shared" si="3"/>
        <v>2.123700149046704E-2</v>
      </c>
      <c r="M24" s="98">
        <f t="shared" si="4"/>
        <v>76</v>
      </c>
      <c r="N24" s="98">
        <f t="shared" si="5"/>
        <v>0</v>
      </c>
    </row>
    <row r="25" spans="1:16">
      <c r="A25" s="102">
        <v>32</v>
      </c>
      <c r="B25" s="99" t="s">
        <v>31</v>
      </c>
      <c r="C25" s="97">
        <v>16184</v>
      </c>
      <c r="D25" s="97">
        <v>17428</v>
      </c>
      <c r="E25" s="97">
        <v>17599</v>
      </c>
      <c r="F25" s="97"/>
      <c r="G25" s="97"/>
      <c r="H25" s="97"/>
      <c r="I25" s="100">
        <f t="shared" si="0"/>
        <v>1.9437753133135189E-2</v>
      </c>
      <c r="J25" s="100">
        <f t="shared" si="1"/>
        <v>8.7432031636183891E-2</v>
      </c>
      <c r="K25" s="97">
        <f t="shared" si="2"/>
        <v>1415</v>
      </c>
      <c r="L25" s="101">
        <f t="shared" si="3"/>
        <v>1.2190814243006436E-2</v>
      </c>
      <c r="M25" s="98">
        <f t="shared" si="4"/>
        <v>171</v>
      </c>
      <c r="N25" s="98">
        <f t="shared" si="5"/>
        <v>0</v>
      </c>
    </row>
    <row r="26" spans="1:16">
      <c r="A26" s="102">
        <v>33</v>
      </c>
      <c r="B26" s="99" t="s">
        <v>32</v>
      </c>
      <c r="C26" s="97">
        <v>18379</v>
      </c>
      <c r="D26" s="97">
        <v>18464</v>
      </c>
      <c r="E26" s="97">
        <v>18415</v>
      </c>
      <c r="F26" s="97"/>
      <c r="G26" s="97"/>
      <c r="H26" s="97"/>
      <c r="I26" s="100">
        <f t="shared" si="0"/>
        <v>2.0339009258860417E-2</v>
      </c>
      <c r="J26" s="100">
        <f t="shared" si="1"/>
        <v>1.9587572773273844E-3</v>
      </c>
      <c r="K26" s="97">
        <f t="shared" si="2"/>
        <v>36</v>
      </c>
      <c r="L26" s="101">
        <f t="shared" si="3"/>
        <v>3.1015499134150648E-4</v>
      </c>
      <c r="M26" s="98">
        <f t="shared" si="4"/>
        <v>-49</v>
      </c>
      <c r="N26" s="98">
        <f t="shared" si="5"/>
        <v>0</v>
      </c>
    </row>
    <row r="27" spans="1:16" s="110" customFormat="1" ht="14.45" customHeight="1">
      <c r="A27" s="188" t="s">
        <v>89</v>
      </c>
      <c r="B27" s="188"/>
      <c r="C27" s="64">
        <v>789332</v>
      </c>
      <c r="D27" s="64">
        <v>902718</v>
      </c>
      <c r="E27" s="64">
        <v>905403</v>
      </c>
      <c r="F27" s="64"/>
      <c r="G27" s="64"/>
      <c r="H27" s="64"/>
      <c r="I27" s="100">
        <f t="shared" si="0"/>
        <v>1</v>
      </c>
      <c r="J27" s="100">
        <f t="shared" si="1"/>
        <v>0.14704965717847496</v>
      </c>
      <c r="K27" s="97">
        <f t="shared" si="2"/>
        <v>116071</v>
      </c>
      <c r="L27" s="101">
        <f t="shared" si="3"/>
        <v>1</v>
      </c>
      <c r="M27" s="97">
        <f t="shared" si="4"/>
        <v>2685</v>
      </c>
      <c r="N27" s="98">
        <f t="shared" si="5"/>
        <v>0</v>
      </c>
      <c r="P27" s="19"/>
    </row>
    <row r="29" spans="1:16">
      <c r="E29" s="141"/>
      <c r="F29" s="141"/>
    </row>
    <row r="30" spans="1:16">
      <c r="E30" s="141"/>
      <c r="F30" s="14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N1" zoomScale="80" zoomScaleNormal="80" workbookViewId="0">
      <selection activeCell="Q1" sqref="Q1:Y1048576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5" ht="60">
      <c r="A2" s="93" t="s">
        <v>91</v>
      </c>
      <c r="B2" s="93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325</v>
      </c>
      <c r="J2" s="92" t="s">
        <v>300</v>
      </c>
      <c r="K2" s="92" t="s">
        <v>326</v>
      </c>
      <c r="L2" s="92" t="s">
        <v>327</v>
      </c>
      <c r="M2" s="92" t="s">
        <v>309</v>
      </c>
      <c r="N2" s="96" t="s">
        <v>328</v>
      </c>
      <c r="O2" s="161" t="s">
        <v>328</v>
      </c>
    </row>
    <row r="3" spans="1:15">
      <c r="A3" s="75">
        <v>1</v>
      </c>
      <c r="B3" s="89" t="s">
        <v>92</v>
      </c>
      <c r="C3" s="76">
        <v>76579</v>
      </c>
      <c r="D3" s="76">
        <v>78086</v>
      </c>
      <c r="E3" s="76">
        <v>77497</v>
      </c>
      <c r="F3" s="76"/>
      <c r="G3" s="76"/>
      <c r="H3" s="76"/>
      <c r="I3" s="90"/>
      <c r="J3" s="100">
        <f t="shared" ref="J3:J66" si="0">E3/$E$84</f>
        <v>1.8922152472061277E-2</v>
      </c>
      <c r="K3" s="100">
        <f t="shared" ref="K3:K66" si="1">(E3-C3)/C3</f>
        <v>1.1987620627064861E-2</v>
      </c>
      <c r="L3" s="97">
        <f t="shared" ref="L3:L66" si="2">E3-C3</f>
        <v>918</v>
      </c>
      <c r="M3" s="101">
        <f>L3/$L$84</f>
        <v>7.423880959120133E-3</v>
      </c>
      <c r="N3" s="98">
        <f t="shared" ref="N3:N66" si="3">E3-D3</f>
        <v>-589</v>
      </c>
      <c r="O3" s="98">
        <f>H3-G3</f>
        <v>0</v>
      </c>
    </row>
    <row r="4" spans="1:15">
      <c r="A4" s="75">
        <v>2</v>
      </c>
      <c r="B4" s="89" t="s">
        <v>93</v>
      </c>
      <c r="C4" s="76">
        <v>10842</v>
      </c>
      <c r="D4" s="76">
        <v>11008</v>
      </c>
      <c r="E4" s="76">
        <v>10969</v>
      </c>
      <c r="F4" s="76"/>
      <c r="G4" s="76"/>
      <c r="H4" s="76"/>
      <c r="I4" s="90"/>
      <c r="J4" s="100">
        <f t="shared" si="0"/>
        <v>2.6782596805817018E-3</v>
      </c>
      <c r="K4" s="100">
        <f t="shared" si="1"/>
        <v>1.1713705958310274E-2</v>
      </c>
      <c r="L4" s="97">
        <f t="shared" si="2"/>
        <v>127</v>
      </c>
      <c r="M4" s="101">
        <f t="shared" ref="M4:M67" si="4">L4/$L$84</f>
        <v>1.027051069507905E-3</v>
      </c>
      <c r="N4" s="98">
        <f t="shared" si="3"/>
        <v>-39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21153</v>
      </c>
      <c r="D5" s="76">
        <v>20443</v>
      </c>
      <c r="E5" s="76">
        <v>20554</v>
      </c>
      <c r="F5" s="76"/>
      <c r="G5" s="76"/>
      <c r="H5" s="76"/>
      <c r="I5" s="90"/>
      <c r="J5" s="100">
        <f t="shared" si="0"/>
        <v>5.0185932605229557E-3</v>
      </c>
      <c r="K5" s="100">
        <f t="shared" si="1"/>
        <v>-2.8317496336217086E-2</v>
      </c>
      <c r="L5" s="97">
        <f t="shared" si="2"/>
        <v>-599</v>
      </c>
      <c r="M5" s="101">
        <f t="shared" si="4"/>
        <v>-4.8441227609073633E-3</v>
      </c>
      <c r="N5" s="98">
        <f t="shared" si="3"/>
        <v>111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5478</v>
      </c>
      <c r="D6" s="76">
        <v>5652</v>
      </c>
      <c r="E6" s="76">
        <v>5676</v>
      </c>
      <c r="F6" s="76"/>
      <c r="G6" s="76"/>
      <c r="H6" s="76"/>
      <c r="I6" s="90"/>
      <c r="J6" s="100">
        <f t="shared" si="0"/>
        <v>1.3858876786381382E-3</v>
      </c>
      <c r="K6" s="100">
        <f t="shared" si="1"/>
        <v>3.614457831325301E-2</v>
      </c>
      <c r="L6" s="97">
        <f t="shared" si="2"/>
        <v>198</v>
      </c>
      <c r="M6" s="101">
        <f t="shared" si="4"/>
        <v>1.6012292264768913E-3</v>
      </c>
      <c r="N6" s="98">
        <f t="shared" si="3"/>
        <v>24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10290</v>
      </c>
      <c r="D7" s="76">
        <v>10424</v>
      </c>
      <c r="E7" s="76">
        <v>10433</v>
      </c>
      <c r="F7" s="76"/>
      <c r="G7" s="76"/>
      <c r="H7" s="76"/>
      <c r="I7" s="90"/>
      <c r="J7" s="100">
        <f t="shared" si="0"/>
        <v>2.5473865664608344E-3</v>
      </c>
      <c r="K7" s="100">
        <f t="shared" si="1"/>
        <v>1.3896987366375121E-2</v>
      </c>
      <c r="L7" s="97">
        <f t="shared" si="2"/>
        <v>143</v>
      </c>
      <c r="M7" s="101">
        <f t="shared" si="4"/>
        <v>1.1564433302333104E-3</v>
      </c>
      <c r="N7" s="98">
        <f t="shared" si="3"/>
        <v>9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411610</v>
      </c>
      <c r="D8" s="76">
        <v>339687</v>
      </c>
      <c r="E8" s="76">
        <v>341855</v>
      </c>
      <c r="F8" s="76"/>
      <c r="G8" s="76"/>
      <c r="H8" s="76"/>
      <c r="I8" s="90"/>
      <c r="J8" s="100">
        <f t="shared" si="0"/>
        <v>8.3469456021994501E-2</v>
      </c>
      <c r="K8" s="100">
        <f t="shared" si="1"/>
        <v>-0.16946867180097666</v>
      </c>
      <c r="L8" s="97">
        <f t="shared" si="2"/>
        <v>-69755</v>
      </c>
      <c r="M8" s="101">
        <f t="shared" si="4"/>
        <v>-0.56410982168129065</v>
      </c>
      <c r="N8" s="98">
        <f t="shared" si="3"/>
        <v>2168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148152</v>
      </c>
      <c r="D9" s="76">
        <v>156757</v>
      </c>
      <c r="E9" s="76">
        <v>177556</v>
      </c>
      <c r="F9" s="76"/>
      <c r="G9" s="76"/>
      <c r="H9" s="76"/>
      <c r="I9" s="90"/>
      <c r="J9" s="100">
        <f t="shared" si="0"/>
        <v>4.3353184050083385E-2</v>
      </c>
      <c r="K9" s="100">
        <f t="shared" si="1"/>
        <v>0.19847183973216698</v>
      </c>
      <c r="L9" s="97">
        <f t="shared" si="2"/>
        <v>29404</v>
      </c>
      <c r="M9" s="101">
        <f t="shared" si="4"/>
        <v>0.23779062714811369</v>
      </c>
      <c r="N9" s="98">
        <f t="shared" si="3"/>
        <v>20799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5444</v>
      </c>
      <c r="D10" s="76">
        <v>5360</v>
      </c>
      <c r="E10" s="76">
        <v>5424</v>
      </c>
      <c r="F10" s="76"/>
      <c r="G10" s="76"/>
      <c r="H10" s="76"/>
      <c r="I10" s="90"/>
      <c r="J10" s="100">
        <f t="shared" si="0"/>
        <v>1.3243577817007156E-3</v>
      </c>
      <c r="K10" s="100">
        <f t="shared" si="1"/>
        <v>-3.6737692872887582E-3</v>
      </c>
      <c r="L10" s="97">
        <f t="shared" si="2"/>
        <v>-20</v>
      </c>
      <c r="M10" s="101">
        <f t="shared" si="4"/>
        <v>-1.6174032590675669E-4</v>
      </c>
      <c r="N10" s="98">
        <f t="shared" si="3"/>
        <v>64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44763</v>
      </c>
      <c r="D11" s="76">
        <v>47199</v>
      </c>
      <c r="E11" s="76">
        <v>48523</v>
      </c>
      <c r="F11" s="76"/>
      <c r="G11" s="76"/>
      <c r="H11" s="76"/>
      <c r="I11" s="90"/>
      <c r="J11" s="100">
        <f t="shared" si="0"/>
        <v>1.1847679321803802E-2</v>
      </c>
      <c r="K11" s="100">
        <f t="shared" si="1"/>
        <v>8.3997944731139557E-2</v>
      </c>
      <c r="L11" s="97">
        <f t="shared" si="2"/>
        <v>3760</v>
      </c>
      <c r="M11" s="101">
        <f t="shared" si="4"/>
        <v>3.0407181270470259E-2</v>
      </c>
      <c r="N11" s="98">
        <f t="shared" si="3"/>
        <v>1324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47041</v>
      </c>
      <c r="D12" s="76">
        <v>49402</v>
      </c>
      <c r="E12" s="76">
        <v>49996</v>
      </c>
      <c r="F12" s="76"/>
      <c r="G12" s="76"/>
      <c r="H12" s="76"/>
      <c r="I12" s="90"/>
      <c r="J12" s="100">
        <f t="shared" si="0"/>
        <v>1.2207336219378499E-2</v>
      </c>
      <c r="K12" s="100">
        <f t="shared" si="1"/>
        <v>6.281754214408708E-2</v>
      </c>
      <c r="L12" s="97">
        <f t="shared" si="2"/>
        <v>2955</v>
      </c>
      <c r="M12" s="101">
        <f t="shared" si="4"/>
        <v>2.3897133152723304E-2</v>
      </c>
      <c r="N12" s="98">
        <f t="shared" si="3"/>
        <v>594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11669</v>
      </c>
      <c r="D13" s="76">
        <v>12086</v>
      </c>
      <c r="E13" s="76">
        <v>12210</v>
      </c>
      <c r="F13" s="76"/>
      <c r="G13" s="76"/>
      <c r="H13" s="76"/>
      <c r="I13" s="90"/>
      <c r="J13" s="100">
        <f t="shared" si="0"/>
        <v>2.9812700063727394E-3</v>
      </c>
      <c r="K13" s="100">
        <f t="shared" si="1"/>
        <v>4.6362156140200533E-2</v>
      </c>
      <c r="L13" s="97">
        <f t="shared" si="2"/>
        <v>541</v>
      </c>
      <c r="M13" s="101">
        <f t="shared" si="4"/>
        <v>4.3750758157777691E-3</v>
      </c>
      <c r="N13" s="98">
        <f t="shared" si="3"/>
        <v>124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6044</v>
      </c>
      <c r="D14" s="76">
        <v>4879</v>
      </c>
      <c r="E14" s="76">
        <v>4821</v>
      </c>
      <c r="F14" s="76"/>
      <c r="G14" s="76"/>
      <c r="H14" s="76"/>
      <c r="I14" s="90"/>
      <c r="J14" s="100">
        <f t="shared" si="0"/>
        <v>1.17712552831474E-3</v>
      </c>
      <c r="K14" s="100">
        <f t="shared" si="1"/>
        <v>-0.20234943745863668</v>
      </c>
      <c r="L14" s="97">
        <f t="shared" si="2"/>
        <v>-1223</v>
      </c>
      <c r="M14" s="101">
        <f t="shared" si="4"/>
        <v>-9.890420929198172E-3</v>
      </c>
      <c r="N14" s="98">
        <f t="shared" si="3"/>
        <v>-58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4559</v>
      </c>
      <c r="D15" s="76">
        <v>4747</v>
      </c>
      <c r="E15" s="76">
        <v>4818</v>
      </c>
      <c r="F15" s="76"/>
      <c r="G15" s="76"/>
      <c r="H15" s="76"/>
      <c r="I15" s="90"/>
      <c r="J15" s="100">
        <f t="shared" si="0"/>
        <v>1.1763930295416755E-3</v>
      </c>
      <c r="K15" s="100">
        <f t="shared" si="1"/>
        <v>5.6810704101776709E-2</v>
      </c>
      <c r="L15" s="97">
        <f t="shared" si="2"/>
        <v>259</v>
      </c>
      <c r="M15" s="101">
        <f t="shared" si="4"/>
        <v>2.0945372204924993E-3</v>
      </c>
      <c r="N15" s="98">
        <f t="shared" si="3"/>
        <v>71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17329</v>
      </c>
      <c r="D16" s="76">
        <v>18303</v>
      </c>
      <c r="E16" s="76">
        <v>18269</v>
      </c>
      <c r="F16" s="76"/>
      <c r="G16" s="76"/>
      <c r="H16" s="76"/>
      <c r="I16" s="90"/>
      <c r="J16" s="100">
        <f t="shared" si="0"/>
        <v>4.4606733617054521E-3</v>
      </c>
      <c r="K16" s="100">
        <f t="shared" si="1"/>
        <v>5.424433031334757E-2</v>
      </c>
      <c r="L16" s="97">
        <f t="shared" si="2"/>
        <v>940</v>
      </c>
      <c r="M16" s="101">
        <f t="shared" si="4"/>
        <v>7.6017953176175648E-3</v>
      </c>
      <c r="N16" s="98">
        <f t="shared" si="3"/>
        <v>-34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9100</v>
      </c>
      <c r="D17" s="76">
        <v>8930</v>
      </c>
      <c r="E17" s="76">
        <v>8863</v>
      </c>
      <c r="F17" s="76"/>
      <c r="G17" s="76"/>
      <c r="H17" s="76"/>
      <c r="I17" s="90"/>
      <c r="J17" s="100">
        <f t="shared" si="0"/>
        <v>2.164045541890384E-3</v>
      </c>
      <c r="K17" s="100">
        <f t="shared" si="1"/>
        <v>-2.6043956043956044E-2</v>
      </c>
      <c r="L17" s="97">
        <f t="shared" si="2"/>
        <v>-237</v>
      </c>
      <c r="M17" s="101">
        <f t="shared" si="4"/>
        <v>-1.9166228619950669E-3</v>
      </c>
      <c r="N17" s="98">
        <f t="shared" si="3"/>
        <v>-67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201226</v>
      </c>
      <c r="D18" s="76">
        <v>215453</v>
      </c>
      <c r="E18" s="76">
        <v>215772</v>
      </c>
      <c r="F18" s="76"/>
      <c r="G18" s="76"/>
      <c r="H18" s="76"/>
      <c r="I18" s="90"/>
      <c r="J18" s="100">
        <f t="shared" si="0"/>
        <v>5.2684241753895064E-2</v>
      </c>
      <c r="K18" s="100">
        <f t="shared" si="1"/>
        <v>7.228688141691432E-2</v>
      </c>
      <c r="L18" s="97">
        <f t="shared" si="2"/>
        <v>14546</v>
      </c>
      <c r="M18" s="101">
        <f t="shared" si="4"/>
        <v>0.11763373903198415</v>
      </c>
      <c r="N18" s="98">
        <f t="shared" si="3"/>
        <v>319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21962</v>
      </c>
      <c r="D19" s="76">
        <v>24101</v>
      </c>
      <c r="E19" s="76">
        <v>24217</v>
      </c>
      <c r="F19" s="76"/>
      <c r="G19" s="76"/>
      <c r="H19" s="76"/>
      <c r="I19" s="90"/>
      <c r="J19" s="100">
        <f t="shared" si="0"/>
        <v>5.9129742624347767E-3</v>
      </c>
      <c r="K19" s="100">
        <f t="shared" si="1"/>
        <v>0.10267735178945452</v>
      </c>
      <c r="L19" s="97">
        <f t="shared" si="2"/>
        <v>2255</v>
      </c>
      <c r="M19" s="101">
        <f t="shared" si="4"/>
        <v>1.8236221745986818E-2</v>
      </c>
      <c r="N19" s="98">
        <f t="shared" si="3"/>
        <v>116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6641</v>
      </c>
      <c r="D20" s="76">
        <v>6561</v>
      </c>
      <c r="E20" s="76">
        <v>6681</v>
      </c>
      <c r="F20" s="76"/>
      <c r="G20" s="76"/>
      <c r="H20" s="76"/>
      <c r="I20" s="90"/>
      <c r="J20" s="100">
        <f t="shared" si="0"/>
        <v>1.6312747676147643E-3</v>
      </c>
      <c r="K20" s="100">
        <f t="shared" si="1"/>
        <v>6.0231892787230836E-3</v>
      </c>
      <c r="L20" s="97">
        <f t="shared" si="2"/>
        <v>40</v>
      </c>
      <c r="M20" s="101">
        <f t="shared" si="4"/>
        <v>3.2348065181351339E-4</v>
      </c>
      <c r="N20" s="98">
        <f t="shared" si="3"/>
        <v>120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15162</v>
      </c>
      <c r="D21" s="76">
        <v>15794</v>
      </c>
      <c r="E21" s="76">
        <v>15911</v>
      </c>
      <c r="F21" s="76"/>
      <c r="G21" s="76"/>
      <c r="H21" s="76"/>
      <c r="I21" s="90"/>
      <c r="J21" s="100">
        <f t="shared" si="0"/>
        <v>3.8849293260767121E-3</v>
      </c>
      <c r="K21" s="100">
        <f t="shared" si="1"/>
        <v>4.9399815327793167E-2</v>
      </c>
      <c r="L21" s="97">
        <f t="shared" si="2"/>
        <v>749</v>
      </c>
      <c r="M21" s="101">
        <f t="shared" si="4"/>
        <v>6.0571752052080386E-3</v>
      </c>
      <c r="N21" s="98">
        <f t="shared" si="3"/>
        <v>117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62128</v>
      </c>
      <c r="D22" s="76">
        <v>66502</v>
      </c>
      <c r="E22" s="76">
        <v>66770</v>
      </c>
      <c r="F22" s="76"/>
      <c r="G22" s="76"/>
      <c r="H22" s="76"/>
      <c r="I22" s="90"/>
      <c r="J22" s="100">
        <f t="shared" si="0"/>
        <v>1.6302981025840116E-2</v>
      </c>
      <c r="K22" s="100">
        <f t="shared" si="1"/>
        <v>7.4716713881019831E-2</v>
      </c>
      <c r="L22" s="97">
        <f t="shared" si="2"/>
        <v>4642</v>
      </c>
      <c r="M22" s="101">
        <f t="shared" si="4"/>
        <v>3.7539929642958228E-2</v>
      </c>
      <c r="N22" s="98">
        <f t="shared" si="3"/>
        <v>268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28951</v>
      </c>
      <c r="D23" s="76">
        <v>28166</v>
      </c>
      <c r="E23" s="76">
        <v>28418</v>
      </c>
      <c r="F23" s="76"/>
      <c r="G23" s="76"/>
      <c r="H23" s="76"/>
      <c r="I23" s="90"/>
      <c r="J23" s="100">
        <f t="shared" si="0"/>
        <v>6.9387167109828422E-3</v>
      </c>
      <c r="K23" s="100">
        <f t="shared" si="1"/>
        <v>-1.8410417602155366E-2</v>
      </c>
      <c r="L23" s="97">
        <f t="shared" si="2"/>
        <v>-533</v>
      </c>
      <c r="M23" s="101">
        <f t="shared" si="4"/>
        <v>-4.3103796854150663E-3</v>
      </c>
      <c r="N23" s="98">
        <f t="shared" si="3"/>
        <v>252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20599</v>
      </c>
      <c r="D24" s="76">
        <v>22070</v>
      </c>
      <c r="E24" s="76">
        <v>21941</v>
      </c>
      <c r="F24" s="76"/>
      <c r="G24" s="76"/>
      <c r="H24" s="76"/>
      <c r="I24" s="90"/>
      <c r="J24" s="100">
        <f t="shared" si="0"/>
        <v>5.3572518599364679E-3</v>
      </c>
      <c r="K24" s="100">
        <f t="shared" si="1"/>
        <v>6.5148793630758775E-2</v>
      </c>
      <c r="L24" s="97">
        <f t="shared" si="2"/>
        <v>1342</v>
      </c>
      <c r="M24" s="101">
        <f t="shared" si="4"/>
        <v>1.0852775868343375E-2</v>
      </c>
      <c r="N24" s="98">
        <f t="shared" si="3"/>
        <v>-129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13609</v>
      </c>
      <c r="D25" s="76">
        <v>12538</v>
      </c>
      <c r="E25" s="76">
        <v>12654</v>
      </c>
      <c r="F25" s="76"/>
      <c r="G25" s="76"/>
      <c r="H25" s="76"/>
      <c r="I25" s="90"/>
      <c r="J25" s="100">
        <f t="shared" si="0"/>
        <v>3.0896798247862936E-3</v>
      </c>
      <c r="K25" s="100">
        <f t="shared" si="1"/>
        <v>-7.0174149459916235E-2</v>
      </c>
      <c r="L25" s="97">
        <f t="shared" si="2"/>
        <v>-955</v>
      </c>
      <c r="M25" s="101">
        <f t="shared" si="4"/>
        <v>-7.7231005620476325E-3</v>
      </c>
      <c r="N25" s="98">
        <f t="shared" si="3"/>
        <v>116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6371</v>
      </c>
      <c r="D26" s="76">
        <v>6612</v>
      </c>
      <c r="E26" s="76">
        <v>6580</v>
      </c>
      <c r="F26" s="76"/>
      <c r="G26" s="76"/>
      <c r="H26" s="76"/>
      <c r="I26" s="90"/>
      <c r="J26" s="100">
        <f t="shared" si="0"/>
        <v>1.6066139755882575E-3</v>
      </c>
      <c r="K26" s="100">
        <f t="shared" si="1"/>
        <v>3.2804897190393971E-2</v>
      </c>
      <c r="L26" s="97">
        <f t="shared" si="2"/>
        <v>209</v>
      </c>
      <c r="M26" s="101">
        <f t="shared" si="4"/>
        <v>1.6901864057256076E-3</v>
      </c>
      <c r="N26" s="98">
        <f t="shared" si="3"/>
        <v>-32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16064</v>
      </c>
      <c r="D27" s="76">
        <v>16902</v>
      </c>
      <c r="E27" s="76">
        <v>16892</v>
      </c>
      <c r="F27" s="76"/>
      <c r="G27" s="76"/>
      <c r="H27" s="76"/>
      <c r="I27" s="90"/>
      <c r="J27" s="100">
        <f t="shared" si="0"/>
        <v>4.1244564248688219E-3</v>
      </c>
      <c r="K27" s="100">
        <f t="shared" si="1"/>
        <v>5.1543824701195222E-2</v>
      </c>
      <c r="L27" s="97">
        <f t="shared" si="2"/>
        <v>828</v>
      </c>
      <c r="M27" s="101">
        <f t="shared" si="4"/>
        <v>6.6960494925397277E-3</v>
      </c>
      <c r="N27" s="98">
        <f t="shared" si="3"/>
        <v>-10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50609</v>
      </c>
      <c r="D28" s="76">
        <v>51177</v>
      </c>
      <c r="E28" s="76">
        <v>50897</v>
      </c>
      <c r="F28" s="76"/>
      <c r="G28" s="76"/>
      <c r="H28" s="76"/>
      <c r="I28" s="90"/>
      <c r="J28" s="100">
        <f t="shared" si="0"/>
        <v>1.2427330017555555E-2</v>
      </c>
      <c r="K28" s="100">
        <f t="shared" si="1"/>
        <v>5.6906874271374659E-3</v>
      </c>
      <c r="L28" s="97">
        <f t="shared" si="2"/>
        <v>288</v>
      </c>
      <c r="M28" s="101">
        <f t="shared" si="4"/>
        <v>2.3290606930572964E-3</v>
      </c>
      <c r="N28" s="98">
        <f t="shared" si="3"/>
        <v>-280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53473</v>
      </c>
      <c r="D29" s="76">
        <v>51719</v>
      </c>
      <c r="E29" s="76">
        <v>51929</v>
      </c>
      <c r="F29" s="76"/>
      <c r="G29" s="76"/>
      <c r="H29" s="76"/>
      <c r="I29" s="90"/>
      <c r="J29" s="100">
        <f t="shared" si="0"/>
        <v>1.2679309595489761E-2</v>
      </c>
      <c r="K29" s="100">
        <f t="shared" si="1"/>
        <v>-2.8874385203747684E-2</v>
      </c>
      <c r="L29" s="97">
        <f t="shared" si="2"/>
        <v>-1544</v>
      </c>
      <c r="M29" s="101">
        <f t="shared" si="4"/>
        <v>-1.2486353160001618E-2</v>
      </c>
      <c r="N29" s="98">
        <f t="shared" si="3"/>
        <v>210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16972</v>
      </c>
      <c r="D30" s="76">
        <v>16938</v>
      </c>
      <c r="E30" s="76">
        <v>16979</v>
      </c>
      <c r="F30" s="76"/>
      <c r="G30" s="76"/>
      <c r="H30" s="76"/>
      <c r="I30" s="90"/>
      <c r="J30" s="100">
        <f t="shared" si="0"/>
        <v>4.1456988892876936E-3</v>
      </c>
      <c r="K30" s="100">
        <f t="shared" si="1"/>
        <v>4.124440254536884E-4</v>
      </c>
      <c r="L30" s="97">
        <f t="shared" si="2"/>
        <v>7</v>
      </c>
      <c r="M30" s="101">
        <f t="shared" si="4"/>
        <v>5.6609114067364847E-5</v>
      </c>
      <c r="N30" s="98">
        <f t="shared" si="3"/>
        <v>41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3732</v>
      </c>
      <c r="D31" s="76">
        <v>3417</v>
      </c>
      <c r="E31" s="76">
        <v>3455</v>
      </c>
      <c r="F31" s="76"/>
      <c r="G31" s="76"/>
      <c r="H31" s="76"/>
      <c r="I31" s="90"/>
      <c r="J31" s="100">
        <f t="shared" si="0"/>
        <v>8.4359442031267933E-4</v>
      </c>
      <c r="K31" s="100">
        <f t="shared" si="1"/>
        <v>-7.4222936763129688E-2</v>
      </c>
      <c r="L31" s="97">
        <f t="shared" si="2"/>
        <v>-277</v>
      </c>
      <c r="M31" s="101">
        <f t="shared" si="4"/>
        <v>-2.2401035138085801E-3</v>
      </c>
      <c r="N31" s="98">
        <f t="shared" si="3"/>
        <v>38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4903</v>
      </c>
      <c r="D32" s="76">
        <v>3869</v>
      </c>
      <c r="E32" s="76">
        <v>3606</v>
      </c>
      <c r="F32" s="76"/>
      <c r="G32" s="76"/>
      <c r="H32" s="76"/>
      <c r="I32" s="90"/>
      <c r="J32" s="100">
        <f t="shared" si="0"/>
        <v>8.8046352522359525E-4</v>
      </c>
      <c r="K32" s="100">
        <f t="shared" si="1"/>
        <v>-0.26453191923312258</v>
      </c>
      <c r="L32" s="97">
        <f t="shared" si="2"/>
        <v>-1297</v>
      </c>
      <c r="M32" s="101">
        <f t="shared" si="4"/>
        <v>-1.0488860135053173E-2</v>
      </c>
      <c r="N32" s="98">
        <f t="shared" si="3"/>
        <v>-263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40483</v>
      </c>
      <c r="D33" s="76">
        <v>37952</v>
      </c>
      <c r="E33" s="76">
        <v>38148</v>
      </c>
      <c r="F33" s="76"/>
      <c r="G33" s="76"/>
      <c r="H33" s="76"/>
      <c r="I33" s="90"/>
      <c r="J33" s="100">
        <f t="shared" si="0"/>
        <v>9.3144543982888826E-3</v>
      </c>
      <c r="K33" s="100">
        <f t="shared" si="1"/>
        <v>-5.7678531729367884E-2</v>
      </c>
      <c r="L33" s="97">
        <f t="shared" si="2"/>
        <v>-2335</v>
      </c>
      <c r="M33" s="101">
        <f t="shared" si="4"/>
        <v>-1.8883183049613846E-2</v>
      </c>
      <c r="N33" s="98">
        <f t="shared" si="3"/>
        <v>196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16840</v>
      </c>
      <c r="D34" s="76">
        <v>16739</v>
      </c>
      <c r="E34" s="76">
        <v>16830</v>
      </c>
      <c r="F34" s="76"/>
      <c r="G34" s="76"/>
      <c r="H34" s="76"/>
      <c r="I34" s="90"/>
      <c r="J34" s="100">
        <f t="shared" si="0"/>
        <v>4.1093181168921546E-3</v>
      </c>
      <c r="K34" s="100">
        <f t="shared" si="1"/>
        <v>-5.9382422802850359E-4</v>
      </c>
      <c r="L34" s="97">
        <f t="shared" si="2"/>
        <v>-10</v>
      </c>
      <c r="M34" s="101">
        <f t="shared" si="4"/>
        <v>-8.0870162953378347E-5</v>
      </c>
      <c r="N34" s="98">
        <f t="shared" si="3"/>
        <v>91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62534</v>
      </c>
      <c r="D35" s="76">
        <v>63292</v>
      </c>
      <c r="E35" s="76">
        <v>63867</v>
      </c>
      <c r="F35" s="76"/>
      <c r="G35" s="76"/>
      <c r="H35" s="76"/>
      <c r="I35" s="90"/>
      <c r="J35" s="100">
        <f t="shared" si="0"/>
        <v>1.5594166379771315E-2</v>
      </c>
      <c r="K35" s="100">
        <f t="shared" si="1"/>
        <v>2.1316403876291298E-2</v>
      </c>
      <c r="L35" s="97">
        <f t="shared" si="2"/>
        <v>1333</v>
      </c>
      <c r="M35" s="101">
        <f t="shared" si="4"/>
        <v>1.0779992721685333E-2</v>
      </c>
      <c r="N35" s="98">
        <f t="shared" si="3"/>
        <v>575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1235251</v>
      </c>
      <c r="D36" s="76">
        <v>1315603</v>
      </c>
      <c r="E36" s="76">
        <v>1316854</v>
      </c>
      <c r="F36" s="76"/>
      <c r="G36" s="76"/>
      <c r="H36" s="76"/>
      <c r="I36" s="90"/>
      <c r="J36" s="100">
        <f t="shared" si="0"/>
        <v>0.32153131310171723</v>
      </c>
      <c r="K36" s="100">
        <f t="shared" si="1"/>
        <v>6.6061877302669658E-2</v>
      </c>
      <c r="L36" s="97">
        <f t="shared" si="2"/>
        <v>81603</v>
      </c>
      <c r="M36" s="101">
        <f t="shared" si="4"/>
        <v>0.65992479074845334</v>
      </c>
      <c r="N36" s="98">
        <f t="shared" si="3"/>
        <v>1251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271622</v>
      </c>
      <c r="D37" s="76">
        <v>293078</v>
      </c>
      <c r="E37" s="76">
        <v>297279</v>
      </c>
      <c r="F37" s="76"/>
      <c r="G37" s="76"/>
      <c r="H37" s="76"/>
      <c r="I37" s="90"/>
      <c r="J37" s="100">
        <f t="shared" si="0"/>
        <v>7.2585500919285964E-2</v>
      </c>
      <c r="K37" s="100">
        <f t="shared" si="1"/>
        <v>9.4458475381228327E-2</v>
      </c>
      <c r="L37" s="97">
        <f t="shared" si="2"/>
        <v>25657</v>
      </c>
      <c r="M37" s="101">
        <f t="shared" si="4"/>
        <v>0.20748857708948285</v>
      </c>
      <c r="N37" s="98">
        <f t="shared" si="3"/>
        <v>4201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5062</v>
      </c>
      <c r="D38" s="76">
        <v>6028</v>
      </c>
      <c r="E38" s="76">
        <v>5912</v>
      </c>
      <c r="F38" s="76"/>
      <c r="G38" s="76"/>
      <c r="H38" s="76"/>
      <c r="I38" s="90"/>
      <c r="J38" s="100">
        <f t="shared" si="0"/>
        <v>1.44351091545255E-3</v>
      </c>
      <c r="K38" s="100">
        <f t="shared" si="1"/>
        <v>0.16791781904385619</v>
      </c>
      <c r="L38" s="97">
        <f t="shared" si="2"/>
        <v>850</v>
      </c>
      <c r="M38" s="101">
        <f t="shared" si="4"/>
        <v>6.8739638510371594E-3</v>
      </c>
      <c r="N38" s="98">
        <f t="shared" si="3"/>
        <v>-116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12412</v>
      </c>
      <c r="D39" s="76">
        <v>13032</v>
      </c>
      <c r="E39" s="76">
        <v>13153</v>
      </c>
      <c r="F39" s="76"/>
      <c r="G39" s="76"/>
      <c r="H39" s="76"/>
      <c r="I39" s="90"/>
      <c r="J39" s="100">
        <f t="shared" si="0"/>
        <v>3.2115187873726979E-3</v>
      </c>
      <c r="K39" s="100">
        <f t="shared" si="1"/>
        <v>5.9700290041894942E-2</v>
      </c>
      <c r="L39" s="97">
        <f t="shared" si="2"/>
        <v>741</v>
      </c>
      <c r="M39" s="101">
        <f t="shared" si="4"/>
        <v>5.9924790748453359E-3</v>
      </c>
      <c r="N39" s="98">
        <f t="shared" si="3"/>
        <v>121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47275</v>
      </c>
      <c r="D40" s="76">
        <v>46262</v>
      </c>
      <c r="E40" s="76">
        <v>47295</v>
      </c>
      <c r="F40" s="76"/>
      <c r="G40" s="76"/>
      <c r="H40" s="76"/>
      <c r="I40" s="90"/>
      <c r="J40" s="100">
        <f t="shared" si="0"/>
        <v>1.1547843157362712E-2</v>
      </c>
      <c r="K40" s="100">
        <f t="shared" si="1"/>
        <v>4.2305658381808567E-4</v>
      </c>
      <c r="L40" s="97">
        <f t="shared" si="2"/>
        <v>20</v>
      </c>
      <c r="M40" s="101">
        <f t="shared" si="4"/>
        <v>1.6174032590675669E-4</v>
      </c>
      <c r="N40" s="98">
        <f t="shared" si="3"/>
        <v>1033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19984</v>
      </c>
      <c r="D41" s="76">
        <v>22257</v>
      </c>
      <c r="E41" s="76">
        <v>22311</v>
      </c>
      <c r="F41" s="76"/>
      <c r="G41" s="76"/>
      <c r="H41" s="76"/>
      <c r="I41" s="90"/>
      <c r="J41" s="100">
        <f t="shared" si="0"/>
        <v>5.4475933752810967E-3</v>
      </c>
      <c r="K41" s="100">
        <f t="shared" si="1"/>
        <v>0.11644315452361889</v>
      </c>
      <c r="L41" s="97">
        <f t="shared" si="2"/>
        <v>2327</v>
      </c>
      <c r="M41" s="101">
        <f t="shared" si="4"/>
        <v>1.8818486919251143E-2</v>
      </c>
      <c r="N41" s="98">
        <f t="shared" si="3"/>
        <v>54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5508</v>
      </c>
      <c r="D42" s="76">
        <v>5128</v>
      </c>
      <c r="E42" s="76">
        <v>5150</v>
      </c>
      <c r="F42" s="76"/>
      <c r="G42" s="76"/>
      <c r="H42" s="76"/>
      <c r="I42" s="90"/>
      <c r="J42" s="100">
        <f t="shared" si="0"/>
        <v>1.2574562270941531E-3</v>
      </c>
      <c r="K42" s="100">
        <f t="shared" si="1"/>
        <v>-6.4996368917937544E-2</v>
      </c>
      <c r="L42" s="97">
        <f t="shared" si="2"/>
        <v>-358</v>
      </c>
      <c r="M42" s="101">
        <f t="shared" si="4"/>
        <v>-2.8951518337309448E-3</v>
      </c>
      <c r="N42" s="98">
        <f t="shared" si="3"/>
        <v>22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119301</v>
      </c>
      <c r="D43" s="76">
        <v>127553</v>
      </c>
      <c r="E43" s="76">
        <v>128148</v>
      </c>
      <c r="F43" s="76"/>
      <c r="G43" s="76"/>
      <c r="H43" s="76"/>
      <c r="I43" s="90"/>
      <c r="J43" s="100">
        <f t="shared" si="0"/>
        <v>3.1289417590225535E-2</v>
      </c>
      <c r="K43" s="100">
        <f t="shared" si="1"/>
        <v>7.4156964317147384E-2</v>
      </c>
      <c r="L43" s="97">
        <f t="shared" si="2"/>
        <v>8847</v>
      </c>
      <c r="M43" s="101">
        <f t="shared" si="4"/>
        <v>7.1545833164853828E-2</v>
      </c>
      <c r="N43" s="98">
        <f t="shared" si="3"/>
        <v>595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62197</v>
      </c>
      <c r="D44" s="76">
        <v>61311</v>
      </c>
      <c r="E44" s="76">
        <v>62074</v>
      </c>
      <c r="F44" s="76"/>
      <c r="G44" s="76"/>
      <c r="H44" s="76"/>
      <c r="I44" s="90"/>
      <c r="J44" s="100">
        <f t="shared" si="0"/>
        <v>1.5156376279736398E-2</v>
      </c>
      <c r="K44" s="100">
        <f t="shared" si="1"/>
        <v>-1.977587343441002E-3</v>
      </c>
      <c r="L44" s="97">
        <f t="shared" si="2"/>
        <v>-123</v>
      </c>
      <c r="M44" s="101">
        <f t="shared" si="4"/>
        <v>-9.9470300432655365E-4</v>
      </c>
      <c r="N44" s="98">
        <f t="shared" si="3"/>
        <v>763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20385</v>
      </c>
      <c r="D45" s="76">
        <v>19672</v>
      </c>
      <c r="E45" s="76">
        <v>19719</v>
      </c>
      <c r="F45" s="76"/>
      <c r="G45" s="76"/>
      <c r="H45" s="76"/>
      <c r="I45" s="90"/>
      <c r="J45" s="100">
        <f t="shared" si="0"/>
        <v>4.8147144353533206E-3</v>
      </c>
      <c r="K45" s="100">
        <f t="shared" si="1"/>
        <v>-3.2671081677704196E-2</v>
      </c>
      <c r="L45" s="97">
        <f t="shared" si="2"/>
        <v>-666</v>
      </c>
      <c r="M45" s="101">
        <f t="shared" si="4"/>
        <v>-5.3859528526949982E-3</v>
      </c>
      <c r="N45" s="98">
        <f t="shared" si="3"/>
        <v>47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23288</v>
      </c>
      <c r="D46" s="76">
        <v>21898</v>
      </c>
      <c r="E46" s="76">
        <v>21845</v>
      </c>
      <c r="F46" s="76"/>
      <c r="G46" s="76"/>
      <c r="H46" s="76"/>
      <c r="I46" s="90"/>
      <c r="J46" s="100">
        <f t="shared" si="0"/>
        <v>5.3338118991984023E-3</v>
      </c>
      <c r="K46" s="100">
        <f t="shared" si="1"/>
        <v>-6.1963242871865339E-2</v>
      </c>
      <c r="L46" s="97">
        <f t="shared" si="2"/>
        <v>-1443</v>
      </c>
      <c r="M46" s="101">
        <f t="shared" si="4"/>
        <v>-1.1669564514172497E-2</v>
      </c>
      <c r="N46" s="98">
        <f t="shared" si="3"/>
        <v>-53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62902</v>
      </c>
      <c r="D47" s="76">
        <v>66760</v>
      </c>
      <c r="E47" s="76">
        <v>67190</v>
      </c>
      <c r="F47" s="76"/>
      <c r="G47" s="76"/>
      <c r="H47" s="76"/>
      <c r="I47" s="90"/>
      <c r="J47" s="100">
        <f t="shared" si="0"/>
        <v>1.6405530854069154E-2</v>
      </c>
      <c r="K47" s="100">
        <f t="shared" si="1"/>
        <v>6.8169533560141174E-2</v>
      </c>
      <c r="L47" s="97">
        <f t="shared" si="2"/>
        <v>4288</v>
      </c>
      <c r="M47" s="101">
        <f t="shared" si="4"/>
        <v>3.4677125874408639E-2</v>
      </c>
      <c r="N47" s="98">
        <f t="shared" si="3"/>
        <v>430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26735</v>
      </c>
      <c r="D48" s="76">
        <v>25754</v>
      </c>
      <c r="E48" s="76">
        <v>26083</v>
      </c>
      <c r="F48" s="76"/>
      <c r="G48" s="76"/>
      <c r="H48" s="76"/>
      <c r="I48" s="90"/>
      <c r="J48" s="100">
        <f t="shared" si="0"/>
        <v>6.3685884992809305E-3</v>
      </c>
      <c r="K48" s="100">
        <f t="shared" si="1"/>
        <v>-2.4387507013278475E-2</v>
      </c>
      <c r="L48" s="97">
        <f t="shared" si="2"/>
        <v>-652</v>
      </c>
      <c r="M48" s="101">
        <f t="shared" si="4"/>
        <v>-5.2727346245602684E-3</v>
      </c>
      <c r="N48" s="98">
        <f t="shared" si="3"/>
        <v>329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12344</v>
      </c>
      <c r="D49" s="76">
        <v>12080</v>
      </c>
      <c r="E49" s="76">
        <v>11884</v>
      </c>
      <c r="F49" s="76"/>
      <c r="G49" s="76"/>
      <c r="H49" s="76"/>
      <c r="I49" s="90"/>
      <c r="J49" s="100">
        <f t="shared" si="0"/>
        <v>2.901671806366391E-3</v>
      </c>
      <c r="K49" s="100">
        <f t="shared" si="1"/>
        <v>-3.7265068049254696E-2</v>
      </c>
      <c r="L49" s="97">
        <f t="shared" si="2"/>
        <v>-460</v>
      </c>
      <c r="M49" s="101">
        <f t="shared" si="4"/>
        <v>-3.7200274958554044E-3</v>
      </c>
      <c r="N49" s="98">
        <f t="shared" si="3"/>
        <v>-196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50450</v>
      </c>
      <c r="D50" s="76">
        <v>50484</v>
      </c>
      <c r="E50" s="76">
        <v>57549</v>
      </c>
      <c r="F50" s="76"/>
      <c r="G50" s="76"/>
      <c r="H50" s="76"/>
      <c r="I50" s="90"/>
      <c r="J50" s="100">
        <f t="shared" si="0"/>
        <v>1.4051523963697361E-2</v>
      </c>
      <c r="K50" s="100">
        <f t="shared" si="1"/>
        <v>0.14071357779980179</v>
      </c>
      <c r="L50" s="97">
        <f t="shared" si="2"/>
        <v>7099</v>
      </c>
      <c r="M50" s="101">
        <f t="shared" si="4"/>
        <v>5.7409728680603289E-2</v>
      </c>
      <c r="N50" s="98">
        <f t="shared" si="3"/>
        <v>7065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5095</v>
      </c>
      <c r="D51" s="76">
        <v>5109</v>
      </c>
      <c r="E51" s="76">
        <v>4967</v>
      </c>
      <c r="F51" s="76"/>
      <c r="G51" s="76"/>
      <c r="H51" s="76"/>
      <c r="I51" s="90"/>
      <c r="J51" s="100">
        <f t="shared" si="0"/>
        <v>1.2127738019372151E-3</v>
      </c>
      <c r="K51" s="100">
        <f t="shared" si="1"/>
        <v>-2.5122669283611385E-2</v>
      </c>
      <c r="L51" s="97">
        <f t="shared" si="2"/>
        <v>-128</v>
      </c>
      <c r="M51" s="101">
        <f t="shared" si="4"/>
        <v>-1.0351380858032429E-3</v>
      </c>
      <c r="N51" s="98">
        <f t="shared" si="3"/>
        <v>-142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9290</v>
      </c>
      <c r="D52" s="76">
        <v>9102</v>
      </c>
      <c r="E52" s="76">
        <v>9275</v>
      </c>
      <c r="F52" s="76"/>
      <c r="G52" s="76"/>
      <c r="H52" s="76"/>
      <c r="I52" s="90"/>
      <c r="J52" s="100">
        <f t="shared" si="0"/>
        <v>2.2646420400579161E-3</v>
      </c>
      <c r="K52" s="100">
        <f t="shared" si="1"/>
        <v>-1.6146393972012918E-3</v>
      </c>
      <c r="L52" s="97">
        <f t="shared" si="2"/>
        <v>-15</v>
      </c>
      <c r="M52" s="101">
        <f t="shared" si="4"/>
        <v>-1.2130524443006753E-4</v>
      </c>
      <c r="N52" s="98">
        <f t="shared" si="3"/>
        <v>173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8645</v>
      </c>
      <c r="D53" s="76">
        <v>7958</v>
      </c>
      <c r="E53" s="76">
        <v>8093</v>
      </c>
      <c r="F53" s="76"/>
      <c r="G53" s="76"/>
      <c r="H53" s="76"/>
      <c r="I53" s="90"/>
      <c r="J53" s="100">
        <f t="shared" si="0"/>
        <v>1.9760375234704813E-3</v>
      </c>
      <c r="K53" s="100">
        <f t="shared" si="1"/>
        <v>-6.3851937536148068E-2</v>
      </c>
      <c r="L53" s="97">
        <f t="shared" si="2"/>
        <v>-552</v>
      </c>
      <c r="M53" s="101">
        <f t="shared" si="4"/>
        <v>-4.4640329950264854E-3</v>
      </c>
      <c r="N53" s="98">
        <f t="shared" si="3"/>
        <v>135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26473</v>
      </c>
      <c r="D54" s="76">
        <v>28106</v>
      </c>
      <c r="E54" s="76">
        <v>28193</v>
      </c>
      <c r="F54" s="76"/>
      <c r="G54" s="76"/>
      <c r="H54" s="76"/>
      <c r="I54" s="90"/>
      <c r="J54" s="100">
        <f t="shared" si="0"/>
        <v>6.8837793030030008E-3</v>
      </c>
      <c r="K54" s="100">
        <f t="shared" si="1"/>
        <v>6.4971858119593551E-2</v>
      </c>
      <c r="L54" s="97">
        <f t="shared" si="2"/>
        <v>1720</v>
      </c>
      <c r="M54" s="101">
        <f t="shared" si="4"/>
        <v>1.3909668027981076E-2</v>
      </c>
      <c r="N54" s="98">
        <f t="shared" si="3"/>
        <v>87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14272</v>
      </c>
      <c r="D55" s="76">
        <v>11227</v>
      </c>
      <c r="E55" s="76">
        <v>11954</v>
      </c>
      <c r="F55" s="76"/>
      <c r="G55" s="76"/>
      <c r="H55" s="76"/>
      <c r="I55" s="90"/>
      <c r="J55" s="100">
        <f t="shared" si="0"/>
        <v>2.9187634444045639E-3</v>
      </c>
      <c r="K55" s="100">
        <f t="shared" si="1"/>
        <v>-0.1624159192825112</v>
      </c>
      <c r="L55" s="97">
        <f t="shared" si="2"/>
        <v>-2318</v>
      </c>
      <c r="M55" s="101">
        <f t="shared" si="4"/>
        <v>-1.8745703772593103E-2</v>
      </c>
      <c r="N55" s="98">
        <f t="shared" si="3"/>
        <v>727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48858</v>
      </c>
      <c r="D56" s="76">
        <v>50503</v>
      </c>
      <c r="E56" s="76">
        <v>50568</v>
      </c>
      <c r="F56" s="76"/>
      <c r="G56" s="76"/>
      <c r="H56" s="76"/>
      <c r="I56" s="90"/>
      <c r="J56" s="100">
        <f t="shared" si="0"/>
        <v>1.2346999318776142E-2</v>
      </c>
      <c r="K56" s="100">
        <f t="shared" si="1"/>
        <v>3.4999385975684638E-2</v>
      </c>
      <c r="L56" s="97">
        <f t="shared" si="2"/>
        <v>1710</v>
      </c>
      <c r="M56" s="101">
        <f t="shared" si="4"/>
        <v>1.3828797865027697E-2</v>
      </c>
      <c r="N56" s="98">
        <f t="shared" si="3"/>
        <v>65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48412</v>
      </c>
      <c r="D57" s="76">
        <v>50976</v>
      </c>
      <c r="E57" s="76">
        <v>50384</v>
      </c>
      <c r="F57" s="76"/>
      <c r="G57" s="76"/>
      <c r="H57" s="76"/>
      <c r="I57" s="90"/>
      <c r="J57" s="100">
        <f t="shared" si="0"/>
        <v>1.2302072727361515E-2</v>
      </c>
      <c r="K57" s="100">
        <f t="shared" si="1"/>
        <v>4.0733702387837724E-2</v>
      </c>
      <c r="L57" s="97">
        <f t="shared" si="2"/>
        <v>1972</v>
      </c>
      <c r="M57" s="101">
        <f t="shared" si="4"/>
        <v>1.594759613440621E-2</v>
      </c>
      <c r="N57" s="98">
        <f t="shared" si="3"/>
        <v>-592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3856</v>
      </c>
      <c r="D58" s="76">
        <v>4051</v>
      </c>
      <c r="E58" s="76">
        <v>4065</v>
      </c>
      <c r="F58" s="76"/>
      <c r="G58" s="76"/>
      <c r="H58" s="76"/>
      <c r="I58" s="90"/>
      <c r="J58" s="100">
        <f t="shared" si="0"/>
        <v>9.9253583750247222E-4</v>
      </c>
      <c r="K58" s="100">
        <f t="shared" si="1"/>
        <v>5.420124481327801E-2</v>
      </c>
      <c r="L58" s="97">
        <f t="shared" si="2"/>
        <v>209</v>
      </c>
      <c r="M58" s="101">
        <f t="shared" si="4"/>
        <v>1.6901864057256076E-3</v>
      </c>
      <c r="N58" s="98">
        <f t="shared" si="3"/>
        <v>14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7382</v>
      </c>
      <c r="D59" s="76">
        <v>7484</v>
      </c>
      <c r="E59" s="76">
        <v>7345</v>
      </c>
      <c r="F59" s="76"/>
      <c r="G59" s="76"/>
      <c r="H59" s="76"/>
      <c r="I59" s="90"/>
      <c r="J59" s="100">
        <f t="shared" si="0"/>
        <v>1.793401162719719E-3</v>
      </c>
      <c r="K59" s="100">
        <f t="shared" si="1"/>
        <v>-5.0121918179355188E-3</v>
      </c>
      <c r="L59" s="97">
        <f t="shared" si="2"/>
        <v>-37</v>
      </c>
      <c r="M59" s="101">
        <f t="shared" si="4"/>
        <v>-2.992196029274999E-4</v>
      </c>
      <c r="N59" s="98">
        <f t="shared" si="3"/>
        <v>-139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16952</v>
      </c>
      <c r="D60" s="76">
        <v>15262</v>
      </c>
      <c r="E60" s="76">
        <v>15383</v>
      </c>
      <c r="F60" s="76"/>
      <c r="G60" s="76"/>
      <c r="H60" s="76"/>
      <c r="I60" s="90"/>
      <c r="J60" s="100">
        <f t="shared" si="0"/>
        <v>3.7560095420173505E-3</v>
      </c>
      <c r="K60" s="100">
        <f t="shared" si="1"/>
        <v>-9.2555450684285043E-2</v>
      </c>
      <c r="L60" s="97">
        <f t="shared" si="2"/>
        <v>-1569</v>
      </c>
      <c r="M60" s="101">
        <f t="shared" si="4"/>
        <v>-1.2688528567385064E-2</v>
      </c>
      <c r="N60" s="98">
        <f t="shared" si="3"/>
        <v>121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73452</v>
      </c>
      <c r="D61" s="76">
        <v>82800</v>
      </c>
      <c r="E61" s="76">
        <v>83762</v>
      </c>
      <c r="F61" s="76"/>
      <c r="G61" s="76"/>
      <c r="H61" s="76"/>
      <c r="I61" s="90"/>
      <c r="J61" s="100">
        <f t="shared" si="0"/>
        <v>2.0451854076477757E-2</v>
      </c>
      <c r="K61" s="100">
        <f t="shared" si="1"/>
        <v>0.14036377498230138</v>
      </c>
      <c r="L61" s="97">
        <f t="shared" si="2"/>
        <v>10310</v>
      </c>
      <c r="M61" s="101">
        <f t="shared" si="4"/>
        <v>8.3377138004933085E-2</v>
      </c>
      <c r="N61" s="98">
        <f t="shared" si="3"/>
        <v>962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15545</v>
      </c>
      <c r="D62" s="76">
        <v>15266</v>
      </c>
      <c r="E62" s="76">
        <v>15317</v>
      </c>
      <c r="F62" s="76"/>
      <c r="G62" s="76"/>
      <c r="H62" s="76"/>
      <c r="I62" s="90"/>
      <c r="J62" s="100">
        <f t="shared" si="0"/>
        <v>3.7398945690099304E-3</v>
      </c>
      <c r="K62" s="100">
        <f t="shared" si="1"/>
        <v>-1.4667095529109038E-2</v>
      </c>
      <c r="L62" s="97">
        <f t="shared" si="2"/>
        <v>-228</v>
      </c>
      <c r="M62" s="101">
        <f t="shared" si="4"/>
        <v>-1.8438397153370265E-3</v>
      </c>
      <c r="N62" s="98">
        <f t="shared" si="3"/>
        <v>51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34863</v>
      </c>
      <c r="D63" s="76">
        <v>32924</v>
      </c>
      <c r="E63" s="76">
        <v>32765</v>
      </c>
      <c r="F63" s="76"/>
      <c r="G63" s="76"/>
      <c r="H63" s="76"/>
      <c r="I63" s="90"/>
      <c r="J63" s="100">
        <f t="shared" si="0"/>
        <v>8.0001074331533823E-3</v>
      </c>
      <c r="K63" s="100">
        <f t="shared" si="1"/>
        <v>-6.0178412643777067E-2</v>
      </c>
      <c r="L63" s="97">
        <f t="shared" si="2"/>
        <v>-2098</v>
      </c>
      <c r="M63" s="101">
        <f t="shared" si="4"/>
        <v>-1.6966560187618777E-2</v>
      </c>
      <c r="N63" s="98">
        <f t="shared" si="3"/>
        <v>-159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2108</v>
      </c>
      <c r="D64" s="76">
        <v>1949</v>
      </c>
      <c r="E64" s="76">
        <v>2005</v>
      </c>
      <c r="F64" s="76"/>
      <c r="G64" s="76"/>
      <c r="H64" s="76"/>
      <c r="I64" s="90"/>
      <c r="J64" s="100">
        <f t="shared" si="0"/>
        <v>4.89553346664811E-4</v>
      </c>
      <c r="K64" s="100">
        <f t="shared" si="1"/>
        <v>-4.8861480075901326E-2</v>
      </c>
      <c r="L64" s="97">
        <f t="shared" si="2"/>
        <v>-103</v>
      </c>
      <c r="M64" s="101">
        <f t="shared" si="4"/>
        <v>-8.3296267841979704E-4</v>
      </c>
      <c r="N64" s="98">
        <f t="shared" si="3"/>
        <v>56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22677</v>
      </c>
      <c r="D65" s="76">
        <v>24451</v>
      </c>
      <c r="E65" s="76">
        <v>24235</v>
      </c>
      <c r="F65" s="76"/>
      <c r="G65" s="76"/>
      <c r="H65" s="76"/>
      <c r="I65" s="90"/>
      <c r="J65" s="100">
        <f t="shared" si="0"/>
        <v>5.9173692550731644E-3</v>
      </c>
      <c r="K65" s="100">
        <f t="shared" si="1"/>
        <v>6.8703973188693396E-2</v>
      </c>
      <c r="L65" s="97">
        <f t="shared" si="2"/>
        <v>1558</v>
      </c>
      <c r="M65" s="101">
        <f t="shared" si="4"/>
        <v>1.2599571388136346E-2</v>
      </c>
      <c r="N65" s="98">
        <f t="shared" si="3"/>
        <v>-216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16942</v>
      </c>
      <c r="D66" s="76">
        <v>18711</v>
      </c>
      <c r="E66" s="76">
        <v>18718</v>
      </c>
      <c r="F66" s="76"/>
      <c r="G66" s="76"/>
      <c r="H66" s="76"/>
      <c r="I66" s="90"/>
      <c r="J66" s="100">
        <f t="shared" si="0"/>
        <v>4.5703040114074478E-3</v>
      </c>
      <c r="K66" s="100">
        <f t="shared" si="1"/>
        <v>0.10482823751623185</v>
      </c>
      <c r="L66" s="97">
        <f t="shared" si="2"/>
        <v>1776</v>
      </c>
      <c r="M66" s="101">
        <f t="shared" si="4"/>
        <v>1.4362540940519995E-2</v>
      </c>
      <c r="N66" s="98">
        <f t="shared" si="3"/>
        <v>7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16065</v>
      </c>
      <c r="D67" s="76">
        <v>15266</v>
      </c>
      <c r="E67" s="76">
        <v>14959</v>
      </c>
      <c r="F67" s="76"/>
      <c r="G67" s="76"/>
      <c r="H67" s="76"/>
      <c r="I67" s="90"/>
      <c r="J67" s="100">
        <f t="shared" ref="J67:J84" si="6">E67/$E$84</f>
        <v>3.6524830487575598E-3</v>
      </c>
      <c r="K67" s="100">
        <f t="shared" ref="K67:K84" si="7">(E67-C67)/C67</f>
        <v>-6.8845315904139434E-2</v>
      </c>
      <c r="L67" s="97">
        <f t="shared" ref="L67:L84" si="8">E67-C67</f>
        <v>-1106</v>
      </c>
      <c r="M67" s="101">
        <f t="shared" si="4"/>
        <v>-8.9442400226436448E-3</v>
      </c>
      <c r="N67" s="98">
        <f t="shared" ref="N67:N84" si="9">E67-D67</f>
        <v>-307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8453</v>
      </c>
      <c r="D68" s="76">
        <v>7897</v>
      </c>
      <c r="E68" s="76">
        <v>7856</v>
      </c>
      <c r="F68" s="76"/>
      <c r="G68" s="76"/>
      <c r="H68" s="76"/>
      <c r="I68" s="90"/>
      <c r="J68" s="100">
        <f t="shared" si="6"/>
        <v>1.9181701203983817E-3</v>
      </c>
      <c r="K68" s="100">
        <f t="shared" si="7"/>
        <v>-7.0625813320714534E-2</v>
      </c>
      <c r="L68" s="97">
        <f t="shared" si="8"/>
        <v>-597</v>
      </c>
      <c r="M68" s="101">
        <f t="shared" ref="M68:M84" si="10">L68/$L$84</f>
        <v>-4.8279487283166877E-3</v>
      </c>
      <c r="N68" s="98">
        <f t="shared" si="9"/>
        <v>-41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19650</v>
      </c>
      <c r="D69" s="76">
        <v>20043</v>
      </c>
      <c r="E69" s="76">
        <v>20394</v>
      </c>
      <c r="F69" s="76"/>
      <c r="G69" s="76"/>
      <c r="H69" s="76"/>
      <c r="I69" s="90"/>
      <c r="J69" s="100">
        <f t="shared" si="6"/>
        <v>4.9795266592928458E-3</v>
      </c>
      <c r="K69" s="100">
        <f t="shared" si="7"/>
        <v>3.7862595419847329E-2</v>
      </c>
      <c r="L69" s="97">
        <f t="shared" si="8"/>
        <v>744</v>
      </c>
      <c r="M69" s="101">
        <f t="shared" si="10"/>
        <v>6.0167401237313494E-3</v>
      </c>
      <c r="N69" s="98">
        <f t="shared" si="9"/>
        <v>351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9599</v>
      </c>
      <c r="D70" s="76">
        <v>10195</v>
      </c>
      <c r="E70" s="76">
        <v>10241</v>
      </c>
      <c r="F70" s="76"/>
      <c r="G70" s="76"/>
      <c r="H70" s="76"/>
      <c r="I70" s="90"/>
      <c r="J70" s="100">
        <f t="shared" si="6"/>
        <v>2.5005066449847028E-3</v>
      </c>
      <c r="K70" s="100">
        <f t="shared" si="7"/>
        <v>6.6881966871549126E-2</v>
      </c>
      <c r="L70" s="97">
        <f t="shared" si="8"/>
        <v>642</v>
      </c>
      <c r="M70" s="101">
        <f t="shared" si="10"/>
        <v>5.1918644616068899E-3</v>
      </c>
      <c r="N70" s="98">
        <f t="shared" si="9"/>
        <v>46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2128</v>
      </c>
      <c r="D71" s="76">
        <v>1721</v>
      </c>
      <c r="E71" s="76">
        <v>1741</v>
      </c>
      <c r="F71" s="76"/>
      <c r="G71" s="76"/>
      <c r="H71" s="76"/>
      <c r="I71" s="90"/>
      <c r="J71" s="100">
        <f t="shared" si="6"/>
        <v>4.2509345463513014E-4</v>
      </c>
      <c r="K71" s="100">
        <f t="shared" si="7"/>
        <v>-0.18186090225563908</v>
      </c>
      <c r="L71" s="97">
        <f t="shared" si="8"/>
        <v>-387</v>
      </c>
      <c r="M71" s="101">
        <f t="shared" si="10"/>
        <v>-3.129675306295742E-3</v>
      </c>
      <c r="N71" s="98">
        <f t="shared" si="9"/>
        <v>20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13498</v>
      </c>
      <c r="D72" s="76">
        <v>12389</v>
      </c>
      <c r="E72" s="76">
        <v>12290</v>
      </c>
      <c r="F72" s="76"/>
      <c r="G72" s="76"/>
      <c r="H72" s="76"/>
      <c r="I72" s="90"/>
      <c r="J72" s="100">
        <f t="shared" si="6"/>
        <v>3.0008033069877939E-3</v>
      </c>
      <c r="K72" s="100">
        <f t="shared" si="7"/>
        <v>-8.9494739961475778E-2</v>
      </c>
      <c r="L72" s="97">
        <f t="shared" si="8"/>
        <v>-1208</v>
      </c>
      <c r="M72" s="101">
        <f t="shared" si="10"/>
        <v>-9.7691156847681052E-3</v>
      </c>
      <c r="N72" s="98">
        <f t="shared" si="9"/>
        <v>-99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8212</v>
      </c>
      <c r="D73" s="76">
        <v>7428</v>
      </c>
      <c r="E73" s="76">
        <v>7371</v>
      </c>
      <c r="F73" s="76"/>
      <c r="G73" s="76"/>
      <c r="H73" s="76"/>
      <c r="I73" s="90"/>
      <c r="J73" s="100">
        <f t="shared" si="6"/>
        <v>1.7997494854196119E-3</v>
      </c>
      <c r="K73" s="100">
        <f t="shared" si="7"/>
        <v>-0.1024111056989771</v>
      </c>
      <c r="L73" s="97">
        <f t="shared" si="8"/>
        <v>-841</v>
      </c>
      <c r="M73" s="101">
        <f t="shared" si="10"/>
        <v>-6.8011807043791197E-3</v>
      </c>
      <c r="N73" s="98">
        <f t="shared" si="9"/>
        <v>-57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10596</v>
      </c>
      <c r="D74" s="76">
        <v>11602</v>
      </c>
      <c r="E74" s="76">
        <v>11558</v>
      </c>
      <c r="F74" s="76"/>
      <c r="G74" s="76"/>
      <c r="H74" s="76"/>
      <c r="I74" s="90"/>
      <c r="J74" s="100">
        <f t="shared" si="6"/>
        <v>2.8220736063600425E-3</v>
      </c>
      <c r="K74" s="100">
        <f t="shared" si="7"/>
        <v>9.0788976972442426E-2</v>
      </c>
      <c r="L74" s="97">
        <f t="shared" si="8"/>
        <v>962</v>
      </c>
      <c r="M74" s="101">
        <f t="shared" si="10"/>
        <v>7.7797096761149974E-3</v>
      </c>
      <c r="N74" s="98">
        <f t="shared" si="9"/>
        <v>-44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6442</v>
      </c>
      <c r="D75" s="76">
        <v>5727</v>
      </c>
      <c r="E75" s="76">
        <v>5834</v>
      </c>
      <c r="F75" s="76"/>
      <c r="G75" s="76"/>
      <c r="H75" s="76"/>
      <c r="I75" s="90"/>
      <c r="J75" s="100">
        <f t="shared" si="6"/>
        <v>1.4244659473528715E-3</v>
      </c>
      <c r="K75" s="100">
        <f t="shared" si="7"/>
        <v>-9.4380627134430295E-2</v>
      </c>
      <c r="L75" s="97">
        <f t="shared" si="8"/>
        <v>-608</v>
      </c>
      <c r="M75" s="101">
        <f t="shared" si="10"/>
        <v>-4.916905907565404E-3</v>
      </c>
      <c r="N75" s="98">
        <f t="shared" si="9"/>
        <v>107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7651</v>
      </c>
      <c r="D76" s="76">
        <v>8285</v>
      </c>
      <c r="E76" s="76">
        <v>8252</v>
      </c>
      <c r="F76" s="76"/>
      <c r="G76" s="76"/>
      <c r="H76" s="76"/>
      <c r="I76" s="90"/>
      <c r="J76" s="100">
        <f t="shared" si="6"/>
        <v>2.0148599584429031E-3</v>
      </c>
      <c r="K76" s="100">
        <f t="shared" si="7"/>
        <v>7.8551823291073061E-2</v>
      </c>
      <c r="L76" s="97">
        <f t="shared" si="8"/>
        <v>601</v>
      </c>
      <c r="M76" s="101">
        <f t="shared" si="10"/>
        <v>4.860296793498039E-3</v>
      </c>
      <c r="N76" s="98">
        <f t="shared" si="9"/>
        <v>-33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2296</v>
      </c>
      <c r="D77" s="76">
        <v>2160</v>
      </c>
      <c r="E77" s="76">
        <v>2169</v>
      </c>
      <c r="F77" s="76"/>
      <c r="G77" s="76"/>
      <c r="H77" s="76"/>
      <c r="I77" s="90"/>
      <c r="J77" s="100">
        <f t="shared" si="6"/>
        <v>5.2959661292567334E-4</v>
      </c>
      <c r="K77" s="100">
        <f t="shared" si="7"/>
        <v>-5.5313588850174213E-2</v>
      </c>
      <c r="L77" s="97">
        <f t="shared" si="8"/>
        <v>-127</v>
      </c>
      <c r="M77" s="101">
        <f t="shared" si="10"/>
        <v>-1.027051069507905E-3</v>
      </c>
      <c r="N77" s="98">
        <f t="shared" si="9"/>
        <v>9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4190</v>
      </c>
      <c r="D78" s="76">
        <v>4070</v>
      </c>
      <c r="E78" s="76">
        <v>3751</v>
      </c>
      <c r="F78" s="76"/>
      <c r="G78" s="76"/>
      <c r="H78" s="76"/>
      <c r="I78" s="90"/>
      <c r="J78" s="100">
        <f t="shared" si="6"/>
        <v>9.1586763258838207E-4</v>
      </c>
      <c r="K78" s="100">
        <f t="shared" si="7"/>
        <v>-0.10477326968973746</v>
      </c>
      <c r="L78" s="97">
        <f t="shared" si="8"/>
        <v>-439</v>
      </c>
      <c r="M78" s="101">
        <f t="shared" si="10"/>
        <v>-3.5502001536533096E-3</v>
      </c>
      <c r="N78" s="98">
        <f t="shared" si="9"/>
        <v>-319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12813</v>
      </c>
      <c r="D79" s="76">
        <v>13312</v>
      </c>
      <c r="E79" s="76">
        <v>13295</v>
      </c>
      <c r="F79" s="76"/>
      <c r="G79" s="76"/>
      <c r="H79" s="76"/>
      <c r="I79" s="90"/>
      <c r="J79" s="100">
        <f t="shared" si="6"/>
        <v>3.24619039596442E-3</v>
      </c>
      <c r="K79" s="100">
        <f t="shared" si="7"/>
        <v>3.7618044173885895E-2</v>
      </c>
      <c r="L79" s="97">
        <f t="shared" si="8"/>
        <v>482</v>
      </c>
      <c r="M79" s="101">
        <f t="shared" si="10"/>
        <v>3.8979418543528366E-3</v>
      </c>
      <c r="N79" s="98">
        <f t="shared" si="9"/>
        <v>-17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10376</v>
      </c>
      <c r="D80" s="76">
        <v>9316</v>
      </c>
      <c r="E80" s="76">
        <v>9351</v>
      </c>
      <c r="F80" s="76"/>
      <c r="G80" s="76"/>
      <c r="H80" s="76"/>
      <c r="I80" s="90"/>
      <c r="J80" s="100">
        <f t="shared" si="6"/>
        <v>2.2831986756422181E-3</v>
      </c>
      <c r="K80" s="100">
        <f t="shared" si="7"/>
        <v>-9.8785659213569771E-2</v>
      </c>
      <c r="L80" s="97">
        <f t="shared" si="8"/>
        <v>-1025</v>
      </c>
      <c r="M80" s="101">
        <f t="shared" si="10"/>
        <v>-8.2891917027212818E-3</v>
      </c>
      <c r="N80" s="98">
        <f t="shared" si="9"/>
        <v>35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4083</v>
      </c>
      <c r="D81" s="76">
        <v>3381</v>
      </c>
      <c r="E81" s="76">
        <v>3406</v>
      </c>
      <c r="F81" s="76"/>
      <c r="G81" s="76"/>
      <c r="H81" s="76"/>
      <c r="I81" s="90"/>
      <c r="J81" s="100">
        <f t="shared" si="6"/>
        <v>8.3163027368595821E-4</v>
      </c>
      <c r="K81" s="100">
        <f t="shared" si="7"/>
        <v>-0.16580945383296597</v>
      </c>
      <c r="L81" s="97">
        <f t="shared" si="8"/>
        <v>-677</v>
      </c>
      <c r="M81" s="101">
        <f t="shared" si="10"/>
        <v>-5.4749100319437145E-3</v>
      </c>
      <c r="N81" s="98">
        <f t="shared" si="9"/>
        <v>25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12714</v>
      </c>
      <c r="D82" s="76">
        <v>11781</v>
      </c>
      <c r="E82" s="76">
        <v>11682</v>
      </c>
      <c r="F82" s="76"/>
      <c r="G82" s="76"/>
      <c r="H82" s="76"/>
      <c r="I82" s="90"/>
      <c r="J82" s="100">
        <f t="shared" si="6"/>
        <v>2.8523502223133778E-3</v>
      </c>
      <c r="K82" s="100">
        <f t="shared" si="7"/>
        <v>-8.1170363378952337E-2</v>
      </c>
      <c r="L82" s="97">
        <f t="shared" si="8"/>
        <v>-1032</v>
      </c>
      <c r="M82" s="101">
        <f t="shared" si="10"/>
        <v>-8.3458008167886458E-3</v>
      </c>
      <c r="N82" s="98">
        <f t="shared" si="9"/>
        <v>-99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21299</v>
      </c>
      <c r="D83" s="76">
        <v>22736</v>
      </c>
      <c r="E83" s="76">
        <v>22934</v>
      </c>
      <c r="F83" s="76"/>
      <c r="G83" s="76"/>
      <c r="H83" s="76"/>
      <c r="I83" s="90"/>
      <c r="J83" s="100">
        <f t="shared" si="6"/>
        <v>5.5997089538208358E-3</v>
      </c>
      <c r="K83" s="100">
        <f t="shared" si="7"/>
        <v>7.676416733179961E-2</v>
      </c>
      <c r="L83" s="97">
        <f t="shared" si="8"/>
        <v>1635</v>
      </c>
      <c r="M83" s="101">
        <f t="shared" si="10"/>
        <v>1.322227164287736E-2</v>
      </c>
      <c r="N83" s="98">
        <f t="shared" si="9"/>
        <v>198</v>
      </c>
      <c r="O83" s="98">
        <f t="shared" si="11"/>
        <v>0</v>
      </c>
    </row>
    <row r="84" spans="1:15" s="110" customFormat="1">
      <c r="A84" s="192" t="s">
        <v>173</v>
      </c>
      <c r="B84" s="192"/>
      <c r="C84" s="77">
        <v>3971915</v>
      </c>
      <c r="D84" s="77">
        <v>4052853</v>
      </c>
      <c r="E84" s="77">
        <v>4095570</v>
      </c>
      <c r="F84" s="64"/>
      <c r="G84" s="64"/>
      <c r="H84" s="64"/>
      <c r="I84" s="113"/>
      <c r="J84" s="69">
        <f t="shared" si="6"/>
        <v>1</v>
      </c>
      <c r="K84" s="69">
        <f t="shared" si="7"/>
        <v>3.1132337927674687E-2</v>
      </c>
      <c r="L84" s="64">
        <f t="shared" si="8"/>
        <v>123655</v>
      </c>
      <c r="M84" s="70">
        <f t="shared" si="10"/>
        <v>1</v>
      </c>
      <c r="N84" s="64">
        <f t="shared" si="9"/>
        <v>42717</v>
      </c>
      <c r="O84" s="98">
        <f>H84-G84</f>
        <v>0</v>
      </c>
    </row>
    <row r="85" spans="1:15">
      <c r="F85" s="127"/>
      <c r="G85" s="127"/>
      <c r="H85" s="127"/>
      <c r="I85" s="73"/>
      <c r="M85" s="12"/>
    </row>
    <row r="86" spans="1:15">
      <c r="F86" s="141">
        <f>E84-C84</f>
        <v>123655</v>
      </c>
      <c r="G86" s="141">
        <f>E84-D84</f>
        <v>42717</v>
      </c>
      <c r="I86" s="20"/>
      <c r="M86" s="12"/>
    </row>
    <row r="87" spans="1:15">
      <c r="F87" s="141">
        <f>H84-F84</f>
        <v>0</v>
      </c>
      <c r="G87" s="141">
        <f>H84-G84</f>
        <v>0</v>
      </c>
      <c r="M87" s="12"/>
    </row>
    <row r="88" spans="1:15">
      <c r="M88" s="12"/>
    </row>
    <row r="89" spans="1:15">
      <c r="M89" s="12"/>
    </row>
    <row r="90" spans="1:15">
      <c r="M90" s="1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3" activePane="bottomLeft" state="frozen"/>
      <selection pane="bottomLeft" activeCell="I84" sqref="I84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89" t="s">
        <v>281</v>
      </c>
      <c r="C1" s="189"/>
      <c r="D1" s="190"/>
      <c r="E1" s="191" t="s">
        <v>280</v>
      </c>
      <c r="F1" s="189"/>
      <c r="G1" s="190"/>
    </row>
    <row r="2" spans="1:12" ht="45">
      <c r="A2" s="46" t="s">
        <v>174</v>
      </c>
      <c r="B2" s="46">
        <v>42856</v>
      </c>
      <c r="C2" s="46">
        <v>43191</v>
      </c>
      <c r="D2" s="93">
        <v>43221</v>
      </c>
      <c r="E2" s="93">
        <v>42856</v>
      </c>
      <c r="F2" s="93">
        <v>43191</v>
      </c>
      <c r="G2" s="93">
        <v>43221</v>
      </c>
      <c r="H2" s="1" t="s">
        <v>329</v>
      </c>
      <c r="I2" s="2" t="s">
        <v>330</v>
      </c>
      <c r="J2" s="2" t="s">
        <v>331</v>
      </c>
      <c r="K2" s="1" t="s">
        <v>262</v>
      </c>
      <c r="L2" s="92" t="s">
        <v>283</v>
      </c>
    </row>
    <row r="3" spans="1:12">
      <c r="A3" s="44" t="s">
        <v>175</v>
      </c>
      <c r="B3" s="88">
        <v>2272</v>
      </c>
      <c r="C3" s="53">
        <v>2300</v>
      </c>
      <c r="D3" s="25">
        <v>2355</v>
      </c>
      <c r="E3" s="25">
        <v>2286.9462571581698</v>
      </c>
      <c r="F3" s="25">
        <v>2495.3018193820099</v>
      </c>
      <c r="G3" s="25">
        <v>2564.0319099592898</v>
      </c>
      <c r="H3" s="39">
        <f>D3/$D$84</f>
        <v>2.2673226337527799E-2</v>
      </c>
      <c r="I3" s="39">
        <f t="shared" ref="I3:I66" si="0">(D3-B3)/B3</f>
        <v>3.653169014084507E-2</v>
      </c>
      <c r="J3" s="53">
        <f t="shared" ref="J3:J66" si="1">D3-B3</f>
        <v>83</v>
      </c>
      <c r="K3" s="53">
        <f>D3-C3</f>
        <v>55</v>
      </c>
      <c r="L3" s="97">
        <f>G3-F3</f>
        <v>68.730090577279952</v>
      </c>
    </row>
    <row r="4" spans="1:12">
      <c r="A4" s="44" t="s">
        <v>176</v>
      </c>
      <c r="B4" s="88">
        <v>286</v>
      </c>
      <c r="C4" s="53">
        <v>326</v>
      </c>
      <c r="D4" s="25">
        <v>325</v>
      </c>
      <c r="E4" s="25">
        <v>366.66407273357999</v>
      </c>
      <c r="F4" s="25">
        <v>418.52149419926502</v>
      </c>
      <c r="G4" s="25">
        <v>409.15782202189899</v>
      </c>
      <c r="H4" s="39">
        <f t="shared" ref="H4:H67" si="2">D4/$D$84</f>
        <v>3.1290015115484223E-3</v>
      </c>
      <c r="I4" s="39">
        <f t="shared" si="0"/>
        <v>0.13636363636363635</v>
      </c>
      <c r="J4" s="53">
        <f t="shared" si="1"/>
        <v>39</v>
      </c>
      <c r="K4" s="53">
        <f t="shared" ref="K4:K67" si="3">D4-C4</f>
        <v>-1</v>
      </c>
      <c r="L4" s="97">
        <f t="shared" ref="L4:L67" si="4">G4-F4</f>
        <v>-9.363672177366027</v>
      </c>
    </row>
    <row r="5" spans="1:12">
      <c r="A5" s="44" t="s">
        <v>177</v>
      </c>
      <c r="B5" s="88">
        <v>490</v>
      </c>
      <c r="C5" s="53">
        <v>674</v>
      </c>
      <c r="D5" s="25">
        <v>642</v>
      </c>
      <c r="E5" s="25">
        <v>655.97352606039306</v>
      </c>
      <c r="F5" s="25">
        <v>849.42841360219597</v>
      </c>
      <c r="G5" s="25">
        <v>856.56813623023095</v>
      </c>
      <c r="H5" s="39">
        <f t="shared" si="2"/>
        <v>6.1809814474279605E-3</v>
      </c>
      <c r="I5" s="39">
        <f t="shared" si="0"/>
        <v>0.31020408163265306</v>
      </c>
      <c r="J5" s="53">
        <f t="shared" si="1"/>
        <v>152</v>
      </c>
      <c r="K5" s="53">
        <f t="shared" si="3"/>
        <v>-32</v>
      </c>
      <c r="L5" s="97">
        <f t="shared" si="4"/>
        <v>7.1397226280349742</v>
      </c>
    </row>
    <row r="6" spans="1:12">
      <c r="A6" s="44" t="s">
        <v>178</v>
      </c>
      <c r="B6" s="88">
        <v>159</v>
      </c>
      <c r="C6" s="53">
        <v>121</v>
      </c>
      <c r="D6" s="25">
        <v>115</v>
      </c>
      <c r="E6" s="25">
        <v>190.20445227382899</v>
      </c>
      <c r="F6" s="25">
        <v>192.24823092776401</v>
      </c>
      <c r="G6" s="25">
        <v>162.275646038324</v>
      </c>
      <c r="H6" s="39">
        <f t="shared" si="2"/>
        <v>1.107185150240211E-3</v>
      </c>
      <c r="I6" s="39">
        <f t="shared" si="0"/>
        <v>-0.27672955974842767</v>
      </c>
      <c r="J6" s="53">
        <f t="shared" si="1"/>
        <v>-44</v>
      </c>
      <c r="K6" s="53">
        <f t="shared" si="3"/>
        <v>-6</v>
      </c>
      <c r="L6" s="97">
        <f t="shared" si="4"/>
        <v>-29.972584889440014</v>
      </c>
    </row>
    <row r="7" spans="1:12">
      <c r="A7" s="44" t="s">
        <v>179</v>
      </c>
      <c r="B7" s="88">
        <v>244</v>
      </c>
      <c r="C7" s="53">
        <v>241</v>
      </c>
      <c r="D7" s="25">
        <v>275</v>
      </c>
      <c r="E7" s="25">
        <v>298.24894587611902</v>
      </c>
      <c r="F7" s="25">
        <v>345.46429272609203</v>
      </c>
      <c r="G7" s="25">
        <v>336.14184394596202</v>
      </c>
      <c r="H7" s="39">
        <f t="shared" si="2"/>
        <v>2.6476166636178961E-3</v>
      </c>
      <c r="I7" s="39">
        <f t="shared" si="0"/>
        <v>0.12704918032786885</v>
      </c>
      <c r="J7" s="53">
        <f t="shared" si="1"/>
        <v>31</v>
      </c>
      <c r="K7" s="53">
        <f t="shared" si="3"/>
        <v>34</v>
      </c>
      <c r="L7" s="97">
        <f t="shared" si="4"/>
        <v>-9.3224487801300029</v>
      </c>
    </row>
    <row r="8" spans="1:12">
      <c r="A8" s="44" t="s">
        <v>180</v>
      </c>
      <c r="B8" s="88">
        <v>242</v>
      </c>
      <c r="C8" s="53">
        <v>228</v>
      </c>
      <c r="D8" s="25">
        <v>342</v>
      </c>
      <c r="E8" s="25">
        <v>315.21991767976101</v>
      </c>
      <c r="F8" s="25">
        <v>332.10265256912902</v>
      </c>
      <c r="G8" s="25">
        <v>445.47604060103203</v>
      </c>
      <c r="H8" s="39">
        <f t="shared" si="2"/>
        <v>3.2926723598448015E-3</v>
      </c>
      <c r="I8" s="39">
        <f t="shared" si="0"/>
        <v>0.41322314049586778</v>
      </c>
      <c r="J8" s="53">
        <f t="shared" si="1"/>
        <v>100</v>
      </c>
      <c r="K8" s="53">
        <f t="shared" si="3"/>
        <v>114</v>
      </c>
      <c r="L8" s="97">
        <f t="shared" si="4"/>
        <v>113.373388031903</v>
      </c>
    </row>
    <row r="9" spans="1:12">
      <c r="A9" s="44" t="s">
        <v>181</v>
      </c>
      <c r="B9" s="88">
        <v>7586</v>
      </c>
      <c r="C9" s="53">
        <v>7355</v>
      </c>
      <c r="D9" s="25">
        <v>8056</v>
      </c>
      <c r="E9" s="25">
        <v>8551.8539534676202</v>
      </c>
      <c r="F9" s="25">
        <v>8592.0044333180304</v>
      </c>
      <c r="G9" s="25">
        <v>9038.26353476443</v>
      </c>
      <c r="H9" s="39">
        <f t="shared" si="2"/>
        <v>7.7560726698566437E-2</v>
      </c>
      <c r="I9" s="39">
        <f t="shared" si="0"/>
        <v>6.195623517005009E-2</v>
      </c>
      <c r="J9" s="53">
        <f t="shared" si="1"/>
        <v>470</v>
      </c>
      <c r="K9" s="53">
        <f t="shared" si="3"/>
        <v>701</v>
      </c>
      <c r="L9" s="97">
        <f t="shared" si="4"/>
        <v>446.25910144639965</v>
      </c>
    </row>
    <row r="10" spans="1:12">
      <c r="A10" s="44" t="s">
        <v>182</v>
      </c>
      <c r="B10" s="88">
        <v>3579</v>
      </c>
      <c r="C10" s="53">
        <v>3278</v>
      </c>
      <c r="D10" s="25">
        <v>3330</v>
      </c>
      <c r="E10" s="25">
        <v>6042.5916255144102</v>
      </c>
      <c r="F10" s="25">
        <v>5769.5281998910996</v>
      </c>
      <c r="G10" s="25">
        <v>5576.3106117629304</v>
      </c>
      <c r="H10" s="39">
        <f t="shared" si="2"/>
        <v>3.2060230872173065E-2</v>
      </c>
      <c r="I10" s="39">
        <f t="shared" si="0"/>
        <v>-6.9572506286672262E-2</v>
      </c>
      <c r="J10" s="53">
        <f t="shared" si="1"/>
        <v>-249</v>
      </c>
      <c r="K10" s="53">
        <f t="shared" si="3"/>
        <v>52</v>
      </c>
      <c r="L10" s="97">
        <f t="shared" si="4"/>
        <v>-193.21758812816915</v>
      </c>
    </row>
    <row r="11" spans="1:12">
      <c r="A11" s="44" t="s">
        <v>183</v>
      </c>
      <c r="B11" s="88">
        <v>42</v>
      </c>
      <c r="C11" s="53">
        <v>79</v>
      </c>
      <c r="D11" s="25">
        <v>82</v>
      </c>
      <c r="E11" s="25">
        <v>60.439593995998599</v>
      </c>
      <c r="F11" s="25">
        <v>109.702472347483</v>
      </c>
      <c r="G11" s="25">
        <v>109.765704940086</v>
      </c>
      <c r="H11" s="39">
        <f t="shared" si="2"/>
        <v>7.8947115060606357E-4</v>
      </c>
      <c r="I11" s="39">
        <f t="shared" si="0"/>
        <v>0.95238095238095233</v>
      </c>
      <c r="J11" s="53">
        <f t="shared" si="1"/>
        <v>40</v>
      </c>
      <c r="K11" s="53">
        <f t="shared" si="3"/>
        <v>3</v>
      </c>
      <c r="L11" s="97">
        <f t="shared" si="4"/>
        <v>6.3232592603000626E-2</v>
      </c>
    </row>
    <row r="12" spans="1:12">
      <c r="A12" s="44" t="s">
        <v>184</v>
      </c>
      <c r="B12" s="88">
        <v>143</v>
      </c>
      <c r="C12" s="53">
        <v>187</v>
      </c>
      <c r="D12" s="25">
        <v>189</v>
      </c>
      <c r="E12" s="25">
        <v>159.755097421838</v>
      </c>
      <c r="F12" s="25">
        <v>233.01618737076299</v>
      </c>
      <c r="G12" s="25">
        <v>214.224413783231</v>
      </c>
      <c r="H12" s="39">
        <f t="shared" si="2"/>
        <v>1.8196347251773902E-3</v>
      </c>
      <c r="I12" s="39">
        <f t="shared" si="0"/>
        <v>0.32167832167832167</v>
      </c>
      <c r="J12" s="53">
        <f t="shared" si="1"/>
        <v>46</v>
      </c>
      <c r="K12" s="53">
        <f t="shared" si="3"/>
        <v>2</v>
      </c>
      <c r="L12" s="97">
        <f t="shared" si="4"/>
        <v>-18.791773587531992</v>
      </c>
    </row>
    <row r="13" spans="1:12">
      <c r="A13" s="44" t="s">
        <v>185</v>
      </c>
      <c r="B13" s="88">
        <v>963</v>
      </c>
      <c r="C13" s="53">
        <v>1107</v>
      </c>
      <c r="D13" s="25">
        <v>1036</v>
      </c>
      <c r="E13" s="25">
        <v>1360.66338787067</v>
      </c>
      <c r="F13" s="25">
        <v>1469.07602327163</v>
      </c>
      <c r="G13" s="25">
        <v>1461.3231965909999</v>
      </c>
      <c r="H13" s="39">
        <f t="shared" si="2"/>
        <v>9.9742940491205096E-3</v>
      </c>
      <c r="I13" s="39">
        <f t="shared" si="0"/>
        <v>7.5804776739356178E-2</v>
      </c>
      <c r="J13" s="53">
        <f t="shared" si="1"/>
        <v>73</v>
      </c>
      <c r="K13" s="53">
        <f t="shared" si="3"/>
        <v>-71</v>
      </c>
      <c r="L13" s="97">
        <f t="shared" si="4"/>
        <v>-7.7528266806300508</v>
      </c>
    </row>
    <row r="14" spans="1:12">
      <c r="A14" s="44" t="s">
        <v>186</v>
      </c>
      <c r="B14" s="88">
        <v>866</v>
      </c>
      <c r="C14" s="53">
        <v>981</v>
      </c>
      <c r="D14" s="25">
        <v>1016</v>
      </c>
      <c r="E14" s="25">
        <v>1064.81443890233</v>
      </c>
      <c r="F14" s="25">
        <v>1199.5540997774399</v>
      </c>
      <c r="G14" s="25">
        <v>1243.3103828344899</v>
      </c>
      <c r="H14" s="39">
        <f t="shared" si="2"/>
        <v>9.7817401099482993E-3</v>
      </c>
      <c r="I14" s="39">
        <f t="shared" si="0"/>
        <v>0.17321016166281755</v>
      </c>
      <c r="J14" s="53">
        <f t="shared" si="1"/>
        <v>150</v>
      </c>
      <c r="K14" s="53">
        <f t="shared" si="3"/>
        <v>35</v>
      </c>
      <c r="L14" s="97">
        <f t="shared" si="4"/>
        <v>43.756283057050041</v>
      </c>
    </row>
    <row r="15" spans="1:12">
      <c r="A15" s="44" t="s">
        <v>187</v>
      </c>
      <c r="B15" s="88">
        <v>187</v>
      </c>
      <c r="C15" s="53">
        <v>264</v>
      </c>
      <c r="D15" s="25">
        <v>214</v>
      </c>
      <c r="E15" s="25">
        <v>228.06231037736501</v>
      </c>
      <c r="F15" s="25">
        <v>323.41951303458598</v>
      </c>
      <c r="G15" s="25">
        <v>266.69901611642899</v>
      </c>
      <c r="H15" s="39">
        <f t="shared" si="2"/>
        <v>2.0603271491426538E-3</v>
      </c>
      <c r="I15" s="39">
        <f t="shared" si="0"/>
        <v>0.14438502673796791</v>
      </c>
      <c r="J15" s="53">
        <f t="shared" si="1"/>
        <v>27</v>
      </c>
      <c r="K15" s="53">
        <f t="shared" si="3"/>
        <v>-50</v>
      </c>
      <c r="L15" s="97">
        <f t="shared" si="4"/>
        <v>-56.720496918156982</v>
      </c>
    </row>
    <row r="16" spans="1:12">
      <c r="A16" s="44" t="s">
        <v>188</v>
      </c>
      <c r="B16" s="88">
        <v>352</v>
      </c>
      <c r="C16" s="53">
        <v>346</v>
      </c>
      <c r="D16" s="25">
        <v>433</v>
      </c>
      <c r="E16" s="25">
        <v>471.40752252466302</v>
      </c>
      <c r="F16" s="25">
        <v>485.98182438073002</v>
      </c>
      <c r="G16" s="25">
        <v>572.89346376990602</v>
      </c>
      <c r="H16" s="39">
        <f t="shared" si="2"/>
        <v>4.1687927830783601E-3</v>
      </c>
      <c r="I16" s="39">
        <f t="shared" si="0"/>
        <v>0.23011363636363635</v>
      </c>
      <c r="J16" s="53">
        <f t="shared" si="1"/>
        <v>81</v>
      </c>
      <c r="K16" s="53">
        <f t="shared" si="3"/>
        <v>87</v>
      </c>
      <c r="L16" s="97">
        <f t="shared" si="4"/>
        <v>86.911639389176003</v>
      </c>
    </row>
    <row r="17" spans="1:12">
      <c r="A17" s="44" t="s">
        <v>189</v>
      </c>
      <c r="B17" s="88">
        <v>47</v>
      </c>
      <c r="C17" s="53">
        <v>73</v>
      </c>
      <c r="D17" s="25">
        <v>29</v>
      </c>
      <c r="E17" s="25">
        <v>108.870113077703</v>
      </c>
      <c r="F17" s="25">
        <v>85.538501738922903</v>
      </c>
      <c r="G17" s="25">
        <v>68.366377926787493</v>
      </c>
      <c r="H17" s="39">
        <f t="shared" si="2"/>
        <v>2.7920321179970538E-4</v>
      </c>
      <c r="I17" s="39">
        <f t="shared" si="0"/>
        <v>-0.38297872340425532</v>
      </c>
      <c r="J17" s="53">
        <f t="shared" si="1"/>
        <v>-18</v>
      </c>
      <c r="K17" s="53">
        <f t="shared" si="3"/>
        <v>-44</v>
      </c>
      <c r="L17" s="97">
        <f t="shared" si="4"/>
        <v>-17.172123812135411</v>
      </c>
    </row>
    <row r="18" spans="1:12">
      <c r="A18" s="44" t="s">
        <v>190</v>
      </c>
      <c r="B18" s="88">
        <v>283</v>
      </c>
      <c r="C18" s="53">
        <v>293</v>
      </c>
      <c r="D18" s="25">
        <v>360</v>
      </c>
      <c r="E18" s="25">
        <v>327.660972147775</v>
      </c>
      <c r="F18" s="25">
        <v>367.27698124951797</v>
      </c>
      <c r="G18" s="25">
        <v>395.42352780248001</v>
      </c>
      <c r="H18" s="39">
        <f t="shared" si="2"/>
        <v>3.4659709050997912E-3</v>
      </c>
      <c r="I18" s="39">
        <f t="shared" si="0"/>
        <v>0.27208480565371024</v>
      </c>
      <c r="J18" s="53">
        <f t="shared" si="1"/>
        <v>77</v>
      </c>
      <c r="K18" s="53">
        <f t="shared" si="3"/>
        <v>67</v>
      </c>
      <c r="L18" s="97">
        <f t="shared" si="4"/>
        <v>28.146546552962036</v>
      </c>
    </row>
    <row r="19" spans="1:12">
      <c r="A19" s="44" t="s">
        <v>191</v>
      </c>
      <c r="B19" s="88">
        <v>128</v>
      </c>
      <c r="C19" s="53">
        <v>138</v>
      </c>
      <c r="D19" s="25">
        <v>163</v>
      </c>
      <c r="E19" s="25">
        <v>225.90243126961801</v>
      </c>
      <c r="F19" s="25">
        <v>279.63472408574802</v>
      </c>
      <c r="G19" s="25">
        <v>286.39244747849102</v>
      </c>
      <c r="H19" s="39">
        <f t="shared" si="2"/>
        <v>1.5693146042535166E-3</v>
      </c>
      <c r="I19" s="39">
        <f t="shared" si="0"/>
        <v>0.2734375</v>
      </c>
      <c r="J19" s="53">
        <f t="shared" si="1"/>
        <v>35</v>
      </c>
      <c r="K19" s="53">
        <f t="shared" si="3"/>
        <v>25</v>
      </c>
      <c r="L19" s="97">
        <f t="shared" si="4"/>
        <v>6.7577233927430029</v>
      </c>
    </row>
    <row r="20" spans="1:12">
      <c r="A20" s="44" t="s">
        <v>192</v>
      </c>
      <c r="B20" s="88">
        <v>115</v>
      </c>
      <c r="C20" s="53">
        <v>122</v>
      </c>
      <c r="D20" s="25">
        <v>90</v>
      </c>
      <c r="E20" s="25">
        <v>186.46526059622099</v>
      </c>
      <c r="F20" s="25">
        <v>290.159458744804</v>
      </c>
      <c r="G20" s="25">
        <v>145.99568420231401</v>
      </c>
      <c r="H20" s="39">
        <f t="shared" si="2"/>
        <v>8.664927262749478E-4</v>
      </c>
      <c r="I20" s="39">
        <f t="shared" si="0"/>
        <v>-0.21739130434782608</v>
      </c>
      <c r="J20" s="53">
        <f t="shared" si="1"/>
        <v>-25</v>
      </c>
      <c r="K20" s="53">
        <f t="shared" si="3"/>
        <v>-32</v>
      </c>
      <c r="L20" s="97">
        <f t="shared" si="4"/>
        <v>-144.16377454248999</v>
      </c>
    </row>
    <row r="21" spans="1:12">
      <c r="A21" s="44" t="s">
        <v>193</v>
      </c>
      <c r="B21" s="88">
        <v>339</v>
      </c>
      <c r="C21" s="53">
        <v>351</v>
      </c>
      <c r="D21" s="25">
        <v>293</v>
      </c>
      <c r="E21" s="25">
        <v>425.62470069527501</v>
      </c>
      <c r="F21" s="25">
        <v>380.89671560971698</v>
      </c>
      <c r="G21" s="25">
        <v>367.03432436953602</v>
      </c>
      <c r="H21" s="39">
        <f t="shared" si="2"/>
        <v>2.8209152088728854E-3</v>
      </c>
      <c r="I21" s="39">
        <f t="shared" si="0"/>
        <v>-0.13569321533923304</v>
      </c>
      <c r="J21" s="53">
        <f t="shared" si="1"/>
        <v>-46</v>
      </c>
      <c r="K21" s="53">
        <f t="shared" si="3"/>
        <v>-58</v>
      </c>
      <c r="L21" s="97">
        <f t="shared" si="4"/>
        <v>-13.862391240180955</v>
      </c>
    </row>
    <row r="22" spans="1:12">
      <c r="A22" s="44" t="s">
        <v>194</v>
      </c>
      <c r="B22" s="88">
        <v>163</v>
      </c>
      <c r="C22" s="53">
        <v>253</v>
      </c>
      <c r="D22" s="25">
        <v>209</v>
      </c>
      <c r="E22" s="25">
        <v>219.16674406042</v>
      </c>
      <c r="F22" s="25">
        <v>346.68450981582902</v>
      </c>
      <c r="G22" s="25">
        <v>281.032371066476</v>
      </c>
      <c r="H22" s="39">
        <f t="shared" si="2"/>
        <v>2.0121886643496008E-3</v>
      </c>
      <c r="I22" s="39">
        <f t="shared" si="0"/>
        <v>0.2822085889570552</v>
      </c>
      <c r="J22" s="53">
        <f t="shared" si="1"/>
        <v>46</v>
      </c>
      <c r="K22" s="53">
        <f t="shared" si="3"/>
        <v>-44</v>
      </c>
      <c r="L22" s="97">
        <f t="shared" si="4"/>
        <v>-65.652138749353014</v>
      </c>
    </row>
    <row r="23" spans="1:12">
      <c r="A23" s="44" t="s">
        <v>195</v>
      </c>
      <c r="B23" s="88">
        <v>5070</v>
      </c>
      <c r="C23" s="53">
        <v>4690</v>
      </c>
      <c r="D23" s="25">
        <v>4933</v>
      </c>
      <c r="E23" s="25">
        <v>5512.8319624107198</v>
      </c>
      <c r="F23" s="25">
        <v>5196.8959699688403</v>
      </c>
      <c r="G23" s="25">
        <v>5353.47686361671</v>
      </c>
      <c r="H23" s="39">
        <f t="shared" si="2"/>
        <v>4.7493429096825746E-2</v>
      </c>
      <c r="I23" s="39">
        <f t="shared" si="0"/>
        <v>-2.7021696252465484E-2</v>
      </c>
      <c r="J23" s="53">
        <f t="shared" si="1"/>
        <v>-137</v>
      </c>
      <c r="K23" s="53">
        <f t="shared" si="3"/>
        <v>243</v>
      </c>
      <c r="L23" s="97">
        <f t="shared" si="4"/>
        <v>156.58089364786974</v>
      </c>
    </row>
    <row r="24" spans="1:12">
      <c r="A24" s="44" t="s">
        <v>196</v>
      </c>
      <c r="B24" s="88">
        <v>384</v>
      </c>
      <c r="C24" s="53">
        <v>579</v>
      </c>
      <c r="D24" s="25">
        <v>554</v>
      </c>
      <c r="E24" s="25">
        <v>423.68368704432402</v>
      </c>
      <c r="F24" s="25">
        <v>709.09824125741795</v>
      </c>
      <c r="G24" s="25">
        <v>743.42813788857404</v>
      </c>
      <c r="H24" s="39">
        <f t="shared" si="2"/>
        <v>5.3337441150702342E-3</v>
      </c>
      <c r="I24" s="39">
        <f t="shared" si="0"/>
        <v>0.44270833333333331</v>
      </c>
      <c r="J24" s="53">
        <f t="shared" si="1"/>
        <v>170</v>
      </c>
      <c r="K24" s="53">
        <f t="shared" si="3"/>
        <v>-25</v>
      </c>
      <c r="L24" s="97">
        <f t="shared" si="4"/>
        <v>34.329896631156089</v>
      </c>
    </row>
    <row r="25" spans="1:12">
      <c r="A25" s="44" t="s">
        <v>197</v>
      </c>
      <c r="B25" s="88">
        <v>143</v>
      </c>
      <c r="C25" s="53">
        <v>129</v>
      </c>
      <c r="D25" s="25">
        <v>134</v>
      </c>
      <c r="E25" s="25">
        <v>181.87281325336301</v>
      </c>
      <c r="F25" s="25">
        <v>168.895330541904</v>
      </c>
      <c r="G25" s="25">
        <v>167.85978497132899</v>
      </c>
      <c r="H25" s="39">
        <f t="shared" si="2"/>
        <v>1.290111392453811E-3</v>
      </c>
      <c r="I25" s="39">
        <f t="shared" si="0"/>
        <v>-6.2937062937062943E-2</v>
      </c>
      <c r="J25" s="53">
        <f t="shared" si="1"/>
        <v>-9</v>
      </c>
      <c r="K25" s="53">
        <f t="shared" si="3"/>
        <v>5</v>
      </c>
      <c r="L25" s="97">
        <f t="shared" si="4"/>
        <v>-1.0355455705750103</v>
      </c>
    </row>
    <row r="26" spans="1:12">
      <c r="A26" s="44" t="s">
        <v>198</v>
      </c>
      <c r="B26" s="88">
        <v>467</v>
      </c>
      <c r="C26" s="53">
        <v>469</v>
      </c>
      <c r="D26" s="25">
        <v>431</v>
      </c>
      <c r="E26" s="25">
        <v>625.10932593163398</v>
      </c>
      <c r="F26" s="25">
        <v>563.37465627612301</v>
      </c>
      <c r="G26" s="25">
        <v>579.12883364672803</v>
      </c>
      <c r="H26" s="39">
        <f t="shared" si="2"/>
        <v>4.1495373891611391E-3</v>
      </c>
      <c r="I26" s="39">
        <f t="shared" si="0"/>
        <v>-7.7087794432548179E-2</v>
      </c>
      <c r="J26" s="53">
        <f t="shared" si="1"/>
        <v>-36</v>
      </c>
      <c r="K26" s="53">
        <f t="shared" si="3"/>
        <v>-38</v>
      </c>
      <c r="L26" s="97">
        <f t="shared" si="4"/>
        <v>15.754177370605021</v>
      </c>
    </row>
    <row r="27" spans="1:12">
      <c r="A27" s="44" t="s">
        <v>199</v>
      </c>
      <c r="B27" s="88">
        <v>1315</v>
      </c>
      <c r="C27" s="53">
        <v>1365</v>
      </c>
      <c r="D27" s="25">
        <v>1377</v>
      </c>
      <c r="E27" s="25">
        <v>1485.01156921556</v>
      </c>
      <c r="F27" s="25">
        <v>1550.82007787477</v>
      </c>
      <c r="G27" s="25">
        <v>1526.3042527831101</v>
      </c>
      <c r="H27" s="39">
        <f t="shared" si="2"/>
        <v>1.3257338712006701E-2</v>
      </c>
      <c r="I27" s="39">
        <f t="shared" si="0"/>
        <v>4.714828897338403E-2</v>
      </c>
      <c r="J27" s="53">
        <f t="shared" si="1"/>
        <v>62</v>
      </c>
      <c r="K27" s="53">
        <f t="shared" si="3"/>
        <v>12</v>
      </c>
      <c r="L27" s="97">
        <f t="shared" si="4"/>
        <v>-24.515825091659963</v>
      </c>
    </row>
    <row r="28" spans="1:12">
      <c r="A28" s="44" t="s">
        <v>112</v>
      </c>
      <c r="B28" s="88">
        <v>792</v>
      </c>
      <c r="C28" s="53">
        <v>1640</v>
      </c>
      <c r="D28" s="25">
        <v>969</v>
      </c>
      <c r="E28" s="25">
        <v>1040.6447697170399</v>
      </c>
      <c r="F28" s="25">
        <v>2071.2475237858498</v>
      </c>
      <c r="G28" s="25">
        <v>1269.1971154795799</v>
      </c>
      <c r="H28" s="39">
        <f t="shared" si="2"/>
        <v>9.3292383528936051E-3</v>
      </c>
      <c r="I28" s="39">
        <f t="shared" si="0"/>
        <v>0.22348484848484848</v>
      </c>
      <c r="J28" s="53">
        <f t="shared" si="1"/>
        <v>177</v>
      </c>
      <c r="K28" s="53">
        <f t="shared" si="3"/>
        <v>-671</v>
      </c>
      <c r="L28" s="97">
        <f t="shared" si="4"/>
        <v>-802.0504083062699</v>
      </c>
    </row>
    <row r="29" spans="1:12">
      <c r="A29" s="44" t="s">
        <v>200</v>
      </c>
      <c r="B29" s="88">
        <v>671</v>
      </c>
      <c r="C29" s="53">
        <v>622</v>
      </c>
      <c r="D29" s="25">
        <v>699</v>
      </c>
      <c r="E29" s="25">
        <v>740.12029101427902</v>
      </c>
      <c r="F29" s="25">
        <v>681.92720706449597</v>
      </c>
      <c r="G29" s="25">
        <v>767.83442323838096</v>
      </c>
      <c r="H29" s="39">
        <f t="shared" si="2"/>
        <v>6.7297601740687607E-3</v>
      </c>
      <c r="I29" s="39">
        <f t="shared" si="0"/>
        <v>4.1728763040238454E-2</v>
      </c>
      <c r="J29" s="53">
        <f t="shared" si="1"/>
        <v>28</v>
      </c>
      <c r="K29" s="53">
        <f t="shared" si="3"/>
        <v>77</v>
      </c>
      <c r="L29" s="97">
        <f t="shared" si="4"/>
        <v>85.90721617388499</v>
      </c>
    </row>
    <row r="30" spans="1:12">
      <c r="A30" s="44" t="s">
        <v>201</v>
      </c>
      <c r="B30" s="88">
        <v>382</v>
      </c>
      <c r="C30" s="53">
        <v>374</v>
      </c>
      <c r="D30" s="25">
        <v>429</v>
      </c>
      <c r="E30" s="25">
        <v>417.37619089394298</v>
      </c>
      <c r="F30" s="25">
        <v>446.82041255087802</v>
      </c>
      <c r="G30" s="25">
        <v>463.44710846947697</v>
      </c>
      <c r="H30" s="39">
        <f t="shared" si="2"/>
        <v>4.1302819952439181E-3</v>
      </c>
      <c r="I30" s="39">
        <f t="shared" si="0"/>
        <v>0.12303664921465969</v>
      </c>
      <c r="J30" s="53">
        <f t="shared" si="1"/>
        <v>47</v>
      </c>
      <c r="K30" s="53">
        <f t="shared" si="3"/>
        <v>55</v>
      </c>
      <c r="L30" s="97">
        <f t="shared" si="4"/>
        <v>16.626695918598955</v>
      </c>
    </row>
    <row r="31" spans="1:12">
      <c r="A31" s="44" t="s">
        <v>202</v>
      </c>
      <c r="B31" s="88">
        <v>384</v>
      </c>
      <c r="C31" s="53">
        <v>465</v>
      </c>
      <c r="D31" s="25">
        <v>495</v>
      </c>
      <c r="E31" s="25">
        <v>535.77835596288298</v>
      </c>
      <c r="F31" s="25">
        <v>665.76321655573997</v>
      </c>
      <c r="G31" s="25">
        <v>688.85139245582104</v>
      </c>
      <c r="H31" s="39">
        <f t="shared" si="2"/>
        <v>4.765709994512213E-3</v>
      </c>
      <c r="I31" s="39">
        <f t="shared" si="0"/>
        <v>0.2890625</v>
      </c>
      <c r="J31" s="53">
        <f t="shared" si="1"/>
        <v>111</v>
      </c>
      <c r="K31" s="53">
        <f t="shared" si="3"/>
        <v>30</v>
      </c>
      <c r="L31" s="97">
        <f t="shared" si="4"/>
        <v>23.088175900081069</v>
      </c>
    </row>
    <row r="32" spans="1:12">
      <c r="A32" s="44" t="s">
        <v>203</v>
      </c>
      <c r="B32" s="88">
        <v>177</v>
      </c>
      <c r="C32" s="53">
        <v>226</v>
      </c>
      <c r="D32" s="25">
        <v>262</v>
      </c>
      <c r="E32" s="25">
        <v>265.74868208711001</v>
      </c>
      <c r="F32" s="25">
        <v>412.502982596153</v>
      </c>
      <c r="G32" s="25">
        <v>404.17745817846998</v>
      </c>
      <c r="H32" s="39">
        <f t="shared" si="2"/>
        <v>2.5224566031559589E-3</v>
      </c>
      <c r="I32" s="39">
        <f t="shared" si="0"/>
        <v>0.48022598870056499</v>
      </c>
      <c r="J32" s="53">
        <f t="shared" si="1"/>
        <v>85</v>
      </c>
      <c r="K32" s="53">
        <f t="shared" si="3"/>
        <v>36</v>
      </c>
      <c r="L32" s="97">
        <f t="shared" si="4"/>
        <v>-8.3255244176830274</v>
      </c>
    </row>
    <row r="33" spans="1:12">
      <c r="A33" s="44" t="s">
        <v>204</v>
      </c>
      <c r="B33" s="88">
        <v>477</v>
      </c>
      <c r="C33" s="53">
        <v>449</v>
      </c>
      <c r="D33" s="25">
        <v>550</v>
      </c>
      <c r="E33" s="25">
        <v>637.65955809282798</v>
      </c>
      <c r="F33" s="25">
        <v>679.02905135628896</v>
      </c>
      <c r="G33" s="25">
        <v>737.53081267299001</v>
      </c>
      <c r="H33" s="39">
        <f t="shared" si="2"/>
        <v>5.2952333272357922E-3</v>
      </c>
      <c r="I33" s="39">
        <f t="shared" si="0"/>
        <v>0.15303983228511531</v>
      </c>
      <c r="J33" s="53">
        <f t="shared" si="1"/>
        <v>73</v>
      </c>
      <c r="K33" s="53">
        <f t="shared" si="3"/>
        <v>101</v>
      </c>
      <c r="L33" s="97">
        <f t="shared" si="4"/>
        <v>58.50176131670105</v>
      </c>
    </row>
    <row r="34" spans="1:12">
      <c r="A34" s="44" t="s">
        <v>205</v>
      </c>
      <c r="B34" s="88">
        <v>969</v>
      </c>
      <c r="C34" s="53">
        <v>1052</v>
      </c>
      <c r="D34" s="25">
        <v>1318</v>
      </c>
      <c r="E34" s="25">
        <v>1118.47103688638</v>
      </c>
      <c r="F34" s="25">
        <v>1183.21938666044</v>
      </c>
      <c r="G34" s="25">
        <v>1496.80586528858</v>
      </c>
      <c r="H34" s="39">
        <f t="shared" si="2"/>
        <v>1.268930459144868E-2</v>
      </c>
      <c r="I34" s="39">
        <f t="shared" si="0"/>
        <v>0.36016511867905054</v>
      </c>
      <c r="J34" s="53">
        <f t="shared" si="1"/>
        <v>349</v>
      </c>
      <c r="K34" s="53">
        <f t="shared" si="3"/>
        <v>266</v>
      </c>
      <c r="L34" s="97">
        <f t="shared" si="4"/>
        <v>313.58647862813996</v>
      </c>
    </row>
    <row r="35" spans="1:12">
      <c r="A35" s="44" t="s">
        <v>206</v>
      </c>
      <c r="B35" s="88">
        <v>2066</v>
      </c>
      <c r="C35" s="53">
        <v>2177</v>
      </c>
      <c r="D35" s="25">
        <v>2489</v>
      </c>
      <c r="E35" s="25">
        <v>2199.9170395984102</v>
      </c>
      <c r="F35" s="25">
        <v>2566.0460637239698</v>
      </c>
      <c r="G35" s="25">
        <v>2728.0410617597299</v>
      </c>
      <c r="H35" s="39">
        <f t="shared" si="2"/>
        <v>2.3963337729981611E-2</v>
      </c>
      <c r="I35" s="39">
        <f t="shared" si="0"/>
        <v>0.2047434656340755</v>
      </c>
      <c r="J35" s="53">
        <f t="shared" si="1"/>
        <v>423</v>
      </c>
      <c r="K35" s="53">
        <f t="shared" si="3"/>
        <v>312</v>
      </c>
      <c r="L35" s="97">
        <f t="shared" si="4"/>
        <v>161.99499803576009</v>
      </c>
    </row>
    <row r="36" spans="1:12">
      <c r="A36" s="44" t="s">
        <v>207</v>
      </c>
      <c r="B36" s="88">
        <v>260</v>
      </c>
      <c r="C36" s="53">
        <v>310</v>
      </c>
      <c r="D36" s="25">
        <v>392</v>
      </c>
      <c r="E36" s="25">
        <v>2199.9170395984102</v>
      </c>
      <c r="F36" s="25">
        <v>2566.0460637239698</v>
      </c>
      <c r="G36" s="25">
        <v>2728.0410617597299</v>
      </c>
      <c r="H36" s="39">
        <f t="shared" si="2"/>
        <v>3.7740572077753281E-3</v>
      </c>
      <c r="I36" s="39">
        <f t="shared" si="0"/>
        <v>0.50769230769230766</v>
      </c>
      <c r="J36" s="53">
        <f t="shared" si="1"/>
        <v>132</v>
      </c>
      <c r="K36" s="53">
        <f t="shared" si="3"/>
        <v>82</v>
      </c>
      <c r="L36" s="97">
        <f t="shared" si="4"/>
        <v>161.99499803576009</v>
      </c>
    </row>
    <row r="37" spans="1:12">
      <c r="A37" s="44" t="s">
        <v>208</v>
      </c>
      <c r="B37" s="88">
        <v>74</v>
      </c>
      <c r="C37" s="53">
        <v>89</v>
      </c>
      <c r="D37" s="25">
        <v>109</v>
      </c>
      <c r="E37" s="25">
        <v>124.182054220461</v>
      </c>
      <c r="F37" s="25">
        <v>172.80638129270901</v>
      </c>
      <c r="G37" s="25">
        <v>182.91680939186901</v>
      </c>
      <c r="H37" s="39">
        <f t="shared" si="2"/>
        <v>1.0494189684885479E-3</v>
      </c>
      <c r="I37" s="39">
        <f t="shared" si="0"/>
        <v>0.47297297297297297</v>
      </c>
      <c r="J37" s="53">
        <f t="shared" si="1"/>
        <v>35</v>
      </c>
      <c r="K37" s="53">
        <f t="shared" si="3"/>
        <v>20</v>
      </c>
      <c r="L37" s="97">
        <f t="shared" si="4"/>
        <v>10.110428099160004</v>
      </c>
    </row>
    <row r="38" spans="1:12">
      <c r="A38" s="44" t="s">
        <v>209</v>
      </c>
      <c r="B38" s="88">
        <v>39</v>
      </c>
      <c r="C38" s="53">
        <v>166</v>
      </c>
      <c r="D38" s="25">
        <v>105</v>
      </c>
      <c r="E38" s="25">
        <v>85.033267651234397</v>
      </c>
      <c r="F38" s="25">
        <v>234.761046550918</v>
      </c>
      <c r="G38" s="25">
        <v>207.72798684403</v>
      </c>
      <c r="H38" s="39">
        <f t="shared" si="2"/>
        <v>1.0109081806541056E-3</v>
      </c>
      <c r="I38" s="39">
        <f t="shared" si="0"/>
        <v>1.6923076923076923</v>
      </c>
      <c r="J38" s="53">
        <f t="shared" si="1"/>
        <v>66</v>
      </c>
      <c r="K38" s="53">
        <f t="shared" si="3"/>
        <v>-61</v>
      </c>
      <c r="L38" s="97">
        <f t="shared" si="4"/>
        <v>-27.033059706887997</v>
      </c>
    </row>
    <row r="39" spans="1:12">
      <c r="A39" s="44" t="s">
        <v>210</v>
      </c>
      <c r="B39" s="88">
        <v>996</v>
      </c>
      <c r="C39" s="53">
        <v>1044</v>
      </c>
      <c r="D39" s="25">
        <v>990</v>
      </c>
      <c r="E39" s="25">
        <v>1141.87563288909</v>
      </c>
      <c r="F39" s="25">
        <v>1200.4642933862899</v>
      </c>
      <c r="G39" s="25">
        <v>1134.11871642901</v>
      </c>
      <c r="H39" s="39">
        <f t="shared" si="2"/>
        <v>9.5314199890244259E-3</v>
      </c>
      <c r="I39" s="39">
        <f t="shared" si="0"/>
        <v>-6.024096385542169E-3</v>
      </c>
      <c r="J39" s="53">
        <f t="shared" si="1"/>
        <v>-6</v>
      </c>
      <c r="K39" s="53">
        <f t="shared" si="3"/>
        <v>-54</v>
      </c>
      <c r="L39" s="97">
        <f t="shared" si="4"/>
        <v>-66.345576957279945</v>
      </c>
    </row>
    <row r="40" spans="1:12">
      <c r="A40" s="44" t="s">
        <v>211</v>
      </c>
      <c r="B40" s="88">
        <v>62</v>
      </c>
      <c r="C40" s="53">
        <v>115</v>
      </c>
      <c r="D40" s="25">
        <v>100</v>
      </c>
      <c r="E40" s="25">
        <v>117.111972996601</v>
      </c>
      <c r="F40" s="25">
        <v>168.582576914887</v>
      </c>
      <c r="G40" s="25">
        <v>170.14577225277301</v>
      </c>
      <c r="H40" s="39">
        <f t="shared" si="2"/>
        <v>9.6276969586105306E-4</v>
      </c>
      <c r="I40" s="39">
        <f t="shared" si="0"/>
        <v>0.61290322580645162</v>
      </c>
      <c r="J40" s="53">
        <f t="shared" si="1"/>
        <v>38</v>
      </c>
      <c r="K40" s="53">
        <f t="shared" si="3"/>
        <v>-15</v>
      </c>
      <c r="L40" s="97">
        <f t="shared" si="4"/>
        <v>1.5631953378860146</v>
      </c>
    </row>
    <row r="41" spans="1:12">
      <c r="A41" s="44" t="s">
        <v>212</v>
      </c>
      <c r="B41" s="88">
        <v>411</v>
      </c>
      <c r="C41" s="53">
        <v>384</v>
      </c>
      <c r="D41" s="25">
        <v>339</v>
      </c>
      <c r="E41" s="25">
        <v>517.62985971722196</v>
      </c>
      <c r="F41" s="25">
        <v>460.77897704300602</v>
      </c>
      <c r="G41" s="25">
        <v>426.00765109172698</v>
      </c>
      <c r="H41" s="39">
        <f t="shared" si="2"/>
        <v>3.2637892689689699E-3</v>
      </c>
      <c r="I41" s="39">
        <f t="shared" si="0"/>
        <v>-0.17518248175182483</v>
      </c>
      <c r="J41" s="53">
        <f t="shared" si="1"/>
        <v>-72</v>
      </c>
      <c r="K41" s="53">
        <f t="shared" si="3"/>
        <v>-45</v>
      </c>
      <c r="L41" s="97">
        <f t="shared" si="4"/>
        <v>-34.771325951279039</v>
      </c>
    </row>
    <row r="42" spans="1:12">
      <c r="A42" s="44" t="s">
        <v>213</v>
      </c>
      <c r="B42" s="88">
        <v>30928</v>
      </c>
      <c r="C42" s="53">
        <v>28729</v>
      </c>
      <c r="D42" s="25">
        <v>31534</v>
      </c>
      <c r="E42" s="25">
        <v>30993.276076985199</v>
      </c>
      <c r="F42" s="25">
        <v>30318.865662285902</v>
      </c>
      <c r="G42" s="25">
        <v>32288.870434855799</v>
      </c>
      <c r="H42" s="39">
        <f t="shared" si="2"/>
        <v>0.30359979589282449</v>
      </c>
      <c r="I42" s="39">
        <f t="shared" si="0"/>
        <v>1.9593895499224002E-2</v>
      </c>
      <c r="J42" s="53">
        <f t="shared" si="1"/>
        <v>606</v>
      </c>
      <c r="K42" s="53">
        <f t="shared" si="3"/>
        <v>2805</v>
      </c>
      <c r="L42" s="97">
        <f t="shared" si="4"/>
        <v>1970.0047725698969</v>
      </c>
    </row>
    <row r="43" spans="1:12">
      <c r="A43" s="44" t="s">
        <v>214</v>
      </c>
      <c r="B43" s="88">
        <v>6375</v>
      </c>
      <c r="C43" s="53">
        <v>6580</v>
      </c>
      <c r="D43" s="25">
        <v>7110</v>
      </c>
      <c r="E43" s="25">
        <v>6836.09111458404</v>
      </c>
      <c r="F43" s="25">
        <v>7189.0672412117401</v>
      </c>
      <c r="G43" s="25">
        <v>7413.9405240775804</v>
      </c>
      <c r="H43" s="39">
        <f t="shared" si="2"/>
        <v>6.8452925375720869E-2</v>
      </c>
      <c r="I43" s="39">
        <f t="shared" si="0"/>
        <v>0.11529411764705882</v>
      </c>
      <c r="J43" s="53">
        <f t="shared" si="1"/>
        <v>735</v>
      </c>
      <c r="K43" s="53">
        <f t="shared" si="3"/>
        <v>530</v>
      </c>
      <c r="L43" s="97">
        <f t="shared" si="4"/>
        <v>224.87328286584034</v>
      </c>
    </row>
    <row r="44" spans="1:12">
      <c r="A44" s="44" t="s">
        <v>215</v>
      </c>
      <c r="B44" s="88">
        <v>1225</v>
      </c>
      <c r="C44" s="53">
        <v>938</v>
      </c>
      <c r="D44" s="25">
        <v>997</v>
      </c>
      <c r="E44" s="25">
        <v>1372.6394374293</v>
      </c>
      <c r="F44" s="25">
        <v>1196.94100485782</v>
      </c>
      <c r="G44" s="25">
        <v>1277.0697846289199</v>
      </c>
      <c r="H44" s="39">
        <f t="shared" si="2"/>
        <v>9.5988138677346995E-3</v>
      </c>
      <c r="I44" s="39">
        <f t="shared" si="0"/>
        <v>-0.18612244897959185</v>
      </c>
      <c r="J44" s="53">
        <f t="shared" si="1"/>
        <v>-228</v>
      </c>
      <c r="K44" s="53">
        <f t="shared" si="3"/>
        <v>59</v>
      </c>
      <c r="L44" s="97">
        <f t="shared" si="4"/>
        <v>80.128779771099971</v>
      </c>
    </row>
    <row r="45" spans="1:12">
      <c r="A45" s="44" t="s">
        <v>216</v>
      </c>
      <c r="B45" s="88">
        <v>224</v>
      </c>
      <c r="C45" s="53">
        <v>207</v>
      </c>
      <c r="D45" s="25">
        <v>258</v>
      </c>
      <c r="E45" s="25">
        <v>252.878572370732</v>
      </c>
      <c r="F45" s="25">
        <v>282.14895248438899</v>
      </c>
      <c r="G45" s="25">
        <v>291.48639801433899</v>
      </c>
      <c r="H45" s="39">
        <f t="shared" si="2"/>
        <v>2.4839458153215169E-3</v>
      </c>
      <c r="I45" s="39">
        <f t="shared" si="0"/>
        <v>0.15178571428571427</v>
      </c>
      <c r="J45" s="53">
        <f t="shared" si="1"/>
        <v>34</v>
      </c>
      <c r="K45" s="53">
        <f t="shared" si="3"/>
        <v>51</v>
      </c>
      <c r="L45" s="97">
        <f t="shared" si="4"/>
        <v>9.3374455299500028</v>
      </c>
    </row>
    <row r="46" spans="1:12">
      <c r="A46" s="44" t="s">
        <v>217</v>
      </c>
      <c r="B46" s="88">
        <v>347</v>
      </c>
      <c r="C46" s="53">
        <v>413</v>
      </c>
      <c r="D46" s="25">
        <v>364</v>
      </c>
      <c r="E46" s="25">
        <v>370.91699359333899</v>
      </c>
      <c r="F46" s="25">
        <v>467.57503951100699</v>
      </c>
      <c r="G46" s="25">
        <v>428.91985255466898</v>
      </c>
      <c r="H46" s="39">
        <f t="shared" si="2"/>
        <v>3.5044816929342333E-3</v>
      </c>
      <c r="I46" s="39">
        <f t="shared" si="0"/>
        <v>4.8991354466858789E-2</v>
      </c>
      <c r="J46" s="53">
        <f t="shared" si="1"/>
        <v>17</v>
      </c>
      <c r="K46" s="53">
        <f t="shared" si="3"/>
        <v>-49</v>
      </c>
      <c r="L46" s="97">
        <f t="shared" si="4"/>
        <v>-38.655186956338014</v>
      </c>
    </row>
    <row r="47" spans="1:12">
      <c r="A47" s="44" t="s">
        <v>218</v>
      </c>
      <c r="B47" s="88">
        <v>115</v>
      </c>
      <c r="C47" s="53">
        <v>176</v>
      </c>
      <c r="D47" s="25">
        <v>185</v>
      </c>
      <c r="E47" s="25">
        <v>212.47123122360199</v>
      </c>
      <c r="F47" s="25">
        <v>310.54403226739299</v>
      </c>
      <c r="G47" s="25">
        <v>342.53568561115702</v>
      </c>
      <c r="H47" s="39">
        <f t="shared" si="2"/>
        <v>1.7811239373429482E-3</v>
      </c>
      <c r="I47" s="39">
        <f t="shared" si="0"/>
        <v>0.60869565217391308</v>
      </c>
      <c r="J47" s="53">
        <f t="shared" si="1"/>
        <v>70</v>
      </c>
      <c r="K47" s="53">
        <f t="shared" si="3"/>
        <v>9</v>
      </c>
      <c r="L47" s="97">
        <f t="shared" si="4"/>
        <v>31.991653343764028</v>
      </c>
    </row>
    <row r="48" spans="1:12">
      <c r="A48" s="44" t="s">
        <v>219</v>
      </c>
      <c r="B48" s="88">
        <v>192</v>
      </c>
      <c r="C48" s="53">
        <v>284</v>
      </c>
      <c r="D48" s="25">
        <v>267</v>
      </c>
      <c r="E48" s="25">
        <v>255.647337280383</v>
      </c>
      <c r="F48" s="25">
        <v>414.644881565628</v>
      </c>
      <c r="G48" s="25">
        <v>360.32063920262101</v>
      </c>
      <c r="H48" s="39">
        <f t="shared" si="2"/>
        <v>2.5705950879490115E-3</v>
      </c>
      <c r="I48" s="39">
        <f t="shared" si="0"/>
        <v>0.390625</v>
      </c>
      <c r="J48" s="53">
        <f t="shared" si="1"/>
        <v>75</v>
      </c>
      <c r="K48" s="53">
        <f t="shared" si="3"/>
        <v>-17</v>
      </c>
      <c r="L48" s="97">
        <f t="shared" si="4"/>
        <v>-54.324242363006988</v>
      </c>
    </row>
    <row r="49" spans="1:12">
      <c r="A49" s="44" t="s">
        <v>220</v>
      </c>
      <c r="B49" s="88">
        <v>1586</v>
      </c>
      <c r="C49" s="53">
        <v>1574</v>
      </c>
      <c r="D49" s="25">
        <v>1690</v>
      </c>
      <c r="E49" s="25">
        <v>1919.5854968262399</v>
      </c>
      <c r="F49" s="25">
        <v>2007.2110564464799</v>
      </c>
      <c r="G49" s="25">
        <v>2045.2792625275199</v>
      </c>
      <c r="H49" s="39">
        <f t="shared" si="2"/>
        <v>1.6270807860051795E-2</v>
      </c>
      <c r="I49" s="39">
        <f t="shared" si="0"/>
        <v>6.5573770491803282E-2</v>
      </c>
      <c r="J49" s="53">
        <f t="shared" si="1"/>
        <v>104</v>
      </c>
      <c r="K49" s="53">
        <f t="shared" si="3"/>
        <v>116</v>
      </c>
      <c r="L49" s="97">
        <f t="shared" si="4"/>
        <v>38.068206081039989</v>
      </c>
    </row>
    <row r="50" spans="1:12">
      <c r="A50" s="44" t="s">
        <v>222</v>
      </c>
      <c r="B50" s="88">
        <v>48</v>
      </c>
      <c r="C50" s="53">
        <v>113</v>
      </c>
      <c r="D50" s="25">
        <v>104</v>
      </c>
      <c r="E50" s="25">
        <v>67.391754097858694</v>
      </c>
      <c r="F50" s="25">
        <v>116.83049147135701</v>
      </c>
      <c r="G50" s="25">
        <v>136.056766494714</v>
      </c>
      <c r="H50" s="39">
        <f t="shared" si="2"/>
        <v>1.0012804836954951E-3</v>
      </c>
      <c r="I50" s="39">
        <f t="shared" si="0"/>
        <v>1.1666666666666667</v>
      </c>
      <c r="J50" s="53">
        <f t="shared" si="1"/>
        <v>56</v>
      </c>
      <c r="K50" s="53">
        <f t="shared" si="3"/>
        <v>-9</v>
      </c>
      <c r="L50" s="97">
        <f t="shared" si="4"/>
        <v>19.22627502335699</v>
      </c>
    </row>
    <row r="51" spans="1:12">
      <c r="A51" s="44" t="s">
        <v>130</v>
      </c>
      <c r="B51" s="88">
        <v>283</v>
      </c>
      <c r="C51" s="53">
        <v>302</v>
      </c>
      <c r="D51" s="25">
        <v>307</v>
      </c>
      <c r="E51" s="25">
        <v>329.05441333544098</v>
      </c>
      <c r="F51" s="25">
        <v>385.55563752659901</v>
      </c>
      <c r="G51" s="25">
        <v>357.22680591982601</v>
      </c>
      <c r="H51" s="39">
        <f t="shared" si="2"/>
        <v>2.955702966293433E-3</v>
      </c>
      <c r="I51" s="39">
        <f t="shared" si="0"/>
        <v>8.4805653710247356E-2</v>
      </c>
      <c r="J51" s="53">
        <f t="shared" si="1"/>
        <v>24</v>
      </c>
      <c r="K51" s="53">
        <f t="shared" si="3"/>
        <v>5</v>
      </c>
      <c r="L51" s="97">
        <f t="shared" si="4"/>
        <v>-28.328831606773008</v>
      </c>
    </row>
    <row r="52" spans="1:12">
      <c r="A52" s="44" t="s">
        <v>223</v>
      </c>
      <c r="B52" s="88">
        <v>532</v>
      </c>
      <c r="C52" s="53">
        <v>412</v>
      </c>
      <c r="D52" s="25">
        <v>450</v>
      </c>
      <c r="E52" s="25">
        <v>568.75201206001805</v>
      </c>
      <c r="F52" s="25">
        <v>453.11087990114203</v>
      </c>
      <c r="G52" s="25">
        <v>481.039554879447</v>
      </c>
      <c r="H52" s="39">
        <f t="shared" si="2"/>
        <v>4.3324636313747389E-3</v>
      </c>
      <c r="I52" s="39">
        <f t="shared" si="0"/>
        <v>-0.15413533834586465</v>
      </c>
      <c r="J52" s="53">
        <f t="shared" si="1"/>
        <v>-82</v>
      </c>
      <c r="K52" s="53">
        <f t="shared" si="3"/>
        <v>38</v>
      </c>
      <c r="L52" s="97">
        <f t="shared" si="4"/>
        <v>27.928674978304969</v>
      </c>
    </row>
    <row r="53" spans="1:12">
      <c r="A53" s="44" t="s">
        <v>221</v>
      </c>
      <c r="B53" s="88">
        <v>115</v>
      </c>
      <c r="C53" s="53">
        <v>114</v>
      </c>
      <c r="D53" s="25">
        <v>152</v>
      </c>
      <c r="E53" s="25">
        <v>139.89770428748699</v>
      </c>
      <c r="F53" s="25">
        <v>171.401369740418</v>
      </c>
      <c r="G53" s="25">
        <v>186.652218026014</v>
      </c>
      <c r="H53" s="39">
        <f t="shared" si="2"/>
        <v>1.4634099377088007E-3</v>
      </c>
      <c r="I53" s="39">
        <f t="shared" si="0"/>
        <v>0.32173913043478258</v>
      </c>
      <c r="J53" s="53">
        <f t="shared" si="1"/>
        <v>37</v>
      </c>
      <c r="K53" s="53">
        <f t="shared" si="3"/>
        <v>38</v>
      </c>
      <c r="L53" s="97">
        <f t="shared" si="4"/>
        <v>15.250848285595993</v>
      </c>
    </row>
    <row r="54" spans="1:12">
      <c r="A54" s="44" t="s">
        <v>224</v>
      </c>
      <c r="B54" s="88">
        <v>3518</v>
      </c>
      <c r="C54" s="53">
        <v>3334</v>
      </c>
      <c r="D54" s="25">
        <v>3581</v>
      </c>
      <c r="E54" s="25">
        <v>3624.6670447355</v>
      </c>
      <c r="F54" s="25">
        <v>3501.35630364083</v>
      </c>
      <c r="G54" s="25">
        <v>3978.89679523833</v>
      </c>
      <c r="H54" s="39">
        <f t="shared" si="2"/>
        <v>3.4476782808784308E-2</v>
      </c>
      <c r="I54" s="39">
        <f t="shared" si="0"/>
        <v>1.7907902217168845E-2</v>
      </c>
      <c r="J54" s="53">
        <f t="shared" si="1"/>
        <v>63</v>
      </c>
      <c r="K54" s="53">
        <f t="shared" si="3"/>
        <v>247</v>
      </c>
      <c r="L54" s="97">
        <f t="shared" si="4"/>
        <v>477.54049159750002</v>
      </c>
    </row>
    <row r="55" spans="1:12">
      <c r="A55" s="44" t="s">
        <v>225</v>
      </c>
      <c r="B55" s="88">
        <v>1900</v>
      </c>
      <c r="C55" s="53">
        <v>1709</v>
      </c>
      <c r="D55" s="25">
        <v>1809</v>
      </c>
      <c r="E55" s="25">
        <v>2352.6683736257601</v>
      </c>
      <c r="F55" s="25">
        <v>2169.5194738836399</v>
      </c>
      <c r="G55" s="25">
        <v>2221.9060423881201</v>
      </c>
      <c r="H55" s="39">
        <f t="shared" si="2"/>
        <v>1.741650379812645E-2</v>
      </c>
      <c r="I55" s="39">
        <f t="shared" si="0"/>
        <v>-4.7894736842105261E-2</v>
      </c>
      <c r="J55" s="53">
        <f t="shared" si="1"/>
        <v>-91</v>
      </c>
      <c r="K55" s="53">
        <f t="shared" si="3"/>
        <v>100</v>
      </c>
      <c r="L55" s="97">
        <f t="shared" si="4"/>
        <v>52.386568504480238</v>
      </c>
    </row>
    <row r="56" spans="1:12">
      <c r="A56" s="44" t="s">
        <v>226</v>
      </c>
      <c r="B56" s="88">
        <v>406</v>
      </c>
      <c r="C56" s="53">
        <v>544</v>
      </c>
      <c r="D56" s="25">
        <v>504</v>
      </c>
      <c r="E56" s="25">
        <v>607.84174431697897</v>
      </c>
      <c r="F56" s="25">
        <v>758.250255996742</v>
      </c>
      <c r="G56" s="25">
        <v>645.07170214263397</v>
      </c>
      <c r="H56" s="39">
        <f t="shared" si="2"/>
        <v>4.8523592671397076E-3</v>
      </c>
      <c r="I56" s="39">
        <f t="shared" si="0"/>
        <v>0.2413793103448276</v>
      </c>
      <c r="J56" s="53">
        <f t="shared" si="1"/>
        <v>98</v>
      </c>
      <c r="K56" s="53">
        <f t="shared" si="3"/>
        <v>-40</v>
      </c>
      <c r="L56" s="97">
        <f t="shared" si="4"/>
        <v>-113.17855385410803</v>
      </c>
    </row>
    <row r="57" spans="1:12">
      <c r="A57" s="44" t="s">
        <v>227</v>
      </c>
      <c r="B57" s="88">
        <v>553</v>
      </c>
      <c r="C57" s="53">
        <v>555</v>
      </c>
      <c r="D57" s="25">
        <v>632</v>
      </c>
      <c r="E57" s="25">
        <v>645.06472709863704</v>
      </c>
      <c r="F57" s="25">
        <v>691.19028398671196</v>
      </c>
      <c r="G57" s="25">
        <v>738.87937605182401</v>
      </c>
      <c r="H57" s="39">
        <f t="shared" si="2"/>
        <v>6.0847044778418553E-3</v>
      </c>
      <c r="I57" s="39">
        <f t="shared" si="0"/>
        <v>0.14285714285714285</v>
      </c>
      <c r="J57" s="53">
        <f t="shared" si="1"/>
        <v>79</v>
      </c>
      <c r="K57" s="53">
        <f t="shared" si="3"/>
        <v>77</v>
      </c>
      <c r="L57" s="97">
        <f t="shared" si="4"/>
        <v>47.68909206511205</v>
      </c>
    </row>
    <row r="58" spans="1:12">
      <c r="A58" s="44" t="s">
        <v>228</v>
      </c>
      <c r="B58" s="88">
        <v>1498</v>
      </c>
      <c r="C58" s="53">
        <v>1930</v>
      </c>
      <c r="D58" s="25">
        <v>1760</v>
      </c>
      <c r="E58" s="25">
        <v>1636.19075298434</v>
      </c>
      <c r="F58" s="25">
        <v>2033.7962952503401</v>
      </c>
      <c r="G58" s="25">
        <v>1922.3602357007301</v>
      </c>
      <c r="H58" s="39">
        <f t="shared" si="2"/>
        <v>1.6944746647154535E-2</v>
      </c>
      <c r="I58" s="39">
        <f t="shared" si="0"/>
        <v>0.17489986648865152</v>
      </c>
      <c r="J58" s="53">
        <f t="shared" si="1"/>
        <v>262</v>
      </c>
      <c r="K58" s="53">
        <f t="shared" si="3"/>
        <v>-170</v>
      </c>
      <c r="L58" s="97">
        <f t="shared" si="4"/>
        <v>-111.43605954961004</v>
      </c>
    </row>
    <row r="59" spans="1:12">
      <c r="A59" s="44" t="s">
        <v>229</v>
      </c>
      <c r="B59" s="88">
        <v>561</v>
      </c>
      <c r="C59" s="53">
        <v>799</v>
      </c>
      <c r="D59" s="25">
        <v>642</v>
      </c>
      <c r="E59" s="25">
        <v>655.91944706551897</v>
      </c>
      <c r="F59" s="25">
        <v>935.98864251948999</v>
      </c>
      <c r="G59" s="25">
        <v>750.27020029939695</v>
      </c>
      <c r="H59" s="39">
        <f t="shared" si="2"/>
        <v>6.1809814474279605E-3</v>
      </c>
      <c r="I59" s="39">
        <f t="shared" si="0"/>
        <v>0.14438502673796791</v>
      </c>
      <c r="J59" s="53">
        <f t="shared" si="1"/>
        <v>81</v>
      </c>
      <c r="K59" s="53">
        <f t="shared" si="3"/>
        <v>-157</v>
      </c>
      <c r="L59" s="97">
        <f t="shared" si="4"/>
        <v>-185.71844222009304</v>
      </c>
    </row>
    <row r="60" spans="1:12">
      <c r="A60" s="44" t="s">
        <v>230</v>
      </c>
      <c r="B60" s="88">
        <v>1687</v>
      </c>
      <c r="C60" s="53">
        <v>1885</v>
      </c>
      <c r="D60" s="25">
        <v>2009</v>
      </c>
      <c r="E60" s="25">
        <v>1905.1983228243701</v>
      </c>
      <c r="F60" s="25">
        <v>2074.4009971435198</v>
      </c>
      <c r="G60" s="25">
        <v>2263.2662755123101</v>
      </c>
      <c r="H60" s="39">
        <f t="shared" si="2"/>
        <v>1.9342043189848557E-2</v>
      </c>
      <c r="I60" s="39">
        <f t="shared" si="0"/>
        <v>0.1908713692946058</v>
      </c>
      <c r="J60" s="53">
        <f t="shared" si="1"/>
        <v>322</v>
      </c>
      <c r="K60" s="53">
        <f t="shared" si="3"/>
        <v>124</v>
      </c>
      <c r="L60" s="97">
        <f t="shared" si="4"/>
        <v>188.86527836879031</v>
      </c>
    </row>
    <row r="61" spans="1:12">
      <c r="A61" s="44" t="s">
        <v>231</v>
      </c>
      <c r="B61" s="88">
        <v>939</v>
      </c>
      <c r="C61" s="53">
        <v>1002</v>
      </c>
      <c r="D61" s="25">
        <v>1046</v>
      </c>
      <c r="E61" s="25">
        <v>1897.5073193404501</v>
      </c>
      <c r="F61" s="25">
        <v>1985.4767628213499</v>
      </c>
      <c r="G61" s="25">
        <v>2058.8708743009101</v>
      </c>
      <c r="H61" s="39">
        <f t="shared" si="2"/>
        <v>1.0070571018706615E-2</v>
      </c>
      <c r="I61" s="39">
        <f t="shared" si="0"/>
        <v>0.11395101171458999</v>
      </c>
      <c r="J61" s="53">
        <f t="shared" si="1"/>
        <v>107</v>
      </c>
      <c r="K61" s="53">
        <f t="shared" si="3"/>
        <v>44</v>
      </c>
      <c r="L61" s="97">
        <f t="shared" si="4"/>
        <v>73.394111479560252</v>
      </c>
    </row>
    <row r="62" spans="1:12">
      <c r="A62" s="44" t="s">
        <v>232</v>
      </c>
      <c r="B62" s="88">
        <v>86</v>
      </c>
      <c r="C62" s="53">
        <v>94</v>
      </c>
      <c r="D62" s="25">
        <v>122</v>
      </c>
      <c r="E62" s="25">
        <v>147.15642564341701</v>
      </c>
      <c r="F62" s="25">
        <v>201.41805463279499</v>
      </c>
      <c r="G62" s="25">
        <v>207.123590511157</v>
      </c>
      <c r="H62" s="39">
        <f t="shared" si="2"/>
        <v>1.1745790289504848E-3</v>
      </c>
      <c r="I62" s="39">
        <f t="shared" si="0"/>
        <v>0.41860465116279072</v>
      </c>
      <c r="J62" s="53">
        <f t="shared" si="1"/>
        <v>36</v>
      </c>
      <c r="K62" s="53">
        <f t="shared" si="3"/>
        <v>28</v>
      </c>
      <c r="L62" s="97">
        <f t="shared" si="4"/>
        <v>5.7055358783620136</v>
      </c>
    </row>
    <row r="63" spans="1:12">
      <c r="A63" s="44" t="s">
        <v>233</v>
      </c>
      <c r="B63" s="88">
        <v>262</v>
      </c>
      <c r="C63" s="53">
        <v>221</v>
      </c>
      <c r="D63" s="25">
        <v>226</v>
      </c>
      <c r="E63" s="25">
        <v>377.80076382763798</v>
      </c>
      <c r="F63" s="25">
        <v>302.63787646239598</v>
      </c>
      <c r="G63" s="25">
        <v>325.886859436414</v>
      </c>
      <c r="H63" s="39">
        <f t="shared" si="2"/>
        <v>2.17585951264598E-3</v>
      </c>
      <c r="I63" s="39">
        <f t="shared" si="0"/>
        <v>-0.13740458015267176</v>
      </c>
      <c r="J63" s="53">
        <f t="shared" si="1"/>
        <v>-36</v>
      </c>
      <c r="K63" s="53">
        <f t="shared" si="3"/>
        <v>5</v>
      </c>
      <c r="L63" s="97">
        <f t="shared" si="4"/>
        <v>23.24898297401802</v>
      </c>
    </row>
    <row r="64" spans="1:12">
      <c r="A64" s="44" t="s">
        <v>234</v>
      </c>
      <c r="B64" s="88">
        <v>207</v>
      </c>
      <c r="C64" s="53">
        <v>265</v>
      </c>
      <c r="D64" s="25">
        <v>275</v>
      </c>
      <c r="E64" s="25">
        <v>285.63892638880299</v>
      </c>
      <c r="F64" s="25">
        <v>346.25454360522502</v>
      </c>
      <c r="G64" s="25">
        <v>379.47496357506401</v>
      </c>
      <c r="H64" s="39">
        <f t="shared" si="2"/>
        <v>2.6476166636178961E-3</v>
      </c>
      <c r="I64" s="39">
        <f t="shared" si="0"/>
        <v>0.32850241545893721</v>
      </c>
      <c r="J64" s="53">
        <f t="shared" si="1"/>
        <v>68</v>
      </c>
      <c r="K64" s="53">
        <f t="shared" si="3"/>
        <v>10</v>
      </c>
      <c r="L64" s="97">
        <f t="shared" si="4"/>
        <v>33.220419969838986</v>
      </c>
    </row>
    <row r="65" spans="1:12">
      <c r="A65" s="44" t="s">
        <v>235</v>
      </c>
      <c r="B65" s="88">
        <v>486</v>
      </c>
      <c r="C65" s="53">
        <v>549</v>
      </c>
      <c r="D65" s="25">
        <v>560</v>
      </c>
      <c r="E65" s="25">
        <v>555.86978026878296</v>
      </c>
      <c r="F65" s="25">
        <v>769.38582105519504</v>
      </c>
      <c r="G65" s="25">
        <v>750.25807634721502</v>
      </c>
      <c r="H65" s="39">
        <f t="shared" si="2"/>
        <v>5.3915102968218973E-3</v>
      </c>
      <c r="I65" s="39">
        <f t="shared" si="0"/>
        <v>0.15226337448559671</v>
      </c>
      <c r="J65" s="53">
        <f t="shared" si="1"/>
        <v>74</v>
      </c>
      <c r="K65" s="53">
        <f t="shared" si="3"/>
        <v>11</v>
      </c>
      <c r="L65" s="97">
        <f t="shared" si="4"/>
        <v>-19.127744707980014</v>
      </c>
    </row>
    <row r="66" spans="1:12">
      <c r="A66" s="44" t="s">
        <v>236</v>
      </c>
      <c r="B66" s="88">
        <v>515</v>
      </c>
      <c r="C66" s="53">
        <v>407</v>
      </c>
      <c r="D66" s="25">
        <v>465</v>
      </c>
      <c r="E66" s="25">
        <v>547.66550783986395</v>
      </c>
      <c r="F66" s="25">
        <v>458.51287126912302</v>
      </c>
      <c r="G66" s="25">
        <v>493.85754900832802</v>
      </c>
      <c r="H66" s="39">
        <f t="shared" si="2"/>
        <v>4.4768790857538966E-3</v>
      </c>
      <c r="I66" s="39">
        <f t="shared" si="0"/>
        <v>-9.7087378640776698E-2</v>
      </c>
      <c r="J66" s="53">
        <f t="shared" si="1"/>
        <v>-50</v>
      </c>
      <c r="K66" s="53">
        <f t="shared" si="3"/>
        <v>58</v>
      </c>
      <c r="L66" s="97">
        <f t="shared" si="4"/>
        <v>35.344677739204997</v>
      </c>
    </row>
    <row r="67" spans="1:12">
      <c r="A67" s="44" t="s">
        <v>237</v>
      </c>
      <c r="B67" s="88">
        <v>313</v>
      </c>
      <c r="C67" s="53">
        <v>269</v>
      </c>
      <c r="D67" s="25">
        <v>257</v>
      </c>
      <c r="E67" s="25">
        <v>358.53975297847398</v>
      </c>
      <c r="F67" s="25">
        <v>325.19706191116802</v>
      </c>
      <c r="G67" s="25">
        <v>319.72024045871802</v>
      </c>
      <c r="H67" s="39">
        <f t="shared" si="2"/>
        <v>2.4743181183629064E-3</v>
      </c>
      <c r="I67" s="39">
        <f t="shared" ref="I67:I84" si="5">(D67-B67)/B67</f>
        <v>-0.17891373801916932</v>
      </c>
      <c r="J67" s="53">
        <f t="shared" ref="J67:J84" si="6">D67-B67</f>
        <v>-56</v>
      </c>
      <c r="K67" s="53">
        <f t="shared" si="3"/>
        <v>-12</v>
      </c>
      <c r="L67" s="97">
        <f t="shared" si="4"/>
        <v>-5.4768214524499967</v>
      </c>
    </row>
    <row r="68" spans="1:12">
      <c r="A68" s="44" t="s">
        <v>238</v>
      </c>
      <c r="B68" s="88">
        <v>1254</v>
      </c>
      <c r="C68" s="53">
        <v>1254</v>
      </c>
      <c r="D68" s="25">
        <v>1474</v>
      </c>
      <c r="E68" s="25">
        <v>1361.79274270731</v>
      </c>
      <c r="F68" s="25">
        <v>1466.8933337501701</v>
      </c>
      <c r="G68" s="25">
        <v>1558.6933927822099</v>
      </c>
      <c r="H68" s="39">
        <f t="shared" ref="H68:H84" si="7">D68/$D$84</f>
        <v>1.4191225316991922E-2</v>
      </c>
      <c r="I68" s="39">
        <f t="shared" si="5"/>
        <v>0.17543859649122806</v>
      </c>
      <c r="J68" s="53">
        <f t="shared" si="6"/>
        <v>220</v>
      </c>
      <c r="K68" s="53">
        <f t="shared" ref="K68:K84" si="8">D68-C68</f>
        <v>220</v>
      </c>
      <c r="L68" s="97">
        <f t="shared" ref="L68:L84" si="9">G68-F68</f>
        <v>91.800059032039826</v>
      </c>
    </row>
    <row r="69" spans="1:12">
      <c r="A69" s="44" t="s">
        <v>239</v>
      </c>
      <c r="B69" s="88">
        <v>888</v>
      </c>
      <c r="C69" s="53">
        <v>1194</v>
      </c>
      <c r="D69" s="25">
        <v>1224</v>
      </c>
      <c r="E69" s="25">
        <v>1062.8552341852601</v>
      </c>
      <c r="F69" s="25">
        <v>1433.9809130132001</v>
      </c>
      <c r="G69" s="25">
        <v>1533.11664340943</v>
      </c>
      <c r="H69" s="39">
        <f t="shared" si="7"/>
        <v>1.178430107733929E-2</v>
      </c>
      <c r="I69" s="39">
        <f t="shared" si="5"/>
        <v>0.3783783783783784</v>
      </c>
      <c r="J69" s="53">
        <f t="shared" si="6"/>
        <v>336</v>
      </c>
      <c r="K69" s="53">
        <f t="shared" si="8"/>
        <v>30</v>
      </c>
      <c r="L69" s="97">
        <f t="shared" si="9"/>
        <v>99.135730396229974</v>
      </c>
    </row>
    <row r="70" spans="1:12">
      <c r="A70" s="44" t="s">
        <v>240</v>
      </c>
      <c r="B70" s="88">
        <v>126</v>
      </c>
      <c r="C70" s="53">
        <v>233</v>
      </c>
      <c r="D70" s="25">
        <v>151</v>
      </c>
      <c r="E70" s="25">
        <v>209.530955359519</v>
      </c>
      <c r="F70" s="25">
        <v>270.61813582433501</v>
      </c>
      <c r="G70" s="25">
        <v>251.10453285224199</v>
      </c>
      <c r="H70" s="39">
        <f t="shared" si="7"/>
        <v>1.4537822407501902E-3</v>
      </c>
      <c r="I70" s="39">
        <f t="shared" si="5"/>
        <v>0.1984126984126984</v>
      </c>
      <c r="J70" s="53">
        <f t="shared" si="6"/>
        <v>25</v>
      </c>
      <c r="K70" s="53">
        <f t="shared" si="8"/>
        <v>-82</v>
      </c>
      <c r="L70" s="97">
        <f t="shared" si="9"/>
        <v>-19.513602972093025</v>
      </c>
    </row>
    <row r="71" spans="1:12">
      <c r="A71" s="44" t="s">
        <v>241</v>
      </c>
      <c r="B71" s="88">
        <v>125</v>
      </c>
      <c r="C71" s="53">
        <v>134</v>
      </c>
      <c r="D71" s="25">
        <v>137</v>
      </c>
      <c r="E71" s="25">
        <v>184.25645139812599</v>
      </c>
      <c r="F71" s="25">
        <v>187.06071743229299</v>
      </c>
      <c r="G71" s="25">
        <v>201.64472238439299</v>
      </c>
      <c r="H71" s="39">
        <f t="shared" si="7"/>
        <v>1.3189944833296428E-3</v>
      </c>
      <c r="I71" s="39">
        <f t="shared" si="5"/>
        <v>9.6000000000000002E-2</v>
      </c>
      <c r="J71" s="53">
        <f t="shared" si="6"/>
        <v>12</v>
      </c>
      <c r="K71" s="53">
        <f t="shared" si="8"/>
        <v>3</v>
      </c>
      <c r="L71" s="97">
        <f t="shared" si="9"/>
        <v>14.584004952100003</v>
      </c>
    </row>
    <row r="72" spans="1:12">
      <c r="A72" s="44" t="s">
        <v>242</v>
      </c>
      <c r="B72" s="88">
        <v>589</v>
      </c>
      <c r="C72" s="53">
        <v>509</v>
      </c>
      <c r="D72" s="25">
        <v>580</v>
      </c>
      <c r="E72" s="25">
        <v>895.92257374135602</v>
      </c>
      <c r="F72" s="25">
        <v>831.62818173717096</v>
      </c>
      <c r="G72" s="25">
        <v>866.473592120224</v>
      </c>
      <c r="H72" s="39">
        <f t="shared" si="7"/>
        <v>5.5840642359941076E-3</v>
      </c>
      <c r="I72" s="39">
        <f t="shared" si="5"/>
        <v>-1.5280135823429542E-2</v>
      </c>
      <c r="J72" s="53">
        <f t="shared" si="6"/>
        <v>-9</v>
      </c>
      <c r="K72" s="53">
        <f t="shared" si="8"/>
        <v>71</v>
      </c>
      <c r="L72" s="97">
        <f t="shared" si="9"/>
        <v>34.845410383053036</v>
      </c>
    </row>
    <row r="73" spans="1:12">
      <c r="A73" s="44" t="s">
        <v>243</v>
      </c>
      <c r="B73" s="88">
        <v>865</v>
      </c>
      <c r="C73" s="53">
        <v>668</v>
      </c>
      <c r="D73" s="25">
        <v>730</v>
      </c>
      <c r="E73" s="25">
        <v>981.01582797931803</v>
      </c>
      <c r="F73" s="25">
        <v>863.39020042959805</v>
      </c>
      <c r="G73" s="25">
        <v>965.60374460521803</v>
      </c>
      <c r="H73" s="39">
        <f t="shared" si="7"/>
        <v>7.0282187797856875E-3</v>
      </c>
      <c r="I73" s="39">
        <f t="shared" si="5"/>
        <v>-0.15606936416184972</v>
      </c>
      <c r="J73" s="53">
        <f t="shared" si="6"/>
        <v>-135</v>
      </c>
      <c r="K73" s="53">
        <f t="shared" si="8"/>
        <v>62</v>
      </c>
      <c r="L73" s="97">
        <f t="shared" si="9"/>
        <v>102.21354417561997</v>
      </c>
    </row>
    <row r="74" spans="1:12">
      <c r="A74" s="44" t="s">
        <v>244</v>
      </c>
      <c r="B74" s="88">
        <v>141</v>
      </c>
      <c r="C74" s="53">
        <v>184</v>
      </c>
      <c r="D74" s="25">
        <v>201</v>
      </c>
      <c r="E74" s="25">
        <v>183.19816763197699</v>
      </c>
      <c r="F74" s="25">
        <v>227.255516329252</v>
      </c>
      <c r="G74" s="25">
        <v>260.67349797752502</v>
      </c>
      <c r="H74" s="39">
        <f t="shared" si="7"/>
        <v>1.9351670886807166E-3</v>
      </c>
      <c r="I74" s="39">
        <f t="shared" si="5"/>
        <v>0.42553191489361702</v>
      </c>
      <c r="J74" s="53">
        <f t="shared" si="6"/>
        <v>60</v>
      </c>
      <c r="K74" s="53">
        <f t="shared" si="8"/>
        <v>17</v>
      </c>
      <c r="L74" s="97">
        <f t="shared" si="9"/>
        <v>33.417981648273013</v>
      </c>
    </row>
    <row r="75" spans="1:12">
      <c r="A75" s="44" t="s">
        <v>245</v>
      </c>
      <c r="B75" s="88">
        <v>2172</v>
      </c>
      <c r="C75" s="53">
        <v>2062</v>
      </c>
      <c r="D75" s="25">
        <v>2180</v>
      </c>
      <c r="E75" s="25">
        <v>2320.6238932860101</v>
      </c>
      <c r="F75" s="25">
        <v>2136.1521905270401</v>
      </c>
      <c r="G75" s="25">
        <v>2315.4509910790798</v>
      </c>
      <c r="H75" s="39">
        <f t="shared" si="7"/>
        <v>2.0988379369770958E-2</v>
      </c>
      <c r="I75" s="39">
        <f t="shared" si="5"/>
        <v>3.6832412523020259E-3</v>
      </c>
      <c r="J75" s="53">
        <f t="shared" si="6"/>
        <v>8</v>
      </c>
      <c r="K75" s="53">
        <f t="shared" si="8"/>
        <v>118</v>
      </c>
      <c r="L75" s="97">
        <f t="shared" si="9"/>
        <v>179.29880055203967</v>
      </c>
    </row>
    <row r="76" spans="1:12">
      <c r="A76" s="44" t="s">
        <v>246</v>
      </c>
      <c r="B76" s="88">
        <v>311</v>
      </c>
      <c r="C76" s="53">
        <v>342</v>
      </c>
      <c r="D76" s="25">
        <v>373</v>
      </c>
      <c r="E76" s="25">
        <v>350.72294548820503</v>
      </c>
      <c r="F76" s="25">
        <v>457.61701315964899</v>
      </c>
      <c r="G76" s="25">
        <v>421.17165882708798</v>
      </c>
      <c r="H76" s="39">
        <f t="shared" si="7"/>
        <v>3.5911309655617279E-3</v>
      </c>
      <c r="I76" s="39">
        <f t="shared" si="5"/>
        <v>0.19935691318327975</v>
      </c>
      <c r="J76" s="53">
        <f t="shared" si="6"/>
        <v>62</v>
      </c>
      <c r="K76" s="53">
        <f t="shared" si="8"/>
        <v>31</v>
      </c>
      <c r="L76" s="97">
        <f t="shared" si="9"/>
        <v>-36.44535433256101</v>
      </c>
    </row>
    <row r="77" spans="1:12">
      <c r="A77" s="44" t="s">
        <v>247</v>
      </c>
      <c r="B77" s="88">
        <v>811</v>
      </c>
      <c r="C77" s="53">
        <v>801</v>
      </c>
      <c r="D77" s="25">
        <v>910</v>
      </c>
      <c r="E77" s="25">
        <v>1061.40274593038</v>
      </c>
      <c r="F77" s="25">
        <v>1114.4838359195701</v>
      </c>
      <c r="G77" s="25">
        <v>1191.86717225234</v>
      </c>
      <c r="H77" s="39">
        <f t="shared" si="7"/>
        <v>8.7612042323355829E-3</v>
      </c>
      <c r="I77" s="39">
        <f t="shared" si="5"/>
        <v>0.1220715166461159</v>
      </c>
      <c r="J77" s="53">
        <f t="shared" si="6"/>
        <v>99</v>
      </c>
      <c r="K77" s="53">
        <f t="shared" si="8"/>
        <v>109</v>
      </c>
      <c r="L77" s="97">
        <f t="shared" si="9"/>
        <v>77.383336332769886</v>
      </c>
    </row>
    <row r="78" spans="1:12">
      <c r="A78" s="44" t="s">
        <v>248</v>
      </c>
      <c r="B78" s="88">
        <v>22</v>
      </c>
      <c r="C78" s="53">
        <v>38</v>
      </c>
      <c r="D78" s="25">
        <v>37</v>
      </c>
      <c r="E78" s="25">
        <v>49.462237012270201</v>
      </c>
      <c r="F78" s="25">
        <v>66.026829965653207</v>
      </c>
      <c r="G78" s="25">
        <v>65.248805593887695</v>
      </c>
      <c r="H78" s="39">
        <f t="shared" si="7"/>
        <v>3.5622478746858961E-4</v>
      </c>
      <c r="I78" s="39">
        <f t="shared" si="5"/>
        <v>0.68181818181818177</v>
      </c>
      <c r="J78" s="53">
        <f t="shared" si="6"/>
        <v>15</v>
      </c>
      <c r="K78" s="53">
        <f t="shared" si="8"/>
        <v>-1</v>
      </c>
      <c r="L78" s="97">
        <f t="shared" si="9"/>
        <v>-0.77802437176551109</v>
      </c>
    </row>
    <row r="79" spans="1:12">
      <c r="A79" s="44" t="s">
        <v>249</v>
      </c>
      <c r="B79" s="88">
        <v>489</v>
      </c>
      <c r="C79" s="53">
        <v>591</v>
      </c>
      <c r="D79" s="25">
        <v>751</v>
      </c>
      <c r="E79" s="25">
        <v>510.11755808551101</v>
      </c>
      <c r="F79" s="25">
        <v>627.19840224516702</v>
      </c>
      <c r="G79" s="25">
        <v>783.43190933566495</v>
      </c>
      <c r="H79" s="39">
        <f t="shared" si="7"/>
        <v>7.2304004159165084E-3</v>
      </c>
      <c r="I79" s="39">
        <f t="shared" si="5"/>
        <v>0.53578732106339466</v>
      </c>
      <c r="J79" s="53">
        <f t="shared" si="6"/>
        <v>262</v>
      </c>
      <c r="K79" s="53">
        <f t="shared" si="8"/>
        <v>160</v>
      </c>
      <c r="L79" s="97">
        <f t="shared" si="9"/>
        <v>156.23350709049794</v>
      </c>
    </row>
    <row r="80" spans="1:12">
      <c r="A80" s="44" t="s">
        <v>250</v>
      </c>
      <c r="B80" s="88">
        <v>478</v>
      </c>
      <c r="C80" s="53">
        <v>878</v>
      </c>
      <c r="D80" s="25">
        <v>473</v>
      </c>
      <c r="E80" s="25">
        <v>937.24692217958898</v>
      </c>
      <c r="F80" s="25">
        <v>1529.9658991001199</v>
      </c>
      <c r="G80" s="25">
        <v>927.45571876427698</v>
      </c>
      <c r="H80" s="39">
        <f t="shared" si="7"/>
        <v>4.5539006614227807E-3</v>
      </c>
      <c r="I80" s="39">
        <f t="shared" si="5"/>
        <v>-1.0460251046025104E-2</v>
      </c>
      <c r="J80" s="53">
        <f t="shared" si="6"/>
        <v>-5</v>
      </c>
      <c r="K80" s="53">
        <f t="shared" si="8"/>
        <v>-405</v>
      </c>
      <c r="L80" s="97">
        <f t="shared" si="9"/>
        <v>-602.51018033584296</v>
      </c>
    </row>
    <row r="81" spans="1:12">
      <c r="A81" s="44" t="s">
        <v>251</v>
      </c>
      <c r="B81" s="88">
        <v>356</v>
      </c>
      <c r="C81" s="53">
        <v>355</v>
      </c>
      <c r="D81" s="25">
        <v>367</v>
      </c>
      <c r="E81" s="25">
        <v>372.72916650595499</v>
      </c>
      <c r="F81" s="25">
        <v>389.74370577074302</v>
      </c>
      <c r="G81" s="25">
        <v>383.89937483863599</v>
      </c>
      <c r="H81" s="39">
        <f t="shared" si="7"/>
        <v>3.5333647838100648E-3</v>
      </c>
      <c r="I81" s="39">
        <f t="shared" si="5"/>
        <v>3.0898876404494381E-2</v>
      </c>
      <c r="J81" s="53">
        <f t="shared" si="6"/>
        <v>11</v>
      </c>
      <c r="K81" s="53">
        <f t="shared" si="8"/>
        <v>12</v>
      </c>
      <c r="L81" s="97">
        <f t="shared" si="9"/>
        <v>-5.8443309321070274</v>
      </c>
    </row>
    <row r="82" spans="1:12">
      <c r="A82" s="44" t="s">
        <v>252</v>
      </c>
      <c r="B82" s="88">
        <v>255</v>
      </c>
      <c r="C82" s="53">
        <v>245</v>
      </c>
      <c r="D82" s="25">
        <v>232</v>
      </c>
      <c r="E82" s="25">
        <v>334.77968648388702</v>
      </c>
      <c r="F82" s="25">
        <v>398.520772489997</v>
      </c>
      <c r="G82" s="25">
        <v>364.996685103836</v>
      </c>
      <c r="H82" s="39">
        <f t="shared" si="7"/>
        <v>2.2336256943976431E-3</v>
      </c>
      <c r="I82" s="39">
        <f t="shared" si="5"/>
        <v>-9.0196078431372548E-2</v>
      </c>
      <c r="J82" s="53">
        <f t="shared" si="6"/>
        <v>-23</v>
      </c>
      <c r="K82" s="53">
        <f t="shared" si="8"/>
        <v>-13</v>
      </c>
      <c r="L82" s="97">
        <f t="shared" si="9"/>
        <v>-33.524087386161</v>
      </c>
    </row>
    <row r="83" spans="1:12">
      <c r="A83" s="44" t="s">
        <v>253</v>
      </c>
      <c r="B83" s="88">
        <v>511</v>
      </c>
      <c r="C83" s="53">
        <v>467</v>
      </c>
      <c r="D83" s="25">
        <v>512</v>
      </c>
      <c r="E83" s="25">
        <v>620.17412990498599</v>
      </c>
      <c r="F83" s="25">
        <v>584.79798550260705</v>
      </c>
      <c r="G83" s="25">
        <v>620.46708102828995</v>
      </c>
      <c r="H83" s="39">
        <f t="shared" si="7"/>
        <v>4.9293808428085917E-3</v>
      </c>
      <c r="I83" s="39">
        <f t="shared" si="5"/>
        <v>1.9569471624266144E-3</v>
      </c>
      <c r="J83" s="53">
        <f t="shared" si="6"/>
        <v>1</v>
      </c>
      <c r="K83" s="53">
        <f t="shared" si="8"/>
        <v>45</v>
      </c>
      <c r="L83" s="97">
        <f t="shared" si="9"/>
        <v>35.669095525682906</v>
      </c>
    </row>
    <row r="84" spans="1:12" s="9" customFormat="1">
      <c r="A84" s="45" t="s">
        <v>173</v>
      </c>
      <c r="B84" s="87">
        <v>97919</v>
      </c>
      <c r="C84" s="64">
        <v>98422</v>
      </c>
      <c r="D84" s="67">
        <v>103867</v>
      </c>
      <c r="E84" s="67">
        <v>110274.541614913</v>
      </c>
      <c r="F84" s="67">
        <v>117322.14707188999</v>
      </c>
      <c r="G84" s="67">
        <v>120385.806124939</v>
      </c>
      <c r="H84" s="39">
        <f t="shared" si="7"/>
        <v>1</v>
      </c>
      <c r="I84" s="39">
        <f t="shared" si="5"/>
        <v>6.0744084396286729E-2</v>
      </c>
      <c r="J84" s="53">
        <f t="shared" si="6"/>
        <v>5948</v>
      </c>
      <c r="K84" s="53">
        <f t="shared" si="8"/>
        <v>5445</v>
      </c>
      <c r="L84" s="97">
        <f t="shared" si="9"/>
        <v>3063.6590530490066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65" activePane="bottomLeft" state="frozen"/>
      <selection pane="bottomLeft" activeCell="I84" sqref="I84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89" t="s">
        <v>281</v>
      </c>
      <c r="C1" s="189"/>
      <c r="D1" s="190"/>
      <c r="E1" s="191" t="s">
        <v>280</v>
      </c>
      <c r="F1" s="189"/>
      <c r="G1" s="190"/>
    </row>
    <row r="2" spans="1:12" ht="55.5" customHeight="1">
      <c r="A2" s="18" t="s">
        <v>174</v>
      </c>
      <c r="B2" s="93">
        <v>42856</v>
      </c>
      <c r="C2" s="93">
        <v>43191</v>
      </c>
      <c r="D2" s="93">
        <v>43221</v>
      </c>
      <c r="E2" s="93">
        <v>42856</v>
      </c>
      <c r="F2" s="93">
        <v>43191</v>
      </c>
      <c r="G2" s="93">
        <v>43221</v>
      </c>
      <c r="H2" s="1" t="s">
        <v>329</v>
      </c>
      <c r="I2" s="2" t="s">
        <v>332</v>
      </c>
      <c r="J2" s="2" t="s">
        <v>333</v>
      </c>
      <c r="K2" s="2" t="s">
        <v>262</v>
      </c>
      <c r="L2" s="92" t="s">
        <v>283</v>
      </c>
    </row>
    <row r="3" spans="1:12" ht="16.5" customHeight="1">
      <c r="A3" s="44" t="s">
        <v>175</v>
      </c>
      <c r="B3" s="68">
        <v>1244</v>
      </c>
      <c r="C3" s="53">
        <v>1208</v>
      </c>
      <c r="D3" s="25">
        <v>1226</v>
      </c>
      <c r="E3" s="25">
        <v>1326.1519920625201</v>
      </c>
      <c r="F3" s="25">
        <v>1276.4217055019001</v>
      </c>
      <c r="G3" s="25">
        <v>1297.1743407471599</v>
      </c>
      <c r="H3" s="39">
        <f>D3/$D$84</f>
        <v>2.371281575180844E-2</v>
      </c>
      <c r="I3" s="39">
        <f t="shared" ref="I3:I66" si="0">(D3-B3)/B3</f>
        <v>-1.4469453376205787E-2</v>
      </c>
      <c r="J3" s="53">
        <f t="shared" ref="J3:J66" si="1">D3-B3</f>
        <v>-18</v>
      </c>
      <c r="K3" s="53">
        <f>D3-C3</f>
        <v>18</v>
      </c>
      <c r="L3" s="97">
        <f>G3-F3</f>
        <v>20.752635245259853</v>
      </c>
    </row>
    <row r="4" spans="1:12" ht="16.5" customHeight="1">
      <c r="A4" s="44" t="s">
        <v>176</v>
      </c>
      <c r="B4" s="68">
        <v>159</v>
      </c>
      <c r="C4" s="53">
        <v>177</v>
      </c>
      <c r="D4" s="25">
        <v>162</v>
      </c>
      <c r="E4" s="25">
        <v>191.08686361450199</v>
      </c>
      <c r="F4" s="25">
        <v>214.72067017538899</v>
      </c>
      <c r="G4" s="25">
        <v>194.71173110084101</v>
      </c>
      <c r="H4" s="39">
        <f t="shared" ref="H4:H67" si="2">D4/$D$84</f>
        <v>3.1333410699779505E-3</v>
      </c>
      <c r="I4" s="39">
        <f t="shared" si="0"/>
        <v>1.8867924528301886E-2</v>
      </c>
      <c r="J4" s="53">
        <f t="shared" si="1"/>
        <v>3</v>
      </c>
      <c r="K4" s="53">
        <f t="shared" ref="K4:K67" si="3">D4-C4</f>
        <v>-15</v>
      </c>
      <c r="L4" s="97">
        <f t="shared" ref="L4:L67" si="4">G4-F4</f>
        <v>-20.008939074547982</v>
      </c>
    </row>
    <row r="5" spans="1:12" ht="16.5" customHeight="1">
      <c r="A5" s="44" t="s">
        <v>177</v>
      </c>
      <c r="B5" s="68">
        <v>251</v>
      </c>
      <c r="C5" s="53">
        <v>327</v>
      </c>
      <c r="D5" s="25">
        <v>261</v>
      </c>
      <c r="E5" s="25">
        <v>334.41677754283103</v>
      </c>
      <c r="F5" s="25">
        <v>394.81390164666902</v>
      </c>
      <c r="G5" s="25">
        <v>347.46506193904003</v>
      </c>
      <c r="H5" s="39">
        <f t="shared" si="2"/>
        <v>5.048160612742254E-3</v>
      </c>
      <c r="I5" s="39">
        <f t="shared" si="0"/>
        <v>3.9840637450199202E-2</v>
      </c>
      <c r="J5" s="53">
        <f t="shared" si="1"/>
        <v>10</v>
      </c>
      <c r="K5" s="53">
        <f t="shared" si="3"/>
        <v>-66</v>
      </c>
      <c r="L5" s="97">
        <f t="shared" si="4"/>
        <v>-47.348839707628997</v>
      </c>
    </row>
    <row r="6" spans="1:12" ht="16.5" customHeight="1">
      <c r="A6" s="44" t="s">
        <v>178</v>
      </c>
      <c r="B6" s="68">
        <v>102</v>
      </c>
      <c r="C6" s="53">
        <v>68</v>
      </c>
      <c r="D6" s="25">
        <v>39</v>
      </c>
      <c r="E6" s="25">
        <v>122.127868535079</v>
      </c>
      <c r="F6" s="25">
        <v>79.924928953704594</v>
      </c>
      <c r="G6" s="25">
        <v>63.750586712982397</v>
      </c>
      <c r="H6" s="39">
        <f t="shared" si="2"/>
        <v>7.54322850179877E-4</v>
      </c>
      <c r="I6" s="39">
        <f t="shared" si="0"/>
        <v>-0.61764705882352944</v>
      </c>
      <c r="J6" s="53">
        <f t="shared" si="1"/>
        <v>-63</v>
      </c>
      <c r="K6" s="53">
        <f t="shared" si="3"/>
        <v>-29</v>
      </c>
      <c r="L6" s="97">
        <f t="shared" si="4"/>
        <v>-16.174342240722197</v>
      </c>
    </row>
    <row r="7" spans="1:12" ht="16.5" customHeight="1">
      <c r="A7" s="44" t="s">
        <v>179</v>
      </c>
      <c r="B7" s="68">
        <v>118</v>
      </c>
      <c r="C7" s="53">
        <v>98</v>
      </c>
      <c r="D7" s="25">
        <v>102</v>
      </c>
      <c r="E7" s="25">
        <v>146.024224872486</v>
      </c>
      <c r="F7" s="25">
        <v>138.938235330639</v>
      </c>
      <c r="G7" s="25">
        <v>126.23899639330899</v>
      </c>
      <c r="H7" s="39">
        <f t="shared" si="2"/>
        <v>1.9728443773935245E-3</v>
      </c>
      <c r="I7" s="39">
        <f t="shared" si="0"/>
        <v>-0.13559322033898305</v>
      </c>
      <c r="J7" s="53">
        <f t="shared" si="1"/>
        <v>-16</v>
      </c>
      <c r="K7" s="53">
        <f t="shared" si="3"/>
        <v>4</v>
      </c>
      <c r="L7" s="97">
        <f t="shared" si="4"/>
        <v>-12.699238937330009</v>
      </c>
    </row>
    <row r="8" spans="1:12" ht="16.5" customHeight="1">
      <c r="A8" s="44" t="s">
        <v>180</v>
      </c>
      <c r="B8" s="68">
        <v>98</v>
      </c>
      <c r="C8" s="53">
        <v>108</v>
      </c>
      <c r="D8" s="25">
        <v>147</v>
      </c>
      <c r="E8" s="25">
        <v>127.947901532377</v>
      </c>
      <c r="F8" s="25">
        <v>142.12714284357</v>
      </c>
      <c r="G8" s="25">
        <v>190.75817805339599</v>
      </c>
      <c r="H8" s="39">
        <f t="shared" si="2"/>
        <v>2.843216896831844E-3</v>
      </c>
      <c r="I8" s="39">
        <f t="shared" si="0"/>
        <v>0.5</v>
      </c>
      <c r="J8" s="53">
        <f t="shared" si="1"/>
        <v>49</v>
      </c>
      <c r="K8" s="53">
        <f t="shared" si="3"/>
        <v>39</v>
      </c>
      <c r="L8" s="97">
        <f t="shared" si="4"/>
        <v>48.631035209825995</v>
      </c>
    </row>
    <row r="9" spans="1:12" ht="16.5" customHeight="1">
      <c r="A9" s="44" t="s">
        <v>181</v>
      </c>
      <c r="B9" s="68">
        <v>3517</v>
      </c>
      <c r="C9" s="53">
        <v>3552</v>
      </c>
      <c r="D9" s="25">
        <v>3825</v>
      </c>
      <c r="E9" s="25">
        <v>3663.5561967088402</v>
      </c>
      <c r="F9" s="25">
        <v>3978.65157885287</v>
      </c>
      <c r="G9" s="25">
        <v>3943.1493133884801</v>
      </c>
      <c r="H9" s="39">
        <f t="shared" si="2"/>
        <v>7.3981664152257168E-2</v>
      </c>
      <c r="I9" s="39">
        <f t="shared" si="0"/>
        <v>8.7574637475120842E-2</v>
      </c>
      <c r="J9" s="53">
        <f t="shared" si="1"/>
        <v>308</v>
      </c>
      <c r="K9" s="53">
        <f t="shared" si="3"/>
        <v>273</v>
      </c>
      <c r="L9" s="97">
        <f t="shared" si="4"/>
        <v>-35.502265464389893</v>
      </c>
    </row>
    <row r="10" spans="1:12" ht="16.5" customHeight="1">
      <c r="A10" s="44" t="s">
        <v>182</v>
      </c>
      <c r="B10" s="68">
        <v>1585</v>
      </c>
      <c r="C10" s="53">
        <v>1477</v>
      </c>
      <c r="D10" s="25">
        <v>1543</v>
      </c>
      <c r="E10" s="25">
        <v>2738.5466034545698</v>
      </c>
      <c r="F10" s="25">
        <v>2683.62326758982</v>
      </c>
      <c r="G10" s="25">
        <v>2601.7705286548698</v>
      </c>
      <c r="H10" s="39">
        <f t="shared" si="2"/>
        <v>2.9844106610962824E-2</v>
      </c>
      <c r="I10" s="39">
        <f t="shared" si="0"/>
        <v>-2.6498422712933754E-2</v>
      </c>
      <c r="J10" s="53">
        <f t="shared" si="1"/>
        <v>-42</v>
      </c>
      <c r="K10" s="53">
        <f t="shared" si="3"/>
        <v>66</v>
      </c>
      <c r="L10" s="97">
        <f t="shared" si="4"/>
        <v>-81.852738934950139</v>
      </c>
    </row>
    <row r="11" spans="1:12" ht="16.5" customHeight="1">
      <c r="A11" s="44" t="s">
        <v>183</v>
      </c>
      <c r="B11" s="68">
        <v>8</v>
      </c>
      <c r="C11" s="53">
        <v>21</v>
      </c>
      <c r="D11" s="25">
        <v>29</v>
      </c>
      <c r="E11" s="25">
        <v>20.319683946947901</v>
      </c>
      <c r="F11" s="25">
        <v>38.221029153571401</v>
      </c>
      <c r="G11" s="25">
        <v>40.818044614542401</v>
      </c>
      <c r="H11" s="39">
        <f t="shared" si="2"/>
        <v>5.6090673474913926E-4</v>
      </c>
      <c r="I11" s="39">
        <f t="shared" si="0"/>
        <v>2.625</v>
      </c>
      <c r="J11" s="53">
        <f t="shared" si="1"/>
        <v>21</v>
      </c>
      <c r="K11" s="53">
        <f t="shared" si="3"/>
        <v>8</v>
      </c>
      <c r="L11" s="97">
        <f t="shared" si="4"/>
        <v>2.5970154609710008</v>
      </c>
    </row>
    <row r="12" spans="1:12" ht="16.5" customHeight="1">
      <c r="A12" s="44" t="s">
        <v>184</v>
      </c>
      <c r="B12" s="68">
        <v>61</v>
      </c>
      <c r="C12" s="53">
        <v>83</v>
      </c>
      <c r="D12" s="25">
        <v>95</v>
      </c>
      <c r="E12" s="25">
        <v>59.347470059168799</v>
      </c>
      <c r="F12" s="25">
        <v>91.323717827193306</v>
      </c>
      <c r="G12" s="25">
        <v>92.750486594067596</v>
      </c>
      <c r="H12" s="39">
        <f t="shared" si="2"/>
        <v>1.837453096592008E-3</v>
      </c>
      <c r="I12" s="39">
        <f t="shared" si="0"/>
        <v>0.55737704918032782</v>
      </c>
      <c r="J12" s="53">
        <f t="shared" si="1"/>
        <v>34</v>
      </c>
      <c r="K12" s="53">
        <f t="shared" si="3"/>
        <v>12</v>
      </c>
      <c r="L12" s="97">
        <f t="shared" si="4"/>
        <v>1.4267687668742894</v>
      </c>
    </row>
    <row r="13" spans="1:12" ht="16.5" customHeight="1">
      <c r="A13" s="44" t="s">
        <v>185</v>
      </c>
      <c r="B13" s="68">
        <v>445</v>
      </c>
      <c r="C13" s="53">
        <v>556</v>
      </c>
      <c r="D13" s="25">
        <v>478</v>
      </c>
      <c r="E13" s="25">
        <v>595.09334005527705</v>
      </c>
      <c r="F13" s="25">
        <v>725.93508979488104</v>
      </c>
      <c r="G13" s="25">
        <v>634.20891480367504</v>
      </c>
      <c r="H13" s="39">
        <f t="shared" si="2"/>
        <v>9.2452903175892619E-3</v>
      </c>
      <c r="I13" s="39">
        <f t="shared" si="0"/>
        <v>7.415730337078652E-2</v>
      </c>
      <c r="J13" s="53">
        <f t="shared" si="1"/>
        <v>33</v>
      </c>
      <c r="K13" s="53">
        <f t="shared" si="3"/>
        <v>-78</v>
      </c>
      <c r="L13" s="97">
        <f t="shared" si="4"/>
        <v>-91.726174991205994</v>
      </c>
    </row>
    <row r="14" spans="1:12" ht="16.5" customHeight="1">
      <c r="A14" s="44" t="s">
        <v>186</v>
      </c>
      <c r="B14" s="68">
        <v>435</v>
      </c>
      <c r="C14" s="53">
        <v>496</v>
      </c>
      <c r="D14" s="25">
        <v>505</v>
      </c>
      <c r="E14" s="25">
        <v>492.20419924728401</v>
      </c>
      <c r="F14" s="25">
        <v>584.68469424018701</v>
      </c>
      <c r="G14" s="25">
        <v>570.477517834031</v>
      </c>
      <c r="H14" s="39">
        <f t="shared" si="2"/>
        <v>9.7675138292522539E-3</v>
      </c>
      <c r="I14" s="39">
        <f t="shared" si="0"/>
        <v>0.16091954022988506</v>
      </c>
      <c r="J14" s="53">
        <f t="shared" si="1"/>
        <v>70</v>
      </c>
      <c r="K14" s="53">
        <f t="shared" si="3"/>
        <v>9</v>
      </c>
      <c r="L14" s="97">
        <f t="shared" si="4"/>
        <v>-14.207176406156009</v>
      </c>
    </row>
    <row r="15" spans="1:12" ht="16.5" customHeight="1">
      <c r="A15" s="44" t="s">
        <v>187</v>
      </c>
      <c r="B15" s="68">
        <v>94</v>
      </c>
      <c r="C15" s="53">
        <v>136</v>
      </c>
      <c r="D15" s="25">
        <v>89</v>
      </c>
      <c r="E15" s="25">
        <v>94</v>
      </c>
      <c r="F15" s="25">
        <v>136</v>
      </c>
      <c r="G15" s="25">
        <v>89</v>
      </c>
      <c r="H15" s="39">
        <f t="shared" si="2"/>
        <v>1.7214034273335655E-3</v>
      </c>
      <c r="I15" s="39">
        <f t="shared" si="0"/>
        <v>-5.3191489361702128E-2</v>
      </c>
      <c r="J15" s="53">
        <f t="shared" si="1"/>
        <v>-5</v>
      </c>
      <c r="K15" s="53">
        <f t="shared" si="3"/>
        <v>-47</v>
      </c>
      <c r="L15" s="97">
        <f t="shared" si="4"/>
        <v>-47</v>
      </c>
    </row>
    <row r="16" spans="1:12" ht="16.5" customHeight="1">
      <c r="A16" s="44" t="s">
        <v>188</v>
      </c>
      <c r="B16" s="68">
        <v>221</v>
      </c>
      <c r="C16" s="53">
        <v>223</v>
      </c>
      <c r="D16" s="25">
        <v>297</v>
      </c>
      <c r="E16" s="25">
        <v>267.67219750206698</v>
      </c>
      <c r="F16" s="25">
        <v>290.26957665188797</v>
      </c>
      <c r="G16" s="25">
        <v>351.15021327465797</v>
      </c>
      <c r="H16" s="39">
        <f t="shared" si="2"/>
        <v>5.744458628292909E-3</v>
      </c>
      <c r="I16" s="39">
        <f t="shared" si="0"/>
        <v>0.34389140271493213</v>
      </c>
      <c r="J16" s="53">
        <f t="shared" si="1"/>
        <v>76</v>
      </c>
      <c r="K16" s="53">
        <f t="shared" si="3"/>
        <v>74</v>
      </c>
      <c r="L16" s="97">
        <f t="shared" si="4"/>
        <v>60.880636622769998</v>
      </c>
    </row>
    <row r="17" spans="1:12" ht="16.5" customHeight="1">
      <c r="A17" s="44" t="s">
        <v>189</v>
      </c>
      <c r="B17" s="68">
        <v>23</v>
      </c>
      <c r="C17" s="53">
        <v>20</v>
      </c>
      <c r="D17" s="25">
        <v>11</v>
      </c>
      <c r="E17" s="25">
        <v>32.136540913348398</v>
      </c>
      <c r="F17" s="25">
        <v>26.306753731954501</v>
      </c>
      <c r="G17" s="25">
        <v>20.9681369376544</v>
      </c>
      <c r="H17" s="39">
        <f t="shared" si="2"/>
        <v>2.1275772697381147E-4</v>
      </c>
      <c r="I17" s="39">
        <f t="shared" si="0"/>
        <v>-0.52173913043478259</v>
      </c>
      <c r="J17" s="53">
        <f t="shared" si="1"/>
        <v>-12</v>
      </c>
      <c r="K17" s="53">
        <f t="shared" si="3"/>
        <v>-9</v>
      </c>
      <c r="L17" s="97">
        <f t="shared" si="4"/>
        <v>-5.3386167943001013</v>
      </c>
    </row>
    <row r="18" spans="1:12" ht="16.5" customHeight="1">
      <c r="A18" s="44" t="s">
        <v>190</v>
      </c>
      <c r="B18" s="68">
        <v>126</v>
      </c>
      <c r="C18" s="53">
        <v>129</v>
      </c>
      <c r="D18" s="25">
        <v>148</v>
      </c>
      <c r="E18" s="25">
        <v>142.54452922228299</v>
      </c>
      <c r="F18" s="25">
        <v>170.99917531880999</v>
      </c>
      <c r="G18" s="25">
        <v>164.203700532656</v>
      </c>
      <c r="H18" s="39">
        <f t="shared" si="2"/>
        <v>2.862558508374918E-3</v>
      </c>
      <c r="I18" s="39">
        <f t="shared" si="0"/>
        <v>0.17460317460317459</v>
      </c>
      <c r="J18" s="53">
        <f t="shared" si="1"/>
        <v>22</v>
      </c>
      <c r="K18" s="53">
        <f t="shared" si="3"/>
        <v>19</v>
      </c>
      <c r="L18" s="97">
        <f t="shared" si="4"/>
        <v>-6.7954747861539886</v>
      </c>
    </row>
    <row r="19" spans="1:12" ht="16.5" customHeight="1">
      <c r="A19" s="44" t="s">
        <v>191</v>
      </c>
      <c r="B19" s="68">
        <v>80</v>
      </c>
      <c r="C19" s="53">
        <v>92</v>
      </c>
      <c r="D19" s="25">
        <v>120</v>
      </c>
      <c r="E19" s="25">
        <v>134.49340924814101</v>
      </c>
      <c r="F19" s="25">
        <v>159.937873024808</v>
      </c>
      <c r="G19" s="25">
        <v>167.620171566235</v>
      </c>
      <c r="H19" s="39">
        <f t="shared" si="2"/>
        <v>2.3209933851688525E-3</v>
      </c>
      <c r="I19" s="39">
        <f t="shared" si="0"/>
        <v>0.5</v>
      </c>
      <c r="J19" s="53">
        <f t="shared" si="1"/>
        <v>40</v>
      </c>
      <c r="K19" s="53">
        <f t="shared" si="3"/>
        <v>28</v>
      </c>
      <c r="L19" s="97">
        <f t="shared" si="4"/>
        <v>7.6822985414270022</v>
      </c>
    </row>
    <row r="20" spans="1:12" ht="16.5" customHeight="1">
      <c r="A20" s="44" t="s">
        <v>192</v>
      </c>
      <c r="B20" s="68">
        <v>51</v>
      </c>
      <c r="C20" s="53">
        <v>67</v>
      </c>
      <c r="D20" s="25">
        <v>39</v>
      </c>
      <c r="E20" s="25">
        <v>81.504025680634598</v>
      </c>
      <c r="F20" s="25">
        <v>150.24316609572901</v>
      </c>
      <c r="G20" s="25">
        <v>62.391552957390303</v>
      </c>
      <c r="H20" s="39">
        <f t="shared" si="2"/>
        <v>7.54322850179877E-4</v>
      </c>
      <c r="I20" s="39">
        <f t="shared" si="0"/>
        <v>-0.23529411764705882</v>
      </c>
      <c r="J20" s="53">
        <f t="shared" si="1"/>
        <v>-12</v>
      </c>
      <c r="K20" s="53">
        <f t="shared" si="3"/>
        <v>-28</v>
      </c>
      <c r="L20" s="97">
        <f t="shared" si="4"/>
        <v>-87.851613138338706</v>
      </c>
    </row>
    <row r="21" spans="1:12" ht="16.5" customHeight="1">
      <c r="A21" s="44" t="s">
        <v>193</v>
      </c>
      <c r="B21" s="68">
        <v>155</v>
      </c>
      <c r="C21" s="53">
        <v>148</v>
      </c>
      <c r="D21" s="25">
        <v>126</v>
      </c>
      <c r="E21" s="25">
        <v>195.55414127169601</v>
      </c>
      <c r="F21" s="25">
        <v>166.785887238654</v>
      </c>
      <c r="G21" s="25">
        <v>159.352506031833</v>
      </c>
      <c r="H21" s="39">
        <f t="shared" si="2"/>
        <v>2.437043054427295E-3</v>
      </c>
      <c r="I21" s="39">
        <f t="shared" si="0"/>
        <v>-0.18709677419354839</v>
      </c>
      <c r="J21" s="53">
        <f t="shared" si="1"/>
        <v>-29</v>
      </c>
      <c r="K21" s="53">
        <f t="shared" si="3"/>
        <v>-22</v>
      </c>
      <c r="L21" s="97">
        <f t="shared" si="4"/>
        <v>-7.4333812068209966</v>
      </c>
    </row>
    <row r="22" spans="1:12" ht="16.5" customHeight="1">
      <c r="A22" s="44" t="s">
        <v>194</v>
      </c>
      <c r="B22" s="68">
        <v>86</v>
      </c>
      <c r="C22" s="53">
        <v>137</v>
      </c>
      <c r="D22" s="25">
        <v>99</v>
      </c>
      <c r="E22" s="25">
        <v>109.681369424103</v>
      </c>
      <c r="F22" s="25">
        <v>185.24030763862001</v>
      </c>
      <c r="G22" s="25">
        <v>126.240646622062</v>
      </c>
      <c r="H22" s="39">
        <f t="shared" si="2"/>
        <v>1.914819542764303E-3</v>
      </c>
      <c r="I22" s="39">
        <f t="shared" si="0"/>
        <v>0.15116279069767441</v>
      </c>
      <c r="J22" s="53">
        <f t="shared" si="1"/>
        <v>13</v>
      </c>
      <c r="K22" s="53">
        <f t="shared" si="3"/>
        <v>-38</v>
      </c>
      <c r="L22" s="97">
        <f t="shared" si="4"/>
        <v>-58.999661016558008</v>
      </c>
    </row>
    <row r="23" spans="1:12" ht="16.5" customHeight="1">
      <c r="A23" s="44" t="s">
        <v>195</v>
      </c>
      <c r="B23" s="68">
        <v>2677</v>
      </c>
      <c r="C23" s="53">
        <v>2615</v>
      </c>
      <c r="D23" s="25">
        <v>2689</v>
      </c>
      <c r="E23" s="25">
        <v>2814.6509670512501</v>
      </c>
      <c r="F23" s="25">
        <v>2831.3182720954301</v>
      </c>
      <c r="G23" s="25">
        <v>2813.0653373109999</v>
      </c>
      <c r="H23" s="39">
        <f t="shared" si="2"/>
        <v>5.2009593439325368E-2</v>
      </c>
      <c r="I23" s="39">
        <f t="shared" si="0"/>
        <v>4.4826298094882335E-3</v>
      </c>
      <c r="J23" s="53">
        <f t="shared" si="1"/>
        <v>12</v>
      </c>
      <c r="K23" s="53">
        <f t="shared" si="3"/>
        <v>74</v>
      </c>
      <c r="L23" s="97">
        <f t="shared" si="4"/>
        <v>-18.252934784430181</v>
      </c>
    </row>
    <row r="24" spans="1:12" ht="16.5" customHeight="1">
      <c r="A24" s="44" t="s">
        <v>196</v>
      </c>
      <c r="B24" s="68">
        <v>171</v>
      </c>
      <c r="C24" s="53">
        <v>263</v>
      </c>
      <c r="D24" s="25">
        <v>239</v>
      </c>
      <c r="E24" s="25">
        <v>210.56852434796801</v>
      </c>
      <c r="F24" s="25">
        <v>303.89941679699899</v>
      </c>
      <c r="G24" s="25">
        <v>293.51790835012798</v>
      </c>
      <c r="H24" s="39">
        <f t="shared" si="2"/>
        <v>4.622645158794631E-3</v>
      </c>
      <c r="I24" s="39">
        <f t="shared" si="0"/>
        <v>0.39766081871345027</v>
      </c>
      <c r="J24" s="53">
        <f t="shared" si="1"/>
        <v>68</v>
      </c>
      <c r="K24" s="53">
        <f t="shared" si="3"/>
        <v>-24</v>
      </c>
      <c r="L24" s="97">
        <f t="shared" si="4"/>
        <v>-10.38150844687101</v>
      </c>
    </row>
    <row r="25" spans="1:12" ht="16.5" customHeight="1">
      <c r="A25" s="44" t="s">
        <v>197</v>
      </c>
      <c r="B25" s="68">
        <v>68</v>
      </c>
      <c r="C25" s="53">
        <v>55</v>
      </c>
      <c r="D25" s="25">
        <v>50</v>
      </c>
      <c r="E25" s="25">
        <v>84.167711017181304</v>
      </c>
      <c r="F25" s="25">
        <v>83.811804588997205</v>
      </c>
      <c r="G25" s="25">
        <v>62.2679479921525</v>
      </c>
      <c r="H25" s="39">
        <f t="shared" si="2"/>
        <v>9.6708057715368849E-4</v>
      </c>
      <c r="I25" s="39">
        <f t="shared" si="0"/>
        <v>-0.26470588235294118</v>
      </c>
      <c r="J25" s="53">
        <f t="shared" si="1"/>
        <v>-18</v>
      </c>
      <c r="K25" s="53">
        <f t="shared" si="3"/>
        <v>-5</v>
      </c>
      <c r="L25" s="97">
        <f t="shared" si="4"/>
        <v>-21.543856596844705</v>
      </c>
    </row>
    <row r="26" spans="1:12" ht="16.5" customHeight="1">
      <c r="A26" s="44" t="s">
        <v>198</v>
      </c>
      <c r="B26" s="68">
        <v>193</v>
      </c>
      <c r="C26" s="53">
        <v>188</v>
      </c>
      <c r="D26" s="25">
        <v>188</v>
      </c>
      <c r="E26" s="25">
        <v>241.96778679226699</v>
      </c>
      <c r="F26" s="25">
        <v>245.591392081028</v>
      </c>
      <c r="G26" s="25">
        <v>235.97328767558901</v>
      </c>
      <c r="H26" s="39">
        <f t="shared" si="2"/>
        <v>3.6362229700978685E-3</v>
      </c>
      <c r="I26" s="39">
        <f t="shared" si="0"/>
        <v>-2.5906735751295335E-2</v>
      </c>
      <c r="J26" s="53">
        <f t="shared" si="1"/>
        <v>-5</v>
      </c>
      <c r="K26" s="53">
        <f t="shared" si="3"/>
        <v>0</v>
      </c>
      <c r="L26" s="97">
        <f t="shared" si="4"/>
        <v>-9.6181044054389986</v>
      </c>
    </row>
    <row r="27" spans="1:12" ht="16.5" customHeight="1">
      <c r="A27" s="44" t="s">
        <v>199</v>
      </c>
      <c r="B27" s="68">
        <v>649</v>
      </c>
      <c r="C27" s="53">
        <v>732</v>
      </c>
      <c r="D27" s="25">
        <v>692</v>
      </c>
      <c r="E27" s="25">
        <v>714.79136032020494</v>
      </c>
      <c r="F27" s="25">
        <v>782.00849538434397</v>
      </c>
      <c r="G27" s="25">
        <v>783.04714722613005</v>
      </c>
      <c r="H27" s="39">
        <f t="shared" si="2"/>
        <v>1.3384395187807048E-2</v>
      </c>
      <c r="I27" s="39">
        <f t="shared" si="0"/>
        <v>6.6255778120184905E-2</v>
      </c>
      <c r="J27" s="53">
        <f t="shared" si="1"/>
        <v>43</v>
      </c>
      <c r="K27" s="53">
        <f t="shared" si="3"/>
        <v>-40</v>
      </c>
      <c r="L27" s="97">
        <f t="shared" si="4"/>
        <v>1.0386518417860771</v>
      </c>
    </row>
    <row r="28" spans="1:12" ht="16.5" customHeight="1">
      <c r="A28" s="44" t="s">
        <v>112</v>
      </c>
      <c r="B28" s="68">
        <v>449</v>
      </c>
      <c r="C28" s="53">
        <v>1160</v>
      </c>
      <c r="D28" s="25">
        <v>603</v>
      </c>
      <c r="E28" s="25">
        <v>603.493676255114</v>
      </c>
      <c r="F28" s="25">
        <v>1389.3967572909701</v>
      </c>
      <c r="G28" s="25">
        <v>810.48297888695402</v>
      </c>
      <c r="H28" s="39">
        <f t="shared" si="2"/>
        <v>1.1662991760473482E-2</v>
      </c>
      <c r="I28" s="39">
        <f t="shared" si="0"/>
        <v>0.34298440979955458</v>
      </c>
      <c r="J28" s="53">
        <f t="shared" si="1"/>
        <v>154</v>
      </c>
      <c r="K28" s="53">
        <f t="shared" si="3"/>
        <v>-557</v>
      </c>
      <c r="L28" s="97">
        <f t="shared" si="4"/>
        <v>-578.91377840401606</v>
      </c>
    </row>
    <row r="29" spans="1:12" ht="16.5" customHeight="1">
      <c r="A29" s="44" t="s">
        <v>200</v>
      </c>
      <c r="B29" s="68">
        <v>318</v>
      </c>
      <c r="C29" s="53">
        <v>308</v>
      </c>
      <c r="D29" s="25">
        <v>351</v>
      </c>
      <c r="E29" s="25">
        <v>358.61591335519199</v>
      </c>
      <c r="F29" s="25">
        <v>317.75539941799599</v>
      </c>
      <c r="G29" s="25">
        <v>395.82877062217398</v>
      </c>
      <c r="H29" s="39">
        <f t="shared" si="2"/>
        <v>6.788905651618893E-3</v>
      </c>
      <c r="I29" s="39">
        <f t="shared" si="0"/>
        <v>0.10377358490566038</v>
      </c>
      <c r="J29" s="53">
        <f t="shared" si="1"/>
        <v>33</v>
      </c>
      <c r="K29" s="53">
        <f t="shared" si="3"/>
        <v>43</v>
      </c>
      <c r="L29" s="97">
        <f t="shared" si="4"/>
        <v>78.073371204177988</v>
      </c>
    </row>
    <row r="30" spans="1:12" ht="16.5" customHeight="1">
      <c r="A30" s="44" t="s">
        <v>201</v>
      </c>
      <c r="B30" s="68">
        <v>223</v>
      </c>
      <c r="C30" s="53">
        <v>187</v>
      </c>
      <c r="D30" s="25">
        <v>194</v>
      </c>
      <c r="E30" s="25">
        <v>238.43189691659299</v>
      </c>
      <c r="F30" s="25">
        <v>222.09884913496299</v>
      </c>
      <c r="G30" s="25">
        <v>205.39705284470901</v>
      </c>
      <c r="H30" s="39">
        <f t="shared" si="2"/>
        <v>3.752272639356311E-3</v>
      </c>
      <c r="I30" s="39">
        <f t="shared" si="0"/>
        <v>-0.13004484304932734</v>
      </c>
      <c r="J30" s="53">
        <f t="shared" si="1"/>
        <v>-29</v>
      </c>
      <c r="K30" s="53">
        <f t="shared" si="3"/>
        <v>7</v>
      </c>
      <c r="L30" s="97">
        <f t="shared" si="4"/>
        <v>-16.701796290253981</v>
      </c>
    </row>
    <row r="31" spans="1:12" ht="16.5" customHeight="1">
      <c r="A31" s="44" t="s">
        <v>202</v>
      </c>
      <c r="B31" s="68">
        <v>188</v>
      </c>
      <c r="C31" s="53">
        <v>189</v>
      </c>
      <c r="D31" s="25">
        <v>203</v>
      </c>
      <c r="E31" s="25">
        <v>248.86427968720201</v>
      </c>
      <c r="F31" s="25">
        <v>260.27628139239101</v>
      </c>
      <c r="G31" s="25">
        <v>268.86955867863799</v>
      </c>
      <c r="H31" s="39">
        <f t="shared" si="2"/>
        <v>3.926347143243975E-3</v>
      </c>
      <c r="I31" s="39">
        <f t="shared" si="0"/>
        <v>7.9787234042553196E-2</v>
      </c>
      <c r="J31" s="53">
        <f t="shared" si="1"/>
        <v>15</v>
      </c>
      <c r="K31" s="53">
        <f t="shared" si="3"/>
        <v>14</v>
      </c>
      <c r="L31" s="97">
        <f t="shared" si="4"/>
        <v>8.5932772862469733</v>
      </c>
    </row>
    <row r="32" spans="1:12" ht="16.5" customHeight="1">
      <c r="A32" s="44" t="s">
        <v>203</v>
      </c>
      <c r="B32" s="68">
        <v>70</v>
      </c>
      <c r="C32" s="53">
        <v>82</v>
      </c>
      <c r="D32" s="25">
        <v>77</v>
      </c>
      <c r="E32" s="25">
        <v>98.391069933865097</v>
      </c>
      <c r="F32" s="25">
        <v>136.202460096463</v>
      </c>
      <c r="G32" s="25">
        <v>110.094938031954</v>
      </c>
      <c r="H32" s="39">
        <f t="shared" si="2"/>
        <v>1.4893040888166802E-3</v>
      </c>
      <c r="I32" s="39">
        <f t="shared" si="0"/>
        <v>0.1</v>
      </c>
      <c r="J32" s="53">
        <f t="shared" si="1"/>
        <v>7</v>
      </c>
      <c r="K32" s="53">
        <f t="shared" si="3"/>
        <v>-5</v>
      </c>
      <c r="L32" s="97">
        <f t="shared" si="4"/>
        <v>-26.107522064508998</v>
      </c>
    </row>
    <row r="33" spans="1:12" ht="16.5" customHeight="1">
      <c r="A33" s="44" t="s">
        <v>204</v>
      </c>
      <c r="B33" s="68">
        <v>156</v>
      </c>
      <c r="C33" s="53">
        <v>157</v>
      </c>
      <c r="D33" s="25">
        <v>199</v>
      </c>
      <c r="E33" s="25">
        <v>205.66166007271701</v>
      </c>
      <c r="F33" s="25">
        <v>226.175477015235</v>
      </c>
      <c r="G33" s="25">
        <v>262.49021456352199</v>
      </c>
      <c r="H33" s="39">
        <f t="shared" si="2"/>
        <v>3.84898069707168E-3</v>
      </c>
      <c r="I33" s="39">
        <f t="shared" si="0"/>
        <v>0.27564102564102566</v>
      </c>
      <c r="J33" s="53">
        <f t="shared" si="1"/>
        <v>43</v>
      </c>
      <c r="K33" s="53">
        <f t="shared" si="3"/>
        <v>42</v>
      </c>
      <c r="L33" s="97">
        <f t="shared" si="4"/>
        <v>36.314737548286985</v>
      </c>
    </row>
    <row r="34" spans="1:12" ht="16.5" customHeight="1">
      <c r="A34" s="44" t="s">
        <v>205</v>
      </c>
      <c r="B34" s="68">
        <v>478</v>
      </c>
      <c r="C34" s="53">
        <v>442</v>
      </c>
      <c r="D34" s="25">
        <v>494</v>
      </c>
      <c r="E34" s="25">
        <v>565.65612208339201</v>
      </c>
      <c r="F34" s="25">
        <v>493.67400099388698</v>
      </c>
      <c r="G34" s="25">
        <v>550.89612933124101</v>
      </c>
      <c r="H34" s="39">
        <f t="shared" si="2"/>
        <v>9.554756102278442E-3</v>
      </c>
      <c r="I34" s="39">
        <f t="shared" si="0"/>
        <v>3.3472803347280332E-2</v>
      </c>
      <c r="J34" s="53">
        <f t="shared" si="1"/>
        <v>16</v>
      </c>
      <c r="K34" s="53">
        <f t="shared" si="3"/>
        <v>52</v>
      </c>
      <c r="L34" s="97">
        <f t="shared" si="4"/>
        <v>57.222128337354036</v>
      </c>
    </row>
    <row r="35" spans="1:12" ht="16.5" customHeight="1">
      <c r="A35" s="44" t="s">
        <v>206</v>
      </c>
      <c r="B35" s="68">
        <v>1129</v>
      </c>
      <c r="C35" s="53">
        <v>1126</v>
      </c>
      <c r="D35" s="25">
        <v>1284</v>
      </c>
      <c r="E35" s="25">
        <v>1228.4653220151199</v>
      </c>
      <c r="F35" s="25">
        <v>1307.95575612689</v>
      </c>
      <c r="G35" s="25">
        <v>1380.7475945082599</v>
      </c>
      <c r="H35" s="39">
        <f t="shared" si="2"/>
        <v>2.483462922130672E-2</v>
      </c>
      <c r="I35" s="39">
        <f t="shared" si="0"/>
        <v>0.13728963684676704</v>
      </c>
      <c r="J35" s="53">
        <f t="shared" si="1"/>
        <v>155</v>
      </c>
      <c r="K35" s="53">
        <f t="shared" si="3"/>
        <v>158</v>
      </c>
      <c r="L35" s="97">
        <f t="shared" si="4"/>
        <v>72.791838381369871</v>
      </c>
    </row>
    <row r="36" spans="1:12" ht="16.5" customHeight="1">
      <c r="A36" s="44" t="s">
        <v>207</v>
      </c>
      <c r="B36" s="68">
        <v>116</v>
      </c>
      <c r="C36" s="53">
        <v>153</v>
      </c>
      <c r="D36" s="25">
        <v>190</v>
      </c>
      <c r="E36" s="25">
        <v>132.33729514959799</v>
      </c>
      <c r="F36" s="25">
        <v>188.42904900213699</v>
      </c>
      <c r="G36" s="25">
        <v>216.74707174088701</v>
      </c>
      <c r="H36" s="39">
        <f t="shared" si="2"/>
        <v>3.674906193184016E-3</v>
      </c>
      <c r="I36" s="39">
        <f t="shared" si="0"/>
        <v>0.63793103448275867</v>
      </c>
      <c r="J36" s="53">
        <f t="shared" si="1"/>
        <v>74</v>
      </c>
      <c r="K36" s="53">
        <f t="shared" si="3"/>
        <v>37</v>
      </c>
      <c r="L36" s="97">
        <f t="shared" si="4"/>
        <v>28.318022738750017</v>
      </c>
    </row>
    <row r="37" spans="1:12" ht="16.5" customHeight="1">
      <c r="A37" s="44" t="s">
        <v>208</v>
      </c>
      <c r="B37" s="68">
        <v>30</v>
      </c>
      <c r="C37" s="53">
        <v>41</v>
      </c>
      <c r="D37" s="25">
        <v>43</v>
      </c>
      <c r="E37" s="25">
        <v>47.387517401047504</v>
      </c>
      <c r="F37" s="25">
        <v>75.161083945843501</v>
      </c>
      <c r="G37" s="25">
        <v>67.921878877859598</v>
      </c>
      <c r="H37" s="39">
        <f t="shared" si="2"/>
        <v>8.3168929635217212E-4</v>
      </c>
      <c r="I37" s="39">
        <f t="shared" si="0"/>
        <v>0.43333333333333335</v>
      </c>
      <c r="J37" s="53">
        <f t="shared" si="1"/>
        <v>13</v>
      </c>
      <c r="K37" s="53">
        <f t="shared" si="3"/>
        <v>2</v>
      </c>
      <c r="L37" s="97">
        <f t="shared" si="4"/>
        <v>-7.2392050679839031</v>
      </c>
    </row>
    <row r="38" spans="1:12" ht="16.5" customHeight="1">
      <c r="A38" s="44" t="s">
        <v>209</v>
      </c>
      <c r="B38" s="68">
        <v>12</v>
      </c>
      <c r="C38" s="53">
        <v>60</v>
      </c>
      <c r="D38" s="25">
        <v>39</v>
      </c>
      <c r="E38" s="25">
        <v>27.182707413912599</v>
      </c>
      <c r="F38" s="25">
        <v>80.932539307241498</v>
      </c>
      <c r="G38" s="25">
        <v>80.107932415818695</v>
      </c>
      <c r="H38" s="39">
        <f t="shared" si="2"/>
        <v>7.54322850179877E-4</v>
      </c>
      <c r="I38" s="39">
        <f t="shared" si="0"/>
        <v>2.25</v>
      </c>
      <c r="J38" s="53">
        <f t="shared" si="1"/>
        <v>27</v>
      </c>
      <c r="K38" s="53">
        <f t="shared" si="3"/>
        <v>-21</v>
      </c>
      <c r="L38" s="97">
        <f t="shared" si="4"/>
        <v>-0.8246068914228033</v>
      </c>
    </row>
    <row r="39" spans="1:12" ht="16.5" customHeight="1">
      <c r="A39" s="44" t="s">
        <v>210</v>
      </c>
      <c r="B39" s="68">
        <v>475</v>
      </c>
      <c r="C39" s="53">
        <v>505</v>
      </c>
      <c r="D39" s="25">
        <v>449</v>
      </c>
      <c r="E39" s="25">
        <v>544.02783471168004</v>
      </c>
      <c r="F39" s="25">
        <v>573.63696917816299</v>
      </c>
      <c r="G39" s="25">
        <v>513.49540716655702</v>
      </c>
      <c r="H39" s="39">
        <f t="shared" si="2"/>
        <v>8.684383582840122E-3</v>
      </c>
      <c r="I39" s="39">
        <f t="shared" si="0"/>
        <v>-5.473684210526316E-2</v>
      </c>
      <c r="J39" s="53">
        <f t="shared" si="1"/>
        <v>-26</v>
      </c>
      <c r="K39" s="53">
        <f t="shared" si="3"/>
        <v>-56</v>
      </c>
      <c r="L39" s="97">
        <f t="shared" si="4"/>
        <v>-60.14156201160597</v>
      </c>
    </row>
    <row r="40" spans="1:12" ht="16.5" customHeight="1">
      <c r="A40" s="44" t="s">
        <v>211</v>
      </c>
      <c r="B40" s="68">
        <v>22</v>
      </c>
      <c r="C40" s="53">
        <v>38</v>
      </c>
      <c r="D40" s="25">
        <v>29</v>
      </c>
      <c r="E40" s="25">
        <v>49.856873569376397</v>
      </c>
      <c r="F40" s="25">
        <v>57.823281074734503</v>
      </c>
      <c r="G40" s="25">
        <v>57.118340936212498</v>
      </c>
      <c r="H40" s="39">
        <f t="shared" si="2"/>
        <v>5.6090673474913926E-4</v>
      </c>
      <c r="I40" s="39">
        <f t="shared" si="0"/>
        <v>0.31818181818181818</v>
      </c>
      <c r="J40" s="53">
        <f t="shared" si="1"/>
        <v>7</v>
      </c>
      <c r="K40" s="53">
        <f t="shared" si="3"/>
        <v>-9</v>
      </c>
      <c r="L40" s="97">
        <f t="shared" si="4"/>
        <v>-0.7049401385220051</v>
      </c>
    </row>
    <row r="41" spans="1:12" ht="16.5" customHeight="1">
      <c r="A41" s="44" t="s">
        <v>212</v>
      </c>
      <c r="B41" s="68">
        <v>191</v>
      </c>
      <c r="C41" s="53">
        <v>191</v>
      </c>
      <c r="D41" s="25">
        <v>164</v>
      </c>
      <c r="E41" s="25">
        <v>229.683946820708</v>
      </c>
      <c r="F41" s="25">
        <v>222.76894514279101</v>
      </c>
      <c r="G41" s="25">
        <v>196.37486814188301</v>
      </c>
      <c r="H41" s="39">
        <f t="shared" si="2"/>
        <v>3.172024293064098E-3</v>
      </c>
      <c r="I41" s="39">
        <f t="shared" si="0"/>
        <v>-0.14136125654450263</v>
      </c>
      <c r="J41" s="53">
        <f t="shared" si="1"/>
        <v>-27</v>
      </c>
      <c r="K41" s="53">
        <f t="shared" si="3"/>
        <v>-27</v>
      </c>
      <c r="L41" s="97">
        <f t="shared" si="4"/>
        <v>-26.394077000907998</v>
      </c>
    </row>
    <row r="42" spans="1:12" ht="16.5" customHeight="1">
      <c r="A42" s="44" t="s">
        <v>213</v>
      </c>
      <c r="B42" s="68">
        <v>16595</v>
      </c>
      <c r="C42" s="53">
        <v>15805</v>
      </c>
      <c r="D42" s="25">
        <v>17286</v>
      </c>
      <c r="E42" s="25">
        <v>16661.9626659524</v>
      </c>
      <c r="F42" s="25">
        <v>16285.4900882411</v>
      </c>
      <c r="G42" s="25">
        <v>16769.353636747699</v>
      </c>
      <c r="H42" s="39">
        <f t="shared" si="2"/>
        <v>0.33433909713357318</v>
      </c>
      <c r="I42" s="39">
        <f t="shared" si="0"/>
        <v>4.1639047905995784E-2</v>
      </c>
      <c r="J42" s="53">
        <f t="shared" si="1"/>
        <v>691</v>
      </c>
      <c r="K42" s="53">
        <f t="shared" si="3"/>
        <v>1481</v>
      </c>
      <c r="L42" s="97">
        <f t="shared" si="4"/>
        <v>483.86354850659882</v>
      </c>
    </row>
    <row r="43" spans="1:12" ht="16.5" customHeight="1">
      <c r="A43" s="44" t="s">
        <v>214</v>
      </c>
      <c r="B43" s="68">
        <v>3281</v>
      </c>
      <c r="C43" s="53">
        <v>3560</v>
      </c>
      <c r="D43" s="25">
        <v>3612</v>
      </c>
      <c r="E43" s="25">
        <v>3475.10849789031</v>
      </c>
      <c r="F43" s="25">
        <v>3745.3814445124199</v>
      </c>
      <c r="G43" s="25">
        <v>3809.69289996616</v>
      </c>
      <c r="H43" s="39">
        <f t="shared" si="2"/>
        <v>6.9861900893582449E-2</v>
      </c>
      <c r="I43" s="39">
        <f t="shared" si="0"/>
        <v>0.1008838768668089</v>
      </c>
      <c r="J43" s="53">
        <f t="shared" si="1"/>
        <v>331</v>
      </c>
      <c r="K43" s="53">
        <f t="shared" si="3"/>
        <v>52</v>
      </c>
      <c r="L43" s="97">
        <f t="shared" si="4"/>
        <v>64.311455453740109</v>
      </c>
    </row>
    <row r="44" spans="1:12" ht="16.5" customHeight="1">
      <c r="A44" s="44" t="s">
        <v>215</v>
      </c>
      <c r="B44" s="68">
        <v>449</v>
      </c>
      <c r="C44" s="53">
        <v>341</v>
      </c>
      <c r="D44" s="25">
        <v>360</v>
      </c>
      <c r="E44" s="25">
        <v>489.828762872239</v>
      </c>
      <c r="F44" s="25">
        <v>409.96884447803598</v>
      </c>
      <c r="G44" s="25">
        <v>433.73074828517798</v>
      </c>
      <c r="H44" s="39">
        <f t="shared" si="2"/>
        <v>6.962980155506557E-3</v>
      </c>
      <c r="I44" s="39">
        <f t="shared" si="0"/>
        <v>-0.19821826280623608</v>
      </c>
      <c r="J44" s="53">
        <f t="shared" si="1"/>
        <v>-89</v>
      </c>
      <c r="K44" s="53">
        <f t="shared" si="3"/>
        <v>19</v>
      </c>
      <c r="L44" s="97">
        <f t="shared" si="4"/>
        <v>23.761903807142005</v>
      </c>
    </row>
    <row r="45" spans="1:12" ht="16.5" customHeight="1">
      <c r="A45" s="44" t="s">
        <v>216</v>
      </c>
      <c r="B45" s="68">
        <v>97</v>
      </c>
      <c r="C45" s="53">
        <v>86</v>
      </c>
      <c r="D45" s="25">
        <v>92</v>
      </c>
      <c r="E45" s="25">
        <v>101.99497368600601</v>
      </c>
      <c r="F45" s="25">
        <v>110.099071362206</v>
      </c>
      <c r="G45" s="25">
        <v>97.104795453438896</v>
      </c>
      <c r="H45" s="39">
        <f t="shared" si="2"/>
        <v>1.7794282619627867E-3</v>
      </c>
      <c r="I45" s="39">
        <f t="shared" si="0"/>
        <v>-5.1546391752577317E-2</v>
      </c>
      <c r="J45" s="53">
        <f t="shared" si="1"/>
        <v>-5</v>
      </c>
      <c r="K45" s="53">
        <f t="shared" si="3"/>
        <v>6</v>
      </c>
      <c r="L45" s="97">
        <f t="shared" si="4"/>
        <v>-12.994275908767108</v>
      </c>
    </row>
    <row r="46" spans="1:12" ht="16.5" customHeight="1">
      <c r="A46" s="44" t="s">
        <v>217</v>
      </c>
      <c r="B46" s="68">
        <v>92</v>
      </c>
      <c r="C46" s="53">
        <v>171</v>
      </c>
      <c r="D46" s="25">
        <v>145</v>
      </c>
      <c r="E46" s="25">
        <v>112.584157180573</v>
      </c>
      <c r="F46" s="25">
        <v>193.303092350209</v>
      </c>
      <c r="G46" s="25">
        <v>177.24010755918599</v>
      </c>
      <c r="H46" s="39">
        <f t="shared" si="2"/>
        <v>2.8045336737456965E-3</v>
      </c>
      <c r="I46" s="39">
        <f t="shared" si="0"/>
        <v>0.57608695652173914</v>
      </c>
      <c r="J46" s="53">
        <f t="shared" si="1"/>
        <v>53</v>
      </c>
      <c r="K46" s="53">
        <f t="shared" si="3"/>
        <v>-26</v>
      </c>
      <c r="L46" s="97">
        <f t="shared" si="4"/>
        <v>-16.062984791023013</v>
      </c>
    </row>
    <row r="47" spans="1:12" ht="16.5" customHeight="1">
      <c r="A47" s="44" t="s">
        <v>218</v>
      </c>
      <c r="B47" s="68">
        <v>51</v>
      </c>
      <c r="C47" s="53">
        <v>63</v>
      </c>
      <c r="D47" s="25">
        <v>73</v>
      </c>
      <c r="E47" s="25">
        <v>79.644409732845105</v>
      </c>
      <c r="F47" s="25">
        <v>123.343472088116</v>
      </c>
      <c r="G47" s="25">
        <v>114.98203828066499</v>
      </c>
      <c r="H47" s="39">
        <f t="shared" si="2"/>
        <v>1.4119376426443852E-3</v>
      </c>
      <c r="I47" s="39">
        <f t="shared" si="0"/>
        <v>0.43137254901960786</v>
      </c>
      <c r="J47" s="53">
        <f t="shared" si="1"/>
        <v>22</v>
      </c>
      <c r="K47" s="53">
        <f t="shared" si="3"/>
        <v>10</v>
      </c>
      <c r="L47" s="97">
        <f t="shared" si="4"/>
        <v>-8.3614338074510073</v>
      </c>
    </row>
    <row r="48" spans="1:12" ht="16.5" customHeight="1">
      <c r="A48" s="44" t="s">
        <v>219</v>
      </c>
      <c r="B48" s="68">
        <v>83</v>
      </c>
      <c r="C48" s="53">
        <v>111</v>
      </c>
      <c r="D48" s="25">
        <v>113</v>
      </c>
      <c r="E48" s="25">
        <v>107.586210270222</v>
      </c>
      <c r="F48" s="25">
        <v>156.810864278526</v>
      </c>
      <c r="G48" s="25">
        <v>146.58573293137201</v>
      </c>
      <c r="H48" s="39">
        <f t="shared" si="2"/>
        <v>2.185602104367336E-3</v>
      </c>
      <c r="I48" s="39">
        <f t="shared" si="0"/>
        <v>0.36144578313253012</v>
      </c>
      <c r="J48" s="53">
        <f t="shared" si="1"/>
        <v>30</v>
      </c>
      <c r="K48" s="53">
        <f t="shared" si="3"/>
        <v>2</v>
      </c>
      <c r="L48" s="97">
        <f t="shared" si="4"/>
        <v>-10.22513134715399</v>
      </c>
    </row>
    <row r="49" spans="1:12" ht="16.5" customHeight="1">
      <c r="A49" s="44" t="s">
        <v>220</v>
      </c>
      <c r="B49" s="68">
        <v>712</v>
      </c>
      <c r="C49" s="53">
        <v>735</v>
      </c>
      <c r="D49" s="25">
        <v>780</v>
      </c>
      <c r="E49" s="25">
        <v>881.75594491740401</v>
      </c>
      <c r="F49" s="25">
        <v>931.40002961138998</v>
      </c>
      <c r="G49" s="25">
        <v>892.19281610440203</v>
      </c>
      <c r="H49" s="39">
        <f t="shared" si="2"/>
        <v>1.508645700359754E-2</v>
      </c>
      <c r="I49" s="39">
        <f t="shared" si="0"/>
        <v>9.5505617977528087E-2</v>
      </c>
      <c r="J49" s="53">
        <f t="shared" si="1"/>
        <v>68</v>
      </c>
      <c r="K49" s="53">
        <f t="shared" si="3"/>
        <v>45</v>
      </c>
      <c r="L49" s="97">
        <f t="shared" si="4"/>
        <v>-39.207213506987955</v>
      </c>
    </row>
    <row r="50" spans="1:12" ht="16.5" customHeight="1">
      <c r="A50" s="44" t="s">
        <v>222</v>
      </c>
      <c r="B50" s="68">
        <v>26</v>
      </c>
      <c r="C50" s="53">
        <v>39</v>
      </c>
      <c r="D50" s="25">
        <v>56</v>
      </c>
      <c r="E50" s="25">
        <v>33.699444872433297</v>
      </c>
      <c r="F50" s="25">
        <v>43.589807436167298</v>
      </c>
      <c r="G50" s="25">
        <v>71.511612420842198</v>
      </c>
      <c r="H50" s="39">
        <f t="shared" si="2"/>
        <v>1.083130246412131E-3</v>
      </c>
      <c r="I50" s="39">
        <f t="shared" si="0"/>
        <v>1.1538461538461537</v>
      </c>
      <c r="J50" s="53">
        <f t="shared" si="1"/>
        <v>30</v>
      </c>
      <c r="K50" s="53">
        <f t="shared" si="3"/>
        <v>17</v>
      </c>
      <c r="L50" s="97">
        <f t="shared" si="4"/>
        <v>27.9218049846749</v>
      </c>
    </row>
    <row r="51" spans="1:12" ht="16.5" customHeight="1">
      <c r="A51" s="44" t="s">
        <v>130</v>
      </c>
      <c r="B51" s="68">
        <v>116</v>
      </c>
      <c r="C51" s="53">
        <v>107</v>
      </c>
      <c r="D51" s="25">
        <v>102</v>
      </c>
      <c r="E51" s="25">
        <v>139.14156790558701</v>
      </c>
      <c r="F51" s="25">
        <v>136.12891446697</v>
      </c>
      <c r="G51" s="25">
        <v>123.255075665015</v>
      </c>
      <c r="H51" s="39">
        <f t="shared" si="2"/>
        <v>1.9728443773935245E-3</v>
      </c>
      <c r="I51" s="39">
        <f t="shared" si="0"/>
        <v>-0.1206896551724138</v>
      </c>
      <c r="J51" s="53">
        <f t="shared" si="1"/>
        <v>-14</v>
      </c>
      <c r="K51" s="53">
        <f t="shared" si="3"/>
        <v>-5</v>
      </c>
      <c r="L51" s="97">
        <f t="shared" si="4"/>
        <v>-12.873838801955003</v>
      </c>
    </row>
    <row r="52" spans="1:12" ht="16.5" customHeight="1">
      <c r="A52" s="44" t="s">
        <v>223</v>
      </c>
      <c r="B52" s="68">
        <v>291</v>
      </c>
      <c r="C52" s="53">
        <v>202</v>
      </c>
      <c r="D52" s="25">
        <v>223</v>
      </c>
      <c r="E52" s="25">
        <v>290.11125087895198</v>
      </c>
      <c r="F52" s="25">
        <v>201.41170779869699</v>
      </c>
      <c r="G52" s="25">
        <v>222.37377613725599</v>
      </c>
      <c r="H52" s="39">
        <f t="shared" si="2"/>
        <v>4.3131793741054501E-3</v>
      </c>
      <c r="I52" s="39">
        <f t="shared" si="0"/>
        <v>-0.23367697594501718</v>
      </c>
      <c r="J52" s="53">
        <f t="shared" si="1"/>
        <v>-68</v>
      </c>
      <c r="K52" s="53">
        <f t="shared" si="3"/>
        <v>21</v>
      </c>
      <c r="L52" s="97">
        <f t="shared" si="4"/>
        <v>20.962068338558993</v>
      </c>
    </row>
    <row r="53" spans="1:12" ht="16.5" customHeight="1">
      <c r="A53" s="44" t="s">
        <v>221</v>
      </c>
      <c r="B53" s="68">
        <v>63</v>
      </c>
      <c r="C53" s="53">
        <v>58</v>
      </c>
      <c r="D53" s="25">
        <v>92</v>
      </c>
      <c r="E53" s="25">
        <v>67.125169396689898</v>
      </c>
      <c r="F53" s="25">
        <v>88.673921939465899</v>
      </c>
      <c r="G53" s="25">
        <v>97.653782773458403</v>
      </c>
      <c r="H53" s="39">
        <f t="shared" si="2"/>
        <v>1.7794282619627867E-3</v>
      </c>
      <c r="I53" s="39">
        <f t="shared" si="0"/>
        <v>0.46031746031746029</v>
      </c>
      <c r="J53" s="53">
        <f t="shared" si="1"/>
        <v>29</v>
      </c>
      <c r="K53" s="53">
        <f t="shared" si="3"/>
        <v>34</v>
      </c>
      <c r="L53" s="97">
        <f t="shared" si="4"/>
        <v>8.9798608339925039</v>
      </c>
    </row>
    <row r="54" spans="1:12" ht="16.5" customHeight="1">
      <c r="A54" s="44" t="s">
        <v>224</v>
      </c>
      <c r="B54" s="68">
        <v>1549</v>
      </c>
      <c r="C54" s="53">
        <v>1562</v>
      </c>
      <c r="D54" s="25">
        <v>1506</v>
      </c>
      <c r="E54" s="25">
        <v>1582.3413540209399</v>
      </c>
      <c r="F54" s="25">
        <v>1583.72467538557</v>
      </c>
      <c r="G54" s="25">
        <v>1687.44204686686</v>
      </c>
      <c r="H54" s="39">
        <f t="shared" si="2"/>
        <v>2.9128466983869096E-2</v>
      </c>
      <c r="I54" s="39">
        <f t="shared" si="0"/>
        <v>-2.7759845061329891E-2</v>
      </c>
      <c r="J54" s="53">
        <f t="shared" si="1"/>
        <v>-43</v>
      </c>
      <c r="K54" s="53">
        <f t="shared" si="3"/>
        <v>-56</v>
      </c>
      <c r="L54" s="97">
        <f t="shared" si="4"/>
        <v>103.71737148129</v>
      </c>
    </row>
    <row r="55" spans="1:12" ht="16.5" customHeight="1">
      <c r="A55" s="44" t="s">
        <v>225</v>
      </c>
      <c r="B55" s="68">
        <v>771</v>
      </c>
      <c r="C55" s="53">
        <v>703</v>
      </c>
      <c r="D55" s="25">
        <v>665</v>
      </c>
      <c r="E55" s="25">
        <v>927.24001618449802</v>
      </c>
      <c r="F55" s="25">
        <v>865.93766037768103</v>
      </c>
      <c r="G55" s="25">
        <v>793.44264501805606</v>
      </c>
      <c r="H55" s="39">
        <f t="shared" si="2"/>
        <v>1.2862171676144056E-2</v>
      </c>
      <c r="I55" s="39">
        <f t="shared" si="0"/>
        <v>-0.13748378728923477</v>
      </c>
      <c r="J55" s="53">
        <f t="shared" si="1"/>
        <v>-106</v>
      </c>
      <c r="K55" s="53">
        <f t="shared" si="3"/>
        <v>-38</v>
      </c>
      <c r="L55" s="97">
        <f t="shared" si="4"/>
        <v>-72.495015359624972</v>
      </c>
    </row>
    <row r="56" spans="1:12" ht="16.5" customHeight="1">
      <c r="A56" s="44" t="s">
        <v>226</v>
      </c>
      <c r="B56" s="68">
        <v>170</v>
      </c>
      <c r="C56" s="53">
        <v>211</v>
      </c>
      <c r="D56" s="25">
        <v>187</v>
      </c>
      <c r="E56" s="25">
        <v>254.86484395266899</v>
      </c>
      <c r="F56" s="25">
        <v>316.37233049495899</v>
      </c>
      <c r="G56" s="25">
        <v>285.82137219827098</v>
      </c>
      <c r="H56" s="39">
        <f t="shared" si="2"/>
        <v>3.616881358554795E-3</v>
      </c>
      <c r="I56" s="39">
        <f t="shared" si="0"/>
        <v>0.1</v>
      </c>
      <c r="J56" s="53">
        <f t="shared" si="1"/>
        <v>17</v>
      </c>
      <c r="K56" s="53">
        <f t="shared" si="3"/>
        <v>-24</v>
      </c>
      <c r="L56" s="97">
        <f t="shared" si="4"/>
        <v>-30.550958296688009</v>
      </c>
    </row>
    <row r="57" spans="1:12" ht="16.5" customHeight="1">
      <c r="A57" s="44" t="s">
        <v>227</v>
      </c>
      <c r="B57" s="68">
        <v>256</v>
      </c>
      <c r="C57" s="53">
        <v>251</v>
      </c>
      <c r="D57" s="25">
        <v>292</v>
      </c>
      <c r="E57" s="25">
        <v>294.70315751297699</v>
      </c>
      <c r="F57" s="25">
        <v>322.36034695576899</v>
      </c>
      <c r="G57" s="25">
        <v>342.202665501919</v>
      </c>
      <c r="H57" s="39">
        <f t="shared" si="2"/>
        <v>5.6477505705775409E-3</v>
      </c>
      <c r="I57" s="39">
        <f t="shared" si="0"/>
        <v>0.140625</v>
      </c>
      <c r="J57" s="53">
        <f t="shared" si="1"/>
        <v>36</v>
      </c>
      <c r="K57" s="53">
        <f t="shared" si="3"/>
        <v>41</v>
      </c>
      <c r="L57" s="97">
        <f t="shared" si="4"/>
        <v>19.842318546150011</v>
      </c>
    </row>
    <row r="58" spans="1:12" ht="16.5" customHeight="1">
      <c r="A58" s="44" t="s">
        <v>228</v>
      </c>
      <c r="B58" s="68">
        <v>692</v>
      </c>
      <c r="C58" s="53">
        <v>878</v>
      </c>
      <c r="D58" s="25">
        <v>848</v>
      </c>
      <c r="E58" s="25">
        <v>746.44439495245797</v>
      </c>
      <c r="F58" s="25">
        <v>923.83186331510797</v>
      </c>
      <c r="G58" s="25">
        <v>914.70182563725098</v>
      </c>
      <c r="H58" s="39">
        <f t="shared" si="2"/>
        <v>1.6401686588526556E-2</v>
      </c>
      <c r="I58" s="39">
        <f t="shared" si="0"/>
        <v>0.22543352601156069</v>
      </c>
      <c r="J58" s="53">
        <f t="shared" si="1"/>
        <v>156</v>
      </c>
      <c r="K58" s="53">
        <f t="shared" si="3"/>
        <v>-30</v>
      </c>
      <c r="L58" s="97">
        <f t="shared" si="4"/>
        <v>-9.1300376778569898</v>
      </c>
    </row>
    <row r="59" spans="1:12" ht="16.5" customHeight="1">
      <c r="A59" s="44" t="s">
        <v>229</v>
      </c>
      <c r="B59" s="68">
        <v>249</v>
      </c>
      <c r="C59" s="53">
        <v>442</v>
      </c>
      <c r="D59" s="25">
        <v>306</v>
      </c>
      <c r="E59" s="25">
        <v>288.917195666807</v>
      </c>
      <c r="F59" s="25">
        <v>478.34944220380697</v>
      </c>
      <c r="G59" s="25">
        <v>354.057539517473</v>
      </c>
      <c r="H59" s="39">
        <f t="shared" si="2"/>
        <v>5.918533132180573E-3</v>
      </c>
      <c r="I59" s="39">
        <f t="shared" si="0"/>
        <v>0.2289156626506024</v>
      </c>
      <c r="J59" s="53">
        <f t="shared" si="1"/>
        <v>57</v>
      </c>
      <c r="K59" s="53">
        <f t="shared" si="3"/>
        <v>-136</v>
      </c>
      <c r="L59" s="97">
        <f t="shared" si="4"/>
        <v>-124.29190268633397</v>
      </c>
    </row>
    <row r="60" spans="1:12" ht="16.5" customHeight="1">
      <c r="A60" s="44" t="s">
        <v>230</v>
      </c>
      <c r="B60" s="68">
        <v>785</v>
      </c>
      <c r="C60" s="53">
        <v>896</v>
      </c>
      <c r="D60" s="25">
        <v>989</v>
      </c>
      <c r="E60" s="25">
        <v>885.89929872048901</v>
      </c>
      <c r="F60" s="25">
        <v>925.32726927621195</v>
      </c>
      <c r="G60" s="25">
        <v>1116.1194492974601</v>
      </c>
      <c r="H60" s="39">
        <f t="shared" si="2"/>
        <v>1.9128853816099956E-2</v>
      </c>
      <c r="I60" s="39">
        <f t="shared" si="0"/>
        <v>0.25987261146496815</v>
      </c>
      <c r="J60" s="53">
        <f t="shared" si="1"/>
        <v>204</v>
      </c>
      <c r="K60" s="53">
        <f t="shared" si="3"/>
        <v>93</v>
      </c>
      <c r="L60" s="97">
        <f t="shared" si="4"/>
        <v>190.7921800212481</v>
      </c>
    </row>
    <row r="61" spans="1:12" ht="16.5" customHeight="1">
      <c r="A61" s="44" t="s">
        <v>231</v>
      </c>
      <c r="B61" s="68">
        <v>393</v>
      </c>
      <c r="C61" s="53">
        <v>471</v>
      </c>
      <c r="D61" s="25">
        <v>479</v>
      </c>
      <c r="E61" s="25">
        <v>801.39793182897699</v>
      </c>
      <c r="F61" s="25">
        <v>952.56247368338495</v>
      </c>
      <c r="G61" s="25">
        <v>1062.7810184807799</v>
      </c>
      <c r="H61" s="39">
        <f t="shared" si="2"/>
        <v>9.2646319291323359E-3</v>
      </c>
      <c r="I61" s="39">
        <f t="shared" si="0"/>
        <v>0.21882951653944022</v>
      </c>
      <c r="J61" s="53">
        <f t="shared" si="1"/>
        <v>86</v>
      </c>
      <c r="K61" s="53">
        <f t="shared" si="3"/>
        <v>8</v>
      </c>
      <c r="L61" s="97">
        <f t="shared" si="4"/>
        <v>110.218544797395</v>
      </c>
    </row>
    <row r="62" spans="1:12" ht="16.5" customHeight="1">
      <c r="A62" s="44" t="s">
        <v>232</v>
      </c>
      <c r="B62" s="68">
        <v>37</v>
      </c>
      <c r="C62" s="53">
        <v>59</v>
      </c>
      <c r="D62" s="25">
        <v>59</v>
      </c>
      <c r="E62" s="25">
        <v>70.115386393291203</v>
      </c>
      <c r="F62" s="25">
        <v>111.191832790257</v>
      </c>
      <c r="G62" s="25">
        <v>111.135796644233</v>
      </c>
      <c r="H62" s="39">
        <f t="shared" si="2"/>
        <v>1.1411550810413523E-3</v>
      </c>
      <c r="I62" s="39">
        <f t="shared" si="0"/>
        <v>0.59459459459459463</v>
      </c>
      <c r="J62" s="53">
        <f t="shared" si="1"/>
        <v>22</v>
      </c>
      <c r="K62" s="53">
        <f t="shared" si="3"/>
        <v>0</v>
      </c>
      <c r="L62" s="97">
        <f t="shared" si="4"/>
        <v>-5.6036146023998867E-2</v>
      </c>
    </row>
    <row r="63" spans="1:12" ht="16.5" customHeight="1">
      <c r="A63" s="44" t="s">
        <v>233</v>
      </c>
      <c r="B63" s="68">
        <v>140</v>
      </c>
      <c r="C63" s="53">
        <v>102</v>
      </c>
      <c r="D63" s="25">
        <v>112</v>
      </c>
      <c r="E63" s="25">
        <v>170.86670138433399</v>
      </c>
      <c r="F63" s="25">
        <v>141.68145755667601</v>
      </c>
      <c r="G63" s="25">
        <v>136.01068487812501</v>
      </c>
      <c r="H63" s="39">
        <f t="shared" si="2"/>
        <v>2.166260492824262E-3</v>
      </c>
      <c r="I63" s="39">
        <f t="shared" si="0"/>
        <v>-0.2</v>
      </c>
      <c r="J63" s="53">
        <f t="shared" si="1"/>
        <v>-28</v>
      </c>
      <c r="K63" s="53">
        <f t="shared" si="3"/>
        <v>10</v>
      </c>
      <c r="L63" s="97">
        <f t="shared" si="4"/>
        <v>-5.6707726785510033</v>
      </c>
    </row>
    <row r="64" spans="1:12" ht="16.5" customHeight="1">
      <c r="A64" s="44" t="s">
        <v>234</v>
      </c>
      <c r="B64" s="68">
        <v>85</v>
      </c>
      <c r="C64" s="53">
        <v>106</v>
      </c>
      <c r="D64" s="25">
        <v>109</v>
      </c>
      <c r="E64" s="25">
        <v>113.02789738289</v>
      </c>
      <c r="F64" s="25">
        <v>133.08339554257401</v>
      </c>
      <c r="G64" s="25">
        <v>144.94159863781999</v>
      </c>
      <c r="H64" s="39">
        <f t="shared" si="2"/>
        <v>2.108235658195041E-3</v>
      </c>
      <c r="I64" s="39">
        <f t="shared" si="0"/>
        <v>0.28235294117647058</v>
      </c>
      <c r="J64" s="53">
        <f t="shared" si="1"/>
        <v>24</v>
      </c>
      <c r="K64" s="53">
        <f t="shared" si="3"/>
        <v>3</v>
      </c>
      <c r="L64" s="97">
        <f t="shared" si="4"/>
        <v>11.858203095245983</v>
      </c>
    </row>
    <row r="65" spans="1:12" ht="16.5" customHeight="1">
      <c r="A65" s="44" t="s">
        <v>235</v>
      </c>
      <c r="B65" s="68">
        <v>247</v>
      </c>
      <c r="C65" s="53">
        <v>305</v>
      </c>
      <c r="D65" s="25">
        <v>264</v>
      </c>
      <c r="E65" s="25">
        <v>285.83083233946797</v>
      </c>
      <c r="F65" s="25">
        <v>362.52928062050597</v>
      </c>
      <c r="G65" s="25">
        <v>307.09549036452501</v>
      </c>
      <c r="H65" s="39">
        <f t="shared" si="2"/>
        <v>5.106185447371475E-3</v>
      </c>
      <c r="I65" s="39">
        <f t="shared" si="0"/>
        <v>6.8825910931174086E-2</v>
      </c>
      <c r="J65" s="53">
        <f t="shared" si="1"/>
        <v>17</v>
      </c>
      <c r="K65" s="53">
        <f t="shared" si="3"/>
        <v>-41</v>
      </c>
      <c r="L65" s="97">
        <f t="shared" si="4"/>
        <v>-55.433790255980966</v>
      </c>
    </row>
    <row r="66" spans="1:12" ht="16.5" customHeight="1">
      <c r="A66" s="44" t="s">
        <v>236</v>
      </c>
      <c r="B66" s="68">
        <v>210</v>
      </c>
      <c r="C66" s="53">
        <v>176</v>
      </c>
      <c r="D66" s="25">
        <v>196</v>
      </c>
      <c r="E66" s="25">
        <v>225.06126725771699</v>
      </c>
      <c r="F66" s="25">
        <v>192.485131017746</v>
      </c>
      <c r="G66" s="25">
        <v>210.05010444308701</v>
      </c>
      <c r="H66" s="39">
        <f t="shared" si="2"/>
        <v>3.7909558624424585E-3</v>
      </c>
      <c r="I66" s="39">
        <f t="shared" si="0"/>
        <v>-6.6666666666666666E-2</v>
      </c>
      <c r="J66" s="53">
        <f t="shared" si="1"/>
        <v>-14</v>
      </c>
      <c r="K66" s="53">
        <f t="shared" si="3"/>
        <v>20</v>
      </c>
      <c r="L66" s="97">
        <f t="shared" si="4"/>
        <v>17.564973425341009</v>
      </c>
    </row>
    <row r="67" spans="1:12" ht="16.5" customHeight="1">
      <c r="A67" s="44" t="s">
        <v>237</v>
      </c>
      <c r="B67" s="68">
        <v>149</v>
      </c>
      <c r="C67" s="53">
        <v>114</v>
      </c>
      <c r="D67" s="25">
        <v>132</v>
      </c>
      <c r="E67" s="25">
        <v>167.00457666956501</v>
      </c>
      <c r="F67" s="25">
        <v>135.07163326417799</v>
      </c>
      <c r="G67" s="25">
        <v>148.87428167293299</v>
      </c>
      <c r="H67" s="39">
        <f t="shared" si="2"/>
        <v>2.5530927236857375E-3</v>
      </c>
      <c r="I67" s="39">
        <f t="shared" ref="I67:I84" si="5">(D67-B67)/B67</f>
        <v>-0.11409395973154363</v>
      </c>
      <c r="J67" s="53">
        <f t="shared" ref="J67:J84" si="6">D67-B67</f>
        <v>-17</v>
      </c>
      <c r="K67" s="53">
        <f t="shared" si="3"/>
        <v>18</v>
      </c>
      <c r="L67" s="97">
        <f t="shared" si="4"/>
        <v>13.802648408755005</v>
      </c>
    </row>
    <row r="68" spans="1:12" ht="16.5" customHeight="1">
      <c r="A68" s="44" t="s">
        <v>238</v>
      </c>
      <c r="B68" s="68">
        <v>586</v>
      </c>
      <c r="C68" s="53">
        <v>609</v>
      </c>
      <c r="D68" s="25">
        <v>742</v>
      </c>
      <c r="E68" s="25">
        <v>632.20081702695995</v>
      </c>
      <c r="F68" s="25">
        <v>714.05431407948004</v>
      </c>
      <c r="G68" s="25">
        <v>785.01782152410499</v>
      </c>
      <c r="H68" s="39">
        <f t="shared" ref="H68:H84" si="7">D68/$D$84</f>
        <v>1.4351475764960736E-2</v>
      </c>
      <c r="I68" s="39">
        <f t="shared" si="5"/>
        <v>0.26621160409556316</v>
      </c>
      <c r="J68" s="53">
        <f t="shared" si="6"/>
        <v>156</v>
      </c>
      <c r="K68" s="53">
        <f t="shared" ref="K68:K84" si="8">D68-C68</f>
        <v>133</v>
      </c>
      <c r="L68" s="97">
        <f t="shared" ref="L68:L84" si="9">G68-F68</f>
        <v>70.963507444624952</v>
      </c>
    </row>
    <row r="69" spans="1:12" ht="16.5" customHeight="1">
      <c r="A69" s="44" t="s">
        <v>239</v>
      </c>
      <c r="B69" s="68">
        <v>468</v>
      </c>
      <c r="C69" s="53">
        <v>682</v>
      </c>
      <c r="D69" s="25">
        <v>695</v>
      </c>
      <c r="E69" s="25">
        <v>533.05659619927405</v>
      </c>
      <c r="F69" s="25">
        <v>746.75864746404</v>
      </c>
      <c r="G69" s="25">
        <v>784.17006232268204</v>
      </c>
      <c r="H69" s="39">
        <f t="shared" si="7"/>
        <v>1.344242002243627E-2</v>
      </c>
      <c r="I69" s="39">
        <f t="shared" si="5"/>
        <v>0.48504273504273504</v>
      </c>
      <c r="J69" s="53">
        <f t="shared" si="6"/>
        <v>227</v>
      </c>
      <c r="K69" s="53">
        <f t="shared" si="8"/>
        <v>13</v>
      </c>
      <c r="L69" s="97">
        <f t="shared" si="9"/>
        <v>37.411414858642047</v>
      </c>
    </row>
    <row r="70" spans="1:12" ht="16.5" customHeight="1">
      <c r="A70" s="44" t="s">
        <v>240</v>
      </c>
      <c r="B70" s="68">
        <v>81</v>
      </c>
      <c r="C70" s="53">
        <v>135</v>
      </c>
      <c r="D70" s="25">
        <v>65</v>
      </c>
      <c r="E70" s="25">
        <v>116.962391873719</v>
      </c>
      <c r="F70" s="25">
        <v>131.26189388760301</v>
      </c>
      <c r="G70" s="25">
        <v>93.858164106919503</v>
      </c>
      <c r="H70" s="39">
        <f t="shared" si="7"/>
        <v>1.257204750299795E-3</v>
      </c>
      <c r="I70" s="39">
        <f t="shared" si="5"/>
        <v>-0.19753086419753085</v>
      </c>
      <c r="J70" s="53">
        <f t="shared" si="6"/>
        <v>-16</v>
      </c>
      <c r="K70" s="53">
        <f t="shared" si="8"/>
        <v>-70</v>
      </c>
      <c r="L70" s="97">
        <f t="shared" si="9"/>
        <v>-37.403729780683506</v>
      </c>
    </row>
    <row r="71" spans="1:12" ht="16.5" customHeight="1">
      <c r="A71" s="44" t="s">
        <v>241</v>
      </c>
      <c r="B71" s="68">
        <v>88</v>
      </c>
      <c r="C71" s="53">
        <v>62</v>
      </c>
      <c r="D71" s="25">
        <v>92</v>
      </c>
      <c r="E71" s="25">
        <v>121.901166534921</v>
      </c>
      <c r="F71" s="25">
        <v>87.1220147572256</v>
      </c>
      <c r="G71" s="25">
        <v>127.442249741235</v>
      </c>
      <c r="H71" s="39">
        <f t="shared" si="7"/>
        <v>1.7794282619627867E-3</v>
      </c>
      <c r="I71" s="39">
        <f t="shared" si="5"/>
        <v>4.5454545454545456E-2</v>
      </c>
      <c r="J71" s="53">
        <f t="shared" si="6"/>
        <v>4</v>
      </c>
      <c r="K71" s="53">
        <f t="shared" si="8"/>
        <v>30</v>
      </c>
      <c r="L71" s="97">
        <f t="shared" si="9"/>
        <v>40.320234984009403</v>
      </c>
    </row>
    <row r="72" spans="1:12" ht="16.5" customHeight="1">
      <c r="A72" s="44" t="s">
        <v>242</v>
      </c>
      <c r="B72" s="68">
        <v>232</v>
      </c>
      <c r="C72" s="53">
        <v>186</v>
      </c>
      <c r="D72" s="25">
        <v>198</v>
      </c>
      <c r="E72" s="25">
        <v>339.97622267542602</v>
      </c>
      <c r="F72" s="25">
        <v>292.32526996459598</v>
      </c>
      <c r="G72" s="25">
        <v>290.56075972247601</v>
      </c>
      <c r="H72" s="39">
        <f t="shared" si="7"/>
        <v>3.829639085528606E-3</v>
      </c>
      <c r="I72" s="39">
        <f t="shared" si="5"/>
        <v>-0.14655172413793102</v>
      </c>
      <c r="J72" s="53">
        <f t="shared" si="6"/>
        <v>-34</v>
      </c>
      <c r="K72" s="53">
        <f t="shared" si="8"/>
        <v>12</v>
      </c>
      <c r="L72" s="97">
        <f t="shared" si="9"/>
        <v>-1.7645102421199681</v>
      </c>
    </row>
    <row r="73" spans="1:12" ht="16.5" customHeight="1">
      <c r="A73" s="44" t="s">
        <v>243</v>
      </c>
      <c r="B73" s="68">
        <v>425</v>
      </c>
      <c r="C73" s="53">
        <v>307</v>
      </c>
      <c r="D73" s="25">
        <v>342</v>
      </c>
      <c r="E73" s="25">
        <v>443.926985751769</v>
      </c>
      <c r="F73" s="25">
        <v>377.34767423860802</v>
      </c>
      <c r="G73" s="25">
        <v>412.01393333888097</v>
      </c>
      <c r="H73" s="39">
        <f t="shared" si="7"/>
        <v>6.614831147731229E-3</v>
      </c>
      <c r="I73" s="39">
        <f t="shared" si="5"/>
        <v>-0.19529411764705881</v>
      </c>
      <c r="J73" s="53">
        <f t="shared" si="6"/>
        <v>-83</v>
      </c>
      <c r="K73" s="53">
        <f t="shared" si="8"/>
        <v>35</v>
      </c>
      <c r="L73" s="97">
        <f t="shared" si="9"/>
        <v>34.666259100272953</v>
      </c>
    </row>
    <row r="74" spans="1:12" ht="16.5" customHeight="1">
      <c r="A74" s="44" t="s">
        <v>244</v>
      </c>
      <c r="B74" s="68">
        <v>58</v>
      </c>
      <c r="C74" s="53">
        <v>87</v>
      </c>
      <c r="D74" s="25">
        <v>98</v>
      </c>
      <c r="E74" s="25">
        <v>69.605499949563907</v>
      </c>
      <c r="F74" s="25">
        <v>108.652705547724</v>
      </c>
      <c r="G74" s="25">
        <v>117.65908816194001</v>
      </c>
      <c r="H74" s="39">
        <f t="shared" si="7"/>
        <v>1.8954779312212293E-3</v>
      </c>
      <c r="I74" s="39">
        <f t="shared" si="5"/>
        <v>0.68965517241379315</v>
      </c>
      <c r="J74" s="53">
        <f t="shared" si="6"/>
        <v>40</v>
      </c>
      <c r="K74" s="53">
        <f t="shared" si="8"/>
        <v>11</v>
      </c>
      <c r="L74" s="97">
        <f t="shared" si="9"/>
        <v>9.0063826142160082</v>
      </c>
    </row>
    <row r="75" spans="1:12" ht="16.5" customHeight="1">
      <c r="A75" s="44" t="s">
        <v>245</v>
      </c>
      <c r="B75" s="68">
        <v>1068</v>
      </c>
      <c r="C75" s="53">
        <v>1005</v>
      </c>
      <c r="D75" s="25">
        <v>1084</v>
      </c>
      <c r="E75" s="25">
        <v>1102.8964547650801</v>
      </c>
      <c r="F75" s="25">
        <v>999.47723025456798</v>
      </c>
      <c r="G75" s="25">
        <v>1115.14755791212</v>
      </c>
      <c r="H75" s="39">
        <f t="shared" si="7"/>
        <v>2.0966306912691964E-2</v>
      </c>
      <c r="I75" s="39">
        <f t="shared" si="5"/>
        <v>1.4981273408239701E-2</v>
      </c>
      <c r="J75" s="53">
        <f t="shared" si="6"/>
        <v>16</v>
      </c>
      <c r="K75" s="53">
        <f t="shared" si="8"/>
        <v>79</v>
      </c>
      <c r="L75" s="97">
        <f t="shared" si="9"/>
        <v>115.67032765755198</v>
      </c>
    </row>
    <row r="76" spans="1:12" ht="16.5" customHeight="1">
      <c r="A76" s="44" t="s">
        <v>246</v>
      </c>
      <c r="B76" s="68">
        <v>165</v>
      </c>
      <c r="C76" s="53">
        <v>141</v>
      </c>
      <c r="D76" s="25">
        <v>177</v>
      </c>
      <c r="E76" s="25">
        <v>188.58220703441299</v>
      </c>
      <c r="F76" s="25">
        <v>175.36327516485699</v>
      </c>
      <c r="G76" s="25">
        <v>201.56430053795799</v>
      </c>
      <c r="H76" s="39">
        <f t="shared" si="7"/>
        <v>3.423465243124057E-3</v>
      </c>
      <c r="I76" s="39">
        <f t="shared" si="5"/>
        <v>7.2727272727272724E-2</v>
      </c>
      <c r="J76" s="53">
        <f t="shared" si="6"/>
        <v>12</v>
      </c>
      <c r="K76" s="53">
        <f t="shared" si="8"/>
        <v>36</v>
      </c>
      <c r="L76" s="97">
        <f t="shared" si="9"/>
        <v>26.201025373101004</v>
      </c>
    </row>
    <row r="77" spans="1:12" ht="16.5" customHeight="1">
      <c r="A77" s="44" t="s">
        <v>247</v>
      </c>
      <c r="B77" s="68">
        <v>428</v>
      </c>
      <c r="C77" s="53">
        <v>388</v>
      </c>
      <c r="D77" s="25">
        <v>469</v>
      </c>
      <c r="E77" s="25">
        <v>460.00705933827402</v>
      </c>
      <c r="F77" s="25">
        <v>490.716375917618</v>
      </c>
      <c r="G77" s="25">
        <v>485.03163788208201</v>
      </c>
      <c r="H77" s="39">
        <f t="shared" si="7"/>
        <v>9.0712158137015979E-3</v>
      </c>
      <c r="I77" s="39">
        <f t="shared" si="5"/>
        <v>9.5794392523364483E-2</v>
      </c>
      <c r="J77" s="53">
        <f t="shared" si="6"/>
        <v>41</v>
      </c>
      <c r="K77" s="53">
        <f t="shared" si="8"/>
        <v>81</v>
      </c>
      <c r="L77" s="97">
        <f t="shared" si="9"/>
        <v>-5.684738035535986</v>
      </c>
    </row>
    <row r="78" spans="1:12" ht="16.5" customHeight="1">
      <c r="A78" s="44" t="s">
        <v>248</v>
      </c>
      <c r="B78" s="68">
        <v>13</v>
      </c>
      <c r="C78" s="53">
        <v>26</v>
      </c>
      <c r="D78" s="25">
        <v>18</v>
      </c>
      <c r="E78" s="25">
        <v>28.497090521756501</v>
      </c>
      <c r="F78" s="25">
        <v>40.955172283249702</v>
      </c>
      <c r="G78" s="25">
        <v>34.273565255821303</v>
      </c>
      <c r="H78" s="39">
        <f t="shared" si="7"/>
        <v>3.4814900777532782E-4</v>
      </c>
      <c r="I78" s="39">
        <f t="shared" si="5"/>
        <v>0.38461538461538464</v>
      </c>
      <c r="J78" s="53">
        <f t="shared" si="6"/>
        <v>5</v>
      </c>
      <c r="K78" s="53">
        <f t="shared" si="8"/>
        <v>-8</v>
      </c>
      <c r="L78" s="97">
        <f t="shared" si="9"/>
        <v>-6.6816070274283987</v>
      </c>
    </row>
    <row r="79" spans="1:12" ht="16.5" customHeight="1">
      <c r="A79" s="44" t="s">
        <v>249</v>
      </c>
      <c r="B79" s="68">
        <v>251</v>
      </c>
      <c r="C79" s="53">
        <v>298</v>
      </c>
      <c r="D79" s="25">
        <v>402</v>
      </c>
      <c r="E79" s="25">
        <v>250.916616430342</v>
      </c>
      <c r="F79" s="25">
        <v>322.21396215985601</v>
      </c>
      <c r="G79" s="25">
        <v>398.18329314380702</v>
      </c>
      <c r="H79" s="39">
        <f t="shared" si="7"/>
        <v>7.775327840315655E-3</v>
      </c>
      <c r="I79" s="39">
        <f t="shared" si="5"/>
        <v>0.60159362549800799</v>
      </c>
      <c r="J79" s="53">
        <f t="shared" si="6"/>
        <v>151</v>
      </c>
      <c r="K79" s="53">
        <f t="shared" si="8"/>
        <v>104</v>
      </c>
      <c r="L79" s="97">
        <f t="shared" si="9"/>
        <v>75.969330983951011</v>
      </c>
    </row>
    <row r="80" spans="1:12" ht="16.5" customHeight="1">
      <c r="A80" s="44" t="s">
        <v>250</v>
      </c>
      <c r="B80" s="68">
        <v>226</v>
      </c>
      <c r="C80" s="53">
        <v>478</v>
      </c>
      <c r="D80" s="25">
        <v>227</v>
      </c>
      <c r="E80" s="25">
        <v>390.984092882379</v>
      </c>
      <c r="F80" s="25">
        <v>670.416272432136</v>
      </c>
      <c r="G80" s="25">
        <v>391.12965804891599</v>
      </c>
      <c r="H80" s="39">
        <f t="shared" si="7"/>
        <v>4.3905458202777459E-3</v>
      </c>
      <c r="I80" s="39">
        <f t="shared" si="5"/>
        <v>4.4247787610619468E-3</v>
      </c>
      <c r="J80" s="53">
        <f t="shared" si="6"/>
        <v>1</v>
      </c>
      <c r="K80" s="53">
        <f t="shared" si="8"/>
        <v>-251</v>
      </c>
      <c r="L80" s="97">
        <f t="shared" si="9"/>
        <v>-279.28661438322001</v>
      </c>
    </row>
    <row r="81" spans="1:12" ht="16.5" customHeight="1">
      <c r="A81" s="44" t="s">
        <v>251</v>
      </c>
      <c r="B81" s="68">
        <v>200</v>
      </c>
      <c r="C81" s="53">
        <v>184</v>
      </c>
      <c r="D81" s="25">
        <v>183</v>
      </c>
      <c r="E81" s="25">
        <v>204.62130390749201</v>
      </c>
      <c r="F81" s="25">
        <v>193.02860592836899</v>
      </c>
      <c r="G81" s="25">
        <v>187.519299217471</v>
      </c>
      <c r="H81" s="39">
        <f t="shared" si="7"/>
        <v>3.5395149123824995E-3</v>
      </c>
      <c r="I81" s="39">
        <f t="shared" si="5"/>
        <v>-8.5000000000000006E-2</v>
      </c>
      <c r="J81" s="53">
        <f t="shared" si="6"/>
        <v>-17</v>
      </c>
      <c r="K81" s="53">
        <f t="shared" si="8"/>
        <v>-1</v>
      </c>
      <c r="L81" s="97">
        <f t="shared" si="9"/>
        <v>-5.5093067108979881</v>
      </c>
    </row>
    <row r="82" spans="1:12" ht="16.5" customHeight="1">
      <c r="A82" s="44" t="s">
        <v>252</v>
      </c>
      <c r="B82" s="68">
        <v>95</v>
      </c>
      <c r="C82" s="53">
        <v>112</v>
      </c>
      <c r="D82" s="25">
        <v>91</v>
      </c>
      <c r="E82" s="25">
        <v>131.75490011465601</v>
      </c>
      <c r="F82" s="25">
        <v>166.62374036648399</v>
      </c>
      <c r="G82" s="25">
        <v>127.15912177957399</v>
      </c>
      <c r="H82" s="39">
        <f t="shared" si="7"/>
        <v>1.760086650419713E-3</v>
      </c>
      <c r="I82" s="39">
        <f t="shared" si="5"/>
        <v>-4.2105263157894736E-2</v>
      </c>
      <c r="J82" s="53">
        <f t="shared" si="6"/>
        <v>-4</v>
      </c>
      <c r="K82" s="53">
        <f t="shared" si="8"/>
        <v>-21</v>
      </c>
      <c r="L82" s="97">
        <f t="shared" si="9"/>
        <v>-39.464618586909992</v>
      </c>
    </row>
    <row r="83" spans="1:12" ht="16.5" customHeight="1">
      <c r="A83" s="44" t="s">
        <v>253</v>
      </c>
      <c r="B83" s="68">
        <v>200</v>
      </c>
      <c r="C83" s="53">
        <v>193</v>
      </c>
      <c r="D83" s="25">
        <v>223</v>
      </c>
      <c r="E83" s="25">
        <v>230.27037617706301</v>
      </c>
      <c r="F83" s="25">
        <v>222.75516051421801</v>
      </c>
      <c r="G83" s="25">
        <v>256.75145760609502</v>
      </c>
      <c r="H83" s="39">
        <f t="shared" si="7"/>
        <v>4.3131793741054501E-3</v>
      </c>
      <c r="I83" s="39">
        <f t="shared" si="5"/>
        <v>0.115</v>
      </c>
      <c r="J83" s="53">
        <f t="shared" si="6"/>
        <v>23</v>
      </c>
      <c r="K83" s="53">
        <f t="shared" si="8"/>
        <v>30</v>
      </c>
      <c r="L83" s="97">
        <f t="shared" si="9"/>
        <v>33.996297091877011</v>
      </c>
    </row>
    <row r="84" spans="1:12" s="9" customFormat="1" ht="16.5" customHeight="1">
      <c r="A84" s="44" t="s">
        <v>173</v>
      </c>
      <c r="B84" s="63">
        <v>48647</v>
      </c>
      <c r="C84" s="64">
        <v>50062</v>
      </c>
      <c r="D84" s="67">
        <v>51702</v>
      </c>
      <c r="E84" s="67">
        <v>53159.022654613596</v>
      </c>
      <c r="F84" s="67">
        <v>54915.437196821498</v>
      </c>
      <c r="G84" s="67">
        <v>55504.555984134699</v>
      </c>
      <c r="H84" s="39">
        <f t="shared" si="7"/>
        <v>1</v>
      </c>
      <c r="I84" s="39">
        <f t="shared" si="5"/>
        <v>6.2799350422430983E-2</v>
      </c>
      <c r="J84" s="53">
        <f t="shared" si="6"/>
        <v>3055</v>
      </c>
      <c r="K84" s="53">
        <f t="shared" si="8"/>
        <v>1640</v>
      </c>
      <c r="L84" s="97">
        <f t="shared" si="9"/>
        <v>589.1187873132003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0" zoomScaleNormal="80" workbookViewId="0">
      <selection activeCell="L1" sqref="L1:W1048576"/>
    </sheetView>
  </sheetViews>
  <sheetFormatPr defaultRowHeight="15"/>
  <cols>
    <col min="1" max="1" width="38.42578125" customWidth="1"/>
    <col min="2" max="2" width="9.5703125" style="146" customWidth="1"/>
    <col min="3" max="3" width="9.140625" style="142"/>
    <col min="4" max="4" width="8" style="144" customWidth="1"/>
    <col min="5" max="6" width="8.7109375" style="157"/>
    <col min="7" max="7" width="9.42578125" style="157" customWidth="1"/>
    <col min="8" max="8" width="24.42578125" customWidth="1"/>
    <col min="9" max="9" width="27" customWidth="1"/>
    <col min="10" max="10" width="29.5703125" customWidth="1"/>
    <col min="11" max="11" width="29.5703125" style="157" customWidth="1"/>
  </cols>
  <sheetData>
    <row r="1" spans="1:11" s="157" customFormat="1" ht="15.75" thickBot="1">
      <c r="B1" s="189" t="s">
        <v>281</v>
      </c>
      <c r="C1" s="189"/>
      <c r="D1" s="190"/>
      <c r="E1" s="191" t="s">
        <v>280</v>
      </c>
      <c r="F1" s="189"/>
      <c r="G1" s="190"/>
    </row>
    <row r="2" spans="1:11" ht="48.6" customHeight="1">
      <c r="A2" s="94" t="s">
        <v>90</v>
      </c>
      <c r="B2" s="93">
        <v>42826</v>
      </c>
      <c r="C2" s="93">
        <v>43160</v>
      </c>
      <c r="D2" s="93">
        <v>43191</v>
      </c>
      <c r="E2" s="93">
        <v>42826</v>
      </c>
      <c r="F2" s="93">
        <v>43160</v>
      </c>
      <c r="G2" s="93">
        <v>43191</v>
      </c>
      <c r="H2" s="13" t="s">
        <v>334</v>
      </c>
      <c r="I2" s="92" t="s">
        <v>335</v>
      </c>
      <c r="J2" s="2" t="s">
        <v>336</v>
      </c>
      <c r="K2" s="161" t="s">
        <v>339</v>
      </c>
    </row>
    <row r="3" spans="1:11">
      <c r="A3" s="78" t="s">
        <v>2</v>
      </c>
      <c r="B3" s="108">
        <v>78.220161885769102</v>
      </c>
      <c r="C3" s="108">
        <v>92.061627414701391</v>
      </c>
      <c r="D3" s="108">
        <v>93.050379077358755</v>
      </c>
      <c r="E3" s="108"/>
      <c r="F3" s="108"/>
      <c r="G3" s="108"/>
      <c r="H3" s="90">
        <f>(D3-B3)/B3</f>
        <v>0.18959583864384424</v>
      </c>
      <c r="I3" s="79">
        <f>D3-B3</f>
        <v>14.830217191589654</v>
      </c>
      <c r="J3" s="79">
        <f>D3-C3</f>
        <v>0.98875166265736425</v>
      </c>
      <c r="K3" s="79">
        <f>G3-F3</f>
        <v>0</v>
      </c>
    </row>
    <row r="4" spans="1:11">
      <c r="A4" s="78" t="s">
        <v>3</v>
      </c>
      <c r="B4" s="108">
        <v>88.371247512344198</v>
      </c>
      <c r="C4" s="108">
        <v>140.34845567240677</v>
      </c>
      <c r="D4" s="108">
        <v>154.16184045767355</v>
      </c>
      <c r="E4" s="108"/>
      <c r="F4" s="108"/>
      <c r="G4" s="108"/>
      <c r="H4" s="90">
        <f t="shared" ref="H4:H67" si="0">(D4-B4)/B4</f>
        <v>0.74447962201890772</v>
      </c>
      <c r="I4" s="79">
        <f t="shared" ref="I4:I67" si="1">D4-B4</f>
        <v>65.790592945329351</v>
      </c>
      <c r="J4" s="79">
        <f t="shared" ref="J4:J67" si="2">D4-C4</f>
        <v>13.813384785266777</v>
      </c>
      <c r="K4" s="79">
        <f t="shared" ref="K4:K67" si="3">G4-F4</f>
        <v>0</v>
      </c>
    </row>
    <row r="5" spans="1:11">
      <c r="A5" s="78" t="s">
        <v>4</v>
      </c>
      <c r="B5" s="108">
        <v>87.924756490567404</v>
      </c>
      <c r="C5" s="108">
        <v>100.07431571696124</v>
      </c>
      <c r="D5" s="108">
        <v>102.28383691814383</v>
      </c>
      <c r="E5" s="108"/>
      <c r="F5" s="108"/>
      <c r="G5" s="108"/>
      <c r="H5" s="90">
        <f t="shared" si="0"/>
        <v>0.16331100591807585</v>
      </c>
      <c r="I5" s="79">
        <f t="shared" si="1"/>
        <v>14.35908042757643</v>
      </c>
      <c r="J5" s="79">
        <f t="shared" si="2"/>
        <v>2.2095212011825964</v>
      </c>
      <c r="K5" s="79">
        <f t="shared" si="3"/>
        <v>0</v>
      </c>
    </row>
    <row r="6" spans="1:11">
      <c r="A6" s="78" t="s">
        <v>5</v>
      </c>
      <c r="B6" s="108">
        <v>132.41488626108969</v>
      </c>
      <c r="C6" s="108">
        <v>185.5818977054291</v>
      </c>
      <c r="D6" s="108">
        <v>153.1568880072281</v>
      </c>
      <c r="E6" s="108"/>
      <c r="F6" s="108"/>
      <c r="G6" s="108"/>
      <c r="H6" s="90">
        <f t="shared" si="0"/>
        <v>0.15664403249375053</v>
      </c>
      <c r="I6" s="79">
        <f t="shared" si="1"/>
        <v>20.742001746138413</v>
      </c>
      <c r="J6" s="79">
        <f t="shared" si="2"/>
        <v>-32.425009698200995</v>
      </c>
      <c r="K6" s="79">
        <f t="shared" si="3"/>
        <v>0</v>
      </c>
    </row>
    <row r="7" spans="1:11">
      <c r="A7" s="78" t="s">
        <v>6</v>
      </c>
      <c r="B7" s="108">
        <v>199.3519666833075</v>
      </c>
      <c r="C7" s="108">
        <v>243.36428811448974</v>
      </c>
      <c r="D7" s="108">
        <v>238.4396962017679</v>
      </c>
      <c r="E7" s="108"/>
      <c r="F7" s="108"/>
      <c r="G7" s="108"/>
      <c r="H7" s="90">
        <f t="shared" si="0"/>
        <v>0.19607395988500861</v>
      </c>
      <c r="I7" s="79">
        <f t="shared" si="1"/>
        <v>39.087729518460407</v>
      </c>
      <c r="J7" s="79">
        <f t="shared" si="2"/>
        <v>-4.9245919127218372</v>
      </c>
      <c r="K7" s="79">
        <f t="shared" si="3"/>
        <v>0</v>
      </c>
    </row>
    <row r="8" spans="1:11">
      <c r="A8" s="78" t="s">
        <v>7</v>
      </c>
      <c r="B8" s="108">
        <v>113.37163376005991</v>
      </c>
      <c r="C8" s="108">
        <v>132.72570067001342</v>
      </c>
      <c r="D8" s="108">
        <v>133.05091404860852</v>
      </c>
      <c r="E8" s="108"/>
      <c r="F8" s="108"/>
      <c r="G8" s="108"/>
      <c r="H8" s="90">
        <f t="shared" si="0"/>
        <v>0.17358204725352996</v>
      </c>
      <c r="I8" s="79">
        <f t="shared" si="1"/>
        <v>19.679280288548611</v>
      </c>
      <c r="J8" s="79">
        <f t="shared" si="2"/>
        <v>0.32521337859509458</v>
      </c>
      <c r="K8" s="79">
        <f t="shared" si="3"/>
        <v>0</v>
      </c>
    </row>
    <row r="9" spans="1:11">
      <c r="A9" s="78" t="s">
        <v>338</v>
      </c>
      <c r="B9" s="108">
        <v>89.951187629885908</v>
      </c>
      <c r="C9" s="108">
        <v>103.24172873324108</v>
      </c>
      <c r="D9" s="108">
        <v>105.84468529493401</v>
      </c>
      <c r="E9" s="108"/>
      <c r="F9" s="108"/>
      <c r="G9" s="108"/>
      <c r="H9" s="90">
        <f t="shared" si="0"/>
        <v>0.1766902481648564</v>
      </c>
      <c r="I9" s="79">
        <f t="shared" si="1"/>
        <v>15.893497665048102</v>
      </c>
      <c r="J9" s="79">
        <f t="shared" si="2"/>
        <v>2.6029565616929347</v>
      </c>
      <c r="K9" s="79">
        <f t="shared" si="3"/>
        <v>0</v>
      </c>
    </row>
    <row r="10" spans="1:11">
      <c r="A10" s="78" t="s">
        <v>8</v>
      </c>
      <c r="B10" s="108">
        <v>129.41239074763351</v>
      </c>
      <c r="C10" s="108">
        <v>148.45976407046865</v>
      </c>
      <c r="D10" s="108">
        <v>152.4501949179128</v>
      </c>
      <c r="E10" s="108"/>
      <c r="F10" s="108"/>
      <c r="G10" s="108"/>
      <c r="H10" s="90">
        <f t="shared" si="0"/>
        <v>0.17801853467961348</v>
      </c>
      <c r="I10" s="79">
        <f t="shared" si="1"/>
        <v>23.037804170279287</v>
      </c>
      <c r="J10" s="79">
        <f t="shared" si="2"/>
        <v>3.990430847444145</v>
      </c>
      <c r="K10" s="79">
        <f t="shared" si="3"/>
        <v>0</v>
      </c>
    </row>
    <row r="11" spans="1:11">
      <c r="A11" s="78" t="s">
        <v>9</v>
      </c>
      <c r="B11" s="108">
        <v>80.642582976395531</v>
      </c>
      <c r="C11" s="108">
        <v>97.105822573060109</v>
      </c>
      <c r="D11" s="108">
        <v>94.434945234180745</v>
      </c>
      <c r="E11" s="108"/>
      <c r="F11" s="108"/>
      <c r="G11" s="108"/>
      <c r="H11" s="90">
        <f t="shared" si="0"/>
        <v>0.17103076003681955</v>
      </c>
      <c r="I11" s="79">
        <f t="shared" si="1"/>
        <v>13.792362257785214</v>
      </c>
      <c r="J11" s="79">
        <f t="shared" si="2"/>
        <v>-2.6708773388793645</v>
      </c>
      <c r="K11" s="79">
        <f t="shared" si="3"/>
        <v>0</v>
      </c>
    </row>
    <row r="12" spans="1:11">
      <c r="A12" s="78" t="s">
        <v>10</v>
      </c>
      <c r="B12" s="108">
        <v>113.02808561192478</v>
      </c>
      <c r="C12" s="108">
        <v>137.56586781097349</v>
      </c>
      <c r="D12" s="108">
        <v>130.10640867091851</v>
      </c>
      <c r="E12" s="108"/>
      <c r="F12" s="108"/>
      <c r="G12" s="108"/>
      <c r="H12" s="90">
        <f t="shared" si="0"/>
        <v>0.15109804759173875</v>
      </c>
      <c r="I12" s="79">
        <f t="shared" si="1"/>
        <v>17.078323058993732</v>
      </c>
      <c r="J12" s="79">
        <f t="shared" si="2"/>
        <v>-7.4594591400549746</v>
      </c>
      <c r="K12" s="79">
        <f t="shared" si="3"/>
        <v>0</v>
      </c>
    </row>
    <row r="13" spans="1:11">
      <c r="A13" s="78" t="s">
        <v>11</v>
      </c>
      <c r="B13" s="108">
        <v>198.88088758159034</v>
      </c>
      <c r="C13" s="108">
        <v>239.14110905617119</v>
      </c>
      <c r="D13" s="108">
        <v>209.1937447925026</v>
      </c>
      <c r="E13" s="108"/>
      <c r="F13" s="108"/>
      <c r="G13" s="108"/>
      <c r="H13" s="90">
        <f t="shared" si="0"/>
        <v>5.1854440797793777E-2</v>
      </c>
      <c r="I13" s="79">
        <f t="shared" si="1"/>
        <v>10.312857210912256</v>
      </c>
      <c r="J13" s="79">
        <f t="shared" si="2"/>
        <v>-29.94736426366859</v>
      </c>
      <c r="K13" s="79">
        <f t="shared" si="3"/>
        <v>0</v>
      </c>
    </row>
    <row r="14" spans="1:11">
      <c r="A14" s="78" t="s">
        <v>12</v>
      </c>
      <c r="B14" s="108">
        <v>80.781658036671317</v>
      </c>
      <c r="C14" s="108">
        <v>94.694233612406777</v>
      </c>
      <c r="D14" s="108">
        <v>95.049025853672475</v>
      </c>
      <c r="E14" s="108"/>
      <c r="F14" s="108"/>
      <c r="G14" s="108"/>
      <c r="H14" s="90">
        <f t="shared" si="0"/>
        <v>0.17661642709195696</v>
      </c>
      <c r="I14" s="79">
        <f t="shared" si="1"/>
        <v>14.267367817001158</v>
      </c>
      <c r="J14" s="79">
        <f t="shared" si="2"/>
        <v>0.35479224126569875</v>
      </c>
      <c r="K14" s="79">
        <f t="shared" si="3"/>
        <v>0</v>
      </c>
    </row>
    <row r="15" spans="1:11">
      <c r="A15" s="78" t="s">
        <v>13</v>
      </c>
      <c r="B15" s="108">
        <v>69.174846678602933</v>
      </c>
      <c r="C15" s="108">
        <v>80.108849083962198</v>
      </c>
      <c r="D15" s="108">
        <v>80.768893899886194</v>
      </c>
      <c r="E15" s="108"/>
      <c r="F15" s="108"/>
      <c r="G15" s="108"/>
      <c r="H15" s="90">
        <f t="shared" si="0"/>
        <v>0.16760495726359906</v>
      </c>
      <c r="I15" s="79">
        <f t="shared" si="1"/>
        <v>11.594047221283262</v>
      </c>
      <c r="J15" s="79">
        <f t="shared" si="2"/>
        <v>0.660044815923996</v>
      </c>
      <c r="K15" s="79">
        <f t="shared" si="3"/>
        <v>0</v>
      </c>
    </row>
    <row r="16" spans="1:11">
      <c r="A16" s="78" t="s">
        <v>14</v>
      </c>
      <c r="B16" s="108">
        <v>67.968903058137755</v>
      </c>
      <c r="C16" s="108">
        <v>78.41486388631003</v>
      </c>
      <c r="D16" s="108">
        <v>78.396541502925174</v>
      </c>
      <c r="E16" s="108"/>
      <c r="F16" s="108"/>
      <c r="G16" s="108"/>
      <c r="H16" s="90">
        <f t="shared" si="0"/>
        <v>0.15341778336290132</v>
      </c>
      <c r="I16" s="79">
        <f t="shared" si="1"/>
        <v>10.427638444787419</v>
      </c>
      <c r="J16" s="79">
        <f t="shared" si="2"/>
        <v>-1.8322383384855812E-2</v>
      </c>
      <c r="K16" s="79">
        <f t="shared" si="3"/>
        <v>0</v>
      </c>
    </row>
    <row r="17" spans="1:11">
      <c r="A17" s="78" t="s">
        <v>263</v>
      </c>
      <c r="B17" s="108">
        <v>73.971948846182926</v>
      </c>
      <c r="C17" s="108">
        <v>89.448706073396806</v>
      </c>
      <c r="D17" s="108">
        <v>86.702670080919603</v>
      </c>
      <c r="E17" s="108"/>
      <c r="F17" s="108"/>
      <c r="G17" s="108"/>
      <c r="H17" s="90">
        <f t="shared" si="0"/>
        <v>0.17210201209121725</v>
      </c>
      <c r="I17" s="79">
        <f t="shared" si="1"/>
        <v>12.730721234736677</v>
      </c>
      <c r="J17" s="79">
        <f t="shared" si="2"/>
        <v>-2.7460359924772035</v>
      </c>
      <c r="K17" s="79">
        <f t="shared" si="3"/>
        <v>0</v>
      </c>
    </row>
    <row r="18" spans="1:11">
      <c r="A18" s="78" t="s">
        <v>16</v>
      </c>
      <c r="B18" s="108">
        <v>100.7042327141482</v>
      </c>
      <c r="C18" s="108">
        <v>118.63914903485629</v>
      </c>
      <c r="D18" s="108">
        <v>116.04361288544844</v>
      </c>
      <c r="E18" s="108"/>
      <c r="F18" s="108"/>
      <c r="G18" s="108"/>
      <c r="H18" s="90">
        <f t="shared" si="0"/>
        <v>0.15232110664942453</v>
      </c>
      <c r="I18" s="79">
        <f t="shared" si="1"/>
        <v>15.339380171300235</v>
      </c>
      <c r="J18" s="79">
        <f t="shared" si="2"/>
        <v>-2.5955361494078488</v>
      </c>
      <c r="K18" s="79">
        <f t="shared" si="3"/>
        <v>0</v>
      </c>
    </row>
    <row r="19" spans="1:11">
      <c r="A19" s="78" t="s">
        <v>17</v>
      </c>
      <c r="B19" s="108">
        <v>81.960555184153677</v>
      </c>
      <c r="C19" s="108">
        <v>98.084280767098832</v>
      </c>
      <c r="D19" s="108">
        <v>97.380178677816801</v>
      </c>
      <c r="E19" s="108"/>
      <c r="F19" s="108"/>
      <c r="G19" s="108"/>
      <c r="H19" s="90">
        <f t="shared" si="0"/>
        <v>0.18813468819259985</v>
      </c>
      <c r="I19" s="79">
        <f t="shared" si="1"/>
        <v>15.419623493663124</v>
      </c>
      <c r="J19" s="79">
        <f t="shared" si="2"/>
        <v>-0.70410208928203133</v>
      </c>
      <c r="K19" s="79">
        <f t="shared" si="3"/>
        <v>0</v>
      </c>
    </row>
    <row r="20" spans="1:11">
      <c r="A20" s="78" t="s">
        <v>264</v>
      </c>
      <c r="B20" s="108">
        <v>223.5610552092414</v>
      </c>
      <c r="C20" s="108">
        <v>320.95913893710747</v>
      </c>
      <c r="D20" s="108">
        <v>268.10189233208018</v>
      </c>
      <c r="E20" s="108"/>
      <c r="F20" s="108"/>
      <c r="G20" s="108"/>
      <c r="H20" s="90">
        <f t="shared" si="0"/>
        <v>0.19923343572140012</v>
      </c>
      <c r="I20" s="79">
        <f t="shared" si="1"/>
        <v>44.540837122838781</v>
      </c>
      <c r="J20" s="79">
        <f t="shared" si="2"/>
        <v>-52.857246605027285</v>
      </c>
      <c r="K20" s="79">
        <f t="shared" si="3"/>
        <v>0</v>
      </c>
    </row>
    <row r="21" spans="1:11">
      <c r="A21" s="78" t="s">
        <v>19</v>
      </c>
      <c r="B21" s="108">
        <v>124.10592395220151</v>
      </c>
      <c r="C21" s="108">
        <v>145.30889695165277</v>
      </c>
      <c r="D21" s="108">
        <v>143.53531505240298</v>
      </c>
      <c r="E21" s="108"/>
      <c r="F21" s="108"/>
      <c r="G21" s="108"/>
      <c r="H21" s="90">
        <f t="shared" si="0"/>
        <v>0.156554904725455</v>
      </c>
      <c r="I21" s="79">
        <f t="shared" si="1"/>
        <v>19.429391100201471</v>
      </c>
      <c r="J21" s="79">
        <f t="shared" si="2"/>
        <v>-1.7735818992497911</v>
      </c>
      <c r="K21" s="79">
        <f t="shared" si="3"/>
        <v>0</v>
      </c>
    </row>
    <row r="22" spans="1:11">
      <c r="A22" s="78" t="s">
        <v>265</v>
      </c>
      <c r="B22" s="108">
        <v>155.55421907576695</v>
      </c>
      <c r="C22" s="108">
        <v>184.38457094671389</v>
      </c>
      <c r="D22" s="108">
        <v>164.15128545623992</v>
      </c>
      <c r="E22" s="108"/>
      <c r="F22" s="108"/>
      <c r="G22" s="108"/>
      <c r="H22" s="90">
        <f t="shared" si="0"/>
        <v>5.5267330140917163E-2</v>
      </c>
      <c r="I22" s="79">
        <f t="shared" si="1"/>
        <v>8.5970663804729668</v>
      </c>
      <c r="J22" s="79">
        <f t="shared" si="2"/>
        <v>-20.233285490473975</v>
      </c>
      <c r="K22" s="79">
        <f t="shared" si="3"/>
        <v>0</v>
      </c>
    </row>
    <row r="23" spans="1:11">
      <c r="A23" s="78" t="s">
        <v>266</v>
      </c>
      <c r="B23" s="108">
        <v>92.928688917153451</v>
      </c>
      <c r="C23" s="108">
        <v>113.99752491743743</v>
      </c>
      <c r="D23" s="108">
        <v>107.97431976474572</v>
      </c>
      <c r="E23" s="108"/>
      <c r="F23" s="108"/>
      <c r="G23" s="108"/>
      <c r="H23" s="90">
        <f t="shared" si="0"/>
        <v>0.16190512341141006</v>
      </c>
      <c r="I23" s="79">
        <f t="shared" si="1"/>
        <v>15.045630847592264</v>
      </c>
      <c r="J23" s="79">
        <f t="shared" si="2"/>
        <v>-6.0232051526917161</v>
      </c>
      <c r="K23" s="79">
        <f t="shared" si="3"/>
        <v>0</v>
      </c>
    </row>
    <row r="24" spans="1:11">
      <c r="A24" s="78" t="s">
        <v>267</v>
      </c>
      <c r="B24" s="108">
        <v>88.814348296211719</v>
      </c>
      <c r="C24" s="108">
        <v>110.80068617018172</v>
      </c>
      <c r="D24" s="108">
        <v>104.06404365850607</v>
      </c>
      <c r="E24" s="108"/>
      <c r="F24" s="108"/>
      <c r="G24" s="108"/>
      <c r="H24" s="90">
        <f t="shared" si="0"/>
        <v>0.17170305986408738</v>
      </c>
      <c r="I24" s="79">
        <f t="shared" si="1"/>
        <v>15.249695362294347</v>
      </c>
      <c r="J24" s="79">
        <f t="shared" si="2"/>
        <v>-6.7366425116756545</v>
      </c>
      <c r="K24" s="79">
        <f t="shared" si="3"/>
        <v>0</v>
      </c>
    </row>
    <row r="25" spans="1:11">
      <c r="A25" s="78" t="s">
        <v>23</v>
      </c>
      <c r="B25" s="108">
        <v>124.58809521451001</v>
      </c>
      <c r="C25" s="108">
        <v>147.86508656295354</v>
      </c>
      <c r="D25" s="108">
        <v>145.65117309197942</v>
      </c>
      <c r="E25" s="108"/>
      <c r="F25" s="108"/>
      <c r="G25" s="108"/>
      <c r="H25" s="90">
        <f t="shared" si="0"/>
        <v>0.16906172167737199</v>
      </c>
      <c r="I25" s="79">
        <f t="shared" si="1"/>
        <v>21.063077877469411</v>
      </c>
      <c r="J25" s="79">
        <f t="shared" si="2"/>
        <v>-2.2139134709741199</v>
      </c>
      <c r="K25" s="79">
        <f t="shared" si="3"/>
        <v>0</v>
      </c>
    </row>
    <row r="26" spans="1:11">
      <c r="A26" s="78" t="s">
        <v>268</v>
      </c>
      <c r="B26" s="108">
        <v>79.075453798803224</v>
      </c>
      <c r="C26" s="108">
        <v>108.8736112589724</v>
      </c>
      <c r="D26" s="108">
        <v>107.19165900561248</v>
      </c>
      <c r="E26" s="108"/>
      <c r="F26" s="108"/>
      <c r="G26" s="108"/>
      <c r="H26" s="90">
        <f t="shared" si="0"/>
        <v>0.35556173067747582</v>
      </c>
      <c r="I26" s="79">
        <f t="shared" si="1"/>
        <v>28.116205206809255</v>
      </c>
      <c r="J26" s="79">
        <f t="shared" si="2"/>
        <v>-1.681952253359924</v>
      </c>
      <c r="K26" s="79">
        <f t="shared" si="3"/>
        <v>0</v>
      </c>
    </row>
    <row r="27" spans="1:11">
      <c r="A27" s="78" t="s">
        <v>25</v>
      </c>
      <c r="B27" s="108">
        <v>126.51625998058327</v>
      </c>
      <c r="C27" s="108">
        <v>136.89732712671452</v>
      </c>
      <c r="D27" s="108">
        <v>156.74396605110988</v>
      </c>
      <c r="E27" s="108"/>
      <c r="F27" s="108"/>
      <c r="G27" s="108"/>
      <c r="H27" s="90">
        <f t="shared" si="0"/>
        <v>0.2389234875830642</v>
      </c>
      <c r="I27" s="79">
        <f t="shared" si="1"/>
        <v>30.227706070526608</v>
      </c>
      <c r="J27" s="79">
        <f t="shared" si="2"/>
        <v>19.846638924395364</v>
      </c>
      <c r="K27" s="79">
        <f t="shared" si="3"/>
        <v>0</v>
      </c>
    </row>
    <row r="28" spans="1:11">
      <c r="A28" s="78" t="s">
        <v>26</v>
      </c>
      <c r="B28" s="108">
        <v>106.19092931671284</v>
      </c>
      <c r="C28" s="108">
        <v>128.13516782713518</v>
      </c>
      <c r="D28" s="108">
        <v>124.65890884646083</v>
      </c>
      <c r="E28" s="108"/>
      <c r="F28" s="108"/>
      <c r="G28" s="108"/>
      <c r="H28" s="90">
        <f t="shared" si="0"/>
        <v>0.17391296647068152</v>
      </c>
      <c r="I28" s="79">
        <f t="shared" si="1"/>
        <v>18.467979529747993</v>
      </c>
      <c r="J28" s="79">
        <f t="shared" si="2"/>
        <v>-3.4762589806743449</v>
      </c>
      <c r="K28" s="79">
        <f t="shared" si="3"/>
        <v>0</v>
      </c>
    </row>
    <row r="29" spans="1:11">
      <c r="A29" s="78" t="s">
        <v>27</v>
      </c>
      <c r="B29" s="108">
        <v>100.09488134019203</v>
      </c>
      <c r="C29" s="108">
        <v>117.81985058792522</v>
      </c>
      <c r="D29" s="108">
        <v>118.3781619855378</v>
      </c>
      <c r="E29" s="108"/>
      <c r="F29" s="108"/>
      <c r="G29" s="108"/>
      <c r="H29" s="90">
        <f t="shared" si="0"/>
        <v>0.1826594966750244</v>
      </c>
      <c r="I29" s="79">
        <f t="shared" si="1"/>
        <v>18.283280645345769</v>
      </c>
      <c r="J29" s="79">
        <f t="shared" si="2"/>
        <v>0.55831139761258441</v>
      </c>
      <c r="K29" s="79">
        <f t="shared" si="3"/>
        <v>0</v>
      </c>
    </row>
    <row r="30" spans="1:11">
      <c r="A30" s="78" t="s">
        <v>28</v>
      </c>
      <c r="B30" s="108">
        <v>123.5312961362754</v>
      </c>
      <c r="C30" s="108">
        <v>151.88542562273329</v>
      </c>
      <c r="D30" s="108">
        <v>148.90795612885125</v>
      </c>
      <c r="E30" s="108"/>
      <c r="F30" s="108"/>
      <c r="G30" s="108"/>
      <c r="H30" s="90">
        <f t="shared" si="0"/>
        <v>0.20542697102911645</v>
      </c>
      <c r="I30" s="79">
        <f t="shared" si="1"/>
        <v>25.376659992575853</v>
      </c>
      <c r="J30" s="79">
        <f t="shared" si="2"/>
        <v>-2.9774694938820403</v>
      </c>
      <c r="K30" s="79">
        <f t="shared" si="3"/>
        <v>0</v>
      </c>
    </row>
    <row r="31" spans="1:11">
      <c r="A31" s="78" t="s">
        <v>29</v>
      </c>
      <c r="B31" s="108">
        <v>172.6137201665496</v>
      </c>
      <c r="C31" s="108">
        <v>183.64069372739607</v>
      </c>
      <c r="D31" s="108">
        <v>206.4414524521022</v>
      </c>
      <c r="E31" s="108"/>
      <c r="F31" s="108"/>
      <c r="G31" s="108"/>
      <c r="H31" s="90">
        <f t="shared" si="0"/>
        <v>0.19597360078279569</v>
      </c>
      <c r="I31" s="79">
        <f t="shared" si="1"/>
        <v>33.827732285552599</v>
      </c>
      <c r="J31" s="79">
        <f t="shared" si="2"/>
        <v>22.800758724706128</v>
      </c>
      <c r="K31" s="79">
        <f t="shared" si="3"/>
        <v>0</v>
      </c>
    </row>
    <row r="32" spans="1:11">
      <c r="A32" s="78" t="s">
        <v>30</v>
      </c>
      <c r="B32" s="108">
        <v>72.31990604391531</v>
      </c>
      <c r="C32" s="108">
        <v>83.27315462748092</v>
      </c>
      <c r="D32" s="108">
        <v>83.055280233736454</v>
      </c>
      <c r="E32" s="108"/>
      <c r="F32" s="108"/>
      <c r="G32" s="108"/>
      <c r="H32" s="90">
        <f t="shared" si="0"/>
        <v>0.14844286693766207</v>
      </c>
      <c r="I32" s="79">
        <f t="shared" si="1"/>
        <v>10.735374189821144</v>
      </c>
      <c r="J32" s="79">
        <f t="shared" si="2"/>
        <v>-0.21787439374446649</v>
      </c>
      <c r="K32" s="79">
        <f t="shared" si="3"/>
        <v>0</v>
      </c>
    </row>
    <row r="33" spans="1:11">
      <c r="A33" s="78" t="s">
        <v>31</v>
      </c>
      <c r="B33" s="108">
        <v>77.743094386878653</v>
      </c>
      <c r="C33" s="108">
        <v>90.254406011476519</v>
      </c>
      <c r="D33" s="108">
        <v>92.30189890726966</v>
      </c>
      <c r="E33" s="108"/>
      <c r="F33" s="108"/>
      <c r="G33" s="108"/>
      <c r="H33" s="90">
        <f t="shared" si="0"/>
        <v>0.18726813789969515</v>
      </c>
      <c r="I33" s="79">
        <f t="shared" si="1"/>
        <v>14.558804520391007</v>
      </c>
      <c r="J33" s="79">
        <f t="shared" si="2"/>
        <v>2.0474928957931411</v>
      </c>
      <c r="K33" s="79">
        <f t="shared" si="3"/>
        <v>0</v>
      </c>
    </row>
    <row r="34" spans="1:11">
      <c r="A34" s="78" t="s">
        <v>269</v>
      </c>
      <c r="B34" s="108">
        <v>119.67644124168514</v>
      </c>
      <c r="C34" s="108">
        <v>141.37041111456782</v>
      </c>
      <c r="D34" s="108">
        <v>147.5447797906055</v>
      </c>
      <c r="E34" s="108"/>
      <c r="F34" s="108"/>
      <c r="G34" s="108"/>
      <c r="H34" s="90">
        <f t="shared" si="0"/>
        <v>0.23286403121430213</v>
      </c>
      <c r="I34" s="79">
        <f t="shared" si="1"/>
        <v>27.868338548920363</v>
      </c>
      <c r="J34" s="79">
        <f t="shared" si="2"/>
        <v>6.1743686760376875</v>
      </c>
      <c r="K34" s="79">
        <f t="shared" si="3"/>
        <v>0</v>
      </c>
    </row>
    <row r="35" spans="1:11">
      <c r="A35" s="78" t="s">
        <v>270</v>
      </c>
      <c r="B35" s="108">
        <v>116.84346909082495</v>
      </c>
      <c r="C35" s="108">
        <v>146.78028236867587</v>
      </c>
      <c r="D35" s="108">
        <v>135.47511820734172</v>
      </c>
      <c r="E35" s="108"/>
      <c r="F35" s="108"/>
      <c r="G35" s="108"/>
      <c r="H35" s="90">
        <f t="shared" si="0"/>
        <v>0.15945819874651262</v>
      </c>
      <c r="I35" s="79">
        <f t="shared" si="1"/>
        <v>18.631649116516769</v>
      </c>
      <c r="J35" s="79">
        <f t="shared" si="2"/>
        <v>-11.305164161334147</v>
      </c>
      <c r="K35" s="79">
        <f t="shared" si="3"/>
        <v>0</v>
      </c>
    </row>
    <row r="36" spans="1:11">
      <c r="A36" s="78" t="s">
        <v>34</v>
      </c>
      <c r="B36" s="108">
        <v>140.65982360730555</v>
      </c>
      <c r="C36" s="108">
        <v>177.31759304718821</v>
      </c>
      <c r="D36" s="108">
        <v>164.16335120212707</v>
      </c>
      <c r="E36" s="108"/>
      <c r="F36" s="108"/>
      <c r="G36" s="108"/>
      <c r="H36" s="90">
        <f t="shared" si="0"/>
        <v>0.16709481778136398</v>
      </c>
      <c r="I36" s="79">
        <f t="shared" si="1"/>
        <v>23.50352759482152</v>
      </c>
      <c r="J36" s="79">
        <f t="shared" si="2"/>
        <v>-13.154241845061136</v>
      </c>
      <c r="K36" s="79">
        <f t="shared" si="3"/>
        <v>0</v>
      </c>
    </row>
    <row r="37" spans="1:11">
      <c r="A37" s="78" t="s">
        <v>35</v>
      </c>
      <c r="B37" s="108">
        <v>117.19221615507709</v>
      </c>
      <c r="C37" s="108">
        <v>132.47801432598291</v>
      </c>
      <c r="D37" s="108">
        <v>133.51103914688363</v>
      </c>
      <c r="E37" s="108"/>
      <c r="F37" s="108"/>
      <c r="G37" s="108"/>
      <c r="H37" s="90">
        <f t="shared" si="0"/>
        <v>0.13924835221319062</v>
      </c>
      <c r="I37" s="79">
        <f t="shared" si="1"/>
        <v>16.318822991806542</v>
      </c>
      <c r="J37" s="79">
        <f t="shared" si="2"/>
        <v>1.0330248209007209</v>
      </c>
      <c r="K37" s="79">
        <f t="shared" si="3"/>
        <v>0</v>
      </c>
    </row>
    <row r="38" spans="1:11">
      <c r="A38" s="78" t="s">
        <v>36</v>
      </c>
      <c r="B38" s="108">
        <v>99.36269695546352</v>
      </c>
      <c r="C38" s="108">
        <v>110.92548840332985</v>
      </c>
      <c r="D38" s="108">
        <v>119.97068666128875</v>
      </c>
      <c r="E38" s="108"/>
      <c r="F38" s="108"/>
      <c r="G38" s="108"/>
      <c r="H38" s="90">
        <f t="shared" si="0"/>
        <v>0.20740167424262018</v>
      </c>
      <c r="I38" s="79">
        <f t="shared" si="1"/>
        <v>20.607989705825233</v>
      </c>
      <c r="J38" s="79">
        <f t="shared" si="2"/>
        <v>9.0451982579589014</v>
      </c>
      <c r="K38" s="79">
        <f t="shared" si="3"/>
        <v>0</v>
      </c>
    </row>
    <row r="39" spans="1:11">
      <c r="A39" s="78" t="s">
        <v>37</v>
      </c>
      <c r="B39" s="108">
        <v>105.14372124939639</v>
      </c>
      <c r="C39" s="108">
        <v>123.89267500496327</v>
      </c>
      <c r="D39" s="108">
        <v>116.25211593176961</v>
      </c>
      <c r="E39" s="108"/>
      <c r="F39" s="108"/>
      <c r="G39" s="108"/>
      <c r="H39" s="90">
        <f t="shared" si="0"/>
        <v>0.10564962463164664</v>
      </c>
      <c r="I39" s="79">
        <f t="shared" si="1"/>
        <v>11.108394682373216</v>
      </c>
      <c r="J39" s="79">
        <f t="shared" si="2"/>
        <v>-7.640559073193657</v>
      </c>
      <c r="K39" s="79">
        <f t="shared" si="3"/>
        <v>0</v>
      </c>
    </row>
    <row r="40" spans="1:11">
      <c r="A40" s="78" t="s">
        <v>38</v>
      </c>
      <c r="B40" s="108">
        <v>69.954717963190305</v>
      </c>
      <c r="C40" s="108">
        <v>79.333435412755662</v>
      </c>
      <c r="D40" s="108">
        <v>79.906798181211713</v>
      </c>
      <c r="E40" s="108"/>
      <c r="F40" s="108"/>
      <c r="G40" s="108"/>
      <c r="H40" s="90">
        <f t="shared" si="0"/>
        <v>0.14226460355766318</v>
      </c>
      <c r="I40" s="79">
        <f t="shared" si="1"/>
        <v>9.9520802180214076</v>
      </c>
      <c r="J40" s="79">
        <f t="shared" si="2"/>
        <v>0.57336276845605028</v>
      </c>
      <c r="K40" s="79">
        <f t="shared" si="3"/>
        <v>0</v>
      </c>
    </row>
    <row r="41" spans="1:11">
      <c r="A41" s="78" t="s">
        <v>39</v>
      </c>
      <c r="B41" s="108">
        <v>111.78347927040573</v>
      </c>
      <c r="C41" s="108">
        <v>126.33526643649382</v>
      </c>
      <c r="D41" s="108">
        <v>133.31029933515978</v>
      </c>
      <c r="E41" s="108"/>
      <c r="F41" s="108"/>
      <c r="G41" s="108"/>
      <c r="H41" s="90">
        <f t="shared" si="0"/>
        <v>0.19257604258926653</v>
      </c>
      <c r="I41" s="79">
        <f t="shared" si="1"/>
        <v>21.526820064754048</v>
      </c>
      <c r="J41" s="79">
        <f t="shared" si="2"/>
        <v>6.9750328986659582</v>
      </c>
      <c r="K41" s="79">
        <f t="shared" si="3"/>
        <v>0</v>
      </c>
    </row>
    <row r="42" spans="1:11">
      <c r="A42" s="78" t="s">
        <v>40</v>
      </c>
      <c r="B42" s="108">
        <v>73.106449877261142</v>
      </c>
      <c r="C42" s="108">
        <v>87.956583828027931</v>
      </c>
      <c r="D42" s="108">
        <v>87.976704278056673</v>
      </c>
      <c r="E42" s="108"/>
      <c r="F42" s="108"/>
      <c r="G42" s="108"/>
      <c r="H42" s="90">
        <f t="shared" si="0"/>
        <v>0.20340550561217635</v>
      </c>
      <c r="I42" s="79">
        <f t="shared" si="1"/>
        <v>14.870254400795531</v>
      </c>
      <c r="J42" s="79">
        <f t="shared" si="2"/>
        <v>2.0120450028741743E-2</v>
      </c>
      <c r="K42" s="79">
        <f t="shared" si="3"/>
        <v>0</v>
      </c>
    </row>
    <row r="43" spans="1:11">
      <c r="A43" s="78" t="s">
        <v>271</v>
      </c>
      <c r="B43" s="108">
        <v>88.898115399779428</v>
      </c>
      <c r="C43" s="108">
        <v>99.161843913938753</v>
      </c>
      <c r="D43" s="108">
        <v>101.58308456764281</v>
      </c>
      <c r="E43" s="108"/>
      <c r="F43" s="108"/>
      <c r="G43" s="108"/>
      <c r="H43" s="90">
        <f t="shared" si="0"/>
        <v>0.14269109205317146</v>
      </c>
      <c r="I43" s="79">
        <f t="shared" si="1"/>
        <v>12.684969167863386</v>
      </c>
      <c r="J43" s="79">
        <f t="shared" si="2"/>
        <v>2.4212406537040607</v>
      </c>
      <c r="K43" s="79">
        <f t="shared" si="3"/>
        <v>0</v>
      </c>
    </row>
    <row r="44" spans="1:11">
      <c r="A44" s="78" t="s">
        <v>42</v>
      </c>
      <c r="B44" s="108">
        <v>93.076913047179673</v>
      </c>
      <c r="C44" s="108">
        <v>106.101040306024</v>
      </c>
      <c r="D44" s="108">
        <v>107.17683250563705</v>
      </c>
      <c r="E44" s="108"/>
      <c r="F44" s="108"/>
      <c r="G44" s="108"/>
      <c r="H44" s="90">
        <f t="shared" si="0"/>
        <v>0.15148675430727149</v>
      </c>
      <c r="I44" s="79">
        <f t="shared" si="1"/>
        <v>14.099919458457379</v>
      </c>
      <c r="J44" s="79">
        <f t="shared" si="2"/>
        <v>1.0757921996130477</v>
      </c>
      <c r="K44" s="79">
        <f t="shared" si="3"/>
        <v>0</v>
      </c>
    </row>
    <row r="45" spans="1:11">
      <c r="A45" s="78" t="s">
        <v>272</v>
      </c>
      <c r="B45" s="108">
        <v>75.764395105012426</v>
      </c>
      <c r="C45" s="108">
        <v>85.970785940871721</v>
      </c>
      <c r="D45" s="108">
        <v>87.097513293901258</v>
      </c>
      <c r="E45" s="108"/>
      <c r="F45" s="108"/>
      <c r="G45" s="108"/>
      <c r="H45" s="90">
        <f t="shared" si="0"/>
        <v>0.14958369525923998</v>
      </c>
      <c r="I45" s="79">
        <f t="shared" si="1"/>
        <v>11.333118188888832</v>
      </c>
      <c r="J45" s="79">
        <f t="shared" si="2"/>
        <v>1.126727353029537</v>
      </c>
      <c r="K45" s="79">
        <f t="shared" si="3"/>
        <v>0</v>
      </c>
    </row>
    <row r="46" spans="1:11">
      <c r="A46" s="78" t="s">
        <v>273</v>
      </c>
      <c r="B46" s="108">
        <v>76.231870821849242</v>
      </c>
      <c r="C46" s="108">
        <v>87.215451474019233</v>
      </c>
      <c r="D46" s="108">
        <v>87.617305169075948</v>
      </c>
      <c r="E46" s="108"/>
      <c r="F46" s="108"/>
      <c r="G46" s="108"/>
      <c r="H46" s="90">
        <f t="shared" si="0"/>
        <v>0.14935268181773997</v>
      </c>
      <c r="I46" s="79">
        <f t="shared" si="1"/>
        <v>11.385434347226706</v>
      </c>
      <c r="J46" s="79">
        <f t="shared" si="2"/>
        <v>0.40185369505671531</v>
      </c>
      <c r="K46" s="79">
        <f t="shared" si="3"/>
        <v>0</v>
      </c>
    </row>
    <row r="47" spans="1:11">
      <c r="A47" s="78" t="s">
        <v>45</v>
      </c>
      <c r="B47" s="108">
        <v>151.97568676084606</v>
      </c>
      <c r="C47" s="108">
        <v>185.09172803533099</v>
      </c>
      <c r="D47" s="108">
        <v>179.41618221204737</v>
      </c>
      <c r="E47" s="108"/>
      <c r="F47" s="108"/>
      <c r="G47" s="108"/>
      <c r="H47" s="90">
        <f t="shared" si="0"/>
        <v>0.18055845665881137</v>
      </c>
      <c r="I47" s="79">
        <f t="shared" si="1"/>
        <v>27.440495451201315</v>
      </c>
      <c r="J47" s="79">
        <f t="shared" si="2"/>
        <v>-5.6755458232836133</v>
      </c>
      <c r="K47" s="79">
        <f t="shared" si="3"/>
        <v>0</v>
      </c>
    </row>
    <row r="48" spans="1:11">
      <c r="A48" s="78" t="s">
        <v>46</v>
      </c>
      <c r="B48" s="108">
        <v>255.12787335161102</v>
      </c>
      <c r="C48" s="108">
        <v>357.7282084255653</v>
      </c>
      <c r="D48" s="108">
        <v>303.56766365510686</v>
      </c>
      <c r="E48" s="108"/>
      <c r="F48" s="108"/>
      <c r="G48" s="108"/>
      <c r="H48" s="90">
        <f t="shared" si="0"/>
        <v>0.18986475161315403</v>
      </c>
      <c r="I48" s="79">
        <f t="shared" si="1"/>
        <v>48.43979030349584</v>
      </c>
      <c r="J48" s="79">
        <f t="shared" si="2"/>
        <v>-54.160544770458444</v>
      </c>
      <c r="K48" s="79">
        <f t="shared" si="3"/>
        <v>0</v>
      </c>
    </row>
    <row r="49" spans="1:11">
      <c r="A49" s="78" t="s">
        <v>47</v>
      </c>
      <c r="B49" s="108">
        <v>107.87328695142834</v>
      </c>
      <c r="C49" s="108">
        <v>119.07790725484662</v>
      </c>
      <c r="D49" s="108">
        <v>125.83780316013839</v>
      </c>
      <c r="E49" s="108"/>
      <c r="F49" s="108"/>
      <c r="G49" s="108"/>
      <c r="H49" s="90">
        <f t="shared" si="0"/>
        <v>0.16653350163325292</v>
      </c>
      <c r="I49" s="79">
        <f t="shared" si="1"/>
        <v>17.964516208710052</v>
      </c>
      <c r="J49" s="79">
        <f t="shared" si="2"/>
        <v>6.7598959052917706</v>
      </c>
      <c r="K49" s="79">
        <f t="shared" si="3"/>
        <v>0</v>
      </c>
    </row>
    <row r="50" spans="1:11">
      <c r="A50" s="78" t="s">
        <v>48</v>
      </c>
      <c r="B50" s="108">
        <v>92.10775852808608</v>
      </c>
      <c r="C50" s="108">
        <v>105.58736733013821</v>
      </c>
      <c r="D50" s="108">
        <v>105.61749619908413</v>
      </c>
      <c r="E50" s="108"/>
      <c r="F50" s="108"/>
      <c r="G50" s="108"/>
      <c r="H50" s="90">
        <f t="shared" si="0"/>
        <v>0.14667317810017683</v>
      </c>
      <c r="I50" s="79">
        <f t="shared" si="1"/>
        <v>13.509737670998049</v>
      </c>
      <c r="J50" s="79">
        <f t="shared" si="2"/>
        <v>3.0128868945922704E-2</v>
      </c>
      <c r="K50" s="79">
        <f t="shared" si="3"/>
        <v>0</v>
      </c>
    </row>
    <row r="51" spans="1:11">
      <c r="A51" s="78" t="s">
        <v>49</v>
      </c>
      <c r="B51" s="108">
        <v>82.807481893830058</v>
      </c>
      <c r="C51" s="108">
        <v>94.460942636776508</v>
      </c>
      <c r="D51" s="108">
        <v>94.960835350034799</v>
      </c>
      <c r="E51" s="108"/>
      <c r="F51" s="108"/>
      <c r="G51" s="108"/>
      <c r="H51" s="90">
        <f t="shared" si="0"/>
        <v>0.14676636915232996</v>
      </c>
      <c r="I51" s="79">
        <f t="shared" si="1"/>
        <v>12.153353456204741</v>
      </c>
      <c r="J51" s="79">
        <f t="shared" si="2"/>
        <v>0.49989271325829066</v>
      </c>
      <c r="K51" s="79">
        <f t="shared" si="3"/>
        <v>0</v>
      </c>
    </row>
    <row r="52" spans="1:11">
      <c r="A52" s="78" t="s">
        <v>50</v>
      </c>
      <c r="B52" s="108">
        <v>68.060868816466765</v>
      </c>
      <c r="C52" s="108">
        <v>77.334022804043258</v>
      </c>
      <c r="D52" s="108">
        <v>78.141799456595393</v>
      </c>
      <c r="E52" s="108"/>
      <c r="F52" s="108"/>
      <c r="G52" s="108"/>
      <c r="H52" s="90">
        <f t="shared" si="0"/>
        <v>0.14811639662304207</v>
      </c>
      <c r="I52" s="79">
        <f t="shared" si="1"/>
        <v>10.080930640128628</v>
      </c>
      <c r="J52" s="79">
        <f t="shared" si="2"/>
        <v>0.80777665255213549</v>
      </c>
      <c r="K52" s="79">
        <f t="shared" si="3"/>
        <v>0</v>
      </c>
    </row>
    <row r="53" spans="1:11">
      <c r="A53" s="78" t="s">
        <v>51</v>
      </c>
      <c r="B53" s="108">
        <v>119.99782163793402</v>
      </c>
      <c r="C53" s="108">
        <v>130.17155596959623</v>
      </c>
      <c r="D53" s="108">
        <v>131.02664954650848</v>
      </c>
      <c r="E53" s="108"/>
      <c r="F53" s="108"/>
      <c r="G53" s="108"/>
      <c r="H53" s="90">
        <f t="shared" si="0"/>
        <v>9.1908567655931472E-2</v>
      </c>
      <c r="I53" s="79">
        <f t="shared" si="1"/>
        <v>11.028827908574456</v>
      </c>
      <c r="J53" s="79">
        <f t="shared" si="2"/>
        <v>0.85509357691225318</v>
      </c>
      <c r="K53" s="79">
        <f t="shared" si="3"/>
        <v>0</v>
      </c>
    </row>
    <row r="54" spans="1:11">
      <c r="A54" s="78" t="s">
        <v>52</v>
      </c>
      <c r="B54" s="108">
        <v>98.9032824081077</v>
      </c>
      <c r="C54" s="108">
        <v>115.28277876114517</v>
      </c>
      <c r="D54" s="108">
        <v>118.62167565201918</v>
      </c>
      <c r="E54" s="108"/>
      <c r="F54" s="108"/>
      <c r="G54" s="108"/>
      <c r="H54" s="90">
        <f t="shared" si="0"/>
        <v>0.19937046338408523</v>
      </c>
      <c r="I54" s="79">
        <f t="shared" si="1"/>
        <v>19.718393243911478</v>
      </c>
      <c r="J54" s="79">
        <f t="shared" si="2"/>
        <v>3.3388968908740111</v>
      </c>
      <c r="K54" s="79">
        <f t="shared" si="3"/>
        <v>0</v>
      </c>
    </row>
    <row r="55" spans="1:11">
      <c r="A55" s="78" t="s">
        <v>53</v>
      </c>
      <c r="B55" s="108">
        <v>149.43408646681294</v>
      </c>
      <c r="C55" s="108">
        <v>162.11995364333228</v>
      </c>
      <c r="D55" s="108">
        <v>162.81987758642722</v>
      </c>
      <c r="E55" s="108"/>
      <c r="F55" s="108"/>
      <c r="G55" s="108"/>
      <c r="H55" s="90">
        <f t="shared" si="0"/>
        <v>8.9576558040437876E-2</v>
      </c>
      <c r="I55" s="79">
        <f t="shared" si="1"/>
        <v>13.385791119614282</v>
      </c>
      <c r="J55" s="79">
        <f t="shared" si="2"/>
        <v>0.69992394309494443</v>
      </c>
      <c r="K55" s="79">
        <f t="shared" si="3"/>
        <v>0</v>
      </c>
    </row>
    <row r="56" spans="1:11">
      <c r="A56" s="78" t="s">
        <v>54</v>
      </c>
      <c r="B56" s="108">
        <v>156.39735044430691</v>
      </c>
      <c r="C56" s="108">
        <v>185.31693287417534</v>
      </c>
      <c r="D56" s="108">
        <v>185.18556036704032</v>
      </c>
      <c r="E56" s="108"/>
      <c r="F56" s="108"/>
      <c r="G56" s="108"/>
      <c r="H56" s="90">
        <f t="shared" si="0"/>
        <v>0.18407095670706325</v>
      </c>
      <c r="I56" s="79">
        <f t="shared" si="1"/>
        <v>28.788209922733415</v>
      </c>
      <c r="J56" s="79">
        <f t="shared" si="2"/>
        <v>-0.13137250713501203</v>
      </c>
      <c r="K56" s="79">
        <f t="shared" si="3"/>
        <v>0</v>
      </c>
    </row>
    <row r="57" spans="1:11">
      <c r="A57" s="78" t="s">
        <v>55</v>
      </c>
      <c r="B57" s="108">
        <v>170.22195722108256</v>
      </c>
      <c r="C57" s="108">
        <v>204.64585009507229</v>
      </c>
      <c r="D57" s="108">
        <v>203.16377006186843</v>
      </c>
      <c r="E57" s="108"/>
      <c r="F57" s="108"/>
      <c r="G57" s="108"/>
      <c r="H57" s="90">
        <f t="shared" si="0"/>
        <v>0.19352270047042977</v>
      </c>
      <c r="I57" s="79">
        <f t="shared" si="1"/>
        <v>32.941812840785872</v>
      </c>
      <c r="J57" s="79">
        <f t="shared" si="2"/>
        <v>-1.4820800332038573</v>
      </c>
      <c r="K57" s="79">
        <f t="shared" si="3"/>
        <v>0</v>
      </c>
    </row>
    <row r="58" spans="1:11">
      <c r="A58" s="78" t="s">
        <v>56</v>
      </c>
      <c r="B58" s="108">
        <v>97.806054954474902</v>
      </c>
      <c r="C58" s="108">
        <v>134.90476070920064</v>
      </c>
      <c r="D58" s="108">
        <v>124.7434065039962</v>
      </c>
      <c r="E58" s="108"/>
      <c r="F58" s="108"/>
      <c r="G58" s="108"/>
      <c r="H58" s="90">
        <f t="shared" si="0"/>
        <v>0.27541599098399006</v>
      </c>
      <c r="I58" s="79">
        <f t="shared" si="1"/>
        <v>26.937351549521296</v>
      </c>
      <c r="J58" s="79">
        <f t="shared" si="2"/>
        <v>-10.161354205204447</v>
      </c>
      <c r="K58" s="79">
        <f t="shared" si="3"/>
        <v>0</v>
      </c>
    </row>
    <row r="59" spans="1:11">
      <c r="A59" s="78" t="s">
        <v>57</v>
      </c>
      <c r="B59" s="108">
        <v>218.68729101146374</v>
      </c>
      <c r="C59" s="108">
        <v>254.16860107567365</v>
      </c>
      <c r="D59" s="108">
        <v>254.05492677138713</v>
      </c>
      <c r="E59" s="108"/>
      <c r="F59" s="108"/>
      <c r="G59" s="108"/>
      <c r="H59" s="90">
        <f t="shared" si="0"/>
        <v>0.16172698283627918</v>
      </c>
      <c r="I59" s="79">
        <f t="shared" si="1"/>
        <v>35.367635759923388</v>
      </c>
      <c r="J59" s="79">
        <f t="shared" si="2"/>
        <v>-0.11367430428651915</v>
      </c>
      <c r="K59" s="79">
        <f t="shared" si="3"/>
        <v>0</v>
      </c>
    </row>
    <row r="60" spans="1:11">
      <c r="A60" s="78" t="s">
        <v>274</v>
      </c>
      <c r="B60" s="108">
        <v>156.99173572612449</v>
      </c>
      <c r="C60" s="108">
        <v>190.07581326238554</v>
      </c>
      <c r="D60" s="108">
        <v>183.71865430751819</v>
      </c>
      <c r="E60" s="108"/>
      <c r="F60" s="108"/>
      <c r="G60" s="108"/>
      <c r="H60" s="90">
        <f t="shared" si="0"/>
        <v>0.17024411162648331</v>
      </c>
      <c r="I60" s="79">
        <f t="shared" si="1"/>
        <v>26.726918581393704</v>
      </c>
      <c r="J60" s="79">
        <f t="shared" si="2"/>
        <v>-6.3571589548673444</v>
      </c>
      <c r="K60" s="79">
        <f t="shared" si="3"/>
        <v>0</v>
      </c>
    </row>
    <row r="61" spans="1:11">
      <c r="A61" s="78" t="s">
        <v>59</v>
      </c>
      <c r="B61" s="108">
        <v>120.05089595713784</v>
      </c>
      <c r="C61" s="108">
        <v>141.83545501026521</v>
      </c>
      <c r="D61" s="108">
        <v>138.56093895003357</v>
      </c>
      <c r="E61" s="108"/>
      <c r="F61" s="108"/>
      <c r="G61" s="108"/>
      <c r="H61" s="90">
        <f t="shared" si="0"/>
        <v>0.1541849633467495</v>
      </c>
      <c r="I61" s="79">
        <f t="shared" si="1"/>
        <v>18.510042992895734</v>
      </c>
      <c r="J61" s="79">
        <f t="shared" si="2"/>
        <v>-3.2745160602316332</v>
      </c>
      <c r="K61" s="79">
        <f t="shared" si="3"/>
        <v>0</v>
      </c>
    </row>
    <row r="62" spans="1:11">
      <c r="A62" s="78" t="s">
        <v>60</v>
      </c>
      <c r="B62" s="108">
        <v>77.297443116116199</v>
      </c>
      <c r="C62" s="108">
        <v>87.481611932404135</v>
      </c>
      <c r="D62" s="108">
        <v>88.836662133446666</v>
      </c>
      <c r="E62" s="108"/>
      <c r="F62" s="108"/>
      <c r="G62" s="108"/>
      <c r="H62" s="90">
        <f t="shared" si="0"/>
        <v>0.14928332105366351</v>
      </c>
      <c r="I62" s="79">
        <f t="shared" si="1"/>
        <v>11.539219017330467</v>
      </c>
      <c r="J62" s="79">
        <f t="shared" si="2"/>
        <v>1.3550502010425305</v>
      </c>
      <c r="K62" s="79">
        <f t="shared" si="3"/>
        <v>0</v>
      </c>
    </row>
    <row r="63" spans="1:11">
      <c r="A63" s="78" t="s">
        <v>61</v>
      </c>
      <c r="B63" s="108">
        <v>76.34481172804972</v>
      </c>
      <c r="C63" s="108">
        <v>88.604896540116599</v>
      </c>
      <c r="D63" s="108">
        <v>89.190453802381967</v>
      </c>
      <c r="E63" s="108"/>
      <c r="F63" s="108"/>
      <c r="G63" s="108"/>
      <c r="H63" s="90">
        <f t="shared" si="0"/>
        <v>0.16825821930231641</v>
      </c>
      <c r="I63" s="79">
        <f t="shared" si="1"/>
        <v>12.845642074332247</v>
      </c>
      <c r="J63" s="79">
        <f t="shared" si="2"/>
        <v>0.58555726226536819</v>
      </c>
      <c r="K63" s="79">
        <f t="shared" si="3"/>
        <v>0</v>
      </c>
    </row>
    <row r="64" spans="1:11">
      <c r="A64" s="78" t="s">
        <v>62</v>
      </c>
      <c r="B64" s="108">
        <v>152.65938283380302</v>
      </c>
      <c r="C64" s="108">
        <v>187.08792790017193</v>
      </c>
      <c r="D64" s="108">
        <v>182.73671760443565</v>
      </c>
      <c r="E64" s="108"/>
      <c r="F64" s="108"/>
      <c r="G64" s="108"/>
      <c r="H64" s="90">
        <f t="shared" si="0"/>
        <v>0.19702250993230583</v>
      </c>
      <c r="I64" s="79">
        <f t="shared" si="1"/>
        <v>30.077334770632632</v>
      </c>
      <c r="J64" s="79">
        <f t="shared" si="2"/>
        <v>-4.3512102957362799</v>
      </c>
      <c r="K64" s="79">
        <f t="shared" si="3"/>
        <v>0</v>
      </c>
    </row>
    <row r="65" spans="1:11">
      <c r="A65" s="78" t="s">
        <v>63</v>
      </c>
      <c r="B65" s="108">
        <v>121.42640272858176</v>
      </c>
      <c r="C65" s="108">
        <v>135.48880058929859</v>
      </c>
      <c r="D65" s="108">
        <v>140.6481079672391</v>
      </c>
      <c r="E65" s="108"/>
      <c r="F65" s="108"/>
      <c r="G65" s="108"/>
      <c r="H65" s="90">
        <f t="shared" si="0"/>
        <v>0.15829922328855142</v>
      </c>
      <c r="I65" s="79">
        <f t="shared" si="1"/>
        <v>19.221705238657336</v>
      </c>
      <c r="J65" s="79">
        <f t="shared" si="2"/>
        <v>5.1593073779405074</v>
      </c>
      <c r="K65" s="79">
        <f t="shared" si="3"/>
        <v>0</v>
      </c>
    </row>
    <row r="66" spans="1:11">
      <c r="A66" s="78" t="s">
        <v>64</v>
      </c>
      <c r="B66" s="108">
        <v>212.450314648675</v>
      </c>
      <c r="C66" s="108">
        <v>261.76087581248169</v>
      </c>
      <c r="D66" s="108">
        <v>250.50476238143312</v>
      </c>
      <c r="E66" s="108"/>
      <c r="F66" s="108"/>
      <c r="G66" s="108"/>
      <c r="H66" s="90">
        <f t="shared" si="0"/>
        <v>0.17912163507824419</v>
      </c>
      <c r="I66" s="79">
        <f t="shared" si="1"/>
        <v>38.054447732758121</v>
      </c>
      <c r="J66" s="79">
        <f t="shared" si="2"/>
        <v>-11.256113431048561</v>
      </c>
      <c r="K66" s="79">
        <f t="shared" si="3"/>
        <v>0</v>
      </c>
    </row>
    <row r="67" spans="1:11">
      <c r="A67" s="78" t="s">
        <v>65</v>
      </c>
      <c r="B67" s="108">
        <v>100.31114898130892</v>
      </c>
      <c r="C67" s="108">
        <v>112.03418122805039</v>
      </c>
      <c r="D67" s="108">
        <v>114.66196595214446</v>
      </c>
      <c r="E67" s="108"/>
      <c r="F67" s="108"/>
      <c r="G67" s="108"/>
      <c r="H67" s="90">
        <f t="shared" si="0"/>
        <v>0.14306303054618127</v>
      </c>
      <c r="I67" s="79">
        <f t="shared" si="1"/>
        <v>14.350816970835538</v>
      </c>
      <c r="J67" s="79">
        <f t="shared" si="2"/>
        <v>2.6277847240940702</v>
      </c>
      <c r="K67" s="79">
        <f t="shared" si="3"/>
        <v>0</v>
      </c>
    </row>
    <row r="68" spans="1:11">
      <c r="A68" s="78" t="s">
        <v>66</v>
      </c>
      <c r="B68" s="108">
        <v>87.255501628322307</v>
      </c>
      <c r="C68" s="108">
        <v>101.71520692067195</v>
      </c>
      <c r="D68" s="108">
        <v>100.72420083076405</v>
      </c>
      <c r="E68" s="108"/>
      <c r="F68" s="108"/>
      <c r="G68" s="108"/>
      <c r="H68" s="90">
        <f t="shared" ref="H68:H92" si="4">(D68-B68)/B68</f>
        <v>0.15435931203299538</v>
      </c>
      <c r="I68" s="79">
        <f t="shared" ref="I68:I92" si="5">D68-B68</f>
        <v>13.468699202441741</v>
      </c>
      <c r="J68" s="79">
        <f t="shared" ref="J68:J92" si="6">D68-C68</f>
        <v>-0.99100608990789851</v>
      </c>
      <c r="K68" s="79">
        <f t="shared" ref="K68:K92" si="7">G68-F68</f>
        <v>0</v>
      </c>
    </row>
    <row r="69" spans="1:11">
      <c r="A69" s="78" t="s">
        <v>67</v>
      </c>
      <c r="B69" s="108">
        <v>75.353134297732637</v>
      </c>
      <c r="C69" s="108">
        <v>96.323318563004094</v>
      </c>
      <c r="D69" s="108">
        <v>99.558905287209939</v>
      </c>
      <c r="E69" s="108"/>
      <c r="F69" s="108"/>
      <c r="G69" s="108"/>
      <c r="H69" s="90">
        <f t="shared" si="4"/>
        <v>0.32123111022610307</v>
      </c>
      <c r="I69" s="79">
        <f t="shared" si="5"/>
        <v>24.205770989477301</v>
      </c>
      <c r="J69" s="79">
        <f t="shared" si="6"/>
        <v>3.2355867242058451</v>
      </c>
      <c r="K69" s="79">
        <f t="shared" si="7"/>
        <v>0</v>
      </c>
    </row>
    <row r="70" spans="1:11">
      <c r="A70" s="78" t="s">
        <v>68</v>
      </c>
      <c r="B70" s="108">
        <v>107.55372373047284</v>
      </c>
      <c r="C70" s="108">
        <v>131.64026895510594</v>
      </c>
      <c r="D70" s="108">
        <v>121.31932433890135</v>
      </c>
      <c r="E70" s="108"/>
      <c r="F70" s="108"/>
      <c r="G70" s="108"/>
      <c r="H70" s="90">
        <f t="shared" si="4"/>
        <v>0.127988135891276</v>
      </c>
      <c r="I70" s="79">
        <f t="shared" si="5"/>
        <v>13.765600608428514</v>
      </c>
      <c r="J70" s="79">
        <f t="shared" si="6"/>
        <v>-10.320944616204585</v>
      </c>
      <c r="K70" s="79">
        <f t="shared" si="7"/>
        <v>0</v>
      </c>
    </row>
    <row r="71" spans="1:11">
      <c r="A71" s="78" t="s">
        <v>69</v>
      </c>
      <c r="B71" s="108">
        <v>87.03370134695443</v>
      </c>
      <c r="C71" s="108">
        <v>98.180619456297649</v>
      </c>
      <c r="D71" s="108">
        <v>104.96229592484947</v>
      </c>
      <c r="E71" s="108"/>
      <c r="F71" s="108"/>
      <c r="G71" s="108"/>
      <c r="H71" s="90">
        <f t="shared" si="4"/>
        <v>0.20599600270272103</v>
      </c>
      <c r="I71" s="79">
        <f t="shared" si="5"/>
        <v>17.928594577895041</v>
      </c>
      <c r="J71" s="79">
        <f t="shared" si="6"/>
        <v>6.7816764685518223</v>
      </c>
      <c r="K71" s="79">
        <f t="shared" si="7"/>
        <v>0</v>
      </c>
    </row>
    <row r="72" spans="1:11">
      <c r="A72" s="78" t="s">
        <v>70</v>
      </c>
      <c r="B72" s="108">
        <v>92.724105074515194</v>
      </c>
      <c r="C72" s="108">
        <v>107.74208228610119</v>
      </c>
      <c r="D72" s="108">
        <v>107.31008938640628</v>
      </c>
      <c r="E72" s="108"/>
      <c r="F72" s="108"/>
      <c r="G72" s="108"/>
      <c r="H72" s="90">
        <f t="shared" si="4"/>
        <v>0.1573052045114855</v>
      </c>
      <c r="I72" s="79">
        <f t="shared" si="5"/>
        <v>14.585984311891082</v>
      </c>
      <c r="J72" s="79">
        <f t="shared" si="6"/>
        <v>-0.43199289969491872</v>
      </c>
      <c r="K72" s="79">
        <f t="shared" si="7"/>
        <v>0</v>
      </c>
    </row>
    <row r="73" spans="1:11">
      <c r="A73" s="78" t="s">
        <v>275</v>
      </c>
      <c r="B73" s="108">
        <v>83.050765852421037</v>
      </c>
      <c r="C73" s="108">
        <v>93.607739968475883</v>
      </c>
      <c r="D73" s="108">
        <v>97.832567297040271</v>
      </c>
      <c r="E73" s="108"/>
      <c r="F73" s="108"/>
      <c r="G73" s="108"/>
      <c r="H73" s="90">
        <f t="shared" si="4"/>
        <v>0.17798513105690192</v>
      </c>
      <c r="I73" s="79">
        <f t="shared" si="5"/>
        <v>14.781801444619234</v>
      </c>
      <c r="J73" s="79">
        <f t="shared" si="6"/>
        <v>4.2248273285643876</v>
      </c>
      <c r="K73" s="79">
        <f t="shared" si="7"/>
        <v>0</v>
      </c>
    </row>
    <row r="74" spans="1:11">
      <c r="A74" s="78" t="s">
        <v>276</v>
      </c>
      <c r="B74" s="108">
        <v>74.953508224760967</v>
      </c>
      <c r="C74" s="108">
        <v>88.506432512636636</v>
      </c>
      <c r="D74" s="108">
        <v>90.786888711978392</v>
      </c>
      <c r="E74" s="108"/>
      <c r="F74" s="108"/>
      <c r="G74" s="108"/>
      <c r="H74" s="90">
        <f t="shared" si="4"/>
        <v>0.21124268712997815</v>
      </c>
      <c r="I74" s="79">
        <f t="shared" si="5"/>
        <v>15.833380487217426</v>
      </c>
      <c r="J74" s="79">
        <f t="shared" si="6"/>
        <v>2.2804561993417565</v>
      </c>
      <c r="K74" s="79">
        <f t="shared" si="7"/>
        <v>0</v>
      </c>
    </row>
    <row r="75" spans="1:11">
      <c r="A75" s="78" t="s">
        <v>73</v>
      </c>
      <c r="B75" s="108">
        <v>112.78918835902287</v>
      </c>
      <c r="C75" s="108">
        <v>132.87538469723913</v>
      </c>
      <c r="D75" s="108">
        <v>129.13013354917416</v>
      </c>
      <c r="E75" s="108"/>
      <c r="F75" s="108"/>
      <c r="G75" s="108"/>
      <c r="H75" s="90">
        <f t="shared" si="4"/>
        <v>0.14488042185511524</v>
      </c>
      <c r="I75" s="79">
        <f t="shared" si="5"/>
        <v>16.340945190151288</v>
      </c>
      <c r="J75" s="79">
        <f t="shared" si="6"/>
        <v>-3.7452511480649662</v>
      </c>
      <c r="K75" s="79">
        <f t="shared" si="7"/>
        <v>0</v>
      </c>
    </row>
    <row r="76" spans="1:11">
      <c r="A76" s="78" t="s">
        <v>74</v>
      </c>
      <c r="B76" s="108">
        <v>101.06697655967858</v>
      </c>
      <c r="C76" s="108">
        <v>107.72671203248166</v>
      </c>
      <c r="D76" s="108">
        <v>106.0953867665276</v>
      </c>
      <c r="E76" s="108"/>
      <c r="F76" s="108"/>
      <c r="G76" s="108"/>
      <c r="H76" s="90">
        <f t="shared" si="4"/>
        <v>4.9753246589698999E-2</v>
      </c>
      <c r="I76" s="79">
        <f t="shared" si="5"/>
        <v>5.0284102068490171</v>
      </c>
      <c r="J76" s="79">
        <f t="shared" si="6"/>
        <v>-1.6313252659540609</v>
      </c>
      <c r="K76" s="79">
        <f t="shared" si="7"/>
        <v>0</v>
      </c>
    </row>
    <row r="77" spans="1:11">
      <c r="A77" s="78" t="s">
        <v>75</v>
      </c>
      <c r="B77" s="108">
        <v>57.602953137291372</v>
      </c>
      <c r="C77" s="108">
        <v>110.48859052844239</v>
      </c>
      <c r="D77" s="108">
        <v>111.05850683224264</v>
      </c>
      <c r="E77" s="108"/>
      <c r="F77" s="108"/>
      <c r="G77" s="108"/>
      <c r="H77" s="90">
        <f t="shared" si="4"/>
        <v>0.92800022886925337</v>
      </c>
      <c r="I77" s="79">
        <f t="shared" si="5"/>
        <v>53.45555369495127</v>
      </c>
      <c r="J77" s="79">
        <f t="shared" si="6"/>
        <v>0.56991630380025526</v>
      </c>
      <c r="K77" s="79">
        <f t="shared" si="7"/>
        <v>0</v>
      </c>
    </row>
    <row r="78" spans="1:11">
      <c r="A78" s="78" t="s">
        <v>76</v>
      </c>
      <c r="B78" s="108">
        <v>95.698804674688887</v>
      </c>
      <c r="C78" s="108">
        <v>108.41932506736897</v>
      </c>
      <c r="D78" s="108">
        <v>108.93484471999892</v>
      </c>
      <c r="E78" s="108"/>
      <c r="F78" s="108"/>
      <c r="G78" s="108"/>
      <c r="H78" s="90">
        <f t="shared" si="4"/>
        <v>0.13830935600819264</v>
      </c>
      <c r="I78" s="79">
        <f t="shared" si="5"/>
        <v>13.236040045310034</v>
      </c>
      <c r="J78" s="79">
        <f t="shared" si="6"/>
        <v>0.5155196526299477</v>
      </c>
      <c r="K78" s="79">
        <f t="shared" si="7"/>
        <v>0</v>
      </c>
    </row>
    <row r="79" spans="1:11">
      <c r="A79" s="78" t="s">
        <v>77</v>
      </c>
      <c r="B79" s="108">
        <v>90.027519659831555</v>
      </c>
      <c r="C79" s="108">
        <v>99.568518614332987</v>
      </c>
      <c r="D79" s="108">
        <v>107.21475031274689</v>
      </c>
      <c r="E79" s="108"/>
      <c r="F79" s="108"/>
      <c r="G79" s="108"/>
      <c r="H79" s="90">
        <f t="shared" si="4"/>
        <v>0.19091085390175339</v>
      </c>
      <c r="I79" s="79">
        <f t="shared" si="5"/>
        <v>17.187230652915332</v>
      </c>
      <c r="J79" s="79">
        <f t="shared" si="6"/>
        <v>7.6462316984138994</v>
      </c>
      <c r="K79" s="79">
        <f t="shared" si="7"/>
        <v>0</v>
      </c>
    </row>
    <row r="80" spans="1:11">
      <c r="A80" s="78" t="s">
        <v>78</v>
      </c>
      <c r="B80" s="108">
        <v>80.435825365861675</v>
      </c>
      <c r="C80" s="108">
        <v>91.298897866182699</v>
      </c>
      <c r="D80" s="108">
        <v>92.068797369066445</v>
      </c>
      <c r="E80" s="108"/>
      <c r="F80" s="108"/>
      <c r="G80" s="108"/>
      <c r="H80" s="90">
        <f t="shared" si="4"/>
        <v>0.14462426350811092</v>
      </c>
      <c r="I80" s="79">
        <f t="shared" si="5"/>
        <v>11.63297200320477</v>
      </c>
      <c r="J80" s="79">
        <f t="shared" si="6"/>
        <v>0.76989950288374587</v>
      </c>
      <c r="K80" s="79">
        <f t="shared" si="7"/>
        <v>0</v>
      </c>
    </row>
    <row r="81" spans="1:11">
      <c r="A81" s="78" t="s">
        <v>79</v>
      </c>
      <c r="B81" s="108">
        <v>105.75323614684145</v>
      </c>
      <c r="C81" s="108">
        <v>118.39061211780306</v>
      </c>
      <c r="D81" s="108">
        <v>115.95835524393806</v>
      </c>
      <c r="E81" s="108"/>
      <c r="F81" s="108"/>
      <c r="G81" s="108"/>
      <c r="H81" s="90">
        <f t="shared" si="4"/>
        <v>9.6499355186885336E-2</v>
      </c>
      <c r="I81" s="79">
        <f t="shared" si="5"/>
        <v>10.205119097096613</v>
      </c>
      <c r="J81" s="79">
        <f t="shared" si="6"/>
        <v>-2.4322568738650006</v>
      </c>
      <c r="K81" s="79">
        <f t="shared" si="7"/>
        <v>0</v>
      </c>
    </row>
    <row r="82" spans="1:11">
      <c r="A82" s="78" t="s">
        <v>80</v>
      </c>
      <c r="B82" s="108">
        <v>108.2395517830211</v>
      </c>
      <c r="C82" s="108">
        <v>134.43441137165911</v>
      </c>
      <c r="D82" s="108">
        <v>129.69730658231941</v>
      </c>
      <c r="E82" s="108"/>
      <c r="F82" s="108"/>
      <c r="G82" s="108"/>
      <c r="H82" s="90">
        <f t="shared" si="4"/>
        <v>0.1982431971107281</v>
      </c>
      <c r="I82" s="79">
        <f t="shared" si="5"/>
        <v>21.457754799298314</v>
      </c>
      <c r="J82" s="79">
        <f t="shared" si="6"/>
        <v>-4.7371047893396963</v>
      </c>
      <c r="K82" s="79">
        <f t="shared" si="7"/>
        <v>0</v>
      </c>
    </row>
    <row r="83" spans="1:11">
      <c r="A83" s="78" t="s">
        <v>81</v>
      </c>
      <c r="B83" s="108">
        <v>64.080134155836376</v>
      </c>
      <c r="C83" s="108">
        <v>76.274901954722978</v>
      </c>
      <c r="D83" s="108">
        <v>73.443485783840416</v>
      </c>
      <c r="E83" s="108"/>
      <c r="F83" s="108"/>
      <c r="G83" s="108"/>
      <c r="H83" s="90">
        <f t="shared" si="4"/>
        <v>0.14611941362721431</v>
      </c>
      <c r="I83" s="79">
        <f t="shared" si="5"/>
        <v>9.3633516280040396</v>
      </c>
      <c r="J83" s="79">
        <f t="shared" si="6"/>
        <v>-2.8314161708825623</v>
      </c>
      <c r="K83" s="79">
        <f t="shared" si="7"/>
        <v>0</v>
      </c>
    </row>
    <row r="84" spans="1:11">
      <c r="A84" s="78" t="s">
        <v>82</v>
      </c>
      <c r="B84" s="108">
        <v>95.679191295999786</v>
      </c>
      <c r="C84" s="108">
        <v>108.04449700488063</v>
      </c>
      <c r="D84" s="108">
        <v>108.25074240936073</v>
      </c>
      <c r="E84" s="108"/>
      <c r="F84" s="108"/>
      <c r="G84" s="108"/>
      <c r="H84" s="90">
        <f t="shared" si="4"/>
        <v>0.13139274008356441</v>
      </c>
      <c r="I84" s="79">
        <f t="shared" si="5"/>
        <v>12.57155111336094</v>
      </c>
      <c r="J84" s="79">
        <f t="shared" si="6"/>
        <v>0.20624540448010009</v>
      </c>
      <c r="K84" s="79">
        <f t="shared" si="7"/>
        <v>0</v>
      </c>
    </row>
    <row r="85" spans="1:11">
      <c r="A85" s="78" t="s">
        <v>83</v>
      </c>
      <c r="B85" s="108">
        <v>116.64742264685297</v>
      </c>
      <c r="C85" s="108">
        <v>129.71854612349625</v>
      </c>
      <c r="D85" s="108">
        <v>129.20280053692474</v>
      </c>
      <c r="E85" s="108"/>
      <c r="F85" s="108"/>
      <c r="G85" s="108"/>
      <c r="H85" s="90">
        <f t="shared" si="4"/>
        <v>0.10763527907584247</v>
      </c>
      <c r="I85" s="79">
        <f t="shared" si="5"/>
        <v>12.555377890071767</v>
      </c>
      <c r="J85" s="79">
        <f t="shared" si="6"/>
        <v>-0.51574558657151215</v>
      </c>
      <c r="K85" s="79">
        <f t="shared" si="7"/>
        <v>0</v>
      </c>
    </row>
    <row r="86" spans="1:11">
      <c r="A86" s="78" t="s">
        <v>277</v>
      </c>
      <c r="B86" s="108">
        <v>79.792724216172132</v>
      </c>
      <c r="C86" s="108">
        <v>96.080212123125463</v>
      </c>
      <c r="D86" s="108">
        <v>97.721370321212405</v>
      </c>
      <c r="E86" s="108"/>
      <c r="F86" s="108"/>
      <c r="G86" s="108"/>
      <c r="H86" s="90">
        <f t="shared" si="4"/>
        <v>0.22469023687508782</v>
      </c>
      <c r="I86" s="79">
        <f t="shared" si="5"/>
        <v>17.928646105040272</v>
      </c>
      <c r="J86" s="79">
        <f t="shared" si="6"/>
        <v>1.6411581980869414</v>
      </c>
      <c r="K86" s="79">
        <f t="shared" si="7"/>
        <v>0</v>
      </c>
    </row>
    <row r="87" spans="1:11">
      <c r="A87" s="78" t="s">
        <v>85</v>
      </c>
      <c r="B87" s="108">
        <v>65.405068610949613</v>
      </c>
      <c r="C87" s="108">
        <v>76.830087753266938</v>
      </c>
      <c r="D87" s="108">
        <v>77.225734625197063</v>
      </c>
      <c r="E87" s="108"/>
      <c r="F87" s="108"/>
      <c r="G87" s="108"/>
      <c r="H87" s="90">
        <f t="shared" si="4"/>
        <v>0.1807301217671764</v>
      </c>
      <c r="I87" s="79">
        <f t="shared" si="5"/>
        <v>11.82066601424745</v>
      </c>
      <c r="J87" s="79">
        <f t="shared" si="6"/>
        <v>0.3956468719301256</v>
      </c>
      <c r="K87" s="79">
        <f t="shared" si="7"/>
        <v>0</v>
      </c>
    </row>
    <row r="88" spans="1:11">
      <c r="A88" s="78" t="s">
        <v>86</v>
      </c>
      <c r="B88" s="108">
        <v>62.170289590838891</v>
      </c>
      <c r="C88" s="108">
        <v>71.673816088663159</v>
      </c>
      <c r="D88" s="108">
        <v>71.478696342093883</v>
      </c>
      <c r="E88" s="108"/>
      <c r="F88" s="108"/>
      <c r="G88" s="108"/>
      <c r="H88" s="90">
        <f t="shared" si="4"/>
        <v>0.14972435889419813</v>
      </c>
      <c r="I88" s="79">
        <f t="shared" si="5"/>
        <v>9.3084067512549922</v>
      </c>
      <c r="J88" s="79">
        <f t="shared" si="6"/>
        <v>-0.19511974656927578</v>
      </c>
      <c r="K88" s="79">
        <f t="shared" si="7"/>
        <v>0</v>
      </c>
    </row>
    <row r="89" spans="1:11">
      <c r="A89" s="78" t="s">
        <v>87</v>
      </c>
      <c r="B89" s="108">
        <v>65.647863112239506</v>
      </c>
      <c r="C89" s="108">
        <v>74.642622494784106</v>
      </c>
      <c r="D89" s="108">
        <v>75.405640288649707</v>
      </c>
      <c r="E89" s="108"/>
      <c r="F89" s="108"/>
      <c r="G89" s="108"/>
      <c r="H89" s="90">
        <f t="shared" si="4"/>
        <v>0.14863815383795703</v>
      </c>
      <c r="I89" s="79">
        <f t="shared" si="5"/>
        <v>9.757777176410201</v>
      </c>
      <c r="J89" s="79">
        <f t="shared" si="6"/>
        <v>0.76301779386560042</v>
      </c>
      <c r="K89" s="79">
        <f t="shared" si="7"/>
        <v>0</v>
      </c>
    </row>
    <row r="90" spans="1:11">
      <c r="A90" s="174" t="s">
        <v>278</v>
      </c>
      <c r="B90" s="108">
        <v>161.34097888020744</v>
      </c>
      <c r="C90" s="108">
        <v>194.26445691945264</v>
      </c>
      <c r="D90" s="108">
        <v>186.45865589356751</v>
      </c>
      <c r="E90" s="108"/>
      <c r="F90" s="108"/>
      <c r="G90" s="108"/>
      <c r="H90" s="90">
        <f t="shared" si="4"/>
        <v>0.15568070299120632</v>
      </c>
      <c r="I90" s="79">
        <f t="shared" si="5"/>
        <v>25.117677013360066</v>
      </c>
      <c r="J90" s="79">
        <f t="shared" si="6"/>
        <v>-7.8058010258851311</v>
      </c>
      <c r="K90" s="79">
        <f t="shared" si="7"/>
        <v>0</v>
      </c>
    </row>
    <row r="91" spans="1:11" s="157" customFormat="1">
      <c r="A91" s="99" t="s">
        <v>285</v>
      </c>
      <c r="B91" s="108"/>
      <c r="C91" s="108">
        <v>68.460748391187835</v>
      </c>
      <c r="D91" s="108">
        <v>68.540994762553296</v>
      </c>
      <c r="E91" s="108"/>
      <c r="F91" s="108"/>
      <c r="G91" s="108"/>
      <c r="H91" s="90"/>
      <c r="I91" s="79"/>
      <c r="J91" s="79"/>
      <c r="K91" s="79"/>
    </row>
    <row r="92" spans="1:11" s="116" customFormat="1">
      <c r="A92" s="78" t="s">
        <v>173</v>
      </c>
      <c r="B92" s="117">
        <v>87.416258086660164</v>
      </c>
      <c r="C92" s="164">
        <v>105.85654507652885</v>
      </c>
      <c r="D92" s="164">
        <v>106.01838627122967</v>
      </c>
      <c r="E92" s="164"/>
      <c r="F92" s="164"/>
      <c r="G92" s="164"/>
      <c r="H92" s="114">
        <f t="shared" si="4"/>
        <v>0.2127994104498076</v>
      </c>
      <c r="I92" s="115">
        <f t="shared" si="5"/>
        <v>18.602128184569509</v>
      </c>
      <c r="J92" s="115">
        <f t="shared" si="6"/>
        <v>0.16184119470082692</v>
      </c>
      <c r="K92" s="79">
        <f t="shared" si="7"/>
        <v>0</v>
      </c>
    </row>
    <row r="93" spans="1:11">
      <c r="D93" s="144" t="s">
        <v>284</v>
      </c>
    </row>
    <row r="94" spans="1:11">
      <c r="F94" s="168"/>
      <c r="G94" s="168"/>
    </row>
    <row r="95" spans="1:11">
      <c r="B95" s="147"/>
      <c r="C95" s="143"/>
      <c r="D95" s="145"/>
      <c r="E95" s="147"/>
      <c r="F95" s="147"/>
      <c r="G95" s="14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O14" sqref="O14"/>
    </sheetView>
  </sheetViews>
  <sheetFormatPr defaultRowHeight="15"/>
  <cols>
    <col min="1" max="1" width="16.140625" customWidth="1"/>
    <col min="2" max="2" width="9.140625" style="149"/>
    <col min="3" max="3" width="9.140625" style="148"/>
    <col min="4" max="4" width="15.140625" style="149" customWidth="1"/>
    <col min="5" max="6" width="8.7109375" style="157"/>
    <col min="7" max="7" width="13.42578125" style="157" customWidth="1"/>
    <col min="8" max="8" width="30.5703125" customWidth="1"/>
    <col min="9" max="9" width="30" customWidth="1"/>
    <col min="10" max="10" width="33.42578125" customWidth="1"/>
    <col min="11" max="11" width="33.42578125" style="157" customWidth="1"/>
  </cols>
  <sheetData>
    <row r="1" spans="1:11" s="157" customFormat="1" ht="15.75" thickBot="1">
      <c r="B1" s="189" t="s">
        <v>281</v>
      </c>
      <c r="C1" s="189"/>
      <c r="D1" s="190"/>
      <c r="E1" s="191" t="s">
        <v>280</v>
      </c>
      <c r="F1" s="189"/>
      <c r="G1" s="190"/>
    </row>
    <row r="2" spans="1:11" ht="49.5" customHeight="1">
      <c r="A2" s="93" t="s">
        <v>174</v>
      </c>
      <c r="B2" s="93">
        <v>42826</v>
      </c>
      <c r="C2" s="93">
        <v>43160</v>
      </c>
      <c r="D2" s="93">
        <v>43191</v>
      </c>
      <c r="E2" s="93">
        <v>42826</v>
      </c>
      <c r="F2" s="93">
        <v>43160</v>
      </c>
      <c r="G2" s="93">
        <v>43191</v>
      </c>
      <c r="H2" s="92" t="s">
        <v>334</v>
      </c>
      <c r="I2" s="92" t="s">
        <v>335</v>
      </c>
      <c r="J2" s="92" t="s">
        <v>336</v>
      </c>
      <c r="K2" s="161" t="s">
        <v>337</v>
      </c>
    </row>
    <row r="3" spans="1:11">
      <c r="A3" s="80" t="s">
        <v>175</v>
      </c>
      <c r="B3" s="105">
        <v>78.812233997618094</v>
      </c>
      <c r="C3" s="105">
        <v>94.638133406554559</v>
      </c>
      <c r="D3" s="105">
        <v>96.332389945245126</v>
      </c>
      <c r="E3" s="105"/>
      <c r="F3" s="105"/>
      <c r="G3" s="105"/>
      <c r="H3" s="90">
        <f>(D3-B3)/B3</f>
        <v>0.22230249111015601</v>
      </c>
      <c r="I3" s="81">
        <f>(D3-B3)</f>
        <v>17.520155947627032</v>
      </c>
      <c r="J3" s="81">
        <f>(D3-C3)</f>
        <v>1.694256538690567</v>
      </c>
      <c r="K3" s="81">
        <f>G3-F3</f>
        <v>0</v>
      </c>
    </row>
    <row r="4" spans="1:11">
      <c r="A4" s="71" t="s">
        <v>176</v>
      </c>
      <c r="B4" s="106">
        <v>71.522775082612668</v>
      </c>
      <c r="C4" s="106">
        <v>85.950051126458106</v>
      </c>
      <c r="D4" s="106">
        <v>87.460122792381597</v>
      </c>
      <c r="E4" s="106"/>
      <c r="F4" s="106"/>
      <c r="G4" s="106"/>
      <c r="H4" s="90">
        <f t="shared" ref="H4:H67" si="0">(D4-B4)/B4</f>
        <v>0.22282898966602502</v>
      </c>
      <c r="I4" s="81">
        <f t="shared" ref="I4:I67" si="1">(D4-B4)</f>
        <v>15.937347709768929</v>
      </c>
      <c r="J4" s="81">
        <f t="shared" ref="J4:J67" si="2">(D4-C4)</f>
        <v>1.5100716659234905</v>
      </c>
      <c r="K4" s="81">
        <f t="shared" ref="K4:K67" si="3">G4-F4</f>
        <v>0</v>
      </c>
    </row>
    <row r="5" spans="1:11">
      <c r="A5" s="71" t="s">
        <v>177</v>
      </c>
      <c r="B5" s="106">
        <v>72.17265154464782</v>
      </c>
      <c r="C5" s="106">
        <v>86.55173571775849</v>
      </c>
      <c r="D5" s="106">
        <v>88.493784745246046</v>
      </c>
      <c r="E5" s="106"/>
      <c r="F5" s="106"/>
      <c r="G5" s="106"/>
      <c r="H5" s="90">
        <f t="shared" si="0"/>
        <v>0.22614013551243245</v>
      </c>
      <c r="I5" s="81">
        <f t="shared" si="1"/>
        <v>16.321133200598226</v>
      </c>
      <c r="J5" s="81">
        <f t="shared" si="2"/>
        <v>1.9420490274875561</v>
      </c>
      <c r="K5" s="81">
        <f t="shared" si="3"/>
        <v>0</v>
      </c>
    </row>
    <row r="6" spans="1:11">
      <c r="A6" s="71" t="s">
        <v>178</v>
      </c>
      <c r="B6" s="106">
        <v>73.088736850303221</v>
      </c>
      <c r="C6" s="106">
        <v>95.172121255442605</v>
      </c>
      <c r="D6" s="106">
        <v>96.657445063235187</v>
      </c>
      <c r="E6" s="106"/>
      <c r="F6" s="106"/>
      <c r="G6" s="106"/>
      <c r="H6" s="90">
        <f t="shared" si="0"/>
        <v>0.32246703430111595</v>
      </c>
      <c r="I6" s="81">
        <f t="shared" si="1"/>
        <v>23.568708212931966</v>
      </c>
      <c r="J6" s="81">
        <f t="shared" si="2"/>
        <v>1.4853238077925823</v>
      </c>
      <c r="K6" s="81">
        <f t="shared" si="3"/>
        <v>0</v>
      </c>
    </row>
    <row r="7" spans="1:11">
      <c r="A7" s="71" t="s">
        <v>180</v>
      </c>
      <c r="B7" s="106">
        <v>73.263569377720401</v>
      </c>
      <c r="C7" s="106">
        <v>88.551593903186998</v>
      </c>
      <c r="D7" s="106">
        <v>90.358735455571946</v>
      </c>
      <c r="E7" s="106"/>
      <c r="F7" s="106"/>
      <c r="G7" s="106"/>
      <c r="H7" s="90">
        <f t="shared" si="0"/>
        <v>0.23333788161091451</v>
      </c>
      <c r="I7" s="81">
        <f t="shared" si="1"/>
        <v>17.095166077851545</v>
      </c>
      <c r="J7" s="81">
        <f t="shared" si="2"/>
        <v>1.8071415523849481</v>
      </c>
      <c r="K7" s="81">
        <f t="shared" si="3"/>
        <v>0</v>
      </c>
    </row>
    <row r="8" spans="1:11">
      <c r="A8" s="71" t="s">
        <v>181</v>
      </c>
      <c r="B8" s="106">
        <v>92.569878329459669</v>
      </c>
      <c r="C8" s="106">
        <v>115.10023103790762</v>
      </c>
      <c r="D8" s="106">
        <v>116.48982317609662</v>
      </c>
      <c r="E8" s="106"/>
      <c r="F8" s="106"/>
      <c r="G8" s="106"/>
      <c r="H8" s="90">
        <f t="shared" si="0"/>
        <v>0.25839879319604342</v>
      </c>
      <c r="I8" s="81">
        <f t="shared" si="1"/>
        <v>23.919944846636952</v>
      </c>
      <c r="J8" s="81">
        <f t="shared" si="2"/>
        <v>1.389592138189002</v>
      </c>
      <c r="K8" s="81">
        <f t="shared" si="3"/>
        <v>0</v>
      </c>
    </row>
    <row r="9" spans="1:11">
      <c r="A9" s="71" t="s">
        <v>182</v>
      </c>
      <c r="B9" s="106">
        <v>78.874539853213108</v>
      </c>
      <c r="C9" s="106">
        <v>91.933886358503671</v>
      </c>
      <c r="D9" s="106">
        <v>94.015942084324863</v>
      </c>
      <c r="E9" s="106"/>
      <c r="F9" s="106"/>
      <c r="G9" s="106"/>
      <c r="H9" s="90">
        <f t="shared" si="0"/>
        <v>0.19196818465489837</v>
      </c>
      <c r="I9" s="81">
        <f t="shared" si="1"/>
        <v>15.141402231111755</v>
      </c>
      <c r="J9" s="81">
        <f t="shared" si="2"/>
        <v>2.082055725821192</v>
      </c>
      <c r="K9" s="81">
        <f t="shared" si="3"/>
        <v>0</v>
      </c>
    </row>
    <row r="10" spans="1:11">
      <c r="A10" s="71" t="s">
        <v>184</v>
      </c>
      <c r="B10" s="106">
        <v>83.90115498568332</v>
      </c>
      <c r="C10" s="106">
        <v>97.963413763814359</v>
      </c>
      <c r="D10" s="106">
        <v>102.02924863775876</v>
      </c>
      <c r="E10" s="106"/>
      <c r="F10" s="106"/>
      <c r="G10" s="106"/>
      <c r="H10" s="90">
        <f t="shared" si="0"/>
        <v>0.21606488796451928</v>
      </c>
      <c r="I10" s="81">
        <f t="shared" si="1"/>
        <v>18.128093652075435</v>
      </c>
      <c r="J10" s="81">
        <f t="shared" si="2"/>
        <v>4.0658348739443966</v>
      </c>
      <c r="K10" s="81">
        <f t="shared" si="3"/>
        <v>0</v>
      </c>
    </row>
    <row r="11" spans="1:11">
      <c r="A11" s="71" t="s">
        <v>185</v>
      </c>
      <c r="B11" s="106">
        <v>73.641150868728062</v>
      </c>
      <c r="C11" s="106">
        <v>88.782344002019798</v>
      </c>
      <c r="D11" s="106">
        <v>89.021239088901936</v>
      </c>
      <c r="E11" s="106"/>
      <c r="F11" s="106"/>
      <c r="G11" s="106"/>
      <c r="H11" s="90">
        <f t="shared" si="0"/>
        <v>0.20885181775051639</v>
      </c>
      <c r="I11" s="81">
        <f t="shared" si="1"/>
        <v>15.380088220173874</v>
      </c>
      <c r="J11" s="81">
        <f t="shared" si="2"/>
        <v>0.23889508688213823</v>
      </c>
      <c r="K11" s="81">
        <f t="shared" si="3"/>
        <v>0</v>
      </c>
    </row>
    <row r="12" spans="1:11">
      <c r="A12" s="71" t="s">
        <v>186</v>
      </c>
      <c r="B12" s="106">
        <v>75.009928641268203</v>
      </c>
      <c r="C12" s="106">
        <v>90.90893962092332</v>
      </c>
      <c r="D12" s="106">
        <v>92.018140860745831</v>
      </c>
      <c r="E12" s="106"/>
      <c r="F12" s="106"/>
      <c r="G12" s="106"/>
      <c r="H12" s="90">
        <f>(D12-B12)/B12</f>
        <v>0.22674614584448788</v>
      </c>
      <c r="I12" s="81">
        <f t="shared" si="1"/>
        <v>17.008212219477628</v>
      </c>
      <c r="J12" s="81">
        <f t="shared" si="2"/>
        <v>1.1092012398225108</v>
      </c>
      <c r="K12" s="81">
        <f t="shared" si="3"/>
        <v>0</v>
      </c>
    </row>
    <row r="13" spans="1:11">
      <c r="A13" s="71" t="s">
        <v>190</v>
      </c>
      <c r="B13" s="106">
        <v>85.349489771382949</v>
      </c>
      <c r="C13" s="106">
        <v>112.19032382006124</v>
      </c>
      <c r="D13" s="106">
        <v>106.17321252955475</v>
      </c>
      <c r="E13" s="106"/>
      <c r="F13" s="106"/>
      <c r="G13" s="106"/>
      <c r="H13" s="90">
        <f t="shared" si="0"/>
        <v>0.24398180720177939</v>
      </c>
      <c r="I13" s="81">
        <f t="shared" si="1"/>
        <v>20.823722758171797</v>
      </c>
      <c r="J13" s="81">
        <f t="shared" si="2"/>
        <v>-6.0171112905064916</v>
      </c>
      <c r="K13" s="81">
        <f t="shared" si="3"/>
        <v>0</v>
      </c>
    </row>
    <row r="14" spans="1:11">
      <c r="A14" s="71" t="s">
        <v>191</v>
      </c>
      <c r="B14" s="106">
        <v>73.293128246671571</v>
      </c>
      <c r="C14" s="106">
        <v>90.0986306095609</v>
      </c>
      <c r="D14" s="106">
        <v>91.880634470051703</v>
      </c>
      <c r="E14" s="106"/>
      <c r="F14" s="106"/>
      <c r="G14" s="106"/>
      <c r="H14" s="90">
        <f t="shared" si="0"/>
        <v>0.25360503321434147</v>
      </c>
      <c r="I14" s="81">
        <f t="shared" si="1"/>
        <v>18.587506223380132</v>
      </c>
      <c r="J14" s="81">
        <f t="shared" si="2"/>
        <v>1.7820038604908035</v>
      </c>
      <c r="K14" s="81">
        <f t="shared" si="3"/>
        <v>0</v>
      </c>
    </row>
    <row r="15" spans="1:11">
      <c r="A15" s="71" t="s">
        <v>192</v>
      </c>
      <c r="B15" s="106">
        <v>73.82965408834572</v>
      </c>
      <c r="C15" s="106">
        <v>91.765755023710213</v>
      </c>
      <c r="D15" s="106">
        <v>93.217783914360965</v>
      </c>
      <c r="E15" s="106"/>
      <c r="F15" s="106"/>
      <c r="G15" s="106"/>
      <c r="H15" s="90">
        <f t="shared" si="0"/>
        <v>0.26260626662038949</v>
      </c>
      <c r="I15" s="81">
        <f t="shared" si="1"/>
        <v>19.388129826015245</v>
      </c>
      <c r="J15" s="81">
        <f t="shared" si="2"/>
        <v>1.4520288906507517</v>
      </c>
      <c r="K15" s="81">
        <f t="shared" si="3"/>
        <v>0</v>
      </c>
    </row>
    <row r="16" spans="1:11">
      <c r="A16" s="71" t="s">
        <v>193</v>
      </c>
      <c r="B16" s="106">
        <v>76.747456468536555</v>
      </c>
      <c r="C16" s="106">
        <v>96.977927546766722</v>
      </c>
      <c r="D16" s="106">
        <v>93.463694572966034</v>
      </c>
      <c r="E16" s="106"/>
      <c r="F16" s="106"/>
      <c r="G16" s="106"/>
      <c r="H16" s="90">
        <f t="shared" si="0"/>
        <v>0.21780836621318495</v>
      </c>
      <c r="I16" s="81">
        <f t="shared" si="1"/>
        <v>16.716238104429479</v>
      </c>
      <c r="J16" s="81">
        <f t="shared" si="2"/>
        <v>-3.5142329738006879</v>
      </c>
      <c r="K16" s="81">
        <f t="shared" si="3"/>
        <v>0</v>
      </c>
    </row>
    <row r="17" spans="1:11">
      <c r="A17" s="71" t="s">
        <v>194</v>
      </c>
      <c r="B17" s="106">
        <v>74.085791992774219</v>
      </c>
      <c r="C17" s="106">
        <v>90.056248260300535</v>
      </c>
      <c r="D17" s="106">
        <v>90.980897984117291</v>
      </c>
      <c r="E17" s="106"/>
      <c r="F17" s="106"/>
      <c r="G17" s="106"/>
      <c r="H17" s="90">
        <f t="shared" si="0"/>
        <v>0.2280478555590105</v>
      </c>
      <c r="I17" s="81">
        <f t="shared" si="1"/>
        <v>16.895105991343073</v>
      </c>
      <c r="J17" s="81">
        <f t="shared" si="2"/>
        <v>0.92464972381675636</v>
      </c>
      <c r="K17" s="81">
        <f t="shared" si="3"/>
        <v>0</v>
      </c>
    </row>
    <row r="18" spans="1:11">
      <c r="A18" s="71" t="s">
        <v>195</v>
      </c>
      <c r="B18" s="106">
        <v>87.29280027337559</v>
      </c>
      <c r="C18" s="106">
        <v>107.10949697096353</v>
      </c>
      <c r="D18" s="106">
        <v>106.9859330087844</v>
      </c>
      <c r="E18" s="106"/>
      <c r="F18" s="106"/>
      <c r="G18" s="106"/>
      <c r="H18" s="90">
        <f t="shared" si="0"/>
        <v>0.22559859087731934</v>
      </c>
      <c r="I18" s="81">
        <f t="shared" si="1"/>
        <v>19.69313273540881</v>
      </c>
      <c r="J18" s="81">
        <f t="shared" si="2"/>
        <v>-0.12356396217913357</v>
      </c>
      <c r="K18" s="81">
        <f t="shared" si="3"/>
        <v>0</v>
      </c>
    </row>
    <row r="19" spans="1:11">
      <c r="A19" s="71" t="s">
        <v>196</v>
      </c>
      <c r="B19" s="106">
        <v>83.446161424658456</v>
      </c>
      <c r="C19" s="106">
        <v>98.634061806073817</v>
      </c>
      <c r="D19" s="106">
        <v>101.00192712605961</v>
      </c>
      <c r="E19" s="106"/>
      <c r="F19" s="106"/>
      <c r="G19" s="106"/>
      <c r="H19" s="90">
        <f t="shared" si="0"/>
        <v>0.21038434125279493</v>
      </c>
      <c r="I19" s="81">
        <f t="shared" si="1"/>
        <v>17.555765701401157</v>
      </c>
      <c r="J19" s="81">
        <f t="shared" si="2"/>
        <v>2.3678653199857962</v>
      </c>
      <c r="K19" s="81">
        <f t="shared" si="3"/>
        <v>0</v>
      </c>
    </row>
    <row r="20" spans="1:11">
      <c r="A20" s="71" t="s">
        <v>197</v>
      </c>
      <c r="B20" s="106">
        <v>78.54013951537479</v>
      </c>
      <c r="C20" s="106">
        <v>94.799734768296659</v>
      </c>
      <c r="D20" s="106">
        <v>97.218779386002794</v>
      </c>
      <c r="E20" s="106"/>
      <c r="F20" s="106"/>
      <c r="G20" s="106"/>
      <c r="H20" s="90">
        <f t="shared" si="0"/>
        <v>0.2378228506580578</v>
      </c>
      <c r="I20" s="81">
        <f t="shared" si="1"/>
        <v>18.678639870628004</v>
      </c>
      <c r="J20" s="81">
        <f t="shared" si="2"/>
        <v>2.4190446177061347</v>
      </c>
      <c r="K20" s="81">
        <f t="shared" si="3"/>
        <v>0</v>
      </c>
    </row>
    <row r="21" spans="1:11">
      <c r="A21" s="71" t="s">
        <v>198</v>
      </c>
      <c r="B21" s="106">
        <v>71.571517332061788</v>
      </c>
      <c r="C21" s="106">
        <v>86.341778748468798</v>
      </c>
      <c r="D21" s="106">
        <v>86.935994799027284</v>
      </c>
      <c r="E21" s="106"/>
      <c r="F21" s="106"/>
      <c r="G21" s="106"/>
      <c r="H21" s="90">
        <f t="shared" si="0"/>
        <v>0.21467307163100613</v>
      </c>
      <c r="I21" s="81">
        <f t="shared" si="1"/>
        <v>15.364477466965496</v>
      </c>
      <c r="J21" s="81">
        <f t="shared" si="2"/>
        <v>0.59421605055848659</v>
      </c>
      <c r="K21" s="81">
        <f t="shared" si="3"/>
        <v>0</v>
      </c>
    </row>
    <row r="22" spans="1:11">
      <c r="A22" s="71" t="s">
        <v>199</v>
      </c>
      <c r="B22" s="106">
        <v>72.979585516803127</v>
      </c>
      <c r="C22" s="106">
        <v>88.002497156432625</v>
      </c>
      <c r="D22" s="106">
        <v>88.542045393640521</v>
      </c>
      <c r="E22" s="106"/>
      <c r="F22" s="106"/>
      <c r="G22" s="106"/>
      <c r="H22" s="90">
        <f t="shared" si="0"/>
        <v>0.21324401566043738</v>
      </c>
      <c r="I22" s="81">
        <f t="shared" si="1"/>
        <v>15.562459876837394</v>
      </c>
      <c r="J22" s="81">
        <f t="shared" si="2"/>
        <v>0.53954823720789591</v>
      </c>
      <c r="K22" s="81">
        <f t="shared" si="3"/>
        <v>0</v>
      </c>
    </row>
    <row r="23" spans="1:11">
      <c r="A23" s="71" t="s">
        <v>112</v>
      </c>
      <c r="B23" s="106">
        <v>75.315333354566491</v>
      </c>
      <c r="C23" s="106">
        <v>89.103652091979725</v>
      </c>
      <c r="D23" s="106">
        <v>91.612129350244345</v>
      </c>
      <c r="E23" s="106"/>
      <c r="F23" s="106"/>
      <c r="G23" s="106"/>
      <c r="H23" s="90">
        <f t="shared" si="0"/>
        <v>0.21638085194360696</v>
      </c>
      <c r="I23" s="81">
        <f t="shared" si="1"/>
        <v>16.296795995677854</v>
      </c>
      <c r="J23" s="81">
        <f t="shared" si="2"/>
        <v>2.5084772582646195</v>
      </c>
      <c r="K23" s="81">
        <f t="shared" si="3"/>
        <v>0</v>
      </c>
    </row>
    <row r="24" spans="1:11">
      <c r="A24" s="71" t="s">
        <v>201</v>
      </c>
      <c r="B24" s="106">
        <v>74.844160859058022</v>
      </c>
      <c r="C24" s="106">
        <v>87.602950533601685</v>
      </c>
      <c r="D24" s="106">
        <v>88.829795224205967</v>
      </c>
      <c r="E24" s="106"/>
      <c r="F24" s="106"/>
      <c r="G24" s="106"/>
      <c r="H24" s="90">
        <f t="shared" si="0"/>
        <v>0.18686339995827922</v>
      </c>
      <c r="I24" s="81">
        <f t="shared" si="1"/>
        <v>13.985634365147945</v>
      </c>
      <c r="J24" s="81">
        <f t="shared" si="2"/>
        <v>1.2268446906042811</v>
      </c>
      <c r="K24" s="81">
        <f t="shared" si="3"/>
        <v>0</v>
      </c>
    </row>
    <row r="25" spans="1:11">
      <c r="A25" s="71" t="s">
        <v>202</v>
      </c>
      <c r="B25" s="106">
        <v>74.679373133974821</v>
      </c>
      <c r="C25" s="106">
        <v>88.983936360655107</v>
      </c>
      <c r="D25" s="106">
        <v>92.701563329304491</v>
      </c>
      <c r="E25" s="106"/>
      <c r="F25" s="106"/>
      <c r="G25" s="106"/>
      <c r="H25" s="90">
        <f t="shared" si="0"/>
        <v>0.24132755055399108</v>
      </c>
      <c r="I25" s="81">
        <f t="shared" si="1"/>
        <v>18.022190195329671</v>
      </c>
      <c r="J25" s="81">
        <f t="shared" si="2"/>
        <v>3.7176269686493839</v>
      </c>
      <c r="K25" s="81">
        <f t="shared" si="3"/>
        <v>0</v>
      </c>
    </row>
    <row r="26" spans="1:11">
      <c r="A26" s="71" t="s">
        <v>203</v>
      </c>
      <c r="B26" s="106">
        <v>86.757266411116433</v>
      </c>
      <c r="C26" s="106">
        <v>104.1146014220423</v>
      </c>
      <c r="D26" s="106">
        <v>107.64879327286152</v>
      </c>
      <c r="E26" s="106"/>
      <c r="F26" s="106"/>
      <c r="G26" s="106"/>
      <c r="H26" s="90">
        <f t="shared" si="0"/>
        <v>0.24080434672464746</v>
      </c>
      <c r="I26" s="81">
        <f t="shared" si="1"/>
        <v>20.891526861745092</v>
      </c>
      <c r="J26" s="81">
        <f t="shared" si="2"/>
        <v>3.5341918508192265</v>
      </c>
      <c r="K26" s="81">
        <f t="shared" si="3"/>
        <v>0</v>
      </c>
    </row>
    <row r="27" spans="1:11">
      <c r="A27" s="71" t="s">
        <v>204</v>
      </c>
      <c r="B27" s="106">
        <v>80.300529233219407</v>
      </c>
      <c r="C27" s="106">
        <v>97.016284749719262</v>
      </c>
      <c r="D27" s="106">
        <v>98.161503816039499</v>
      </c>
      <c r="E27" s="106"/>
      <c r="F27" s="106"/>
      <c r="G27" s="106"/>
      <c r="H27" s="90">
        <f t="shared" si="0"/>
        <v>0.22242661104942271</v>
      </c>
      <c r="I27" s="81">
        <f t="shared" si="1"/>
        <v>17.860974582820091</v>
      </c>
      <c r="J27" s="81">
        <f t="shared" si="2"/>
        <v>1.1452190663202373</v>
      </c>
      <c r="K27" s="81">
        <f t="shared" si="3"/>
        <v>0</v>
      </c>
    </row>
    <row r="28" spans="1:11">
      <c r="A28" s="71" t="s">
        <v>205</v>
      </c>
      <c r="B28" s="106">
        <v>88.057622189029956</v>
      </c>
      <c r="C28" s="106">
        <v>110.42626745819155</v>
      </c>
      <c r="D28" s="106">
        <v>111.30483790257389</v>
      </c>
      <c r="E28" s="106"/>
      <c r="F28" s="106"/>
      <c r="G28" s="106"/>
      <c r="H28" s="90">
        <f t="shared" si="0"/>
        <v>0.26400003924294052</v>
      </c>
      <c r="I28" s="81">
        <f t="shared" si="1"/>
        <v>23.247215713543937</v>
      </c>
      <c r="J28" s="81">
        <f t="shared" si="2"/>
        <v>0.87857044438234766</v>
      </c>
      <c r="K28" s="81">
        <f t="shared" si="3"/>
        <v>0</v>
      </c>
    </row>
    <row r="29" spans="1:11">
      <c r="A29" s="71" t="s">
        <v>206</v>
      </c>
      <c r="B29" s="106">
        <v>73.440793580703669</v>
      </c>
      <c r="C29" s="106">
        <v>89.2133579273073</v>
      </c>
      <c r="D29" s="106">
        <v>90.3288617390985</v>
      </c>
      <c r="E29" s="106"/>
      <c r="F29" s="106"/>
      <c r="G29" s="106"/>
      <c r="H29" s="90">
        <f t="shared" si="0"/>
        <v>0.22995487024301595</v>
      </c>
      <c r="I29" s="81">
        <f t="shared" si="1"/>
        <v>16.88806815839483</v>
      </c>
      <c r="J29" s="81">
        <f t="shared" si="2"/>
        <v>1.1155038117912</v>
      </c>
      <c r="K29" s="81">
        <f t="shared" si="3"/>
        <v>0</v>
      </c>
    </row>
    <row r="30" spans="1:11">
      <c r="A30" s="71" t="s">
        <v>207</v>
      </c>
      <c r="B30" s="106">
        <v>68.030514019011378</v>
      </c>
      <c r="C30" s="106">
        <v>81.625912692280352</v>
      </c>
      <c r="D30" s="106">
        <v>83.244624845480359</v>
      </c>
      <c r="E30" s="106"/>
      <c r="F30" s="106"/>
      <c r="G30" s="106"/>
      <c r="H30" s="90">
        <f t="shared" si="0"/>
        <v>0.22363657023401798</v>
      </c>
      <c r="I30" s="81">
        <f t="shared" si="1"/>
        <v>15.214110826468982</v>
      </c>
      <c r="J30" s="81">
        <f t="shared" si="2"/>
        <v>1.6187121532000077</v>
      </c>
      <c r="K30" s="81">
        <f t="shared" si="3"/>
        <v>0</v>
      </c>
    </row>
    <row r="31" spans="1:11">
      <c r="A31" s="71" t="s">
        <v>208</v>
      </c>
      <c r="B31" s="106">
        <v>79.203462862247449</v>
      </c>
      <c r="C31" s="106">
        <v>95.582323172669476</v>
      </c>
      <c r="D31" s="106">
        <v>95.783824921537033</v>
      </c>
      <c r="E31" s="106"/>
      <c r="F31" s="106"/>
      <c r="G31" s="106"/>
      <c r="H31" s="90">
        <f t="shared" si="0"/>
        <v>0.20933885287473536</v>
      </c>
      <c r="I31" s="81">
        <f t="shared" si="1"/>
        <v>16.580362059289584</v>
      </c>
      <c r="J31" s="81">
        <f t="shared" si="2"/>
        <v>0.20150174886755678</v>
      </c>
      <c r="K31" s="81">
        <f t="shared" si="3"/>
        <v>0</v>
      </c>
    </row>
    <row r="32" spans="1:11">
      <c r="A32" s="71" t="s">
        <v>209</v>
      </c>
      <c r="B32" s="106">
        <v>75.679083223978239</v>
      </c>
      <c r="C32" s="106">
        <v>88.07126557808283</v>
      </c>
      <c r="D32" s="106">
        <v>90.364276494376128</v>
      </c>
      <c r="E32" s="106"/>
      <c r="F32" s="106"/>
      <c r="G32" s="106"/>
      <c r="H32" s="90">
        <f t="shared" si="0"/>
        <v>0.1940456020976879</v>
      </c>
      <c r="I32" s="81">
        <f t="shared" si="1"/>
        <v>14.685193270397889</v>
      </c>
      <c r="J32" s="81">
        <f t="shared" si="2"/>
        <v>2.2930109162932979</v>
      </c>
      <c r="K32" s="81">
        <f t="shared" si="3"/>
        <v>0</v>
      </c>
    </row>
    <row r="33" spans="1:11">
      <c r="A33" s="71" t="s">
        <v>210</v>
      </c>
      <c r="B33" s="106">
        <v>76.937386216110852</v>
      </c>
      <c r="C33" s="106">
        <v>96.936646638343902</v>
      </c>
      <c r="D33" s="106">
        <v>94.239046519479871</v>
      </c>
      <c r="E33" s="106"/>
      <c r="F33" s="106"/>
      <c r="G33" s="106"/>
      <c r="H33" s="90">
        <f t="shared" si="0"/>
        <v>0.22487975163037205</v>
      </c>
      <c r="I33" s="81">
        <f t="shared" si="1"/>
        <v>17.301660303369019</v>
      </c>
      <c r="J33" s="81">
        <f t="shared" si="2"/>
        <v>-2.6976001188640311</v>
      </c>
      <c r="K33" s="81">
        <f t="shared" si="3"/>
        <v>0</v>
      </c>
    </row>
    <row r="34" spans="1:11">
      <c r="A34" s="71" t="s">
        <v>212</v>
      </c>
      <c r="B34" s="106">
        <v>73.241626137205401</v>
      </c>
      <c r="C34" s="106">
        <v>89.592219556760938</v>
      </c>
      <c r="D34" s="106">
        <v>90.383679766546891</v>
      </c>
      <c r="E34" s="106"/>
      <c r="F34" s="106"/>
      <c r="G34" s="106"/>
      <c r="H34" s="90">
        <f t="shared" si="0"/>
        <v>0.2340479660736757</v>
      </c>
      <c r="I34" s="81">
        <f t="shared" si="1"/>
        <v>17.14205362934149</v>
      </c>
      <c r="J34" s="81">
        <f t="shared" si="2"/>
        <v>0.79146020978595288</v>
      </c>
      <c r="K34" s="81">
        <f t="shared" si="3"/>
        <v>0</v>
      </c>
    </row>
    <row r="35" spans="1:11">
      <c r="A35" s="71" t="s">
        <v>230</v>
      </c>
      <c r="B35" s="106">
        <v>75.528777852742152</v>
      </c>
      <c r="C35" s="106">
        <v>90.298491774295243</v>
      </c>
      <c r="D35" s="106">
        <v>91.730763406105439</v>
      </c>
      <c r="E35" s="106"/>
      <c r="F35" s="106"/>
      <c r="G35" s="106"/>
      <c r="H35" s="90">
        <f t="shared" si="0"/>
        <v>0.21451407018596497</v>
      </c>
      <c r="I35" s="81">
        <f t="shared" si="1"/>
        <v>16.201985553363286</v>
      </c>
      <c r="J35" s="81">
        <f t="shared" si="2"/>
        <v>1.4322716318101953</v>
      </c>
      <c r="K35" s="81">
        <f t="shared" si="3"/>
        <v>0</v>
      </c>
    </row>
    <row r="36" spans="1:11">
      <c r="A36" s="71" t="s">
        <v>213</v>
      </c>
      <c r="B36" s="106">
        <v>100.40396491550649</v>
      </c>
      <c r="C36" s="106">
        <v>119.19888524715248</v>
      </c>
      <c r="D36" s="106">
        <v>119.22703133647356</v>
      </c>
      <c r="E36" s="106"/>
      <c r="F36" s="106"/>
      <c r="G36" s="106"/>
      <c r="H36" s="90">
        <f t="shared" si="0"/>
        <v>0.18747333769943594</v>
      </c>
      <c r="I36" s="81">
        <f t="shared" si="1"/>
        <v>18.823066420967066</v>
      </c>
      <c r="J36" s="81">
        <f t="shared" si="2"/>
        <v>2.8146089321083423E-2</v>
      </c>
      <c r="K36" s="81">
        <f t="shared" si="3"/>
        <v>0</v>
      </c>
    </row>
    <row r="37" spans="1:11">
      <c r="A37" s="71" t="s">
        <v>214</v>
      </c>
      <c r="B37" s="106">
        <v>89.10729869826551</v>
      </c>
      <c r="C37" s="106">
        <v>106.98096005086086</v>
      </c>
      <c r="D37" s="106">
        <v>107.5018952365522</v>
      </c>
      <c r="E37" s="106"/>
      <c r="F37" s="106"/>
      <c r="G37" s="106"/>
      <c r="H37" s="90">
        <f t="shared" si="0"/>
        <v>0.20643198488795336</v>
      </c>
      <c r="I37" s="81">
        <f t="shared" si="1"/>
        <v>18.394596538286692</v>
      </c>
      <c r="J37" s="81">
        <f t="shared" si="2"/>
        <v>0.52093518569134289</v>
      </c>
      <c r="K37" s="81">
        <f t="shared" si="3"/>
        <v>0</v>
      </c>
    </row>
    <row r="38" spans="1:11">
      <c r="A38" s="71" t="s">
        <v>218</v>
      </c>
      <c r="B38" s="106">
        <v>83.27084486313241</v>
      </c>
      <c r="C38" s="106">
        <v>96.472825679580382</v>
      </c>
      <c r="D38" s="106">
        <v>97.664336484852171</v>
      </c>
      <c r="E38" s="106"/>
      <c r="F38" s="106"/>
      <c r="G38" s="106"/>
      <c r="H38" s="90">
        <f t="shared" si="0"/>
        <v>0.1728515141809541</v>
      </c>
      <c r="I38" s="81">
        <f t="shared" si="1"/>
        <v>14.393491621719761</v>
      </c>
      <c r="J38" s="81">
        <f t="shared" si="2"/>
        <v>1.1915108052717898</v>
      </c>
      <c r="K38" s="81">
        <f t="shared" si="3"/>
        <v>0</v>
      </c>
    </row>
    <row r="39" spans="1:11">
      <c r="A39" s="71" t="s">
        <v>219</v>
      </c>
      <c r="B39" s="106">
        <v>74.381135704518471</v>
      </c>
      <c r="C39" s="106">
        <v>89.446815161826123</v>
      </c>
      <c r="D39" s="106">
        <v>93.313573604587091</v>
      </c>
      <c r="E39" s="106"/>
      <c r="F39" s="106"/>
      <c r="G39" s="106"/>
      <c r="H39" s="90">
        <f t="shared" si="0"/>
        <v>0.25453278873393864</v>
      </c>
      <c r="I39" s="81">
        <f t="shared" si="1"/>
        <v>18.932437900068621</v>
      </c>
      <c r="J39" s="81">
        <f t="shared" si="2"/>
        <v>3.8667584427609683</v>
      </c>
      <c r="K39" s="81">
        <f t="shared" si="3"/>
        <v>0</v>
      </c>
    </row>
    <row r="40" spans="1:11">
      <c r="A40" s="71" t="s">
        <v>220</v>
      </c>
      <c r="B40" s="106">
        <v>80.067977038647115</v>
      </c>
      <c r="C40" s="106">
        <v>95.055790115485678</v>
      </c>
      <c r="D40" s="106">
        <v>97.394139393521726</v>
      </c>
      <c r="E40" s="106"/>
      <c r="F40" s="106"/>
      <c r="G40" s="106"/>
      <c r="H40" s="90">
        <f t="shared" si="0"/>
        <v>0.21639315736067166</v>
      </c>
      <c r="I40" s="81">
        <f t="shared" si="1"/>
        <v>17.326162354874612</v>
      </c>
      <c r="J40" s="81">
        <f t="shared" si="2"/>
        <v>2.3383492780360484</v>
      </c>
      <c r="K40" s="81">
        <f t="shared" si="3"/>
        <v>0</v>
      </c>
    </row>
    <row r="41" spans="1:11">
      <c r="A41" s="71" t="s">
        <v>130</v>
      </c>
      <c r="B41" s="106">
        <v>85.029118865563134</v>
      </c>
      <c r="C41" s="106">
        <v>105.7464965865981</v>
      </c>
      <c r="D41" s="106">
        <v>102.53066034491813</v>
      </c>
      <c r="E41" s="106"/>
      <c r="F41" s="106"/>
      <c r="G41" s="106"/>
      <c r="H41" s="90">
        <f t="shared" si="0"/>
        <v>0.20582997581129983</v>
      </c>
      <c r="I41" s="81">
        <f t="shared" si="1"/>
        <v>17.501541479354998</v>
      </c>
      <c r="J41" s="81">
        <f t="shared" si="2"/>
        <v>-3.2158362416799662</v>
      </c>
      <c r="K41" s="81">
        <f t="shared" si="3"/>
        <v>0</v>
      </c>
    </row>
    <row r="42" spans="1:11">
      <c r="A42" s="71" t="s">
        <v>223</v>
      </c>
      <c r="B42" s="106">
        <v>73.851908506512757</v>
      </c>
      <c r="C42" s="106">
        <v>95.533532493544087</v>
      </c>
      <c r="D42" s="106">
        <v>92.004183162589584</v>
      </c>
      <c r="E42" s="106"/>
      <c r="F42" s="106"/>
      <c r="G42" s="106"/>
      <c r="H42" s="90">
        <f t="shared" si="0"/>
        <v>0.24579289856099029</v>
      </c>
      <c r="I42" s="81">
        <f t="shared" si="1"/>
        <v>18.152274656076827</v>
      </c>
      <c r="J42" s="81">
        <f t="shared" si="2"/>
        <v>-3.5293493309545028</v>
      </c>
      <c r="K42" s="81">
        <f t="shared" si="3"/>
        <v>0</v>
      </c>
    </row>
    <row r="43" spans="1:11">
      <c r="A43" s="71" t="s">
        <v>224</v>
      </c>
      <c r="B43" s="106">
        <v>105.2808668460858</v>
      </c>
      <c r="C43" s="106">
        <v>131.80234310427605</v>
      </c>
      <c r="D43" s="106">
        <v>127.01184565762996</v>
      </c>
      <c r="E43" s="106"/>
      <c r="F43" s="106"/>
      <c r="G43" s="106"/>
      <c r="H43" s="90">
        <f t="shared" si="0"/>
        <v>0.20640957338728533</v>
      </c>
      <c r="I43" s="81">
        <f t="shared" si="1"/>
        <v>21.730978811544162</v>
      </c>
      <c r="J43" s="81">
        <f t="shared" si="2"/>
        <v>-4.7904974466460857</v>
      </c>
      <c r="K43" s="81">
        <f t="shared" si="3"/>
        <v>0</v>
      </c>
    </row>
    <row r="44" spans="1:11">
      <c r="A44" s="71" t="s">
        <v>225</v>
      </c>
      <c r="B44" s="106">
        <v>74.519154391383651</v>
      </c>
      <c r="C44" s="106">
        <v>90.583379057388044</v>
      </c>
      <c r="D44" s="106">
        <v>90.78284454725231</v>
      </c>
      <c r="E44" s="106"/>
      <c r="F44" s="106"/>
      <c r="G44" s="106"/>
      <c r="H44" s="90">
        <f t="shared" si="0"/>
        <v>0.21824845288031292</v>
      </c>
      <c r="I44" s="81">
        <f t="shared" si="1"/>
        <v>16.263690155868659</v>
      </c>
      <c r="J44" s="81">
        <f t="shared" si="2"/>
        <v>0.19946548986426649</v>
      </c>
      <c r="K44" s="81">
        <f t="shared" si="3"/>
        <v>0</v>
      </c>
    </row>
    <row r="45" spans="1:11">
      <c r="A45" s="71" t="s">
        <v>226</v>
      </c>
      <c r="B45" s="106">
        <v>76.956864892672527</v>
      </c>
      <c r="C45" s="106">
        <v>93.213259195727005</v>
      </c>
      <c r="D45" s="106">
        <v>95.222247863339334</v>
      </c>
      <c r="E45" s="106"/>
      <c r="F45" s="106"/>
      <c r="G45" s="106"/>
      <c r="H45" s="90">
        <f t="shared" si="0"/>
        <v>0.23734572602639833</v>
      </c>
      <c r="I45" s="81">
        <f t="shared" si="1"/>
        <v>18.265382970666806</v>
      </c>
      <c r="J45" s="81">
        <f t="shared" si="2"/>
        <v>2.0089886676123285</v>
      </c>
      <c r="K45" s="81">
        <f t="shared" si="3"/>
        <v>0</v>
      </c>
    </row>
    <row r="46" spans="1:11">
      <c r="A46" s="71" t="s">
        <v>227</v>
      </c>
      <c r="B46" s="106">
        <v>69.426454100605227</v>
      </c>
      <c r="C46" s="106">
        <v>85.366716561960388</v>
      </c>
      <c r="D46" s="106">
        <v>87.868613065085441</v>
      </c>
      <c r="E46" s="106"/>
      <c r="F46" s="106"/>
      <c r="G46" s="106"/>
      <c r="H46" s="90">
        <f t="shared" si="0"/>
        <v>0.26563590497875428</v>
      </c>
      <c r="I46" s="81">
        <f t="shared" si="1"/>
        <v>18.442158964480214</v>
      </c>
      <c r="J46" s="81">
        <f t="shared" si="2"/>
        <v>2.5018965031250531</v>
      </c>
      <c r="K46" s="81">
        <f t="shared" si="3"/>
        <v>0</v>
      </c>
    </row>
    <row r="47" spans="1:11">
      <c r="A47" s="71" t="s">
        <v>228</v>
      </c>
      <c r="B47" s="106">
        <v>84.919060963907484</v>
      </c>
      <c r="C47" s="106">
        <v>103.10822068011332</v>
      </c>
      <c r="D47" s="106">
        <v>103.56694258823661</v>
      </c>
      <c r="E47" s="106"/>
      <c r="F47" s="106"/>
      <c r="G47" s="106"/>
      <c r="H47" s="90">
        <f t="shared" si="0"/>
        <v>0.21959594716026007</v>
      </c>
      <c r="I47" s="81">
        <f t="shared" si="1"/>
        <v>18.647881624329131</v>
      </c>
      <c r="J47" s="81">
        <f t="shared" si="2"/>
        <v>0.4587219081232945</v>
      </c>
      <c r="K47" s="81">
        <f t="shared" si="3"/>
        <v>0</v>
      </c>
    </row>
    <row r="48" spans="1:11">
      <c r="A48" s="71" t="s">
        <v>279</v>
      </c>
      <c r="B48" s="106">
        <v>72.943713064860319</v>
      </c>
      <c r="C48" s="106">
        <v>91.791390098209305</v>
      </c>
      <c r="D48" s="106">
        <v>90.761805603728064</v>
      </c>
      <c r="E48" s="106"/>
      <c r="F48" s="106"/>
      <c r="G48" s="106"/>
      <c r="H48" s="90">
        <f t="shared" si="0"/>
        <v>0.24427180616682068</v>
      </c>
      <c r="I48" s="81">
        <f t="shared" si="1"/>
        <v>17.818092538867745</v>
      </c>
      <c r="J48" s="81">
        <f t="shared" si="2"/>
        <v>-1.0295844944812416</v>
      </c>
      <c r="K48" s="81">
        <f t="shared" si="3"/>
        <v>0</v>
      </c>
    </row>
    <row r="49" spans="1:11">
      <c r="A49" s="71" t="s">
        <v>229</v>
      </c>
      <c r="B49" s="106">
        <v>69.131440206261331</v>
      </c>
      <c r="C49" s="106">
        <v>83.742057476155026</v>
      </c>
      <c r="D49" s="106">
        <v>85.28286938136533</v>
      </c>
      <c r="E49" s="106"/>
      <c r="F49" s="106"/>
      <c r="G49" s="106"/>
      <c r="H49" s="90">
        <f t="shared" si="0"/>
        <v>0.23363362786764483</v>
      </c>
      <c r="I49" s="81">
        <f t="shared" si="1"/>
        <v>16.151429175103999</v>
      </c>
      <c r="J49" s="81">
        <f t="shared" si="2"/>
        <v>1.5408119052103046</v>
      </c>
      <c r="K49" s="81">
        <f t="shared" si="3"/>
        <v>0</v>
      </c>
    </row>
    <row r="50" spans="1:11">
      <c r="A50" s="71" t="s">
        <v>231</v>
      </c>
      <c r="B50" s="106">
        <v>78.171233448805637</v>
      </c>
      <c r="C50" s="106">
        <v>91.357592084467612</v>
      </c>
      <c r="D50" s="106">
        <v>93.06227881989642</v>
      </c>
      <c r="E50" s="106"/>
      <c r="F50" s="106"/>
      <c r="G50" s="106"/>
      <c r="H50" s="90">
        <f t="shared" si="0"/>
        <v>0.19049264945835775</v>
      </c>
      <c r="I50" s="81">
        <f t="shared" si="1"/>
        <v>14.891045371090783</v>
      </c>
      <c r="J50" s="81">
        <f t="shared" si="2"/>
        <v>1.7046867354288082</v>
      </c>
      <c r="K50" s="81">
        <f t="shared" si="3"/>
        <v>0</v>
      </c>
    </row>
    <row r="51" spans="1:11">
      <c r="A51" s="71" t="s">
        <v>232</v>
      </c>
      <c r="B51" s="106">
        <v>76.042934294617865</v>
      </c>
      <c r="C51" s="106">
        <v>98.834102286531206</v>
      </c>
      <c r="D51" s="106">
        <v>97.552561687399333</v>
      </c>
      <c r="E51" s="106"/>
      <c r="F51" s="106"/>
      <c r="G51" s="106"/>
      <c r="H51" s="90">
        <f t="shared" si="0"/>
        <v>0.28286161748368865</v>
      </c>
      <c r="I51" s="81">
        <f t="shared" si="1"/>
        <v>21.509627392781468</v>
      </c>
      <c r="J51" s="81">
        <f t="shared" si="2"/>
        <v>-1.2815405991318727</v>
      </c>
      <c r="K51" s="81">
        <f t="shared" si="3"/>
        <v>0</v>
      </c>
    </row>
    <row r="52" spans="1:11">
      <c r="A52" s="71" t="s">
        <v>233</v>
      </c>
      <c r="B52" s="106">
        <v>69.794027107919916</v>
      </c>
      <c r="C52" s="106">
        <v>82.370646852800292</v>
      </c>
      <c r="D52" s="106">
        <v>84.587478899736112</v>
      </c>
      <c r="E52" s="106"/>
      <c r="F52" s="106"/>
      <c r="G52" s="106"/>
      <c r="H52" s="90">
        <f t="shared" si="0"/>
        <v>0.21195870771207442</v>
      </c>
      <c r="I52" s="81">
        <f t="shared" si="1"/>
        <v>14.793451791816196</v>
      </c>
      <c r="J52" s="81">
        <f t="shared" si="2"/>
        <v>2.2168320469358207</v>
      </c>
      <c r="K52" s="81">
        <f t="shared" si="3"/>
        <v>0</v>
      </c>
    </row>
    <row r="53" spans="1:11">
      <c r="A53" s="71" t="s">
        <v>234</v>
      </c>
      <c r="B53" s="106">
        <v>69.116855621974054</v>
      </c>
      <c r="C53" s="106">
        <v>85.683820457668759</v>
      </c>
      <c r="D53" s="106">
        <v>89.05079135167486</v>
      </c>
      <c r="E53" s="106"/>
      <c r="F53" s="106"/>
      <c r="G53" s="106"/>
      <c r="H53" s="90">
        <f t="shared" si="0"/>
        <v>0.28840918109363889</v>
      </c>
      <c r="I53" s="81">
        <f t="shared" si="1"/>
        <v>19.933935729700806</v>
      </c>
      <c r="J53" s="81">
        <f t="shared" si="2"/>
        <v>3.3669708940061014</v>
      </c>
      <c r="K53" s="81">
        <f t="shared" si="3"/>
        <v>0</v>
      </c>
    </row>
    <row r="54" spans="1:11">
      <c r="A54" s="71" t="s">
        <v>235</v>
      </c>
      <c r="B54" s="106">
        <v>67.717148852107911</v>
      </c>
      <c r="C54" s="106">
        <v>82.839130699946708</v>
      </c>
      <c r="D54" s="106">
        <v>83.082263878804255</v>
      </c>
      <c r="E54" s="106"/>
      <c r="F54" s="106"/>
      <c r="G54" s="106"/>
      <c r="H54" s="90">
        <f t="shared" si="0"/>
        <v>0.22690138742038984</v>
      </c>
      <c r="I54" s="81">
        <f t="shared" si="1"/>
        <v>15.365115026696344</v>
      </c>
      <c r="J54" s="81">
        <f t="shared" si="2"/>
        <v>0.2431331788575477</v>
      </c>
      <c r="K54" s="81">
        <f t="shared" si="3"/>
        <v>0</v>
      </c>
    </row>
    <row r="55" spans="1:11">
      <c r="A55" s="71" t="s">
        <v>237</v>
      </c>
      <c r="B55" s="106">
        <v>70.94488774899547</v>
      </c>
      <c r="C55" s="106">
        <v>89.915399878898029</v>
      </c>
      <c r="D55" s="106">
        <v>93.813071000650197</v>
      </c>
      <c r="E55" s="106"/>
      <c r="F55" s="106"/>
      <c r="G55" s="106"/>
      <c r="H55" s="90">
        <f t="shared" si="0"/>
        <v>0.32233729557178031</v>
      </c>
      <c r="I55" s="81">
        <f t="shared" si="1"/>
        <v>22.868183251654727</v>
      </c>
      <c r="J55" s="81">
        <f t="shared" si="2"/>
        <v>3.8976711217521682</v>
      </c>
      <c r="K55" s="81">
        <f t="shared" si="3"/>
        <v>0</v>
      </c>
    </row>
    <row r="56" spans="1:11">
      <c r="A56" s="71" t="s">
        <v>238</v>
      </c>
      <c r="B56" s="106">
        <v>84.557542279576808</v>
      </c>
      <c r="C56" s="106">
        <v>104.7247224677805</v>
      </c>
      <c r="D56" s="106">
        <v>104.54672731796205</v>
      </c>
      <c r="E56" s="106"/>
      <c r="F56" s="106"/>
      <c r="G56" s="106"/>
      <c r="H56" s="90">
        <f t="shared" si="0"/>
        <v>0.23639742238834247</v>
      </c>
      <c r="I56" s="81">
        <f t="shared" si="1"/>
        <v>19.989185038385244</v>
      </c>
      <c r="J56" s="81">
        <f t="shared" si="2"/>
        <v>-0.17799514981844311</v>
      </c>
      <c r="K56" s="81">
        <f t="shared" si="3"/>
        <v>0</v>
      </c>
    </row>
    <row r="57" spans="1:11">
      <c r="A57" s="71" t="s">
        <v>239</v>
      </c>
      <c r="B57" s="106">
        <v>74.654845808195603</v>
      </c>
      <c r="C57" s="106">
        <v>89.964928685060173</v>
      </c>
      <c r="D57" s="106">
        <v>90.328485935906144</v>
      </c>
      <c r="E57" s="106"/>
      <c r="F57" s="106"/>
      <c r="G57" s="106"/>
      <c r="H57" s="90">
        <f t="shared" si="0"/>
        <v>0.20994806108071676</v>
      </c>
      <c r="I57" s="81">
        <f t="shared" si="1"/>
        <v>15.673640127710541</v>
      </c>
      <c r="J57" s="81">
        <f t="shared" si="2"/>
        <v>0.36355725084597168</v>
      </c>
      <c r="K57" s="81">
        <f t="shared" si="3"/>
        <v>0</v>
      </c>
    </row>
    <row r="58" spans="1:11">
      <c r="A58" s="71" t="s">
        <v>240</v>
      </c>
      <c r="B58" s="106">
        <v>75.582571694460867</v>
      </c>
      <c r="C58" s="106">
        <v>92.963173069675307</v>
      </c>
      <c r="D58" s="106">
        <v>96.058745217318346</v>
      </c>
      <c r="E58" s="106"/>
      <c r="F58" s="106"/>
      <c r="G58" s="106"/>
      <c r="H58" s="90">
        <f t="shared" si="0"/>
        <v>0.27091131015800157</v>
      </c>
      <c r="I58" s="81">
        <f t="shared" si="1"/>
        <v>20.476173522857479</v>
      </c>
      <c r="J58" s="81">
        <f t="shared" si="2"/>
        <v>3.0955721476430398</v>
      </c>
      <c r="K58" s="81">
        <f t="shared" si="3"/>
        <v>0</v>
      </c>
    </row>
    <row r="59" spans="1:11">
      <c r="A59" s="71" t="s">
        <v>241</v>
      </c>
      <c r="B59" s="106">
        <v>69.696615912627436</v>
      </c>
      <c r="C59" s="106">
        <v>81.935207122704995</v>
      </c>
      <c r="D59" s="106">
        <v>85.073437476568941</v>
      </c>
      <c r="E59" s="106"/>
      <c r="F59" s="106"/>
      <c r="G59" s="106"/>
      <c r="H59" s="90">
        <f t="shared" si="0"/>
        <v>0.220625081470499</v>
      </c>
      <c r="I59" s="81">
        <f t="shared" si="1"/>
        <v>15.376821563941505</v>
      </c>
      <c r="J59" s="81">
        <f t="shared" si="2"/>
        <v>3.1382303538639462</v>
      </c>
      <c r="K59" s="81">
        <f t="shared" si="3"/>
        <v>0</v>
      </c>
    </row>
    <row r="60" spans="1:11">
      <c r="A60" s="71" t="s">
        <v>242</v>
      </c>
      <c r="B60" s="106">
        <v>83.029405457419756</v>
      </c>
      <c r="C60" s="106">
        <v>95.53173319800463</v>
      </c>
      <c r="D60" s="106">
        <v>100.12612337963631</v>
      </c>
      <c r="E60" s="106"/>
      <c r="F60" s="106"/>
      <c r="G60" s="106"/>
      <c r="H60" s="90">
        <f t="shared" si="0"/>
        <v>0.20591160237783857</v>
      </c>
      <c r="I60" s="81">
        <f t="shared" si="1"/>
        <v>17.096717922216556</v>
      </c>
      <c r="J60" s="81">
        <f t="shared" si="2"/>
        <v>4.594390181631681</v>
      </c>
      <c r="K60" s="81">
        <f t="shared" si="3"/>
        <v>0</v>
      </c>
    </row>
    <row r="61" spans="1:11">
      <c r="A61" s="71" t="s">
        <v>245</v>
      </c>
      <c r="B61" s="106">
        <v>91.045345989171238</v>
      </c>
      <c r="C61" s="106">
        <v>109.15895260831169</v>
      </c>
      <c r="D61" s="106">
        <v>107.98645516565304</v>
      </c>
      <c r="E61" s="106"/>
      <c r="F61" s="106"/>
      <c r="G61" s="106"/>
      <c r="H61" s="90">
        <f t="shared" si="0"/>
        <v>0.18607331316525225</v>
      </c>
      <c r="I61" s="81">
        <f t="shared" si="1"/>
        <v>16.941109176481802</v>
      </c>
      <c r="J61" s="81">
        <f t="shared" si="2"/>
        <v>-1.1724974426586527</v>
      </c>
      <c r="K61" s="81">
        <f t="shared" si="3"/>
        <v>0</v>
      </c>
    </row>
    <row r="62" spans="1:11">
      <c r="A62" s="71" t="s">
        <v>246</v>
      </c>
      <c r="B62" s="106">
        <v>69.385899834285311</v>
      </c>
      <c r="C62" s="106">
        <v>85.162196970501697</v>
      </c>
      <c r="D62" s="106">
        <v>87.114580284314812</v>
      </c>
      <c r="E62" s="106"/>
      <c r="F62" s="106"/>
      <c r="G62" s="106"/>
      <c r="H62" s="90">
        <f t="shared" si="0"/>
        <v>0.25550840289411819</v>
      </c>
      <c r="I62" s="81">
        <f t="shared" si="1"/>
        <v>17.728680450029501</v>
      </c>
      <c r="J62" s="81">
        <f t="shared" si="2"/>
        <v>1.9523833138131153</v>
      </c>
      <c r="K62" s="81">
        <f t="shared" si="3"/>
        <v>0</v>
      </c>
    </row>
    <row r="63" spans="1:11">
      <c r="A63" s="71" t="s">
        <v>247</v>
      </c>
      <c r="B63" s="106">
        <v>73.807729520692462</v>
      </c>
      <c r="C63" s="106">
        <v>88.850409980924695</v>
      </c>
      <c r="D63" s="106">
        <v>89.858286155995785</v>
      </c>
      <c r="E63" s="106"/>
      <c r="F63" s="106"/>
      <c r="G63" s="106"/>
      <c r="H63" s="90">
        <f t="shared" si="0"/>
        <v>0.21746444091337952</v>
      </c>
      <c r="I63" s="81">
        <f t="shared" si="1"/>
        <v>16.050556635303323</v>
      </c>
      <c r="J63" s="81">
        <f t="shared" si="2"/>
        <v>1.0078761750710896</v>
      </c>
      <c r="K63" s="81">
        <f t="shared" si="3"/>
        <v>0</v>
      </c>
    </row>
    <row r="64" spans="1:11">
      <c r="A64" s="71" t="s">
        <v>248</v>
      </c>
      <c r="B64" s="106">
        <v>80.293569255977317</v>
      </c>
      <c r="C64" s="106">
        <v>93.06980333026037</v>
      </c>
      <c r="D64" s="106">
        <v>96.165523837656878</v>
      </c>
      <c r="E64" s="106"/>
      <c r="F64" s="106"/>
      <c r="G64" s="106"/>
      <c r="H64" s="90">
        <f t="shared" si="0"/>
        <v>0.19767404449389325</v>
      </c>
      <c r="I64" s="81">
        <f t="shared" si="1"/>
        <v>15.87195458167956</v>
      </c>
      <c r="J64" s="81">
        <f t="shared" si="2"/>
        <v>3.0957205073965071</v>
      </c>
      <c r="K64" s="81">
        <f t="shared" si="3"/>
        <v>0</v>
      </c>
    </row>
    <row r="65" spans="1:11">
      <c r="A65" s="71" t="s">
        <v>243</v>
      </c>
      <c r="B65" s="106">
        <v>72.301359705048725</v>
      </c>
      <c r="C65" s="106">
        <v>92.947195387808037</v>
      </c>
      <c r="D65" s="106">
        <v>91.656894438240201</v>
      </c>
      <c r="E65" s="106"/>
      <c r="F65" s="106"/>
      <c r="G65" s="106"/>
      <c r="H65" s="90">
        <f t="shared" si="0"/>
        <v>0.26770637249633772</v>
      </c>
      <c r="I65" s="81">
        <f t="shared" si="1"/>
        <v>19.355534733191476</v>
      </c>
      <c r="J65" s="81">
        <f t="shared" si="2"/>
        <v>-1.2903009495678361</v>
      </c>
      <c r="K65" s="81">
        <f t="shared" si="3"/>
        <v>0</v>
      </c>
    </row>
    <row r="66" spans="1:11">
      <c r="A66" s="71" t="s">
        <v>249</v>
      </c>
      <c r="B66" s="106">
        <v>72.169022458693988</v>
      </c>
      <c r="C66" s="106">
        <v>86.332504593211084</v>
      </c>
      <c r="D66" s="106">
        <v>86.319936937931274</v>
      </c>
      <c r="E66" s="106"/>
      <c r="F66" s="106"/>
      <c r="G66" s="106"/>
      <c r="H66" s="90">
        <f t="shared" si="0"/>
        <v>0.19608017397404234</v>
      </c>
      <c r="I66" s="81">
        <f t="shared" si="1"/>
        <v>14.150914479237287</v>
      </c>
      <c r="J66" s="81">
        <f t="shared" si="2"/>
        <v>-1.2567655279809742E-2</v>
      </c>
      <c r="K66" s="81">
        <f t="shared" si="3"/>
        <v>0</v>
      </c>
    </row>
    <row r="67" spans="1:11">
      <c r="A67" s="71" t="s">
        <v>250</v>
      </c>
      <c r="B67" s="106">
        <v>73.795896414360982</v>
      </c>
      <c r="C67" s="106">
        <v>92.760437983915281</v>
      </c>
      <c r="D67" s="106">
        <v>92.686624768998669</v>
      </c>
      <c r="E67" s="106"/>
      <c r="F67" s="106"/>
      <c r="G67" s="106"/>
      <c r="H67" s="90">
        <f t="shared" si="0"/>
        <v>0.25598616281543635</v>
      </c>
      <c r="I67" s="81">
        <f t="shared" si="1"/>
        <v>18.890728354637687</v>
      </c>
      <c r="J67" s="81">
        <f t="shared" si="2"/>
        <v>-7.3813214916611969E-2</v>
      </c>
      <c r="K67" s="81">
        <f t="shared" si="3"/>
        <v>0</v>
      </c>
    </row>
    <row r="68" spans="1:11">
      <c r="A68" s="71" t="s">
        <v>252</v>
      </c>
      <c r="B68" s="106">
        <v>76.391624819860638</v>
      </c>
      <c r="C68" s="106">
        <v>91.257606510777975</v>
      </c>
      <c r="D68" s="106">
        <v>95.408960385356991</v>
      </c>
      <c r="E68" s="106"/>
      <c r="F68" s="106"/>
      <c r="G68" s="106"/>
      <c r="H68" s="90">
        <f t="shared" ref="H68:H84" si="4">(D68-B68)/B68</f>
        <v>0.24894529485845077</v>
      </c>
      <c r="I68" s="81">
        <f t="shared" ref="I68:I84" si="5">(D68-B68)</f>
        <v>19.017335565496353</v>
      </c>
      <c r="J68" s="81">
        <f t="shared" ref="J68:J84" si="6">(D68-C68)</f>
        <v>4.1513538745790157</v>
      </c>
      <c r="K68" s="81">
        <f t="shared" ref="K68:K84" si="7">G68-F68</f>
        <v>0</v>
      </c>
    </row>
    <row r="69" spans="1:11">
      <c r="A69" s="71" t="s">
        <v>253</v>
      </c>
      <c r="B69" s="106">
        <v>100.08881194473113</v>
      </c>
      <c r="C69" s="106">
        <v>133.5105786864539</v>
      </c>
      <c r="D69" s="106">
        <v>119.74643037076036</v>
      </c>
      <c r="E69" s="106"/>
      <c r="F69" s="106"/>
      <c r="G69" s="106"/>
      <c r="H69" s="90">
        <f t="shared" si="4"/>
        <v>0.19640175604126597</v>
      </c>
      <c r="I69" s="81">
        <f t="shared" si="5"/>
        <v>19.657618426029231</v>
      </c>
      <c r="J69" s="81">
        <f t="shared" si="6"/>
        <v>-13.764148315693532</v>
      </c>
      <c r="K69" s="81">
        <f t="shared" si="7"/>
        <v>0</v>
      </c>
    </row>
    <row r="70" spans="1:11">
      <c r="A70" s="71" t="s">
        <v>179</v>
      </c>
      <c r="B70" s="106">
        <v>73.644604326224595</v>
      </c>
      <c r="C70" s="106">
        <v>94.119848505295678</v>
      </c>
      <c r="D70" s="106">
        <v>91.592999410017924</v>
      </c>
      <c r="E70" s="106"/>
      <c r="F70" s="106"/>
      <c r="G70" s="106"/>
      <c r="H70" s="90">
        <f t="shared" si="4"/>
        <v>0.24371636249530323</v>
      </c>
      <c r="I70" s="81">
        <f t="shared" si="5"/>
        <v>17.948395083793329</v>
      </c>
      <c r="J70" s="81">
        <f t="shared" si="6"/>
        <v>-2.526849095277754</v>
      </c>
      <c r="K70" s="81">
        <f t="shared" si="7"/>
        <v>0</v>
      </c>
    </row>
    <row r="71" spans="1:11">
      <c r="A71" s="71" t="s">
        <v>189</v>
      </c>
      <c r="B71" s="106">
        <v>70.744505462199697</v>
      </c>
      <c r="C71" s="106">
        <v>89.718478073452502</v>
      </c>
      <c r="D71" s="106">
        <v>94.825593449370871</v>
      </c>
      <c r="E71" s="106"/>
      <c r="F71" s="106"/>
      <c r="G71" s="106"/>
      <c r="H71" s="90">
        <f t="shared" si="4"/>
        <v>0.34039517033641875</v>
      </c>
      <c r="I71" s="81">
        <f t="shared" si="5"/>
        <v>24.081087987171173</v>
      </c>
      <c r="J71" s="81">
        <f t="shared" si="6"/>
        <v>5.1071153759183687</v>
      </c>
      <c r="K71" s="81">
        <f t="shared" si="7"/>
        <v>0</v>
      </c>
    </row>
    <row r="72" spans="1:11">
      <c r="A72" s="71" t="s">
        <v>217</v>
      </c>
      <c r="B72" s="106">
        <v>74.376234724149185</v>
      </c>
      <c r="C72" s="106">
        <v>92.878976798563983</v>
      </c>
      <c r="D72" s="106">
        <v>90.703682681097632</v>
      </c>
      <c r="E72" s="106"/>
      <c r="F72" s="106"/>
      <c r="G72" s="106"/>
      <c r="H72" s="90">
        <f t="shared" si="4"/>
        <v>0.21952506761742666</v>
      </c>
      <c r="I72" s="81">
        <f t="shared" si="5"/>
        <v>16.327447956948447</v>
      </c>
      <c r="J72" s="81">
        <f t="shared" si="6"/>
        <v>-2.1752941174663505</v>
      </c>
      <c r="K72" s="81">
        <f t="shared" si="7"/>
        <v>0</v>
      </c>
    </row>
    <row r="73" spans="1:11">
      <c r="A73" s="71" t="s">
        <v>222</v>
      </c>
      <c r="B73" s="106">
        <v>86.205826057316656</v>
      </c>
      <c r="C73" s="106">
        <v>108.61593762704554</v>
      </c>
      <c r="D73" s="106">
        <v>107.75447976526685</v>
      </c>
      <c r="E73" s="106"/>
      <c r="F73" s="106"/>
      <c r="G73" s="106"/>
      <c r="H73" s="90">
        <f t="shared" si="4"/>
        <v>0.24996748704226665</v>
      </c>
      <c r="I73" s="81">
        <f t="shared" si="5"/>
        <v>21.548653707950194</v>
      </c>
      <c r="J73" s="81">
        <f t="shared" si="6"/>
        <v>-0.86145786177868899</v>
      </c>
      <c r="K73" s="81">
        <f t="shared" si="7"/>
        <v>0</v>
      </c>
    </row>
    <row r="74" spans="1:11">
      <c r="A74" s="71" t="s">
        <v>188</v>
      </c>
      <c r="B74" s="106">
        <v>77.138382513749946</v>
      </c>
      <c r="C74" s="106">
        <v>91.433964046821629</v>
      </c>
      <c r="D74" s="106">
        <v>93.146516708185501</v>
      </c>
      <c r="E74" s="106"/>
      <c r="F74" s="106"/>
      <c r="G74" s="106"/>
      <c r="H74" s="90">
        <f t="shared" si="4"/>
        <v>0.20752488803588925</v>
      </c>
      <c r="I74" s="81">
        <f t="shared" si="5"/>
        <v>16.008134194435556</v>
      </c>
      <c r="J74" s="81">
        <f t="shared" si="6"/>
        <v>1.7125526613638726</v>
      </c>
      <c r="K74" s="81">
        <f t="shared" si="7"/>
        <v>0</v>
      </c>
    </row>
    <row r="75" spans="1:11">
      <c r="A75" s="71" t="s">
        <v>244</v>
      </c>
      <c r="B75" s="106">
        <v>70.433693447915246</v>
      </c>
      <c r="C75" s="106">
        <v>84.49577810246484</v>
      </c>
      <c r="D75" s="106">
        <v>85.13511534919391</v>
      </c>
      <c r="E75" s="106"/>
      <c r="F75" s="106"/>
      <c r="G75" s="106"/>
      <c r="H75" s="90">
        <f t="shared" si="4"/>
        <v>0.20872711882062758</v>
      </c>
      <c r="I75" s="81">
        <f t="shared" si="5"/>
        <v>14.701421901278664</v>
      </c>
      <c r="J75" s="81">
        <f t="shared" si="6"/>
        <v>0.63933724672907033</v>
      </c>
      <c r="K75" s="81">
        <f t="shared" si="7"/>
        <v>0</v>
      </c>
    </row>
    <row r="76" spans="1:11">
      <c r="A76" s="71" t="s">
        <v>187</v>
      </c>
      <c r="B76" s="106">
        <v>74.322604624490765</v>
      </c>
      <c r="C76" s="106">
        <v>92.11132358760679</v>
      </c>
      <c r="D76" s="106">
        <v>90.159196588635538</v>
      </c>
      <c r="E76" s="106"/>
      <c r="F76" s="106"/>
      <c r="G76" s="106"/>
      <c r="H76" s="90">
        <f t="shared" si="4"/>
        <v>0.21307907660338243</v>
      </c>
      <c r="I76" s="81">
        <f t="shared" si="5"/>
        <v>15.836591964144773</v>
      </c>
      <c r="J76" s="81">
        <f t="shared" si="6"/>
        <v>-1.9521269989712522</v>
      </c>
      <c r="K76" s="81">
        <f t="shared" si="7"/>
        <v>0</v>
      </c>
    </row>
    <row r="77" spans="1:11">
      <c r="A77" s="71" t="s">
        <v>183</v>
      </c>
      <c r="B77" s="106">
        <v>81.987211718664838</v>
      </c>
      <c r="C77" s="106">
        <v>114.9127003443656</v>
      </c>
      <c r="D77" s="106">
        <v>130.08177737519549</v>
      </c>
      <c r="E77" s="106"/>
      <c r="F77" s="106"/>
      <c r="G77" s="106"/>
      <c r="H77" s="90">
        <f t="shared" si="4"/>
        <v>0.58661057801995786</v>
      </c>
      <c r="I77" s="81">
        <f t="shared" si="5"/>
        <v>48.094565656530648</v>
      </c>
      <c r="J77" s="81">
        <f t="shared" si="6"/>
        <v>15.169077030829882</v>
      </c>
      <c r="K77" s="81">
        <f t="shared" si="7"/>
        <v>0</v>
      </c>
    </row>
    <row r="78" spans="1:11">
      <c r="A78" s="71" t="s">
        <v>211</v>
      </c>
      <c r="B78" s="106">
        <v>70.750498598652243</v>
      </c>
      <c r="C78" s="106">
        <v>88.255330909147091</v>
      </c>
      <c r="D78" s="106">
        <v>91.138740547425215</v>
      </c>
      <c r="E78" s="106"/>
      <c r="F78" s="106"/>
      <c r="G78" s="106"/>
      <c r="H78" s="90">
        <f t="shared" si="4"/>
        <v>0.28817100024170511</v>
      </c>
      <c r="I78" s="81">
        <f t="shared" si="5"/>
        <v>20.388241948772972</v>
      </c>
      <c r="J78" s="81">
        <f t="shared" si="6"/>
        <v>2.883409638278124</v>
      </c>
      <c r="K78" s="81">
        <f t="shared" si="7"/>
        <v>0</v>
      </c>
    </row>
    <row r="79" spans="1:11">
      <c r="A79" s="71" t="s">
        <v>251</v>
      </c>
      <c r="B79" s="106">
        <v>81.045775853228392</v>
      </c>
      <c r="C79" s="106">
        <v>99.95946884902142</v>
      </c>
      <c r="D79" s="106">
        <v>98.175407366469514</v>
      </c>
      <c r="E79" s="106"/>
      <c r="F79" s="106"/>
      <c r="G79" s="106"/>
      <c r="H79" s="90">
        <f t="shared" si="4"/>
        <v>0.21135748696221257</v>
      </c>
      <c r="I79" s="81">
        <f t="shared" si="5"/>
        <v>17.129631513241122</v>
      </c>
      <c r="J79" s="81">
        <f t="shared" si="6"/>
        <v>-1.7840614825519054</v>
      </c>
      <c r="K79" s="81">
        <f t="shared" si="7"/>
        <v>0</v>
      </c>
    </row>
    <row r="80" spans="1:11">
      <c r="A80" s="71" t="s">
        <v>216</v>
      </c>
      <c r="B80" s="106">
        <v>84.553508216981271</v>
      </c>
      <c r="C80" s="106">
        <v>103.13104822412389</v>
      </c>
      <c r="D80" s="106">
        <v>104.8386519023029</v>
      </c>
      <c r="E80" s="106"/>
      <c r="F80" s="106"/>
      <c r="G80" s="106"/>
      <c r="H80" s="90">
        <f t="shared" si="4"/>
        <v>0.23990895366831946</v>
      </c>
      <c r="I80" s="81">
        <f t="shared" si="5"/>
        <v>20.285143685321628</v>
      </c>
      <c r="J80" s="81">
        <f t="shared" si="6"/>
        <v>1.7076036781790123</v>
      </c>
      <c r="K80" s="81">
        <f t="shared" si="7"/>
        <v>0</v>
      </c>
    </row>
    <row r="81" spans="1:11">
      <c r="A81" s="71" t="s">
        <v>221</v>
      </c>
      <c r="B81" s="106">
        <v>68.308910020603022</v>
      </c>
      <c r="C81" s="106">
        <v>86.396010512230745</v>
      </c>
      <c r="D81" s="106">
        <v>90.676517462264755</v>
      </c>
      <c r="E81" s="106"/>
      <c r="F81" s="106"/>
      <c r="G81" s="106"/>
      <c r="H81" s="90">
        <f t="shared" si="4"/>
        <v>0.32744787517346297</v>
      </c>
      <c r="I81" s="81">
        <f t="shared" si="5"/>
        <v>22.367607441661733</v>
      </c>
      <c r="J81" s="81">
        <f t="shared" si="6"/>
        <v>4.2805069500340096</v>
      </c>
      <c r="K81" s="81">
        <f t="shared" si="7"/>
        <v>0</v>
      </c>
    </row>
    <row r="82" spans="1:11">
      <c r="A82" s="71" t="s">
        <v>236</v>
      </c>
      <c r="B82" s="106">
        <v>72.195617592554512</v>
      </c>
      <c r="C82" s="106">
        <v>89.274399637741055</v>
      </c>
      <c r="D82" s="106">
        <v>91.549862564678364</v>
      </c>
      <c r="E82" s="106"/>
      <c r="F82" s="106"/>
      <c r="G82" s="106"/>
      <c r="H82" s="90">
        <f t="shared" si="4"/>
        <v>0.26808060679461299</v>
      </c>
      <c r="I82" s="81">
        <f t="shared" si="5"/>
        <v>19.354244972123851</v>
      </c>
      <c r="J82" s="81">
        <f t="shared" si="6"/>
        <v>2.2754629269373083</v>
      </c>
      <c r="K82" s="81">
        <f t="shared" si="7"/>
        <v>0</v>
      </c>
    </row>
    <row r="83" spans="1:11">
      <c r="A83" s="71" t="s">
        <v>200</v>
      </c>
      <c r="B83" s="106">
        <v>74.12369409610433</v>
      </c>
      <c r="C83" s="106">
        <v>89.646544313212203</v>
      </c>
      <c r="D83" s="106">
        <v>90.894052490075509</v>
      </c>
      <c r="E83" s="106"/>
      <c r="F83" s="106"/>
      <c r="G83" s="106"/>
      <c r="H83" s="90">
        <f t="shared" si="4"/>
        <v>0.2262482813151182</v>
      </c>
      <c r="I83" s="81">
        <f t="shared" si="5"/>
        <v>16.770358393971179</v>
      </c>
      <c r="J83" s="81">
        <f t="shared" si="6"/>
        <v>1.2475081768633061</v>
      </c>
      <c r="K83" s="81">
        <f t="shared" si="7"/>
        <v>0</v>
      </c>
    </row>
    <row r="84" spans="1:11" s="116" customFormat="1">
      <c r="A84" s="71" t="s">
        <v>173</v>
      </c>
      <c r="B84" s="107">
        <v>87.416258086660164</v>
      </c>
      <c r="C84" s="107">
        <v>105.85654507652885</v>
      </c>
      <c r="D84" s="107">
        <v>106.01838627122967</v>
      </c>
      <c r="E84" s="107"/>
      <c r="F84" s="107"/>
      <c r="G84" s="107"/>
      <c r="H84" s="114">
        <f t="shared" si="4"/>
        <v>0.2127994104498076</v>
      </c>
      <c r="I84" s="117">
        <f t="shared" si="5"/>
        <v>18.602128184569509</v>
      </c>
      <c r="J84" s="117">
        <f t="shared" si="6"/>
        <v>0.16184119470082692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6">
        <f>D84-B84</f>
        <v>18.602128184569509</v>
      </c>
      <c r="E86" s="166">
        <f>D84-C84</f>
        <v>0.16184119470082692</v>
      </c>
    </row>
    <row r="87" spans="1:11">
      <c r="D87" s="166">
        <f>G84-E84</f>
        <v>0</v>
      </c>
      <c r="E87" s="166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J1" zoomScale="80" zoomScaleNormal="80" workbookViewId="0">
      <selection activeCell="Q14" sqref="Q14"/>
    </sheetView>
  </sheetViews>
  <sheetFormatPr defaultRowHeight="15"/>
  <cols>
    <col min="2" max="2" width="19.140625" customWidth="1"/>
    <col min="3" max="3" width="11.140625" style="151" customWidth="1"/>
    <col min="4" max="4" width="11.140625" style="149" customWidth="1"/>
    <col min="5" max="5" width="11.140625" style="150" customWidth="1"/>
    <col min="6" max="8" width="11.140625" style="157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7" customFormat="1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2" s="74" customFormat="1" ht="66.599999999999994" customHeight="1">
      <c r="A2" s="92" t="s">
        <v>91</v>
      </c>
      <c r="B2" s="92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340</v>
      </c>
      <c r="J2" s="92" t="s">
        <v>341</v>
      </c>
      <c r="K2" s="2" t="s">
        <v>342</v>
      </c>
      <c r="L2" s="161" t="s">
        <v>343</v>
      </c>
    </row>
    <row r="3" spans="1:12">
      <c r="A3" s="75">
        <v>1</v>
      </c>
      <c r="B3" s="89" t="s">
        <v>92</v>
      </c>
      <c r="C3" s="82">
        <v>40065</v>
      </c>
      <c r="D3" s="82">
        <v>41778</v>
      </c>
      <c r="E3" s="82">
        <v>41709</v>
      </c>
      <c r="F3" s="82"/>
      <c r="G3" s="82"/>
      <c r="H3" s="82"/>
      <c r="I3" s="90">
        <f>(E3-C3)/C3</f>
        <v>4.103332085361288E-2</v>
      </c>
      <c r="J3" s="83">
        <f>E3-C3</f>
        <v>1644</v>
      </c>
      <c r="K3" s="83">
        <f>E3-D3</f>
        <v>-69</v>
      </c>
      <c r="L3" s="83">
        <f>H3-G3</f>
        <v>0</v>
      </c>
    </row>
    <row r="4" spans="1:12">
      <c r="A4" s="75">
        <v>2</v>
      </c>
      <c r="B4" s="89" t="s">
        <v>93</v>
      </c>
      <c r="C4" s="82">
        <v>6779</v>
      </c>
      <c r="D4" s="82">
        <v>7162</v>
      </c>
      <c r="E4" s="82">
        <v>7233</v>
      </c>
      <c r="F4" s="82"/>
      <c r="G4" s="82"/>
      <c r="H4" s="82"/>
      <c r="I4" s="90">
        <f t="shared" ref="I4:I67" si="0">(E4-C4)/C4</f>
        <v>6.6971529724148104E-2</v>
      </c>
      <c r="J4" s="83">
        <f t="shared" ref="J4:J67" si="1">E4-C4</f>
        <v>454</v>
      </c>
      <c r="K4" s="83">
        <f t="shared" ref="K4:K67" si="2">E4-D4</f>
        <v>71</v>
      </c>
      <c r="L4" s="83">
        <f t="shared" ref="L4:L67" si="3">H4-G4</f>
        <v>0</v>
      </c>
    </row>
    <row r="5" spans="1:12">
      <c r="A5" s="75">
        <v>3</v>
      </c>
      <c r="B5" s="89" t="s">
        <v>94</v>
      </c>
      <c r="C5" s="82">
        <v>12766</v>
      </c>
      <c r="D5" s="82">
        <v>13201</v>
      </c>
      <c r="E5" s="82">
        <v>13397</v>
      </c>
      <c r="F5" s="82"/>
      <c r="G5" s="82"/>
      <c r="H5" s="82"/>
      <c r="I5" s="90">
        <f t="shared" si="0"/>
        <v>4.9428168572771422E-2</v>
      </c>
      <c r="J5" s="83">
        <f t="shared" si="1"/>
        <v>631</v>
      </c>
      <c r="K5" s="83">
        <f t="shared" si="2"/>
        <v>196</v>
      </c>
      <c r="L5" s="83">
        <f t="shared" si="3"/>
        <v>0</v>
      </c>
    </row>
    <row r="6" spans="1:12">
      <c r="A6" s="75">
        <v>4</v>
      </c>
      <c r="B6" s="89" t="s">
        <v>95</v>
      </c>
      <c r="C6" s="82">
        <v>2687</v>
      </c>
      <c r="D6" s="82">
        <v>2712</v>
      </c>
      <c r="E6" s="82">
        <v>2773</v>
      </c>
      <c r="F6" s="82"/>
      <c r="G6" s="82"/>
      <c r="H6" s="82"/>
      <c r="I6" s="90">
        <f t="shared" si="0"/>
        <v>3.2005954596203944E-2</v>
      </c>
      <c r="J6" s="83">
        <f t="shared" si="1"/>
        <v>86</v>
      </c>
      <c r="K6" s="83">
        <f t="shared" si="2"/>
        <v>61</v>
      </c>
      <c r="L6" s="83">
        <f t="shared" si="3"/>
        <v>0</v>
      </c>
    </row>
    <row r="7" spans="1:12">
      <c r="A7" s="75">
        <v>5</v>
      </c>
      <c r="B7" s="89" t="s">
        <v>96</v>
      </c>
      <c r="C7" s="82">
        <v>5781</v>
      </c>
      <c r="D7" s="82">
        <v>6108</v>
      </c>
      <c r="E7" s="82">
        <v>6141</v>
      </c>
      <c r="F7" s="82"/>
      <c r="G7" s="82"/>
      <c r="H7" s="82"/>
      <c r="I7" s="90">
        <f t="shared" si="0"/>
        <v>6.2272963155163466E-2</v>
      </c>
      <c r="J7" s="83">
        <f t="shared" si="1"/>
        <v>360</v>
      </c>
      <c r="K7" s="83">
        <f t="shared" si="2"/>
        <v>33</v>
      </c>
      <c r="L7" s="83">
        <f t="shared" si="3"/>
        <v>0</v>
      </c>
    </row>
    <row r="8" spans="1:12">
      <c r="A8" s="75">
        <v>6</v>
      </c>
      <c r="B8" s="89" t="s">
        <v>97</v>
      </c>
      <c r="C8" s="82">
        <v>137248</v>
      </c>
      <c r="D8" s="82">
        <v>144963</v>
      </c>
      <c r="E8" s="82">
        <v>145456</v>
      </c>
      <c r="F8" s="82"/>
      <c r="G8" s="82"/>
      <c r="H8" s="82"/>
      <c r="I8" s="90">
        <f t="shared" si="0"/>
        <v>5.9804150151550481E-2</v>
      </c>
      <c r="J8" s="83">
        <f t="shared" si="1"/>
        <v>8208</v>
      </c>
      <c r="K8" s="83">
        <f t="shared" si="2"/>
        <v>493</v>
      </c>
      <c r="L8" s="83">
        <f t="shared" si="3"/>
        <v>0</v>
      </c>
    </row>
    <row r="9" spans="1:12">
      <c r="A9" s="75">
        <v>7</v>
      </c>
      <c r="B9" s="89" t="s">
        <v>98</v>
      </c>
      <c r="C9" s="82">
        <v>68092</v>
      </c>
      <c r="D9" s="82">
        <v>70930</v>
      </c>
      <c r="E9" s="82">
        <v>72671</v>
      </c>
      <c r="F9" s="82"/>
      <c r="G9" s="82"/>
      <c r="H9" s="82"/>
      <c r="I9" s="90">
        <f t="shared" si="0"/>
        <v>6.7247253715561298E-2</v>
      </c>
      <c r="J9" s="83">
        <f t="shared" si="1"/>
        <v>4579</v>
      </c>
      <c r="K9" s="83">
        <f t="shared" si="2"/>
        <v>1741</v>
      </c>
      <c r="L9" s="83">
        <f t="shared" si="3"/>
        <v>0</v>
      </c>
    </row>
    <row r="10" spans="1:12">
      <c r="A10" s="75">
        <v>8</v>
      </c>
      <c r="B10" s="89" t="s">
        <v>99</v>
      </c>
      <c r="C10" s="82">
        <v>3766</v>
      </c>
      <c r="D10" s="82">
        <v>3925</v>
      </c>
      <c r="E10" s="82">
        <v>3993</v>
      </c>
      <c r="F10" s="82"/>
      <c r="G10" s="82"/>
      <c r="H10" s="82"/>
      <c r="I10" s="90">
        <f t="shared" si="0"/>
        <v>6.0276155071694107E-2</v>
      </c>
      <c r="J10" s="83">
        <f t="shared" si="1"/>
        <v>227</v>
      </c>
      <c r="K10" s="83">
        <f t="shared" si="2"/>
        <v>68</v>
      </c>
      <c r="L10" s="83">
        <f t="shared" si="3"/>
        <v>0</v>
      </c>
    </row>
    <row r="11" spans="1:12">
      <c r="A11" s="75">
        <v>9</v>
      </c>
      <c r="B11" s="89" t="s">
        <v>100</v>
      </c>
      <c r="C11" s="82">
        <v>26545</v>
      </c>
      <c r="D11" s="82">
        <v>27681</v>
      </c>
      <c r="E11" s="82">
        <v>27995</v>
      </c>
      <c r="F11" s="82"/>
      <c r="G11" s="82"/>
      <c r="H11" s="82"/>
      <c r="I11" s="90">
        <f t="shared" si="0"/>
        <v>5.4624223017517425E-2</v>
      </c>
      <c r="J11" s="83">
        <f t="shared" si="1"/>
        <v>1450</v>
      </c>
      <c r="K11" s="83">
        <f t="shared" si="2"/>
        <v>314</v>
      </c>
      <c r="L11" s="83">
        <f t="shared" si="3"/>
        <v>0</v>
      </c>
    </row>
    <row r="12" spans="1:12">
      <c r="A12" s="75">
        <v>10</v>
      </c>
      <c r="B12" s="89" t="s">
        <v>101</v>
      </c>
      <c r="C12" s="82">
        <v>28328</v>
      </c>
      <c r="D12" s="82">
        <v>29866</v>
      </c>
      <c r="E12" s="82">
        <v>29928</v>
      </c>
      <c r="F12" s="82"/>
      <c r="G12" s="82"/>
      <c r="H12" s="82"/>
      <c r="I12" s="90">
        <f t="shared" si="0"/>
        <v>5.6481219994351878E-2</v>
      </c>
      <c r="J12" s="83">
        <f t="shared" si="1"/>
        <v>1600</v>
      </c>
      <c r="K12" s="83">
        <f t="shared" si="2"/>
        <v>62</v>
      </c>
      <c r="L12" s="83">
        <f t="shared" si="3"/>
        <v>0</v>
      </c>
    </row>
    <row r="13" spans="1:12">
      <c r="A13" s="75">
        <v>11</v>
      </c>
      <c r="B13" s="89" t="s">
        <v>102</v>
      </c>
      <c r="C13" s="82">
        <v>4617</v>
      </c>
      <c r="D13" s="82">
        <v>4701</v>
      </c>
      <c r="E13" s="82">
        <v>4724</v>
      </c>
      <c r="F13" s="82"/>
      <c r="G13" s="82"/>
      <c r="H13" s="82"/>
      <c r="I13" s="90">
        <f t="shared" si="0"/>
        <v>2.3175222005631362E-2</v>
      </c>
      <c r="J13" s="83">
        <f t="shared" si="1"/>
        <v>107</v>
      </c>
      <c r="K13" s="83">
        <f t="shared" si="2"/>
        <v>23</v>
      </c>
      <c r="L13" s="83">
        <f t="shared" si="3"/>
        <v>0</v>
      </c>
    </row>
    <row r="14" spans="1:12">
      <c r="A14" s="75">
        <v>12</v>
      </c>
      <c r="B14" s="89" t="s">
        <v>103</v>
      </c>
      <c r="C14" s="82">
        <v>2463</v>
      </c>
      <c r="D14" s="82">
        <v>2490</v>
      </c>
      <c r="E14" s="82">
        <v>2578</v>
      </c>
      <c r="F14" s="82"/>
      <c r="G14" s="82"/>
      <c r="H14" s="82"/>
      <c r="I14" s="90">
        <f t="shared" si="0"/>
        <v>4.6691027202598455E-2</v>
      </c>
      <c r="J14" s="83">
        <f t="shared" si="1"/>
        <v>115</v>
      </c>
      <c r="K14" s="83">
        <f t="shared" si="2"/>
        <v>88</v>
      </c>
      <c r="L14" s="83">
        <f t="shared" si="3"/>
        <v>0</v>
      </c>
    </row>
    <row r="15" spans="1:12">
      <c r="A15" s="75">
        <v>13</v>
      </c>
      <c r="B15" s="89" t="s">
        <v>104</v>
      </c>
      <c r="C15" s="82">
        <v>2702</v>
      </c>
      <c r="D15" s="82">
        <v>2754</v>
      </c>
      <c r="E15" s="82">
        <v>2839</v>
      </c>
      <c r="F15" s="82"/>
      <c r="G15" s="82"/>
      <c r="H15" s="82"/>
      <c r="I15" s="90">
        <f t="shared" si="0"/>
        <v>5.0703182827535158E-2</v>
      </c>
      <c r="J15" s="83">
        <f t="shared" si="1"/>
        <v>137</v>
      </c>
      <c r="K15" s="83">
        <f t="shared" si="2"/>
        <v>85</v>
      </c>
      <c r="L15" s="83">
        <f t="shared" si="3"/>
        <v>0</v>
      </c>
    </row>
    <row r="16" spans="1:12">
      <c r="A16" s="75">
        <v>14</v>
      </c>
      <c r="B16" s="89" t="s">
        <v>105</v>
      </c>
      <c r="C16" s="82">
        <v>7053</v>
      </c>
      <c r="D16" s="82">
        <v>7428</v>
      </c>
      <c r="E16" s="82">
        <v>7412</v>
      </c>
      <c r="F16" s="82"/>
      <c r="G16" s="82"/>
      <c r="H16" s="82"/>
      <c r="I16" s="90">
        <f t="shared" si="0"/>
        <v>5.0900326102367784E-2</v>
      </c>
      <c r="J16" s="83">
        <f t="shared" si="1"/>
        <v>359</v>
      </c>
      <c r="K16" s="83">
        <f t="shared" si="2"/>
        <v>-16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5922</v>
      </c>
      <c r="D17" s="82">
        <v>6249</v>
      </c>
      <c r="E17" s="82">
        <v>6244</v>
      </c>
      <c r="F17" s="82"/>
      <c r="G17" s="82"/>
      <c r="H17" s="82"/>
      <c r="I17" s="90">
        <f t="shared" si="0"/>
        <v>5.4373522458628844E-2</v>
      </c>
      <c r="J17" s="83">
        <f t="shared" si="1"/>
        <v>322</v>
      </c>
      <c r="K17" s="83">
        <f t="shared" si="2"/>
        <v>-5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73537</v>
      </c>
      <c r="D18" s="82">
        <v>78065</v>
      </c>
      <c r="E18" s="82">
        <v>78389</v>
      </c>
      <c r="F18" s="82"/>
      <c r="G18" s="82"/>
      <c r="H18" s="82"/>
      <c r="I18" s="90">
        <f t="shared" si="0"/>
        <v>6.5980390823666996E-2</v>
      </c>
      <c r="J18" s="83">
        <f t="shared" si="1"/>
        <v>4852</v>
      </c>
      <c r="K18" s="83">
        <f t="shared" si="2"/>
        <v>324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14177</v>
      </c>
      <c r="D19" s="82">
        <v>14670</v>
      </c>
      <c r="E19" s="82">
        <v>14745</v>
      </c>
      <c r="F19" s="82"/>
      <c r="G19" s="82"/>
      <c r="H19" s="82"/>
      <c r="I19" s="90">
        <f t="shared" si="0"/>
        <v>4.0064893842138675E-2</v>
      </c>
      <c r="J19" s="83">
        <f t="shared" si="1"/>
        <v>568</v>
      </c>
      <c r="K19" s="83">
        <f t="shared" si="2"/>
        <v>75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3052</v>
      </c>
      <c r="D20" s="82">
        <v>3050</v>
      </c>
      <c r="E20" s="82">
        <v>3113</v>
      </c>
      <c r="F20" s="82"/>
      <c r="G20" s="82"/>
      <c r="H20" s="82"/>
      <c r="I20" s="90">
        <f t="shared" si="0"/>
        <v>1.9986893840104849E-2</v>
      </c>
      <c r="J20" s="83">
        <f t="shared" si="1"/>
        <v>61</v>
      </c>
      <c r="K20" s="83">
        <f t="shared" si="2"/>
        <v>63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8468</v>
      </c>
      <c r="D21" s="82">
        <v>8797</v>
      </c>
      <c r="E21" s="82">
        <v>8847</v>
      </c>
      <c r="F21" s="82"/>
      <c r="G21" s="82"/>
      <c r="H21" s="82"/>
      <c r="I21" s="90">
        <f t="shared" si="0"/>
        <v>4.475673122342938E-2</v>
      </c>
      <c r="J21" s="83">
        <f t="shared" si="1"/>
        <v>379</v>
      </c>
      <c r="K21" s="83">
        <f t="shared" si="2"/>
        <v>50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24731</v>
      </c>
      <c r="D22" s="82">
        <v>26327</v>
      </c>
      <c r="E22" s="82">
        <v>26383</v>
      </c>
      <c r="F22" s="82"/>
      <c r="G22" s="82"/>
      <c r="H22" s="82"/>
      <c r="I22" s="90">
        <f t="shared" si="0"/>
        <v>6.6798754599490515E-2</v>
      </c>
      <c r="J22" s="83">
        <f t="shared" si="1"/>
        <v>1652</v>
      </c>
      <c r="K22" s="83">
        <f t="shared" si="2"/>
        <v>56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14573</v>
      </c>
      <c r="D23" s="82">
        <v>15596</v>
      </c>
      <c r="E23" s="82">
        <v>15807</v>
      </c>
      <c r="F23" s="82"/>
      <c r="G23" s="82"/>
      <c r="H23" s="82"/>
      <c r="I23" s="90">
        <f t="shared" si="0"/>
        <v>8.4677142661085572E-2</v>
      </c>
      <c r="J23" s="83">
        <f t="shared" si="1"/>
        <v>1234</v>
      </c>
      <c r="K23" s="83">
        <f t="shared" si="2"/>
        <v>211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9466</v>
      </c>
      <c r="D24" s="82">
        <v>9666</v>
      </c>
      <c r="E24" s="82">
        <v>9754</v>
      </c>
      <c r="F24" s="82"/>
      <c r="G24" s="82"/>
      <c r="H24" s="82"/>
      <c r="I24" s="90">
        <f t="shared" si="0"/>
        <v>3.0424677794210861E-2</v>
      </c>
      <c r="J24" s="83">
        <f t="shared" si="1"/>
        <v>288</v>
      </c>
      <c r="K24" s="83">
        <f t="shared" si="2"/>
        <v>88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7492</v>
      </c>
      <c r="D25" s="82">
        <v>7995</v>
      </c>
      <c r="E25" s="82">
        <v>8089</v>
      </c>
      <c r="F25" s="82"/>
      <c r="G25" s="82"/>
      <c r="H25" s="82"/>
      <c r="I25" s="90">
        <f t="shared" si="0"/>
        <v>7.9684997330485854E-2</v>
      </c>
      <c r="J25" s="83">
        <f t="shared" si="1"/>
        <v>597</v>
      </c>
      <c r="K25" s="83">
        <f t="shared" si="2"/>
        <v>94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3719</v>
      </c>
      <c r="D26" s="82">
        <v>3819</v>
      </c>
      <c r="E26" s="82">
        <v>3935</v>
      </c>
      <c r="F26" s="82"/>
      <c r="G26" s="82"/>
      <c r="H26" s="82"/>
      <c r="I26" s="90">
        <f t="shared" si="0"/>
        <v>5.8080129066953479E-2</v>
      </c>
      <c r="J26" s="83">
        <f t="shared" si="1"/>
        <v>216</v>
      </c>
      <c r="K26" s="83">
        <f t="shared" si="2"/>
        <v>116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10037</v>
      </c>
      <c r="D27" s="82">
        <v>10351</v>
      </c>
      <c r="E27" s="82">
        <v>10504</v>
      </c>
      <c r="F27" s="82"/>
      <c r="G27" s="82"/>
      <c r="H27" s="82"/>
      <c r="I27" s="90">
        <f t="shared" si="0"/>
        <v>4.6527846966224966E-2</v>
      </c>
      <c r="J27" s="83">
        <f t="shared" si="1"/>
        <v>467</v>
      </c>
      <c r="K27" s="83">
        <f t="shared" si="2"/>
        <v>153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19980</v>
      </c>
      <c r="D28" s="82">
        <v>20694</v>
      </c>
      <c r="E28" s="82">
        <v>20713</v>
      </c>
      <c r="F28" s="82"/>
      <c r="G28" s="82"/>
      <c r="H28" s="82"/>
      <c r="I28" s="90">
        <f t="shared" si="0"/>
        <v>3.668668668668669E-2</v>
      </c>
      <c r="J28" s="83">
        <f t="shared" si="1"/>
        <v>733</v>
      </c>
      <c r="K28" s="83">
        <f t="shared" si="2"/>
        <v>19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32476</v>
      </c>
      <c r="D29" s="82">
        <v>34074</v>
      </c>
      <c r="E29" s="82">
        <v>33971</v>
      </c>
      <c r="F29" s="82"/>
      <c r="G29" s="82"/>
      <c r="H29" s="82"/>
      <c r="I29" s="90">
        <f t="shared" si="0"/>
        <v>4.6033994334277621E-2</v>
      </c>
      <c r="J29" s="83">
        <f t="shared" si="1"/>
        <v>1495</v>
      </c>
      <c r="K29" s="83">
        <f t="shared" si="2"/>
        <v>-103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8463</v>
      </c>
      <c r="D30" s="82">
        <v>8995</v>
      </c>
      <c r="E30" s="82">
        <v>9083</v>
      </c>
      <c r="F30" s="82"/>
      <c r="G30" s="82"/>
      <c r="H30" s="82"/>
      <c r="I30" s="90">
        <f t="shared" si="0"/>
        <v>7.3260073260073263E-2</v>
      </c>
      <c r="J30" s="83">
        <f t="shared" si="1"/>
        <v>620</v>
      </c>
      <c r="K30" s="83">
        <f t="shared" si="2"/>
        <v>88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2246</v>
      </c>
      <c r="D31" s="82">
        <v>2229</v>
      </c>
      <c r="E31" s="82">
        <v>2324</v>
      </c>
      <c r="F31" s="82"/>
      <c r="G31" s="82"/>
      <c r="H31" s="82"/>
      <c r="I31" s="90">
        <f t="shared" si="0"/>
        <v>3.4728406055209264E-2</v>
      </c>
      <c r="J31" s="83">
        <f t="shared" si="1"/>
        <v>78</v>
      </c>
      <c r="K31" s="83">
        <f t="shared" si="2"/>
        <v>95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1321</v>
      </c>
      <c r="D32" s="82">
        <v>1386</v>
      </c>
      <c r="E32" s="82">
        <v>1419</v>
      </c>
      <c r="F32" s="82"/>
      <c r="G32" s="82"/>
      <c r="H32" s="82"/>
      <c r="I32" s="90">
        <f t="shared" si="0"/>
        <v>7.4186222558667678E-2</v>
      </c>
      <c r="J32" s="83">
        <f t="shared" si="1"/>
        <v>98</v>
      </c>
      <c r="K32" s="83">
        <f t="shared" si="2"/>
        <v>33</v>
      </c>
      <c r="L32" s="83">
        <f t="shared" si="3"/>
        <v>0</v>
      </c>
    </row>
    <row r="33" spans="1:12">
      <c r="A33" s="75">
        <v>31</v>
      </c>
      <c r="B33" s="89" t="s">
        <v>122</v>
      </c>
      <c r="C33" s="82">
        <v>22191</v>
      </c>
      <c r="D33" s="82">
        <v>23442</v>
      </c>
      <c r="E33" s="82">
        <v>23516</v>
      </c>
      <c r="F33" s="82"/>
      <c r="G33" s="82"/>
      <c r="H33" s="82"/>
      <c r="I33" s="90">
        <f t="shared" si="0"/>
        <v>5.9708890991843538E-2</v>
      </c>
      <c r="J33" s="83">
        <f t="shared" si="1"/>
        <v>1325</v>
      </c>
      <c r="K33" s="83">
        <f t="shared" si="2"/>
        <v>74</v>
      </c>
      <c r="L33" s="83">
        <f t="shared" si="3"/>
        <v>0</v>
      </c>
    </row>
    <row r="34" spans="1:12">
      <c r="A34" s="75">
        <v>32</v>
      </c>
      <c r="B34" s="89" t="s">
        <v>123</v>
      </c>
      <c r="C34" s="82">
        <v>8969</v>
      </c>
      <c r="D34" s="82">
        <v>9161</v>
      </c>
      <c r="E34" s="82">
        <v>9267</v>
      </c>
      <c r="F34" s="82"/>
      <c r="G34" s="82"/>
      <c r="H34" s="82"/>
      <c r="I34" s="90">
        <f t="shared" si="0"/>
        <v>3.3225554688371059E-2</v>
      </c>
      <c r="J34" s="83">
        <f t="shared" si="1"/>
        <v>298</v>
      </c>
      <c r="K34" s="83">
        <f t="shared" si="2"/>
        <v>106</v>
      </c>
      <c r="L34" s="83">
        <f t="shared" si="3"/>
        <v>0</v>
      </c>
    </row>
    <row r="35" spans="1:12">
      <c r="A35" s="75">
        <v>33</v>
      </c>
      <c r="B35" s="89" t="s">
        <v>124</v>
      </c>
      <c r="C35" s="82">
        <v>36115</v>
      </c>
      <c r="D35" s="82">
        <v>38192</v>
      </c>
      <c r="E35" s="82">
        <v>38331</v>
      </c>
      <c r="F35" s="82"/>
      <c r="G35" s="82"/>
      <c r="H35" s="82"/>
      <c r="I35" s="90">
        <f t="shared" si="0"/>
        <v>6.1359545895057453E-2</v>
      </c>
      <c r="J35" s="83">
        <f t="shared" si="1"/>
        <v>2216</v>
      </c>
      <c r="K35" s="83">
        <f t="shared" si="2"/>
        <v>139</v>
      </c>
      <c r="L35" s="83">
        <f t="shared" si="3"/>
        <v>0</v>
      </c>
    </row>
    <row r="36" spans="1:12">
      <c r="A36" s="75">
        <v>34</v>
      </c>
      <c r="B36" s="89" t="s">
        <v>125</v>
      </c>
      <c r="C36" s="82">
        <v>501755</v>
      </c>
      <c r="D36" s="82">
        <v>526250</v>
      </c>
      <c r="E36" s="82">
        <v>527432</v>
      </c>
      <c r="F36" s="82"/>
      <c r="G36" s="82"/>
      <c r="H36" s="82"/>
      <c r="I36" s="90">
        <f t="shared" si="0"/>
        <v>5.1174377933453578E-2</v>
      </c>
      <c r="J36" s="83">
        <f t="shared" si="1"/>
        <v>25677</v>
      </c>
      <c r="K36" s="83">
        <f t="shared" si="2"/>
        <v>1182</v>
      </c>
      <c r="L36" s="83">
        <f t="shared" si="3"/>
        <v>0</v>
      </c>
    </row>
    <row r="37" spans="1:12">
      <c r="A37" s="75">
        <v>35</v>
      </c>
      <c r="B37" s="89" t="s">
        <v>126</v>
      </c>
      <c r="C37" s="82">
        <v>123291</v>
      </c>
      <c r="D37" s="82">
        <v>131470</v>
      </c>
      <c r="E37" s="82">
        <v>131936</v>
      </c>
      <c r="F37" s="82"/>
      <c r="G37" s="82"/>
      <c r="H37" s="82"/>
      <c r="I37" s="90">
        <f t="shared" si="0"/>
        <v>7.0118662351672065E-2</v>
      </c>
      <c r="J37" s="83">
        <f t="shared" si="1"/>
        <v>8645</v>
      </c>
      <c r="K37" s="83">
        <f t="shared" si="2"/>
        <v>466</v>
      </c>
      <c r="L37" s="83">
        <f t="shared" si="3"/>
        <v>0</v>
      </c>
    </row>
    <row r="38" spans="1:12">
      <c r="A38" s="75">
        <v>36</v>
      </c>
      <c r="B38" s="89" t="s">
        <v>127</v>
      </c>
      <c r="C38" s="82">
        <v>2913</v>
      </c>
      <c r="D38" s="82">
        <v>2968</v>
      </c>
      <c r="E38" s="82">
        <v>2979</v>
      </c>
      <c r="F38" s="82"/>
      <c r="G38" s="82"/>
      <c r="H38" s="82"/>
      <c r="I38" s="90">
        <f t="shared" si="0"/>
        <v>2.2657054582904221E-2</v>
      </c>
      <c r="J38" s="83">
        <f t="shared" si="1"/>
        <v>66</v>
      </c>
      <c r="K38" s="83">
        <f t="shared" si="2"/>
        <v>11</v>
      </c>
      <c r="L38" s="83">
        <f t="shared" si="3"/>
        <v>0</v>
      </c>
    </row>
    <row r="39" spans="1:12">
      <c r="A39" s="75">
        <v>37</v>
      </c>
      <c r="B39" s="89" t="s">
        <v>128</v>
      </c>
      <c r="C39" s="82">
        <v>7392</v>
      </c>
      <c r="D39" s="82">
        <v>7607</v>
      </c>
      <c r="E39" s="82">
        <v>7727</v>
      </c>
      <c r="F39" s="82"/>
      <c r="G39" s="82"/>
      <c r="H39" s="82"/>
      <c r="I39" s="90">
        <f t="shared" si="0"/>
        <v>4.5319264069264072E-2</v>
      </c>
      <c r="J39" s="83">
        <f t="shared" si="1"/>
        <v>335</v>
      </c>
      <c r="K39" s="83">
        <f t="shared" si="2"/>
        <v>120</v>
      </c>
      <c r="L39" s="83">
        <f t="shared" si="3"/>
        <v>0</v>
      </c>
    </row>
    <row r="40" spans="1:12">
      <c r="A40" s="75">
        <v>38</v>
      </c>
      <c r="B40" s="89" t="s">
        <v>129</v>
      </c>
      <c r="C40" s="82">
        <v>29930</v>
      </c>
      <c r="D40" s="82">
        <v>30989</v>
      </c>
      <c r="E40" s="82">
        <v>31195</v>
      </c>
      <c r="F40" s="82"/>
      <c r="G40" s="82"/>
      <c r="H40" s="82"/>
      <c r="I40" s="90">
        <f t="shared" si="0"/>
        <v>4.2265285666555297E-2</v>
      </c>
      <c r="J40" s="83">
        <f t="shared" si="1"/>
        <v>1265</v>
      </c>
      <c r="K40" s="83">
        <f t="shared" si="2"/>
        <v>206</v>
      </c>
      <c r="L40" s="83">
        <f t="shared" si="3"/>
        <v>0</v>
      </c>
    </row>
    <row r="41" spans="1:12">
      <c r="A41" s="75">
        <v>39</v>
      </c>
      <c r="B41" s="89" t="s">
        <v>130</v>
      </c>
      <c r="C41" s="82">
        <v>8043</v>
      </c>
      <c r="D41" s="82">
        <v>8402</v>
      </c>
      <c r="E41" s="82">
        <v>8487</v>
      </c>
      <c r="F41" s="82"/>
      <c r="G41" s="82"/>
      <c r="H41" s="82"/>
      <c r="I41" s="90">
        <f t="shared" si="0"/>
        <v>5.5203282357329353E-2</v>
      </c>
      <c r="J41" s="83">
        <f t="shared" si="1"/>
        <v>444</v>
      </c>
      <c r="K41" s="83">
        <f t="shared" si="2"/>
        <v>85</v>
      </c>
      <c r="L41" s="83">
        <f t="shared" si="3"/>
        <v>0</v>
      </c>
    </row>
    <row r="42" spans="1:12">
      <c r="A42" s="75">
        <v>40</v>
      </c>
      <c r="B42" s="89" t="s">
        <v>131</v>
      </c>
      <c r="C42" s="82">
        <v>3865</v>
      </c>
      <c r="D42" s="82">
        <v>3868</v>
      </c>
      <c r="E42" s="82">
        <v>3859</v>
      </c>
      <c r="F42" s="82"/>
      <c r="G42" s="82"/>
      <c r="H42" s="82"/>
      <c r="I42" s="90">
        <f t="shared" si="0"/>
        <v>-1.5523932729624838E-3</v>
      </c>
      <c r="J42" s="83">
        <f t="shared" si="1"/>
        <v>-6</v>
      </c>
      <c r="K42" s="83">
        <f t="shared" si="2"/>
        <v>-9</v>
      </c>
      <c r="L42" s="83">
        <f t="shared" si="3"/>
        <v>0</v>
      </c>
    </row>
    <row r="43" spans="1:12">
      <c r="A43" s="75">
        <v>41</v>
      </c>
      <c r="B43" s="89" t="s">
        <v>132</v>
      </c>
      <c r="C43" s="82">
        <v>44517</v>
      </c>
      <c r="D43" s="82">
        <v>46685</v>
      </c>
      <c r="E43" s="82">
        <v>46865</v>
      </c>
      <c r="F43" s="82"/>
      <c r="G43" s="82"/>
      <c r="H43" s="82"/>
      <c r="I43" s="90">
        <f t="shared" si="0"/>
        <v>5.2743895590448592E-2</v>
      </c>
      <c r="J43" s="83">
        <f t="shared" si="1"/>
        <v>2348</v>
      </c>
      <c r="K43" s="83">
        <f t="shared" si="2"/>
        <v>180</v>
      </c>
      <c r="L43" s="83">
        <f t="shared" si="3"/>
        <v>0</v>
      </c>
    </row>
    <row r="44" spans="1:12">
      <c r="A44" s="75">
        <v>42</v>
      </c>
      <c r="B44" s="89" t="s">
        <v>133</v>
      </c>
      <c r="C44" s="82">
        <v>44398</v>
      </c>
      <c r="D44" s="82">
        <v>45806</v>
      </c>
      <c r="E44" s="82">
        <v>46190</v>
      </c>
      <c r="F44" s="82"/>
      <c r="G44" s="82"/>
      <c r="H44" s="82"/>
      <c r="I44" s="90">
        <f t="shared" si="0"/>
        <v>4.036217847650795E-2</v>
      </c>
      <c r="J44" s="83">
        <f t="shared" si="1"/>
        <v>1792</v>
      </c>
      <c r="K44" s="83">
        <f t="shared" si="2"/>
        <v>384</v>
      </c>
      <c r="L44" s="83">
        <f t="shared" si="3"/>
        <v>0</v>
      </c>
    </row>
    <row r="45" spans="1:12">
      <c r="A45" s="75">
        <v>43</v>
      </c>
      <c r="B45" s="89" t="s">
        <v>134</v>
      </c>
      <c r="C45" s="82">
        <v>10385</v>
      </c>
      <c r="D45" s="82">
        <v>10692</v>
      </c>
      <c r="E45" s="82">
        <v>10798</v>
      </c>
      <c r="F45" s="82"/>
      <c r="G45" s="82"/>
      <c r="H45" s="82"/>
      <c r="I45" s="90">
        <f t="shared" si="0"/>
        <v>3.9768897448242656E-2</v>
      </c>
      <c r="J45" s="83">
        <f t="shared" si="1"/>
        <v>413</v>
      </c>
      <c r="K45" s="83">
        <f t="shared" si="2"/>
        <v>106</v>
      </c>
      <c r="L45" s="83">
        <f t="shared" si="3"/>
        <v>0</v>
      </c>
    </row>
    <row r="46" spans="1:12">
      <c r="A46" s="75">
        <v>44</v>
      </c>
      <c r="B46" s="89" t="s">
        <v>135</v>
      </c>
      <c r="C46" s="82">
        <v>11643</v>
      </c>
      <c r="D46" s="82">
        <v>12179</v>
      </c>
      <c r="E46" s="82">
        <v>12322</v>
      </c>
      <c r="F46" s="82"/>
      <c r="G46" s="82"/>
      <c r="H46" s="82"/>
      <c r="I46" s="90">
        <f t="shared" si="0"/>
        <v>5.8318302842909904E-2</v>
      </c>
      <c r="J46" s="83">
        <f t="shared" si="1"/>
        <v>679</v>
      </c>
      <c r="K46" s="83">
        <f t="shared" si="2"/>
        <v>143</v>
      </c>
      <c r="L46" s="83">
        <f t="shared" si="3"/>
        <v>0</v>
      </c>
    </row>
    <row r="47" spans="1:12">
      <c r="A47" s="75">
        <v>45</v>
      </c>
      <c r="B47" s="89" t="s">
        <v>136</v>
      </c>
      <c r="C47" s="82">
        <v>27175</v>
      </c>
      <c r="D47" s="82">
        <v>28517</v>
      </c>
      <c r="E47" s="82">
        <v>28609</v>
      </c>
      <c r="F47" s="82"/>
      <c r="G47" s="82"/>
      <c r="H47" s="82"/>
      <c r="I47" s="90">
        <f t="shared" si="0"/>
        <v>5.276908923643054E-2</v>
      </c>
      <c r="J47" s="83">
        <f t="shared" si="1"/>
        <v>1434</v>
      </c>
      <c r="K47" s="83">
        <f t="shared" si="2"/>
        <v>92</v>
      </c>
      <c r="L47" s="83">
        <f t="shared" si="3"/>
        <v>0</v>
      </c>
    </row>
    <row r="48" spans="1:12">
      <c r="A48" s="75">
        <v>46</v>
      </c>
      <c r="B48" s="89" t="s">
        <v>137</v>
      </c>
      <c r="C48" s="82">
        <v>15067</v>
      </c>
      <c r="D48" s="82">
        <v>15950</v>
      </c>
      <c r="E48" s="82">
        <v>16459</v>
      </c>
      <c r="F48" s="82"/>
      <c r="G48" s="82"/>
      <c r="H48" s="82"/>
      <c r="I48" s="90">
        <f t="shared" si="0"/>
        <v>9.2387336563350367E-2</v>
      </c>
      <c r="J48" s="83">
        <f t="shared" si="1"/>
        <v>1392</v>
      </c>
      <c r="K48" s="83">
        <f t="shared" si="2"/>
        <v>509</v>
      </c>
      <c r="L48" s="83">
        <f t="shared" si="3"/>
        <v>0</v>
      </c>
    </row>
    <row r="49" spans="1:12">
      <c r="A49" s="75">
        <v>47</v>
      </c>
      <c r="B49" s="89" t="s">
        <v>138</v>
      </c>
      <c r="C49" s="82">
        <v>5517</v>
      </c>
      <c r="D49" s="82">
        <v>6102</v>
      </c>
      <c r="E49" s="82">
        <v>6116</v>
      </c>
      <c r="F49" s="82"/>
      <c r="G49" s="82"/>
      <c r="H49" s="82"/>
      <c r="I49" s="90">
        <f t="shared" si="0"/>
        <v>0.10857350009062897</v>
      </c>
      <c r="J49" s="83">
        <f t="shared" si="1"/>
        <v>599</v>
      </c>
      <c r="K49" s="83">
        <f t="shared" si="2"/>
        <v>14</v>
      </c>
      <c r="L49" s="83">
        <f t="shared" si="3"/>
        <v>0</v>
      </c>
    </row>
    <row r="50" spans="1:12">
      <c r="A50" s="75">
        <v>48</v>
      </c>
      <c r="B50" s="89" t="s">
        <v>139</v>
      </c>
      <c r="C50" s="82">
        <v>33380</v>
      </c>
      <c r="D50" s="82">
        <v>34828</v>
      </c>
      <c r="E50" s="82">
        <v>35713</v>
      </c>
      <c r="F50" s="82"/>
      <c r="G50" s="82"/>
      <c r="H50" s="82"/>
      <c r="I50" s="90">
        <f t="shared" si="0"/>
        <v>6.9892150988615939E-2</v>
      </c>
      <c r="J50" s="83">
        <f t="shared" si="1"/>
        <v>2333</v>
      </c>
      <c r="K50" s="83">
        <f t="shared" si="2"/>
        <v>885</v>
      </c>
      <c r="L50" s="83">
        <f t="shared" si="3"/>
        <v>0</v>
      </c>
    </row>
    <row r="51" spans="1:12">
      <c r="A51" s="75">
        <v>49</v>
      </c>
      <c r="B51" s="89" t="s">
        <v>140</v>
      </c>
      <c r="C51" s="82">
        <v>2279</v>
      </c>
      <c r="D51" s="82">
        <v>2251</v>
      </c>
      <c r="E51" s="82">
        <v>2337</v>
      </c>
      <c r="F51" s="82"/>
      <c r="G51" s="82"/>
      <c r="H51" s="82"/>
      <c r="I51" s="90">
        <f t="shared" si="0"/>
        <v>2.5449758666081616E-2</v>
      </c>
      <c r="J51" s="83">
        <f t="shared" si="1"/>
        <v>58</v>
      </c>
      <c r="K51" s="83">
        <f t="shared" si="2"/>
        <v>86</v>
      </c>
      <c r="L51" s="83">
        <f t="shared" si="3"/>
        <v>0</v>
      </c>
    </row>
    <row r="52" spans="1:12">
      <c r="A52" s="75">
        <v>50</v>
      </c>
      <c r="B52" s="89" t="s">
        <v>141</v>
      </c>
      <c r="C52" s="82">
        <v>6071</v>
      </c>
      <c r="D52" s="82">
        <v>6189</v>
      </c>
      <c r="E52" s="82">
        <v>6251</v>
      </c>
      <c r="F52" s="82"/>
      <c r="G52" s="82"/>
      <c r="H52" s="82"/>
      <c r="I52" s="90">
        <f t="shared" si="0"/>
        <v>2.9649151704826224E-2</v>
      </c>
      <c r="J52" s="83">
        <f t="shared" si="1"/>
        <v>180</v>
      </c>
      <c r="K52" s="83">
        <f t="shared" si="2"/>
        <v>62</v>
      </c>
      <c r="L52" s="83">
        <f t="shared" si="3"/>
        <v>0</v>
      </c>
    </row>
    <row r="53" spans="1:12">
      <c r="A53" s="75">
        <v>51</v>
      </c>
      <c r="B53" s="89" t="s">
        <v>142</v>
      </c>
      <c r="C53" s="82">
        <v>5907</v>
      </c>
      <c r="D53" s="82">
        <v>5995</v>
      </c>
      <c r="E53" s="82">
        <v>6119</v>
      </c>
      <c r="F53" s="82"/>
      <c r="G53" s="82"/>
      <c r="H53" s="82"/>
      <c r="I53" s="90">
        <f t="shared" si="0"/>
        <v>3.5889622481801255E-2</v>
      </c>
      <c r="J53" s="83">
        <f t="shared" si="1"/>
        <v>212</v>
      </c>
      <c r="K53" s="83">
        <f t="shared" si="2"/>
        <v>124</v>
      </c>
      <c r="L53" s="83">
        <f t="shared" si="3"/>
        <v>0</v>
      </c>
    </row>
    <row r="54" spans="1:12">
      <c r="A54" s="75">
        <v>52</v>
      </c>
      <c r="B54" s="89" t="s">
        <v>143</v>
      </c>
      <c r="C54" s="82">
        <v>12363</v>
      </c>
      <c r="D54" s="82">
        <v>13172</v>
      </c>
      <c r="E54" s="82">
        <v>13329</v>
      </c>
      <c r="F54" s="82"/>
      <c r="G54" s="82"/>
      <c r="H54" s="82"/>
      <c r="I54" s="90">
        <f t="shared" si="0"/>
        <v>7.8136374666343114E-2</v>
      </c>
      <c r="J54" s="83">
        <f t="shared" si="1"/>
        <v>966</v>
      </c>
      <c r="K54" s="83">
        <f t="shared" si="2"/>
        <v>157</v>
      </c>
      <c r="L54" s="83">
        <f t="shared" si="3"/>
        <v>0</v>
      </c>
    </row>
    <row r="55" spans="1:12">
      <c r="A55" s="75">
        <v>53</v>
      </c>
      <c r="B55" s="89" t="s">
        <v>144</v>
      </c>
      <c r="C55" s="82">
        <v>6664</v>
      </c>
      <c r="D55" s="82">
        <v>7086</v>
      </c>
      <c r="E55" s="82">
        <v>7158</v>
      </c>
      <c r="F55" s="82"/>
      <c r="G55" s="82"/>
      <c r="H55" s="82"/>
      <c r="I55" s="90">
        <f t="shared" si="0"/>
        <v>7.41296518607443E-2</v>
      </c>
      <c r="J55" s="83">
        <f t="shared" si="1"/>
        <v>494</v>
      </c>
      <c r="K55" s="83">
        <f t="shared" si="2"/>
        <v>72</v>
      </c>
      <c r="L55" s="83">
        <f t="shared" si="3"/>
        <v>0</v>
      </c>
    </row>
    <row r="56" spans="1:12">
      <c r="A56" s="75">
        <v>54</v>
      </c>
      <c r="B56" s="89" t="s">
        <v>145</v>
      </c>
      <c r="C56" s="82">
        <v>22439</v>
      </c>
      <c r="D56" s="82">
        <v>23010</v>
      </c>
      <c r="E56" s="82">
        <v>23001</v>
      </c>
      <c r="F56" s="82"/>
      <c r="G56" s="82"/>
      <c r="H56" s="82"/>
      <c r="I56" s="90">
        <f t="shared" si="0"/>
        <v>2.5045679397477608E-2</v>
      </c>
      <c r="J56" s="83">
        <f t="shared" si="1"/>
        <v>562</v>
      </c>
      <c r="K56" s="83">
        <f t="shared" si="2"/>
        <v>-9</v>
      </c>
      <c r="L56" s="83">
        <f t="shared" si="3"/>
        <v>0</v>
      </c>
    </row>
    <row r="57" spans="1:12">
      <c r="A57" s="75">
        <v>55</v>
      </c>
      <c r="B57" s="89" t="s">
        <v>146</v>
      </c>
      <c r="C57" s="82">
        <v>24620</v>
      </c>
      <c r="D57" s="82">
        <v>26300</v>
      </c>
      <c r="E57" s="82">
        <v>26416</v>
      </c>
      <c r="F57" s="82"/>
      <c r="G57" s="82"/>
      <c r="H57" s="82"/>
      <c r="I57" s="90">
        <f t="shared" si="0"/>
        <v>7.2948822095857027E-2</v>
      </c>
      <c r="J57" s="83">
        <f t="shared" si="1"/>
        <v>1796</v>
      </c>
      <c r="K57" s="83">
        <f t="shared" si="2"/>
        <v>116</v>
      </c>
      <c r="L57" s="83">
        <f t="shared" si="3"/>
        <v>0</v>
      </c>
    </row>
    <row r="58" spans="1:12">
      <c r="A58" s="75">
        <v>56</v>
      </c>
      <c r="B58" s="89" t="s">
        <v>147</v>
      </c>
      <c r="C58" s="82">
        <v>2300</v>
      </c>
      <c r="D58" s="82">
        <v>2362</v>
      </c>
      <c r="E58" s="82">
        <v>2398</v>
      </c>
      <c r="F58" s="82"/>
      <c r="G58" s="82"/>
      <c r="H58" s="82"/>
      <c r="I58" s="90">
        <f t="shared" si="0"/>
        <v>4.2608695652173914E-2</v>
      </c>
      <c r="J58" s="83">
        <f t="shared" si="1"/>
        <v>98</v>
      </c>
      <c r="K58" s="83">
        <f t="shared" si="2"/>
        <v>36</v>
      </c>
      <c r="L58" s="83">
        <f t="shared" si="3"/>
        <v>0</v>
      </c>
    </row>
    <row r="59" spans="1:12">
      <c r="A59" s="75">
        <v>57</v>
      </c>
      <c r="B59" s="89" t="s">
        <v>148</v>
      </c>
      <c r="C59" s="82">
        <v>4059</v>
      </c>
      <c r="D59" s="82">
        <v>4254</v>
      </c>
      <c r="E59" s="82">
        <v>4266</v>
      </c>
      <c r="F59" s="82"/>
      <c r="G59" s="82"/>
      <c r="H59" s="82"/>
      <c r="I59" s="90">
        <f t="shared" si="0"/>
        <v>5.0997782705099776E-2</v>
      </c>
      <c r="J59" s="83">
        <f t="shared" si="1"/>
        <v>207</v>
      </c>
      <c r="K59" s="83">
        <f t="shared" si="2"/>
        <v>12</v>
      </c>
      <c r="L59" s="83">
        <f t="shared" si="3"/>
        <v>0</v>
      </c>
    </row>
    <row r="60" spans="1:12">
      <c r="A60" s="75">
        <v>58</v>
      </c>
      <c r="B60" s="89" t="s">
        <v>149</v>
      </c>
      <c r="C60" s="82">
        <v>9724</v>
      </c>
      <c r="D60" s="82">
        <v>9871</v>
      </c>
      <c r="E60" s="82">
        <v>10091</v>
      </c>
      <c r="F60" s="82"/>
      <c r="G60" s="82"/>
      <c r="H60" s="82"/>
      <c r="I60" s="90">
        <f t="shared" si="0"/>
        <v>3.7741670094611268E-2</v>
      </c>
      <c r="J60" s="83">
        <f t="shared" si="1"/>
        <v>367</v>
      </c>
      <c r="K60" s="83">
        <f t="shared" si="2"/>
        <v>220</v>
      </c>
      <c r="L60" s="83">
        <f t="shared" si="3"/>
        <v>0</v>
      </c>
    </row>
    <row r="61" spans="1:12">
      <c r="A61" s="75">
        <v>59</v>
      </c>
      <c r="B61" s="89" t="s">
        <v>150</v>
      </c>
      <c r="C61" s="82">
        <v>23351</v>
      </c>
      <c r="D61" s="82">
        <v>24709</v>
      </c>
      <c r="E61" s="82">
        <v>24895</v>
      </c>
      <c r="F61" s="82"/>
      <c r="G61" s="82"/>
      <c r="H61" s="82"/>
      <c r="I61" s="90">
        <f t="shared" si="0"/>
        <v>6.6121365252023473E-2</v>
      </c>
      <c r="J61" s="83">
        <f t="shared" si="1"/>
        <v>1544</v>
      </c>
      <c r="K61" s="83">
        <f t="shared" si="2"/>
        <v>186</v>
      </c>
      <c r="L61" s="83">
        <f t="shared" si="3"/>
        <v>0</v>
      </c>
    </row>
    <row r="62" spans="1:12">
      <c r="A62" s="75">
        <v>60</v>
      </c>
      <c r="B62" s="89" t="s">
        <v>151</v>
      </c>
      <c r="C62" s="82">
        <v>8419</v>
      </c>
      <c r="D62" s="82">
        <v>8826</v>
      </c>
      <c r="E62" s="82">
        <v>8924</v>
      </c>
      <c r="F62" s="82"/>
      <c r="G62" s="82"/>
      <c r="H62" s="82"/>
      <c r="I62" s="90">
        <f t="shared" si="0"/>
        <v>5.9983370946668252E-2</v>
      </c>
      <c r="J62" s="83">
        <f t="shared" si="1"/>
        <v>505</v>
      </c>
      <c r="K62" s="83">
        <f t="shared" si="2"/>
        <v>98</v>
      </c>
      <c r="L62" s="83">
        <f t="shared" si="3"/>
        <v>0</v>
      </c>
    </row>
    <row r="63" spans="1:12">
      <c r="A63" s="75">
        <v>61</v>
      </c>
      <c r="B63" s="89" t="s">
        <v>152</v>
      </c>
      <c r="C63" s="82">
        <v>17479</v>
      </c>
      <c r="D63" s="82">
        <v>18712</v>
      </c>
      <c r="E63" s="82">
        <v>18658</v>
      </c>
      <c r="F63" s="82"/>
      <c r="G63" s="82"/>
      <c r="H63" s="82"/>
      <c r="I63" s="90">
        <f t="shared" si="0"/>
        <v>6.745237141712912E-2</v>
      </c>
      <c r="J63" s="83">
        <f t="shared" si="1"/>
        <v>1179</v>
      </c>
      <c r="K63" s="83">
        <f t="shared" si="2"/>
        <v>-54</v>
      </c>
      <c r="L63" s="83">
        <f t="shared" si="3"/>
        <v>0</v>
      </c>
    </row>
    <row r="64" spans="1:12">
      <c r="A64" s="75">
        <v>62</v>
      </c>
      <c r="B64" s="89" t="s">
        <v>153</v>
      </c>
      <c r="C64" s="82">
        <v>1190</v>
      </c>
      <c r="D64" s="82">
        <v>1186</v>
      </c>
      <c r="E64" s="82">
        <v>1223</v>
      </c>
      <c r="F64" s="82"/>
      <c r="G64" s="82"/>
      <c r="H64" s="82"/>
      <c r="I64" s="90">
        <f t="shared" si="0"/>
        <v>2.7731092436974789E-2</v>
      </c>
      <c r="J64" s="83">
        <f t="shared" si="1"/>
        <v>33</v>
      </c>
      <c r="K64" s="83">
        <f t="shared" si="2"/>
        <v>37</v>
      </c>
      <c r="L64" s="83">
        <f t="shared" si="3"/>
        <v>0</v>
      </c>
    </row>
    <row r="65" spans="1:12">
      <c r="A65" s="75">
        <v>63</v>
      </c>
      <c r="B65" s="89" t="s">
        <v>154</v>
      </c>
      <c r="C65" s="82">
        <v>12528</v>
      </c>
      <c r="D65" s="82">
        <v>13482</v>
      </c>
      <c r="E65" s="82">
        <v>13614</v>
      </c>
      <c r="F65" s="82"/>
      <c r="G65" s="82"/>
      <c r="H65" s="82"/>
      <c r="I65" s="90">
        <f t="shared" si="0"/>
        <v>8.6685823754789268E-2</v>
      </c>
      <c r="J65" s="83">
        <f t="shared" si="1"/>
        <v>1086</v>
      </c>
      <c r="K65" s="83">
        <f t="shared" si="2"/>
        <v>132</v>
      </c>
      <c r="L65" s="83">
        <f t="shared" si="3"/>
        <v>0</v>
      </c>
    </row>
    <row r="66" spans="1:12">
      <c r="A66" s="75">
        <v>64</v>
      </c>
      <c r="B66" s="89" t="s">
        <v>155</v>
      </c>
      <c r="C66" s="82">
        <v>8520</v>
      </c>
      <c r="D66" s="82">
        <v>9224</v>
      </c>
      <c r="E66" s="82">
        <v>9227</v>
      </c>
      <c r="F66" s="82"/>
      <c r="G66" s="82"/>
      <c r="H66" s="82"/>
      <c r="I66" s="90">
        <f t="shared" si="0"/>
        <v>8.2981220657276991E-2</v>
      </c>
      <c r="J66" s="83">
        <f t="shared" si="1"/>
        <v>707</v>
      </c>
      <c r="K66" s="83">
        <f t="shared" si="2"/>
        <v>3</v>
      </c>
      <c r="L66" s="83">
        <f t="shared" si="3"/>
        <v>0</v>
      </c>
    </row>
    <row r="67" spans="1:12">
      <c r="A67" s="75">
        <v>65</v>
      </c>
      <c r="B67" s="89" t="s">
        <v>156</v>
      </c>
      <c r="C67" s="82">
        <v>8397</v>
      </c>
      <c r="D67" s="82">
        <v>8917</v>
      </c>
      <c r="E67" s="82">
        <v>9074</v>
      </c>
      <c r="F67" s="82"/>
      <c r="G67" s="82"/>
      <c r="H67" s="82"/>
      <c r="I67" s="90">
        <f t="shared" si="0"/>
        <v>8.0624032392521139E-2</v>
      </c>
      <c r="J67" s="83">
        <f t="shared" si="1"/>
        <v>677</v>
      </c>
      <c r="K67" s="83">
        <f t="shared" si="2"/>
        <v>157</v>
      </c>
      <c r="L67" s="83">
        <f t="shared" si="3"/>
        <v>0</v>
      </c>
    </row>
    <row r="68" spans="1:12">
      <c r="A68" s="75">
        <v>66</v>
      </c>
      <c r="B68" s="89" t="s">
        <v>157</v>
      </c>
      <c r="C68" s="82">
        <v>5941</v>
      </c>
      <c r="D68" s="82">
        <v>5823</v>
      </c>
      <c r="E68" s="82">
        <v>5874</v>
      </c>
      <c r="F68" s="82"/>
      <c r="G68" s="82"/>
      <c r="H68" s="82"/>
      <c r="I68" s="90">
        <f t="shared" ref="I68:I84" si="4">(E68-C68)/C68</f>
        <v>-1.1277562699882174E-2</v>
      </c>
      <c r="J68" s="83">
        <f t="shared" ref="J68:J84" si="5">E68-C68</f>
        <v>-67</v>
      </c>
      <c r="K68" s="83">
        <f t="shared" ref="K68:K84" si="6">E68-D68</f>
        <v>51</v>
      </c>
      <c r="L68" s="83">
        <f t="shared" ref="L68:L84" si="7">H68-G68</f>
        <v>0</v>
      </c>
    </row>
    <row r="69" spans="1:12">
      <c r="A69" s="75">
        <v>67</v>
      </c>
      <c r="B69" s="89" t="s">
        <v>158</v>
      </c>
      <c r="C69" s="82">
        <v>11078</v>
      </c>
      <c r="D69" s="82">
        <v>11132</v>
      </c>
      <c r="E69" s="82">
        <v>11208</v>
      </c>
      <c r="F69" s="82"/>
      <c r="G69" s="82"/>
      <c r="H69" s="82"/>
      <c r="I69" s="90">
        <f t="shared" si="4"/>
        <v>1.1734970211229464E-2</v>
      </c>
      <c r="J69" s="83">
        <f t="shared" si="5"/>
        <v>130</v>
      </c>
      <c r="K69" s="83">
        <f t="shared" si="6"/>
        <v>76</v>
      </c>
      <c r="L69" s="83">
        <f t="shared" si="7"/>
        <v>0</v>
      </c>
    </row>
    <row r="70" spans="1:12">
      <c r="A70" s="75">
        <v>68</v>
      </c>
      <c r="B70" s="89" t="s">
        <v>159</v>
      </c>
      <c r="C70" s="82">
        <v>6915</v>
      </c>
      <c r="D70" s="82">
        <v>7324</v>
      </c>
      <c r="E70" s="82">
        <v>7376</v>
      </c>
      <c r="F70" s="82"/>
      <c r="G70" s="82"/>
      <c r="H70" s="82"/>
      <c r="I70" s="90">
        <f t="shared" si="4"/>
        <v>6.6666666666666666E-2</v>
      </c>
      <c r="J70" s="83">
        <f t="shared" si="5"/>
        <v>461</v>
      </c>
      <c r="K70" s="83">
        <f t="shared" si="6"/>
        <v>52</v>
      </c>
      <c r="L70" s="83">
        <f t="shared" si="7"/>
        <v>0</v>
      </c>
    </row>
    <row r="71" spans="1:12">
      <c r="A71" s="75">
        <v>69</v>
      </c>
      <c r="B71" s="89" t="s">
        <v>160</v>
      </c>
      <c r="C71" s="82">
        <v>1135</v>
      </c>
      <c r="D71" s="82">
        <v>1179</v>
      </c>
      <c r="E71" s="82">
        <v>1223</v>
      </c>
      <c r="F71" s="82"/>
      <c r="G71" s="82"/>
      <c r="H71" s="82"/>
      <c r="I71" s="90">
        <f t="shared" si="4"/>
        <v>7.7533039647577087E-2</v>
      </c>
      <c r="J71" s="83">
        <f t="shared" si="5"/>
        <v>88</v>
      </c>
      <c r="K71" s="83">
        <f t="shared" si="6"/>
        <v>44</v>
      </c>
      <c r="L71" s="83">
        <f t="shared" si="7"/>
        <v>0</v>
      </c>
    </row>
    <row r="72" spans="1:12">
      <c r="A72" s="75">
        <v>70</v>
      </c>
      <c r="B72" s="89" t="s">
        <v>161</v>
      </c>
      <c r="C72" s="82">
        <v>4504</v>
      </c>
      <c r="D72" s="82">
        <v>4594</v>
      </c>
      <c r="E72" s="82">
        <v>4614</v>
      </c>
      <c r="F72" s="82"/>
      <c r="G72" s="82"/>
      <c r="H72" s="82"/>
      <c r="I72" s="90">
        <f t="shared" si="4"/>
        <v>2.4422735346358793E-2</v>
      </c>
      <c r="J72" s="83">
        <f t="shared" si="5"/>
        <v>110</v>
      </c>
      <c r="K72" s="83">
        <f t="shared" si="6"/>
        <v>20</v>
      </c>
      <c r="L72" s="83">
        <f t="shared" si="7"/>
        <v>0</v>
      </c>
    </row>
    <row r="73" spans="1:12">
      <c r="A73" s="75">
        <v>71</v>
      </c>
      <c r="B73" s="89" t="s">
        <v>162</v>
      </c>
      <c r="C73" s="82">
        <v>4883</v>
      </c>
      <c r="D73" s="82">
        <v>4881</v>
      </c>
      <c r="E73" s="82">
        <v>4917</v>
      </c>
      <c r="F73" s="82"/>
      <c r="G73" s="82"/>
      <c r="H73" s="82"/>
      <c r="I73" s="90">
        <f t="shared" si="4"/>
        <v>6.9629326233872618E-3</v>
      </c>
      <c r="J73" s="83">
        <f t="shared" si="5"/>
        <v>34</v>
      </c>
      <c r="K73" s="83">
        <f t="shared" si="6"/>
        <v>36</v>
      </c>
      <c r="L73" s="83">
        <f t="shared" si="7"/>
        <v>0</v>
      </c>
    </row>
    <row r="74" spans="1:12">
      <c r="A74" s="75">
        <v>72</v>
      </c>
      <c r="B74" s="89" t="s">
        <v>163</v>
      </c>
      <c r="C74" s="82">
        <v>3962</v>
      </c>
      <c r="D74" s="82">
        <v>4305</v>
      </c>
      <c r="E74" s="82">
        <v>4366</v>
      </c>
      <c r="F74" s="82"/>
      <c r="G74" s="82"/>
      <c r="H74" s="82"/>
      <c r="I74" s="90">
        <f t="shared" si="4"/>
        <v>0.10196870267541645</v>
      </c>
      <c r="J74" s="83">
        <f t="shared" si="5"/>
        <v>404</v>
      </c>
      <c r="K74" s="83">
        <f t="shared" si="6"/>
        <v>61</v>
      </c>
      <c r="L74" s="83">
        <f t="shared" si="7"/>
        <v>0</v>
      </c>
    </row>
    <row r="75" spans="1:12">
      <c r="A75" s="75">
        <v>73</v>
      </c>
      <c r="B75" s="89" t="s">
        <v>164</v>
      </c>
      <c r="C75" s="82">
        <v>2328</v>
      </c>
      <c r="D75" s="82">
        <v>2607</v>
      </c>
      <c r="E75" s="82">
        <v>2707</v>
      </c>
      <c r="F75" s="82"/>
      <c r="G75" s="82"/>
      <c r="H75" s="82"/>
      <c r="I75" s="90">
        <f t="shared" si="4"/>
        <v>0.16280068728522337</v>
      </c>
      <c r="J75" s="83">
        <f t="shared" si="5"/>
        <v>379</v>
      </c>
      <c r="K75" s="83">
        <f t="shared" si="6"/>
        <v>100</v>
      </c>
      <c r="L75" s="83">
        <f t="shared" si="7"/>
        <v>0</v>
      </c>
    </row>
    <row r="76" spans="1:12">
      <c r="A76" s="75">
        <v>74</v>
      </c>
      <c r="B76" s="89" t="s">
        <v>165</v>
      </c>
      <c r="C76" s="82">
        <v>4129</v>
      </c>
      <c r="D76" s="82">
        <v>4154</v>
      </c>
      <c r="E76" s="82">
        <v>4181</v>
      </c>
      <c r="F76" s="82"/>
      <c r="G76" s="82"/>
      <c r="H76" s="82"/>
      <c r="I76" s="90">
        <f t="shared" si="4"/>
        <v>1.2593848389440542E-2</v>
      </c>
      <c r="J76" s="83">
        <f t="shared" si="5"/>
        <v>52</v>
      </c>
      <c r="K76" s="83">
        <f t="shared" si="6"/>
        <v>27</v>
      </c>
      <c r="L76" s="83">
        <f t="shared" si="7"/>
        <v>0</v>
      </c>
    </row>
    <row r="77" spans="1:12">
      <c r="A77" s="75">
        <v>75</v>
      </c>
      <c r="B77" s="89" t="s">
        <v>166</v>
      </c>
      <c r="C77" s="82">
        <v>1249</v>
      </c>
      <c r="D77" s="82">
        <v>1280</v>
      </c>
      <c r="E77" s="82">
        <v>1291</v>
      </c>
      <c r="F77" s="82"/>
      <c r="G77" s="82"/>
      <c r="H77" s="82"/>
      <c r="I77" s="90">
        <f t="shared" si="4"/>
        <v>3.3626901521216973E-2</v>
      </c>
      <c r="J77" s="83">
        <f t="shared" si="5"/>
        <v>42</v>
      </c>
      <c r="K77" s="83">
        <f t="shared" si="6"/>
        <v>11</v>
      </c>
      <c r="L77" s="83">
        <f t="shared" si="7"/>
        <v>0</v>
      </c>
    </row>
    <row r="78" spans="1:12">
      <c r="A78" s="75">
        <v>76</v>
      </c>
      <c r="B78" s="89" t="s">
        <v>167</v>
      </c>
      <c r="C78" s="82">
        <v>1876</v>
      </c>
      <c r="D78" s="82">
        <v>1981</v>
      </c>
      <c r="E78" s="82">
        <v>1994</v>
      </c>
      <c r="F78" s="82"/>
      <c r="G78" s="82"/>
      <c r="H78" s="82"/>
      <c r="I78" s="90">
        <f t="shared" si="4"/>
        <v>6.2899786780383798E-2</v>
      </c>
      <c r="J78" s="83">
        <f t="shared" si="5"/>
        <v>118</v>
      </c>
      <c r="K78" s="83">
        <f t="shared" si="6"/>
        <v>13</v>
      </c>
      <c r="L78" s="83">
        <f t="shared" si="7"/>
        <v>0</v>
      </c>
    </row>
    <row r="79" spans="1:12">
      <c r="A79" s="75">
        <v>77</v>
      </c>
      <c r="B79" s="89" t="s">
        <v>168</v>
      </c>
      <c r="C79" s="82">
        <v>6788</v>
      </c>
      <c r="D79" s="82">
        <v>7081</v>
      </c>
      <c r="E79" s="82">
        <v>7107</v>
      </c>
      <c r="F79" s="82"/>
      <c r="G79" s="82"/>
      <c r="H79" s="82"/>
      <c r="I79" s="90">
        <f t="shared" si="4"/>
        <v>4.6994696523276369E-2</v>
      </c>
      <c r="J79" s="83">
        <f t="shared" si="5"/>
        <v>319</v>
      </c>
      <c r="K79" s="83">
        <f t="shared" si="6"/>
        <v>26</v>
      </c>
      <c r="L79" s="83">
        <f t="shared" si="7"/>
        <v>0</v>
      </c>
    </row>
    <row r="80" spans="1:12">
      <c r="A80" s="75">
        <v>78</v>
      </c>
      <c r="B80" s="89" t="s">
        <v>169</v>
      </c>
      <c r="C80" s="82">
        <v>5208</v>
      </c>
      <c r="D80" s="82">
        <v>5198</v>
      </c>
      <c r="E80" s="82">
        <v>5224</v>
      </c>
      <c r="F80" s="82"/>
      <c r="G80" s="82"/>
      <c r="H80" s="82"/>
      <c r="I80" s="90">
        <f t="shared" si="4"/>
        <v>3.0721966205837174E-3</v>
      </c>
      <c r="J80" s="83">
        <f t="shared" si="5"/>
        <v>16</v>
      </c>
      <c r="K80" s="83">
        <f t="shared" si="6"/>
        <v>26</v>
      </c>
      <c r="L80" s="83">
        <f t="shared" si="7"/>
        <v>0</v>
      </c>
    </row>
    <row r="81" spans="1:12">
      <c r="A81" s="75">
        <v>79</v>
      </c>
      <c r="B81" s="89" t="s">
        <v>170</v>
      </c>
      <c r="C81" s="82">
        <v>1581</v>
      </c>
      <c r="D81" s="82">
        <v>1620</v>
      </c>
      <c r="E81" s="82">
        <v>1637</v>
      </c>
      <c r="F81" s="82"/>
      <c r="G81" s="82"/>
      <c r="H81" s="82"/>
      <c r="I81" s="90">
        <f t="shared" si="4"/>
        <v>3.5420619860847567E-2</v>
      </c>
      <c r="J81" s="83">
        <f t="shared" si="5"/>
        <v>56</v>
      </c>
      <c r="K81" s="83">
        <f t="shared" si="6"/>
        <v>17</v>
      </c>
      <c r="L81" s="83">
        <f t="shared" si="7"/>
        <v>0</v>
      </c>
    </row>
    <row r="82" spans="1:12">
      <c r="A82" s="75">
        <v>80</v>
      </c>
      <c r="B82" s="89" t="s">
        <v>171</v>
      </c>
      <c r="C82" s="82">
        <v>6628</v>
      </c>
      <c r="D82" s="82">
        <v>7004</v>
      </c>
      <c r="E82" s="82">
        <v>6964</v>
      </c>
      <c r="F82" s="82"/>
      <c r="G82" s="82"/>
      <c r="H82" s="82"/>
      <c r="I82" s="90">
        <f t="shared" si="4"/>
        <v>5.0694025347012672E-2</v>
      </c>
      <c r="J82" s="83">
        <f t="shared" si="5"/>
        <v>336</v>
      </c>
      <c r="K82" s="83">
        <f t="shared" si="6"/>
        <v>-40</v>
      </c>
      <c r="L82" s="83">
        <f t="shared" si="7"/>
        <v>0</v>
      </c>
    </row>
    <row r="83" spans="1:12">
      <c r="A83" s="75">
        <v>81</v>
      </c>
      <c r="B83" s="89" t="s">
        <v>172</v>
      </c>
      <c r="C83" s="82">
        <v>7823</v>
      </c>
      <c r="D83" s="82">
        <v>8226</v>
      </c>
      <c r="E83" s="82">
        <v>8269</v>
      </c>
      <c r="F83" s="82"/>
      <c r="G83" s="82"/>
      <c r="H83" s="82"/>
      <c r="I83" s="90">
        <f t="shared" si="4"/>
        <v>5.7011376709702161E-2</v>
      </c>
      <c r="J83" s="83">
        <f t="shared" si="5"/>
        <v>446</v>
      </c>
      <c r="K83" s="83">
        <f t="shared" si="6"/>
        <v>43</v>
      </c>
      <c r="L83" s="83">
        <f t="shared" si="7"/>
        <v>0</v>
      </c>
    </row>
    <row r="84" spans="1:12" s="116" customFormat="1">
      <c r="A84" s="192" t="s">
        <v>173</v>
      </c>
      <c r="B84" s="192"/>
      <c r="C84" s="118">
        <v>1777436</v>
      </c>
      <c r="D84" s="118">
        <v>1864705</v>
      </c>
      <c r="E84" s="118">
        <v>1875903</v>
      </c>
      <c r="F84" s="118"/>
      <c r="G84" s="118"/>
      <c r="H84" s="118"/>
      <c r="I84" s="113">
        <f t="shared" si="4"/>
        <v>5.5398337830447904E-2</v>
      </c>
      <c r="J84" s="119">
        <f t="shared" si="5"/>
        <v>98467</v>
      </c>
      <c r="K84" s="119">
        <f t="shared" si="6"/>
        <v>11198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B64" sqref="B64"/>
    </sheetView>
  </sheetViews>
  <sheetFormatPr defaultRowHeight="15"/>
  <cols>
    <col min="1" max="1" width="9.140625" style="157"/>
    <col min="2" max="2" width="16.7109375" style="157" customWidth="1"/>
    <col min="3" max="3" width="10.140625" style="157" customWidth="1"/>
    <col min="4" max="4" width="21.28515625" style="157" customWidth="1"/>
    <col min="5" max="5" width="9.28515625" style="157" customWidth="1"/>
    <col min="6" max="6" width="11.7109375" style="157" customWidth="1"/>
    <col min="7" max="7" width="8.7109375" style="157" customWidth="1"/>
    <col min="8" max="8" width="10.5703125" style="157" bestFit="1" customWidth="1"/>
    <col min="9" max="16384" width="9.140625" style="157"/>
  </cols>
  <sheetData>
    <row r="1" spans="1:8" ht="45">
      <c r="A1" s="175" t="s">
        <v>0</v>
      </c>
      <c r="B1" s="175" t="s">
        <v>286</v>
      </c>
      <c r="C1" s="175" t="s">
        <v>287</v>
      </c>
      <c r="D1" s="175" t="s">
        <v>288</v>
      </c>
      <c r="E1" s="175" t="s">
        <v>289</v>
      </c>
      <c r="F1" s="175" t="s">
        <v>290</v>
      </c>
      <c r="G1" s="175" t="s">
        <v>291</v>
      </c>
      <c r="H1" s="175" t="s">
        <v>292</v>
      </c>
    </row>
    <row r="2" spans="1:8">
      <c r="A2" s="176">
        <v>41275</v>
      </c>
      <c r="B2" s="159">
        <v>11698045</v>
      </c>
      <c r="C2" s="177">
        <f>(B2/$B$2)*100</f>
        <v>100</v>
      </c>
      <c r="D2" s="159">
        <v>2963719</v>
      </c>
      <c r="E2" s="177">
        <f>(D2/$D$2)*100</f>
        <v>100</v>
      </c>
      <c r="F2" s="159">
        <v>2667984</v>
      </c>
      <c r="G2" s="177">
        <f>(F2/$F$2*100)</f>
        <v>100</v>
      </c>
      <c r="H2" s="159">
        <f>B2+D2+F2</f>
        <v>17329748</v>
      </c>
    </row>
    <row r="3" spans="1:8">
      <c r="A3" s="176">
        <v>41306</v>
      </c>
      <c r="B3" s="159">
        <v>11620928</v>
      </c>
      <c r="C3" s="177">
        <f t="shared" ref="C3:C65" si="0">(B3/$B$2)*100</f>
        <v>99.340770188522953</v>
      </c>
      <c r="D3" s="159">
        <v>2969232</v>
      </c>
      <c r="E3" s="177">
        <f t="shared" ref="E3:E65" si="1">(D3/$D$2)*100</f>
        <v>100.18601628561952</v>
      </c>
      <c r="F3" s="159">
        <v>2670744</v>
      </c>
      <c r="G3" s="177">
        <f t="shared" ref="G3:G63" si="2">(F3/$F$2*100)</f>
        <v>100.10344889624525</v>
      </c>
      <c r="H3" s="159">
        <f>B3+D3+F3</f>
        <v>17260904</v>
      </c>
    </row>
    <row r="4" spans="1:8">
      <c r="A4" s="176">
        <v>41334</v>
      </c>
      <c r="B4" s="159">
        <v>11896801</v>
      </c>
      <c r="C4" s="177">
        <f t="shared" si="0"/>
        <v>101.69905313238236</v>
      </c>
      <c r="D4" s="159">
        <v>2973096</v>
      </c>
      <c r="E4" s="177">
        <f t="shared" si="1"/>
        <v>100.31639301836645</v>
      </c>
      <c r="F4" s="159">
        <v>2651342</v>
      </c>
      <c r="G4" s="177">
        <f t="shared" si="2"/>
        <v>99.376233140828433</v>
      </c>
      <c r="H4" s="159">
        <f t="shared" ref="H4:H63" si="3">B4+D4+F4</f>
        <v>17521239</v>
      </c>
    </row>
    <row r="5" spans="1:8">
      <c r="A5" s="176">
        <v>41365</v>
      </c>
      <c r="B5" s="159">
        <v>12132681</v>
      </c>
      <c r="C5" s="177">
        <f t="shared" si="0"/>
        <v>103.71545843771331</v>
      </c>
      <c r="D5" s="159">
        <v>2976760</v>
      </c>
      <c r="E5" s="177">
        <f t="shared" si="1"/>
        <v>100.44002147302089</v>
      </c>
      <c r="F5" s="159">
        <v>2649513</v>
      </c>
      <c r="G5" s="177">
        <f t="shared" si="2"/>
        <v>99.307679506323879</v>
      </c>
      <c r="H5" s="159">
        <f t="shared" si="3"/>
        <v>17758954</v>
      </c>
    </row>
    <row r="6" spans="1:8">
      <c r="A6" s="176">
        <v>41395</v>
      </c>
      <c r="B6" s="159">
        <v>12216079</v>
      </c>
      <c r="C6" s="177">
        <f t="shared" si="0"/>
        <v>104.42838098160847</v>
      </c>
      <c r="D6" s="159">
        <v>2981302</v>
      </c>
      <c r="E6" s="177">
        <f t="shared" si="1"/>
        <v>100.59327486850135</v>
      </c>
      <c r="F6" s="159">
        <v>2650756</v>
      </c>
      <c r="G6" s="177">
        <f t="shared" si="2"/>
        <v>99.354268991118388</v>
      </c>
      <c r="H6" s="159">
        <f t="shared" si="3"/>
        <v>17848137</v>
      </c>
    </row>
    <row r="7" spans="1:8">
      <c r="A7" s="176">
        <v>41426</v>
      </c>
      <c r="B7" s="159">
        <v>12274403</v>
      </c>
      <c r="C7" s="177">
        <f t="shared" si="0"/>
        <v>104.92696001767816</v>
      </c>
      <c r="D7" s="159">
        <v>2974355</v>
      </c>
      <c r="E7" s="177">
        <f t="shared" si="1"/>
        <v>100.35887342895869</v>
      </c>
      <c r="F7" s="159">
        <v>2663305</v>
      </c>
      <c r="G7" s="177">
        <f t="shared" si="2"/>
        <v>99.82462413567697</v>
      </c>
      <c r="H7" s="159">
        <f t="shared" si="3"/>
        <v>17912063</v>
      </c>
    </row>
    <row r="8" spans="1:8">
      <c r="A8" s="176">
        <v>41456</v>
      </c>
      <c r="B8" s="159">
        <v>12200031</v>
      </c>
      <c r="C8" s="177">
        <f t="shared" si="0"/>
        <v>104.29119566560054</v>
      </c>
      <c r="D8" s="159">
        <v>2970694</v>
      </c>
      <c r="E8" s="177">
        <f t="shared" si="1"/>
        <v>100.23534619847563</v>
      </c>
      <c r="F8" s="159">
        <v>2668898</v>
      </c>
      <c r="G8" s="177">
        <f t="shared" si="2"/>
        <v>100.03425807651021</v>
      </c>
      <c r="H8" s="159">
        <f t="shared" si="3"/>
        <v>17839623</v>
      </c>
    </row>
    <row r="9" spans="1:8">
      <c r="A9" s="176">
        <v>41487</v>
      </c>
      <c r="B9" s="159">
        <v>12236880</v>
      </c>
      <c r="C9" s="177">
        <f t="shared" si="0"/>
        <v>104.60619701839069</v>
      </c>
      <c r="D9" s="159">
        <v>2931681</v>
      </c>
      <c r="E9" s="177">
        <f t="shared" si="1"/>
        <v>98.91899333236384</v>
      </c>
      <c r="F9" s="159">
        <v>2663081</v>
      </c>
      <c r="G9" s="177">
        <f t="shared" si="2"/>
        <v>99.816228283228085</v>
      </c>
      <c r="H9" s="159">
        <f t="shared" si="3"/>
        <v>17831642</v>
      </c>
    </row>
    <row r="10" spans="1:8">
      <c r="A10" s="176">
        <v>41518</v>
      </c>
      <c r="B10" s="159">
        <v>12523723</v>
      </c>
      <c r="C10" s="177">
        <f t="shared" si="0"/>
        <v>107.05825631547836</v>
      </c>
      <c r="D10" s="159">
        <v>2883080</v>
      </c>
      <c r="E10" s="177">
        <f t="shared" si="1"/>
        <v>97.279128014497999</v>
      </c>
      <c r="F10" s="159">
        <v>2707070</v>
      </c>
      <c r="G10" s="177">
        <f t="shared" si="2"/>
        <v>101.46500128936304</v>
      </c>
      <c r="H10" s="159">
        <f t="shared" si="3"/>
        <v>18113873</v>
      </c>
    </row>
    <row r="11" spans="1:8">
      <c r="A11" s="176">
        <v>41548</v>
      </c>
      <c r="B11" s="159">
        <v>12297151</v>
      </c>
      <c r="C11" s="177">
        <f t="shared" si="0"/>
        <v>105.12141986118193</v>
      </c>
      <c r="D11" s="159">
        <v>2856746</v>
      </c>
      <c r="E11" s="177">
        <f t="shared" si="1"/>
        <v>96.390582238059679</v>
      </c>
      <c r="F11" s="159">
        <v>2756891</v>
      </c>
      <c r="G11" s="177">
        <f t="shared" si="2"/>
        <v>103.33236631104235</v>
      </c>
      <c r="H11" s="159">
        <f t="shared" si="3"/>
        <v>17910788</v>
      </c>
    </row>
    <row r="12" spans="1:8">
      <c r="A12" s="176">
        <v>41579</v>
      </c>
      <c r="B12" s="159">
        <v>12433976</v>
      </c>
      <c r="C12" s="177">
        <f t="shared" si="0"/>
        <v>106.29105974545318</v>
      </c>
      <c r="D12" s="159">
        <v>2800861</v>
      </c>
      <c r="E12" s="177">
        <f t="shared" si="1"/>
        <v>94.504944632065317</v>
      </c>
      <c r="F12" s="159">
        <v>2766055</v>
      </c>
      <c r="G12" s="177">
        <f t="shared" si="2"/>
        <v>103.6758466317639</v>
      </c>
      <c r="H12" s="159">
        <f t="shared" si="3"/>
        <v>18000892</v>
      </c>
    </row>
    <row r="13" spans="1:8">
      <c r="A13" s="176">
        <v>41609</v>
      </c>
      <c r="B13" s="159">
        <v>12363785</v>
      </c>
      <c r="C13" s="177">
        <f t="shared" si="0"/>
        <v>105.69103640822036</v>
      </c>
      <c r="D13" s="159">
        <v>2760917</v>
      </c>
      <c r="E13" s="177">
        <f t="shared" si="1"/>
        <v>93.157178531432976</v>
      </c>
      <c r="F13" s="159">
        <v>2822178</v>
      </c>
      <c r="G13" s="177">
        <f t="shared" si="2"/>
        <v>105.77941996653652</v>
      </c>
      <c r="H13" s="159">
        <f t="shared" si="3"/>
        <v>17946880</v>
      </c>
    </row>
    <row r="14" spans="1:8">
      <c r="A14" s="176">
        <v>41640</v>
      </c>
      <c r="B14" s="159">
        <v>12329012</v>
      </c>
      <c r="C14" s="177">
        <f t="shared" si="0"/>
        <v>105.39378161051698</v>
      </c>
      <c r="D14" s="159">
        <v>2720965</v>
      </c>
      <c r="E14" s="177">
        <f t="shared" si="1"/>
        <v>91.809142499676923</v>
      </c>
      <c r="F14" s="159">
        <v>2838873</v>
      </c>
      <c r="G14" s="177">
        <f t="shared" si="2"/>
        <v>106.40517334436788</v>
      </c>
      <c r="H14" s="159">
        <f t="shared" si="3"/>
        <v>17888850</v>
      </c>
    </row>
    <row r="15" spans="1:8">
      <c r="A15" s="176">
        <v>41671</v>
      </c>
      <c r="B15" s="159">
        <v>12355589</v>
      </c>
      <c r="C15" s="177">
        <f t="shared" si="0"/>
        <v>105.62097341906276</v>
      </c>
      <c r="D15" s="159">
        <v>2855300</v>
      </c>
      <c r="E15" s="177">
        <f t="shared" si="1"/>
        <v>96.341792187450963</v>
      </c>
      <c r="F15" s="159">
        <v>2836699</v>
      </c>
      <c r="G15" s="177">
        <f t="shared" si="2"/>
        <v>106.32368859783267</v>
      </c>
      <c r="H15" s="159">
        <f t="shared" si="3"/>
        <v>18047588</v>
      </c>
    </row>
    <row r="16" spans="1:8">
      <c r="A16" s="176">
        <v>41699</v>
      </c>
      <c r="B16" s="159">
        <v>12566310</v>
      </c>
      <c r="C16" s="177">
        <f t="shared" si="0"/>
        <v>107.42230859942836</v>
      </c>
      <c r="D16" s="159">
        <v>2871284</v>
      </c>
      <c r="E16" s="177">
        <f t="shared" si="1"/>
        <v>96.881114572602868</v>
      </c>
      <c r="F16" s="159">
        <v>2849623</v>
      </c>
      <c r="G16" s="177">
        <f t="shared" si="2"/>
        <v>106.80809929894633</v>
      </c>
      <c r="H16" s="159">
        <f t="shared" si="3"/>
        <v>18287217</v>
      </c>
    </row>
    <row r="17" spans="1:8">
      <c r="A17" s="176">
        <v>41730</v>
      </c>
      <c r="B17" s="159">
        <v>12730077</v>
      </c>
      <c r="C17" s="177">
        <f t="shared" si="0"/>
        <v>108.8222604717284</v>
      </c>
      <c r="D17" s="159">
        <v>2815090</v>
      </c>
      <c r="E17" s="177">
        <f t="shared" si="1"/>
        <v>94.985050876955611</v>
      </c>
      <c r="F17" s="159">
        <v>2844868</v>
      </c>
      <c r="G17" s="177">
        <f t="shared" si="2"/>
        <v>106.62987484182813</v>
      </c>
      <c r="H17" s="159">
        <f t="shared" si="3"/>
        <v>18390035</v>
      </c>
    </row>
    <row r="18" spans="1:8">
      <c r="A18" s="176">
        <v>41760</v>
      </c>
      <c r="B18" s="159">
        <v>12922571</v>
      </c>
      <c r="C18" s="177">
        <f t="shared" si="0"/>
        <v>110.46778329199452</v>
      </c>
      <c r="D18" s="159">
        <v>2815276</v>
      </c>
      <c r="E18" s="177">
        <f t="shared" si="1"/>
        <v>94.991326775581626</v>
      </c>
      <c r="F18" s="159">
        <v>2849314</v>
      </c>
      <c r="G18" s="177">
        <f t="shared" si="2"/>
        <v>106.79651752034496</v>
      </c>
      <c r="H18" s="159">
        <f t="shared" si="3"/>
        <v>18587161</v>
      </c>
    </row>
    <row r="19" spans="1:8">
      <c r="A19" s="176">
        <v>41791</v>
      </c>
      <c r="B19" s="159">
        <v>13034290</v>
      </c>
      <c r="C19" s="177">
        <f t="shared" si="0"/>
        <v>111.42280611845825</v>
      </c>
      <c r="D19" s="159">
        <v>2816946</v>
      </c>
      <c r="E19" s="177">
        <f t="shared" si="1"/>
        <v>95.04767489765392</v>
      </c>
      <c r="F19" s="159">
        <v>2852087</v>
      </c>
      <c r="G19" s="177">
        <f t="shared" si="2"/>
        <v>106.90045367588412</v>
      </c>
      <c r="H19" s="159">
        <f t="shared" si="3"/>
        <v>18703323</v>
      </c>
    </row>
    <row r="20" spans="1:8">
      <c r="A20" s="176">
        <v>41821</v>
      </c>
      <c r="B20" s="159">
        <v>12701507</v>
      </c>
      <c r="C20" s="177">
        <f t="shared" si="0"/>
        <v>108.57803162836184</v>
      </c>
      <c r="D20" s="159">
        <v>2875917</v>
      </c>
      <c r="E20" s="177">
        <f t="shared" si="1"/>
        <v>97.037438434615424</v>
      </c>
      <c r="F20" s="159">
        <v>2864800</v>
      </c>
      <c r="G20" s="177">
        <f t="shared" si="2"/>
        <v>107.37695578384279</v>
      </c>
      <c r="H20" s="159">
        <f t="shared" si="3"/>
        <v>18442224</v>
      </c>
    </row>
    <row r="21" spans="1:8">
      <c r="A21" s="176">
        <v>41852</v>
      </c>
      <c r="B21" s="159">
        <v>12884711</v>
      </c>
      <c r="C21" s="177">
        <f t="shared" si="0"/>
        <v>110.14413946945835</v>
      </c>
      <c r="D21" s="159">
        <v>2909657</v>
      </c>
      <c r="E21" s="177">
        <f t="shared" si="1"/>
        <v>98.175872948818693</v>
      </c>
      <c r="F21" s="159">
        <v>2859563</v>
      </c>
      <c r="G21" s="177">
        <f t="shared" si="2"/>
        <v>107.18066525136582</v>
      </c>
      <c r="H21" s="159">
        <f t="shared" si="3"/>
        <v>18653931</v>
      </c>
    </row>
    <row r="22" spans="1:8">
      <c r="A22" s="176">
        <v>41883</v>
      </c>
      <c r="B22" s="159">
        <v>13155308</v>
      </c>
      <c r="C22" s="177">
        <f t="shared" si="0"/>
        <v>112.45732086002404</v>
      </c>
      <c r="D22" s="159">
        <v>2907549</v>
      </c>
      <c r="E22" s="177">
        <f t="shared" si="1"/>
        <v>98.104746097723833</v>
      </c>
      <c r="F22" s="159">
        <v>2879940</v>
      </c>
      <c r="G22" s="177">
        <f t="shared" si="2"/>
        <v>107.94442545382581</v>
      </c>
      <c r="H22" s="159">
        <f t="shared" si="3"/>
        <v>18942797</v>
      </c>
    </row>
    <row r="23" spans="1:8">
      <c r="A23" s="176">
        <v>41913</v>
      </c>
      <c r="B23" s="159">
        <v>13072609</v>
      </c>
      <c r="C23" s="177">
        <f t="shared" si="0"/>
        <v>111.75037367354972</v>
      </c>
      <c r="D23" s="159">
        <v>2924846</v>
      </c>
      <c r="E23" s="177">
        <f t="shared" si="1"/>
        <v>98.688370928552942</v>
      </c>
      <c r="F23" s="159">
        <v>2908367</v>
      </c>
      <c r="G23" s="177">
        <f t="shared" si="2"/>
        <v>109.0099116036678</v>
      </c>
      <c r="H23" s="159">
        <f t="shared" si="3"/>
        <v>18905822</v>
      </c>
    </row>
    <row r="24" spans="1:8">
      <c r="A24" s="176">
        <v>41944</v>
      </c>
      <c r="B24" s="159">
        <v>13100694</v>
      </c>
      <c r="C24" s="177">
        <f t="shared" si="0"/>
        <v>111.99045652500055</v>
      </c>
      <c r="D24" s="159">
        <v>2868886</v>
      </c>
      <c r="E24" s="177">
        <f t="shared" si="1"/>
        <v>96.800202718273894</v>
      </c>
      <c r="F24" s="159">
        <v>2929226</v>
      </c>
      <c r="G24" s="177">
        <f t="shared" si="2"/>
        <v>109.79173788148655</v>
      </c>
      <c r="H24" s="159">
        <f t="shared" si="3"/>
        <v>18898806</v>
      </c>
    </row>
    <row r="25" spans="1:8">
      <c r="A25" s="176">
        <v>41974</v>
      </c>
      <c r="B25" s="159">
        <v>13093230</v>
      </c>
      <c r="C25" s="177">
        <f t="shared" si="0"/>
        <v>111.92665099168279</v>
      </c>
      <c r="D25" s="159">
        <v>2827633</v>
      </c>
      <c r="E25" s="177">
        <f t="shared" si="1"/>
        <v>95.40826913752619</v>
      </c>
      <c r="F25" s="159">
        <v>2909003</v>
      </c>
      <c r="G25" s="177">
        <f t="shared" si="2"/>
        <v>109.03374982758518</v>
      </c>
      <c r="H25" s="159">
        <f t="shared" si="3"/>
        <v>18829866</v>
      </c>
    </row>
    <row r="26" spans="1:8">
      <c r="A26" s="176">
        <v>42005</v>
      </c>
      <c r="B26" s="159">
        <v>12913416</v>
      </c>
      <c r="C26" s="177">
        <f t="shared" si="0"/>
        <v>110.38952235181179</v>
      </c>
      <c r="D26" s="159">
        <v>2821819</v>
      </c>
      <c r="E26" s="177">
        <f t="shared" si="1"/>
        <v>95.212096693377475</v>
      </c>
      <c r="F26" s="159">
        <v>2926680</v>
      </c>
      <c r="G26" s="177">
        <f t="shared" si="2"/>
        <v>109.69631002284872</v>
      </c>
      <c r="H26" s="159">
        <f t="shared" si="3"/>
        <v>18661915</v>
      </c>
    </row>
    <row r="27" spans="1:8">
      <c r="A27" s="176">
        <v>42036</v>
      </c>
      <c r="B27" s="159">
        <v>12851205</v>
      </c>
      <c r="C27" s="177">
        <f t="shared" si="0"/>
        <v>109.85771554135755</v>
      </c>
      <c r="D27" s="159">
        <v>2914541</v>
      </c>
      <c r="E27" s="177">
        <f t="shared" si="1"/>
        <v>98.340665899837333</v>
      </c>
      <c r="F27" s="159">
        <v>2929385</v>
      </c>
      <c r="G27" s="177">
        <f t="shared" si="2"/>
        <v>109.7976974374659</v>
      </c>
      <c r="H27" s="159">
        <f t="shared" si="3"/>
        <v>18695131</v>
      </c>
    </row>
    <row r="28" spans="1:8">
      <c r="A28" s="176">
        <v>42064</v>
      </c>
      <c r="B28" s="159">
        <v>13148326</v>
      </c>
      <c r="C28" s="177">
        <f t="shared" si="0"/>
        <v>112.39763567331123</v>
      </c>
      <c r="D28" s="159">
        <v>2898016</v>
      </c>
      <c r="E28" s="177">
        <f t="shared" si="1"/>
        <v>97.783089422445244</v>
      </c>
      <c r="F28" s="159">
        <v>2926533</v>
      </c>
      <c r="G28" s="177">
        <f t="shared" si="2"/>
        <v>109.69080024467912</v>
      </c>
      <c r="H28" s="159">
        <f t="shared" si="3"/>
        <v>18972875</v>
      </c>
    </row>
    <row r="29" spans="1:8">
      <c r="A29" s="176">
        <v>42095</v>
      </c>
      <c r="B29" s="159">
        <v>13451823</v>
      </c>
      <c r="C29" s="177">
        <f t="shared" si="0"/>
        <v>114.99206063919227</v>
      </c>
      <c r="D29" s="159">
        <v>2789168</v>
      </c>
      <c r="E29" s="177">
        <f t="shared" si="1"/>
        <v>94.110406553387833</v>
      </c>
      <c r="F29" s="159">
        <v>2928695</v>
      </c>
      <c r="G29" s="177">
        <f t="shared" si="2"/>
        <v>109.77183521340457</v>
      </c>
      <c r="H29" s="159">
        <f t="shared" si="3"/>
        <v>19169686</v>
      </c>
    </row>
    <row r="30" spans="1:8">
      <c r="A30" s="176">
        <v>42125</v>
      </c>
      <c r="B30" s="159">
        <v>13585611</v>
      </c>
      <c r="C30" s="177">
        <f t="shared" si="0"/>
        <v>116.13573892047775</v>
      </c>
      <c r="D30" s="159">
        <v>2874835</v>
      </c>
      <c r="E30" s="177">
        <f t="shared" si="1"/>
        <v>97.000930250135056</v>
      </c>
      <c r="F30" s="159">
        <v>2928677</v>
      </c>
      <c r="G30" s="177">
        <f t="shared" si="2"/>
        <v>109.77116054668994</v>
      </c>
      <c r="H30" s="159">
        <f t="shared" si="3"/>
        <v>19389123</v>
      </c>
    </row>
    <row r="31" spans="1:8">
      <c r="A31" s="176">
        <v>42156</v>
      </c>
      <c r="B31" s="159">
        <v>13596512</v>
      </c>
      <c r="C31" s="177">
        <f t="shared" si="0"/>
        <v>116.22892543155716</v>
      </c>
      <c r="D31" s="159">
        <v>2829934</v>
      </c>
      <c r="E31" s="177">
        <f t="shared" si="1"/>
        <v>95.485908076980309</v>
      </c>
      <c r="F31" s="159">
        <v>2936848</v>
      </c>
      <c r="G31" s="177">
        <f t="shared" si="2"/>
        <v>110.0774217536537</v>
      </c>
      <c r="H31" s="159">
        <f t="shared" si="3"/>
        <v>19363294</v>
      </c>
    </row>
    <row r="32" spans="1:8">
      <c r="A32" s="176">
        <v>42186</v>
      </c>
      <c r="B32" s="159">
        <v>13318215</v>
      </c>
      <c r="C32" s="177">
        <f t="shared" si="0"/>
        <v>113.84992107655596</v>
      </c>
      <c r="D32" s="159">
        <v>2838611</v>
      </c>
      <c r="E32" s="177">
        <f t="shared" si="1"/>
        <v>95.778682122023042</v>
      </c>
      <c r="F32" s="159">
        <v>2948014</v>
      </c>
      <c r="G32" s="177">
        <f t="shared" si="2"/>
        <v>110.49594000563721</v>
      </c>
      <c r="H32" s="159">
        <f t="shared" si="3"/>
        <v>19104840</v>
      </c>
    </row>
    <row r="33" spans="1:8">
      <c r="A33" s="176">
        <v>42217</v>
      </c>
      <c r="B33" s="159">
        <v>13566414</v>
      </c>
      <c r="C33" s="177">
        <f t="shared" si="0"/>
        <v>115.97163457654676</v>
      </c>
      <c r="D33" s="159">
        <v>2629792</v>
      </c>
      <c r="E33" s="177">
        <f t="shared" si="1"/>
        <v>88.732838707043413</v>
      </c>
      <c r="F33" s="159">
        <v>2949836</v>
      </c>
      <c r="G33" s="177">
        <f t="shared" si="2"/>
        <v>110.56423126975274</v>
      </c>
      <c r="H33" s="159">
        <f t="shared" si="3"/>
        <v>19146042</v>
      </c>
    </row>
    <row r="34" spans="1:8">
      <c r="A34" s="176">
        <v>42248</v>
      </c>
      <c r="B34" s="159">
        <v>13489364</v>
      </c>
      <c r="C34" s="177">
        <f t="shared" si="0"/>
        <v>115.31297751034468</v>
      </c>
      <c r="D34" s="159">
        <v>2841359</v>
      </c>
      <c r="E34" s="177">
        <f t="shared" si="1"/>
        <v>95.871403463013877</v>
      </c>
      <c r="F34" s="159">
        <v>2967562</v>
      </c>
      <c r="G34" s="177">
        <f t="shared" si="2"/>
        <v>111.22862805773947</v>
      </c>
      <c r="H34" s="159">
        <f t="shared" si="3"/>
        <v>19298285</v>
      </c>
    </row>
    <row r="35" spans="1:8">
      <c r="A35" s="176">
        <v>42278</v>
      </c>
      <c r="B35" s="159">
        <v>13741124</v>
      </c>
      <c r="C35" s="177">
        <f t="shared" si="0"/>
        <v>117.46513199427768</v>
      </c>
      <c r="D35" s="159">
        <v>2834268</v>
      </c>
      <c r="E35" s="177">
        <f t="shared" si="1"/>
        <v>95.6321432632446</v>
      </c>
      <c r="F35" s="159">
        <v>3071020</v>
      </c>
      <c r="G35" s="177">
        <f t="shared" si="2"/>
        <v>115.10638744460238</v>
      </c>
      <c r="H35" s="159">
        <f t="shared" si="3"/>
        <v>19646412</v>
      </c>
    </row>
    <row r="36" spans="1:8">
      <c r="A36" s="176">
        <v>42309</v>
      </c>
      <c r="B36" s="159">
        <v>13755572</v>
      </c>
      <c r="C36" s="177">
        <f t="shared" si="0"/>
        <v>117.58863981118213</v>
      </c>
      <c r="D36" s="159">
        <v>2830809</v>
      </c>
      <c r="E36" s="177">
        <f t="shared" si="1"/>
        <v>95.515431793634946</v>
      </c>
      <c r="F36" s="159">
        <v>2996123</v>
      </c>
      <c r="G36" s="177">
        <f t="shared" si="2"/>
        <v>112.29913672645712</v>
      </c>
      <c r="H36" s="159">
        <f t="shared" si="3"/>
        <v>19582504</v>
      </c>
    </row>
    <row r="37" spans="1:8">
      <c r="A37" s="176">
        <v>42339</v>
      </c>
      <c r="B37" s="159">
        <v>13713717</v>
      </c>
      <c r="C37" s="177">
        <f t="shared" si="0"/>
        <v>117.23084498307195</v>
      </c>
      <c r="D37" s="159">
        <v>2833035</v>
      </c>
      <c r="E37" s="177">
        <f t="shared" si="1"/>
        <v>95.590540128804378</v>
      </c>
      <c r="F37" s="159">
        <v>3031979</v>
      </c>
      <c r="G37" s="177">
        <f t="shared" si="2"/>
        <v>113.64307282202593</v>
      </c>
      <c r="H37" s="159">
        <f t="shared" si="3"/>
        <v>19578731</v>
      </c>
    </row>
    <row r="38" spans="1:8">
      <c r="A38" s="176">
        <v>42370</v>
      </c>
      <c r="B38" s="159">
        <v>13352629</v>
      </c>
      <c r="C38" s="177">
        <f t="shared" si="0"/>
        <v>114.14410698539798</v>
      </c>
      <c r="D38" s="159">
        <v>2803728</v>
      </c>
      <c r="E38" s="177">
        <f t="shared" si="1"/>
        <v>94.601681198521177</v>
      </c>
      <c r="F38" s="159">
        <v>3034105</v>
      </c>
      <c r="G38" s="177">
        <f t="shared" si="2"/>
        <v>113.72275845732209</v>
      </c>
      <c r="H38" s="159">
        <f t="shared" si="3"/>
        <v>19190462</v>
      </c>
    </row>
    <row r="39" spans="1:8">
      <c r="A39" s="176">
        <v>42401</v>
      </c>
      <c r="B39" s="159">
        <v>13258741</v>
      </c>
      <c r="C39" s="177">
        <f t="shared" si="0"/>
        <v>113.34151133800563</v>
      </c>
      <c r="D39" s="159">
        <v>2708174</v>
      </c>
      <c r="E39" s="177">
        <f t="shared" si="1"/>
        <v>91.377556374271649</v>
      </c>
      <c r="F39" s="159">
        <v>3059263</v>
      </c>
      <c r="G39" s="177">
        <f t="shared" si="2"/>
        <v>114.66571763548808</v>
      </c>
      <c r="H39" s="159">
        <f t="shared" si="3"/>
        <v>19026178</v>
      </c>
    </row>
    <row r="40" spans="1:8">
      <c r="A40" s="176">
        <v>42430</v>
      </c>
      <c r="B40" s="159">
        <v>13503330</v>
      </c>
      <c r="C40" s="177">
        <f t="shared" si="0"/>
        <v>115.43236498064419</v>
      </c>
      <c r="D40" s="159">
        <v>2683978</v>
      </c>
      <c r="E40" s="177">
        <f t="shared" si="1"/>
        <v>90.561149690642068</v>
      </c>
      <c r="F40" s="159">
        <v>3068719</v>
      </c>
      <c r="G40" s="177">
        <f t="shared" si="2"/>
        <v>115.02014254958051</v>
      </c>
      <c r="H40" s="159">
        <f t="shared" si="3"/>
        <v>19256027</v>
      </c>
    </row>
    <row r="41" spans="1:8">
      <c r="A41" s="176">
        <v>42461</v>
      </c>
      <c r="B41" s="159">
        <v>13665900</v>
      </c>
      <c r="C41" s="177">
        <f t="shared" si="0"/>
        <v>116.82208437392745</v>
      </c>
      <c r="D41" s="159">
        <v>2671866</v>
      </c>
      <c r="E41" s="177">
        <f t="shared" si="1"/>
        <v>90.152473969360784</v>
      </c>
      <c r="F41" s="159">
        <v>3062031</v>
      </c>
      <c r="G41" s="177">
        <f t="shared" si="2"/>
        <v>114.7694663836065</v>
      </c>
      <c r="H41" s="159">
        <f t="shared" si="3"/>
        <v>19399797</v>
      </c>
    </row>
    <row r="42" spans="1:8">
      <c r="A42" s="176">
        <v>42491</v>
      </c>
      <c r="B42" s="159">
        <v>13696518</v>
      </c>
      <c r="C42" s="177">
        <f t="shared" si="0"/>
        <v>117.08382041614647</v>
      </c>
      <c r="D42" s="159">
        <v>2683126</v>
      </c>
      <c r="E42" s="177">
        <f t="shared" si="1"/>
        <v>90.532402025968054</v>
      </c>
      <c r="F42" s="159">
        <v>3063975</v>
      </c>
      <c r="G42" s="177">
        <f t="shared" si="2"/>
        <v>114.84233038878796</v>
      </c>
      <c r="H42" s="159">
        <f t="shared" si="3"/>
        <v>19443619</v>
      </c>
    </row>
    <row r="43" spans="1:8">
      <c r="A43" s="178">
        <v>42522</v>
      </c>
      <c r="B43" s="159">
        <v>13686743</v>
      </c>
      <c r="C43" s="177">
        <f t="shared" si="0"/>
        <v>117.00025944506112</v>
      </c>
      <c r="D43" s="159">
        <v>2679867</v>
      </c>
      <c r="E43" s="177">
        <f t="shared" si="1"/>
        <v>90.422438834450901</v>
      </c>
      <c r="F43" s="159">
        <v>3083240</v>
      </c>
      <c r="G43" s="177">
        <f t="shared" si="2"/>
        <v>115.56441118087663</v>
      </c>
      <c r="H43" s="159">
        <f t="shared" si="3"/>
        <v>19449850</v>
      </c>
    </row>
    <row r="44" spans="1:8">
      <c r="A44" s="178">
        <v>42552</v>
      </c>
      <c r="B44" s="159">
        <v>13362031</v>
      </c>
      <c r="C44" s="177">
        <f t="shared" si="0"/>
        <v>114.22447938950482</v>
      </c>
      <c r="D44" s="159">
        <v>2684141</v>
      </c>
      <c r="E44" s="177">
        <f t="shared" si="1"/>
        <v>90.566649537287446</v>
      </c>
      <c r="F44" s="159">
        <v>3071724</v>
      </c>
      <c r="G44" s="177">
        <f t="shared" si="2"/>
        <v>115.13277440944174</v>
      </c>
      <c r="H44" s="159">
        <f t="shared" si="3"/>
        <v>19117896</v>
      </c>
    </row>
    <row r="45" spans="1:8">
      <c r="A45" s="178">
        <v>42583</v>
      </c>
      <c r="B45" s="159">
        <v>13471407</v>
      </c>
      <c r="C45" s="177">
        <f t="shared" si="0"/>
        <v>115.15947322821891</v>
      </c>
      <c r="D45" s="159">
        <v>2690074</v>
      </c>
      <c r="E45" s="177">
        <f t="shared" si="1"/>
        <v>90.766837206901201</v>
      </c>
      <c r="F45" s="159">
        <v>3042243</v>
      </c>
      <c r="G45" s="177">
        <f t="shared" si="2"/>
        <v>114.02778277530901</v>
      </c>
      <c r="H45" s="159">
        <f t="shared" si="3"/>
        <v>19203724</v>
      </c>
    </row>
    <row r="46" spans="1:8">
      <c r="A46" s="178">
        <v>42614</v>
      </c>
      <c r="B46" s="159">
        <v>13470684</v>
      </c>
      <c r="C46" s="177">
        <f t="shared" si="0"/>
        <v>115.15329270831151</v>
      </c>
      <c r="D46" s="159">
        <v>2692666</v>
      </c>
      <c r="E46" s="177">
        <f t="shared" si="1"/>
        <v>90.854294890979887</v>
      </c>
      <c r="F46" s="159">
        <v>2992784</v>
      </c>
      <c r="G46" s="177">
        <f t="shared" si="2"/>
        <v>112.17398605089086</v>
      </c>
      <c r="H46" s="159">
        <f t="shared" si="3"/>
        <v>19156134</v>
      </c>
    </row>
    <row r="47" spans="1:8">
      <c r="A47" s="178">
        <v>42644</v>
      </c>
      <c r="B47" s="159">
        <v>13660465</v>
      </c>
      <c r="C47" s="177">
        <f t="shared" si="0"/>
        <v>116.7756236191603</v>
      </c>
      <c r="D47" s="159">
        <v>2695038</v>
      </c>
      <c r="E47" s="177">
        <f t="shared" si="1"/>
        <v>90.934329469156822</v>
      </c>
      <c r="F47" s="159">
        <v>2994165</v>
      </c>
      <c r="G47" s="177">
        <f t="shared" si="2"/>
        <v>112.22574798049763</v>
      </c>
      <c r="H47" s="159">
        <f t="shared" si="3"/>
        <v>19349668</v>
      </c>
    </row>
    <row r="48" spans="1:8">
      <c r="A48" s="178">
        <v>42675</v>
      </c>
      <c r="B48" s="159">
        <v>13583875</v>
      </c>
      <c r="C48" s="177">
        <f t="shared" si="0"/>
        <v>116.12089883395046</v>
      </c>
      <c r="D48" s="159">
        <v>2706609</v>
      </c>
      <c r="E48" s="177">
        <f t="shared" si="1"/>
        <v>91.324751098197908</v>
      </c>
      <c r="F48" s="159">
        <v>2985474</v>
      </c>
      <c r="G48" s="177">
        <f t="shared" si="2"/>
        <v>111.89999640177753</v>
      </c>
      <c r="H48" s="159">
        <f t="shared" si="3"/>
        <v>19275958</v>
      </c>
    </row>
    <row r="49" spans="1:10">
      <c r="A49" s="178">
        <v>42705</v>
      </c>
      <c r="B49" s="159">
        <v>13415843</v>
      </c>
      <c r="C49" s="177">
        <f t="shared" si="0"/>
        <v>114.6844878781027</v>
      </c>
      <c r="D49" s="159">
        <v>2701537</v>
      </c>
      <c r="E49" s="177">
        <f t="shared" si="1"/>
        <v>91.153614765772332</v>
      </c>
      <c r="F49" s="159">
        <v>2981646</v>
      </c>
      <c r="G49" s="177">
        <f t="shared" si="2"/>
        <v>111.75651728046346</v>
      </c>
      <c r="H49" s="159">
        <f t="shared" si="3"/>
        <v>19099026</v>
      </c>
    </row>
    <row r="50" spans="1:10">
      <c r="A50" s="178">
        <v>42736</v>
      </c>
      <c r="B50" s="159">
        <v>13115945</v>
      </c>
      <c r="C50" s="177">
        <f t="shared" si="0"/>
        <v>112.12082873676756</v>
      </c>
      <c r="D50" s="159">
        <v>2520079</v>
      </c>
      <c r="E50" s="177">
        <f t="shared" si="1"/>
        <v>85.030969535235968</v>
      </c>
      <c r="F50" s="159">
        <v>2970210</v>
      </c>
      <c r="G50" s="177">
        <f t="shared" si="2"/>
        <v>111.32787902776029</v>
      </c>
      <c r="H50" s="159">
        <f t="shared" si="3"/>
        <v>18606234</v>
      </c>
      <c r="J50" s="159"/>
    </row>
    <row r="51" spans="1:10">
      <c r="A51" s="178">
        <v>42767</v>
      </c>
      <c r="B51" s="159">
        <v>13126079</v>
      </c>
      <c r="C51" s="177">
        <f t="shared" si="0"/>
        <v>112.20745859671423</v>
      </c>
      <c r="D51" s="159">
        <v>2698940</v>
      </c>
      <c r="E51" s="177">
        <f t="shared" si="1"/>
        <v>91.065988374741323</v>
      </c>
      <c r="F51" s="159">
        <v>2965218</v>
      </c>
      <c r="G51" s="177">
        <f t="shared" si="2"/>
        <v>111.14077145889931</v>
      </c>
      <c r="H51" s="159">
        <f t="shared" si="3"/>
        <v>18790237</v>
      </c>
      <c r="J51" s="159"/>
    </row>
    <row r="52" spans="1:10">
      <c r="A52" s="178">
        <v>42795</v>
      </c>
      <c r="B52" s="159">
        <v>13558783</v>
      </c>
      <c r="C52" s="177">
        <f t="shared" si="0"/>
        <v>115.90640145426011</v>
      </c>
      <c r="D52" s="159">
        <v>2734104</v>
      </c>
      <c r="E52" s="177">
        <f t="shared" si="1"/>
        <v>92.252470628963138</v>
      </c>
      <c r="F52" s="159">
        <v>2970810</v>
      </c>
      <c r="G52" s="177">
        <f t="shared" si="2"/>
        <v>111.35036791824839</v>
      </c>
      <c r="H52" s="159">
        <f t="shared" si="3"/>
        <v>19263697</v>
      </c>
      <c r="J52" s="159"/>
    </row>
    <row r="53" spans="1:10">
      <c r="A53" s="178">
        <v>42826</v>
      </c>
      <c r="B53" s="159">
        <v>13849359</v>
      </c>
      <c r="C53" s="177">
        <f t="shared" si="0"/>
        <v>118.39037206644359</v>
      </c>
      <c r="D53" s="159">
        <v>2760089</v>
      </c>
      <c r="E53" s="177">
        <f t="shared" si="1"/>
        <v>93.129240660130066</v>
      </c>
      <c r="F53" s="159">
        <v>2969930</v>
      </c>
      <c r="G53" s="177">
        <f t="shared" si="2"/>
        <v>111.31738421219917</v>
      </c>
      <c r="H53" s="159">
        <f t="shared" si="3"/>
        <v>19579378</v>
      </c>
      <c r="J53" s="159"/>
    </row>
    <row r="54" spans="1:10">
      <c r="A54" s="178">
        <v>42856</v>
      </c>
      <c r="B54" s="159">
        <v>14105505</v>
      </c>
      <c r="C54" s="177">
        <f t="shared" si="0"/>
        <v>120.580019994794</v>
      </c>
      <c r="D54" s="159">
        <v>2771634</v>
      </c>
      <c r="E54" s="177">
        <f t="shared" si="1"/>
        <v>93.518785013019112</v>
      </c>
      <c r="F54" s="159">
        <v>2970555</v>
      </c>
      <c r="G54" s="177">
        <f t="shared" si="2"/>
        <v>111.34081013979093</v>
      </c>
      <c r="H54" s="159">
        <f t="shared" si="3"/>
        <v>19847694</v>
      </c>
      <c r="J54" s="159"/>
    </row>
    <row r="55" spans="1:10">
      <c r="A55" s="178">
        <v>42887</v>
      </c>
      <c r="B55" s="159">
        <v>14009873</v>
      </c>
      <c r="C55" s="177">
        <f t="shared" si="0"/>
        <v>119.76251587337885</v>
      </c>
      <c r="D55" s="159">
        <v>2789173</v>
      </c>
      <c r="E55" s="177">
        <f t="shared" si="1"/>
        <v>94.110575260340141</v>
      </c>
      <c r="F55" s="159">
        <v>2976758</v>
      </c>
      <c r="G55" s="177">
        <f t="shared" si="2"/>
        <v>111.57330778595373</v>
      </c>
      <c r="H55" s="159">
        <f t="shared" si="3"/>
        <v>19775804</v>
      </c>
      <c r="J55" s="159"/>
    </row>
    <row r="56" spans="1:10">
      <c r="A56" s="178">
        <v>42917</v>
      </c>
      <c r="B56" s="159">
        <v>14195607</v>
      </c>
      <c r="C56" s="177">
        <f t="shared" si="0"/>
        <v>121.35025125993275</v>
      </c>
      <c r="D56" s="159">
        <v>2751389</v>
      </c>
      <c r="E56" s="177">
        <f t="shared" si="1"/>
        <v>92.835690563106681</v>
      </c>
      <c r="F56" s="159">
        <v>2975092</v>
      </c>
      <c r="G56" s="177">
        <f t="shared" si="2"/>
        <v>111.5108636333651</v>
      </c>
      <c r="H56" s="159">
        <f t="shared" si="3"/>
        <v>19922088</v>
      </c>
      <c r="J56" s="159"/>
    </row>
    <row r="57" spans="1:10">
      <c r="A57" s="178">
        <v>42948</v>
      </c>
      <c r="B57" s="159">
        <v>14265038</v>
      </c>
      <c r="C57" s="177">
        <f t="shared" si="0"/>
        <v>121.94377778509144</v>
      </c>
      <c r="D57" s="159">
        <v>2753919</v>
      </c>
      <c r="E57" s="177">
        <f t="shared" si="1"/>
        <v>92.921056280976714</v>
      </c>
      <c r="F57" s="159">
        <v>2960311</v>
      </c>
      <c r="G57" s="177">
        <f t="shared" si="2"/>
        <v>110.95684981619081</v>
      </c>
      <c r="H57" s="159">
        <f t="shared" si="3"/>
        <v>19979268</v>
      </c>
      <c r="J57" s="159"/>
    </row>
    <row r="58" spans="1:10">
      <c r="A58" s="178">
        <v>42979</v>
      </c>
      <c r="B58" s="159">
        <v>14547574</v>
      </c>
      <c r="C58" s="177">
        <f t="shared" si="0"/>
        <v>124.35901896427993</v>
      </c>
      <c r="D58" s="159">
        <v>2772117</v>
      </c>
      <c r="E58" s="177">
        <f t="shared" si="1"/>
        <v>93.535082104612471</v>
      </c>
      <c r="F58" s="159">
        <v>2964754</v>
      </c>
      <c r="G58" s="177">
        <f t="shared" si="2"/>
        <v>111.12338005025518</v>
      </c>
      <c r="H58" s="159">
        <f t="shared" si="3"/>
        <v>20284445</v>
      </c>
      <c r="J58" s="159"/>
    </row>
    <row r="59" spans="1:10">
      <c r="A59" s="178">
        <v>43009</v>
      </c>
      <c r="B59" s="159">
        <v>14644895</v>
      </c>
      <c r="C59" s="177">
        <f t="shared" si="0"/>
        <v>125.1909613956862</v>
      </c>
      <c r="D59" s="159">
        <v>2768836</v>
      </c>
      <c r="E59" s="177">
        <f t="shared" si="1"/>
        <v>93.424376602505163</v>
      </c>
      <c r="F59" s="159">
        <v>2976497</v>
      </c>
      <c r="G59" s="177">
        <f t="shared" si="2"/>
        <v>111.56352511859143</v>
      </c>
      <c r="H59" s="159">
        <f t="shared" si="3"/>
        <v>20390228</v>
      </c>
      <c r="J59" s="159"/>
    </row>
    <row r="60" spans="1:10">
      <c r="A60" s="178">
        <v>43040</v>
      </c>
      <c r="B60" s="179">
        <v>14555878</v>
      </c>
      <c r="C60" s="177">
        <f t="shared" si="0"/>
        <v>124.43000518462701</v>
      </c>
      <c r="D60" s="179">
        <v>2767790</v>
      </c>
      <c r="E60" s="177">
        <f t="shared" si="1"/>
        <v>93.389083108081437</v>
      </c>
      <c r="F60" s="179">
        <v>2979048</v>
      </c>
      <c r="G60" s="177">
        <f t="shared" si="2"/>
        <v>111.65914038464999</v>
      </c>
      <c r="H60" s="159">
        <f t="shared" si="3"/>
        <v>20302716</v>
      </c>
      <c r="J60" s="179"/>
    </row>
    <row r="61" spans="1:10">
      <c r="A61" s="178">
        <v>43070</v>
      </c>
      <c r="B61" s="179">
        <v>14477817</v>
      </c>
      <c r="C61" s="177">
        <f t="shared" si="0"/>
        <v>123.7627056486789</v>
      </c>
      <c r="D61" s="179">
        <v>2777484</v>
      </c>
      <c r="E61" s="177">
        <f t="shared" si="1"/>
        <v>93.716172147224484</v>
      </c>
      <c r="F61" s="179">
        <v>2986088</v>
      </c>
      <c r="G61" s="177">
        <f t="shared" si="2"/>
        <v>111.92301003304368</v>
      </c>
      <c r="H61" s="159">
        <f t="shared" si="3"/>
        <v>20241389</v>
      </c>
      <c r="J61" s="179"/>
    </row>
    <row r="62" spans="1:10">
      <c r="A62" s="178">
        <v>43101</v>
      </c>
      <c r="B62" s="179">
        <v>14218231</v>
      </c>
      <c r="C62" s="177">
        <f t="shared" si="0"/>
        <v>121.543651097256</v>
      </c>
      <c r="D62" s="179">
        <v>2762901</v>
      </c>
      <c r="E62" s="177">
        <f t="shared" si="1"/>
        <v>93.224121450110488</v>
      </c>
      <c r="F62" s="179">
        <v>2989631</v>
      </c>
      <c r="G62" s="177">
        <f t="shared" si="2"/>
        <v>112.05580693137588</v>
      </c>
      <c r="H62" s="159">
        <f t="shared" si="3"/>
        <v>19970763</v>
      </c>
      <c r="J62" s="179"/>
    </row>
    <row r="63" spans="1:10">
      <c r="A63" s="178">
        <v>43132</v>
      </c>
      <c r="B63" s="179">
        <v>14127524</v>
      </c>
      <c r="C63" s="177">
        <f t="shared" si="0"/>
        <v>120.76824802776873</v>
      </c>
      <c r="D63" s="179">
        <v>2835795</v>
      </c>
      <c r="E63" s="177">
        <f t="shared" si="1"/>
        <v>95.683666366480765</v>
      </c>
      <c r="F63" s="179">
        <v>2996690</v>
      </c>
      <c r="G63" s="177">
        <f t="shared" si="2"/>
        <v>112.32038872796839</v>
      </c>
      <c r="H63" s="159">
        <f t="shared" si="3"/>
        <v>19960009</v>
      </c>
      <c r="J63" s="179"/>
    </row>
    <row r="64" spans="1:10">
      <c r="A64" s="178">
        <v>43160</v>
      </c>
      <c r="B64" s="179">
        <v>14325806</v>
      </c>
      <c r="C64" s="177">
        <f t="shared" si="0"/>
        <v>122.46324920104171</v>
      </c>
      <c r="D64" s="179">
        <v>2804909</v>
      </c>
      <c r="E64" s="177">
        <f t="shared" si="1"/>
        <v>94.641529780657336</v>
      </c>
      <c r="F64" s="179">
        <v>3006828</v>
      </c>
      <c r="G64" s="177">
        <f t="shared" ref="G64:G65" si="4">(F64/$F$2*100)</f>
        <v>112.70037601424896</v>
      </c>
      <c r="H64" s="159">
        <f t="shared" ref="H64:H65" si="5">B64+D64+F64</f>
        <v>20137543</v>
      </c>
      <c r="J64" s="179"/>
    </row>
    <row r="65" spans="1:10">
      <c r="A65" s="178">
        <v>43191</v>
      </c>
      <c r="B65" s="179">
        <v>14527332</v>
      </c>
      <c r="C65" s="177">
        <f t="shared" si="0"/>
        <v>124.185981503747</v>
      </c>
      <c r="D65" s="179">
        <v>2812961</v>
      </c>
      <c r="E65" s="177">
        <f t="shared" si="1"/>
        <v>94.913215456661035</v>
      </c>
      <c r="F65" s="179">
        <v>3011373</v>
      </c>
      <c r="G65" s="177">
        <f t="shared" si="4"/>
        <v>112.87072935969631</v>
      </c>
      <c r="H65" s="159">
        <f t="shared" si="5"/>
        <v>20351666</v>
      </c>
      <c r="J65" s="179"/>
    </row>
    <row r="67" spans="1:10">
      <c r="B67" s="180"/>
      <c r="C67" s="180"/>
      <c r="D67" s="180"/>
      <c r="E67" s="180"/>
      <c r="F67" s="180"/>
      <c r="G67" s="180"/>
    </row>
    <row r="68" spans="1:10">
      <c r="B68" s="103"/>
      <c r="C68" s="103"/>
      <c r="D68" s="103"/>
      <c r="E68" s="103"/>
      <c r="F68" s="1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J1" zoomScale="80" zoomScaleNormal="80" workbookViewId="0">
      <selection activeCell="M1" sqref="M1:W1048576"/>
    </sheetView>
  </sheetViews>
  <sheetFormatPr defaultRowHeight="15"/>
  <cols>
    <col min="2" max="2" width="34.5703125" customWidth="1"/>
    <col min="3" max="3" width="11.42578125" style="152" customWidth="1"/>
    <col min="4" max="4" width="11.42578125" style="151" customWidth="1"/>
    <col min="5" max="5" width="11.42578125" style="153" customWidth="1"/>
    <col min="6" max="8" width="11.42578125" style="157" customWidth="1"/>
    <col min="9" max="9" width="24.42578125" customWidth="1"/>
    <col min="10" max="10" width="23.5703125" customWidth="1"/>
    <col min="11" max="11" width="30.85546875" customWidth="1"/>
    <col min="12" max="12" width="30.85546875" style="157" customWidth="1"/>
  </cols>
  <sheetData>
    <row r="1" spans="1:12" s="157" customFormat="1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2" ht="45">
      <c r="A2" s="95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344</v>
      </c>
      <c r="J2" s="92" t="s">
        <v>345</v>
      </c>
      <c r="K2" s="2" t="s">
        <v>346</v>
      </c>
      <c r="L2" s="163" t="s">
        <v>347</v>
      </c>
    </row>
    <row r="3" spans="1:12">
      <c r="A3" s="84">
        <v>1</v>
      </c>
      <c r="B3" s="85" t="s">
        <v>2</v>
      </c>
      <c r="C3" s="82">
        <v>16628</v>
      </c>
      <c r="D3" s="82">
        <v>16757</v>
      </c>
      <c r="E3" s="82">
        <v>16988</v>
      </c>
      <c r="F3" s="82"/>
      <c r="G3" s="82"/>
      <c r="H3" s="82"/>
      <c r="I3" s="90">
        <f>(E3-C3)/C3</f>
        <v>2.1650228530190042E-2</v>
      </c>
      <c r="J3" s="83">
        <f>E3-C3</f>
        <v>360</v>
      </c>
      <c r="K3" s="83">
        <f>E3-D3</f>
        <v>231</v>
      </c>
      <c r="L3" s="83">
        <f>H3-G3</f>
        <v>0</v>
      </c>
    </row>
    <row r="4" spans="1:12">
      <c r="A4" s="84">
        <v>2</v>
      </c>
      <c r="B4" s="85" t="s">
        <v>3</v>
      </c>
      <c r="C4" s="82">
        <v>2981</v>
      </c>
      <c r="D4" s="82">
        <v>2639</v>
      </c>
      <c r="E4" s="82">
        <v>2938</v>
      </c>
      <c r="F4" s="82"/>
      <c r="G4" s="82"/>
      <c r="H4" s="82"/>
      <c r="I4" s="90">
        <f t="shared" ref="I4:I67" si="0">(E4-C4)/C4</f>
        <v>-1.4424689701442469E-2</v>
      </c>
      <c r="J4" s="83">
        <f t="shared" ref="J4:J67" si="1">E4-C4</f>
        <v>-43</v>
      </c>
      <c r="K4" s="83">
        <f t="shared" ref="K4:K67" si="2">E4-D4</f>
        <v>299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1202</v>
      </c>
      <c r="D5" s="82">
        <v>1164</v>
      </c>
      <c r="E5" s="82">
        <v>1157</v>
      </c>
      <c r="F5" s="82"/>
      <c r="G5" s="82"/>
      <c r="H5" s="82"/>
      <c r="I5" s="90">
        <f t="shared" si="0"/>
        <v>-3.7437603993344427E-2</v>
      </c>
      <c r="J5" s="83">
        <f t="shared" si="1"/>
        <v>-45</v>
      </c>
      <c r="K5" s="83">
        <f t="shared" si="2"/>
        <v>-7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596</v>
      </c>
      <c r="D6" s="82">
        <v>409</v>
      </c>
      <c r="E6" s="82">
        <v>403</v>
      </c>
      <c r="F6" s="82"/>
      <c r="G6" s="82"/>
      <c r="H6" s="82"/>
      <c r="I6" s="90">
        <f t="shared" si="0"/>
        <v>-0.3238255033557047</v>
      </c>
      <c r="J6" s="83">
        <f t="shared" si="1"/>
        <v>-193</v>
      </c>
      <c r="K6" s="83">
        <f t="shared" si="2"/>
        <v>-6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33</v>
      </c>
      <c r="D7" s="82">
        <v>28</v>
      </c>
      <c r="E7" s="82">
        <v>28</v>
      </c>
      <c r="F7" s="82"/>
      <c r="G7" s="82"/>
      <c r="H7" s="82"/>
      <c r="I7" s="90">
        <f t="shared" si="0"/>
        <v>-0.15151515151515152</v>
      </c>
      <c r="J7" s="83">
        <f t="shared" si="1"/>
        <v>-5</v>
      </c>
      <c r="K7" s="83">
        <f t="shared" si="2"/>
        <v>0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910</v>
      </c>
      <c r="D8" s="82">
        <v>732</v>
      </c>
      <c r="E8" s="82">
        <v>735</v>
      </c>
      <c r="F8" s="82"/>
      <c r="G8" s="82"/>
      <c r="H8" s="82"/>
      <c r="I8" s="90">
        <f t="shared" si="0"/>
        <v>-0.19230769230769232</v>
      </c>
      <c r="J8" s="83">
        <f t="shared" si="1"/>
        <v>-175</v>
      </c>
      <c r="K8" s="83">
        <f t="shared" si="2"/>
        <v>3</v>
      </c>
      <c r="L8" s="83">
        <f t="shared" si="3"/>
        <v>0</v>
      </c>
    </row>
    <row r="9" spans="1:12">
      <c r="A9" s="84">
        <v>8</v>
      </c>
      <c r="B9" s="85" t="s">
        <v>305</v>
      </c>
      <c r="C9" s="82">
        <v>4806</v>
      </c>
      <c r="D9" s="82">
        <v>4901</v>
      </c>
      <c r="E9" s="82">
        <v>4974</v>
      </c>
      <c r="F9" s="82"/>
      <c r="G9" s="82"/>
      <c r="H9" s="82"/>
      <c r="I9" s="90">
        <f t="shared" si="0"/>
        <v>3.495630461922597E-2</v>
      </c>
      <c r="J9" s="83">
        <f t="shared" si="1"/>
        <v>168</v>
      </c>
      <c r="K9" s="83">
        <f t="shared" si="2"/>
        <v>73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520</v>
      </c>
      <c r="D10" s="82">
        <v>557</v>
      </c>
      <c r="E10" s="82">
        <v>585</v>
      </c>
      <c r="F10" s="82"/>
      <c r="G10" s="82"/>
      <c r="H10" s="82"/>
      <c r="I10" s="90">
        <f t="shared" si="0"/>
        <v>0.125</v>
      </c>
      <c r="J10" s="83">
        <f t="shared" si="1"/>
        <v>65</v>
      </c>
      <c r="K10" s="83">
        <f t="shared" si="2"/>
        <v>28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41994</v>
      </c>
      <c r="D11" s="82">
        <v>42756</v>
      </c>
      <c r="E11" s="82">
        <v>42852</v>
      </c>
      <c r="F11" s="82"/>
      <c r="G11" s="82"/>
      <c r="H11" s="82"/>
      <c r="I11" s="90">
        <f t="shared" si="0"/>
        <v>2.0431490212887555E-2</v>
      </c>
      <c r="J11" s="83">
        <f t="shared" si="1"/>
        <v>858</v>
      </c>
      <c r="K11" s="83">
        <f t="shared" si="2"/>
        <v>96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654</v>
      </c>
      <c r="D12" s="82">
        <v>665</v>
      </c>
      <c r="E12" s="82">
        <v>671</v>
      </c>
      <c r="F12" s="82"/>
      <c r="G12" s="82"/>
      <c r="H12" s="82"/>
      <c r="I12" s="90">
        <f t="shared" si="0"/>
        <v>2.5993883792048929E-2</v>
      </c>
      <c r="J12" s="83">
        <f t="shared" si="1"/>
        <v>17</v>
      </c>
      <c r="K12" s="83">
        <f t="shared" si="2"/>
        <v>6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49</v>
      </c>
      <c r="D13" s="82">
        <v>64</v>
      </c>
      <c r="E13" s="82">
        <v>60</v>
      </c>
      <c r="F13" s="82"/>
      <c r="G13" s="82"/>
      <c r="H13" s="82"/>
      <c r="I13" s="90">
        <f t="shared" si="0"/>
        <v>0.22448979591836735</v>
      </c>
      <c r="J13" s="83">
        <f t="shared" si="1"/>
        <v>11</v>
      </c>
      <c r="K13" s="83">
        <f t="shared" si="2"/>
        <v>-4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16221</v>
      </c>
      <c r="D14" s="82">
        <v>16540</v>
      </c>
      <c r="E14" s="82">
        <v>16972</v>
      </c>
      <c r="F14" s="82"/>
      <c r="G14" s="82"/>
      <c r="H14" s="82"/>
      <c r="I14" s="90">
        <f t="shared" si="0"/>
        <v>4.6298008754084213E-2</v>
      </c>
      <c r="J14" s="83">
        <f t="shared" si="1"/>
        <v>751</v>
      </c>
      <c r="K14" s="83">
        <f t="shared" si="2"/>
        <v>432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32132</v>
      </c>
      <c r="D15" s="82">
        <v>32944</v>
      </c>
      <c r="E15" s="82">
        <v>33186</v>
      </c>
      <c r="F15" s="82"/>
      <c r="G15" s="82"/>
      <c r="H15" s="82"/>
      <c r="I15" s="90">
        <f t="shared" si="0"/>
        <v>3.280219096228059E-2</v>
      </c>
      <c r="J15" s="83">
        <f t="shared" si="1"/>
        <v>1054</v>
      </c>
      <c r="K15" s="83">
        <f t="shared" si="2"/>
        <v>242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6357</v>
      </c>
      <c r="D16" s="82">
        <v>6493</v>
      </c>
      <c r="E16" s="82">
        <v>6533</v>
      </c>
      <c r="F16" s="82"/>
      <c r="G16" s="82"/>
      <c r="H16" s="82"/>
      <c r="I16" s="90">
        <f t="shared" si="0"/>
        <v>2.7686015416076765E-2</v>
      </c>
      <c r="J16" s="83">
        <f t="shared" si="1"/>
        <v>176</v>
      </c>
      <c r="K16" s="83">
        <f t="shared" si="2"/>
        <v>40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10409</v>
      </c>
      <c r="D17" s="82">
        <v>10520</v>
      </c>
      <c r="E17" s="82">
        <v>10545</v>
      </c>
      <c r="F17" s="82"/>
      <c r="G17" s="82"/>
      <c r="H17" s="82"/>
      <c r="I17" s="90">
        <f t="shared" si="0"/>
        <v>1.3065616293592083E-2</v>
      </c>
      <c r="J17" s="83">
        <f t="shared" si="1"/>
        <v>136</v>
      </c>
      <c r="K17" s="83">
        <f t="shared" si="2"/>
        <v>25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2462</v>
      </c>
      <c r="D18" s="82">
        <v>2583</v>
      </c>
      <c r="E18" s="82">
        <v>2594</v>
      </c>
      <c r="F18" s="82"/>
      <c r="G18" s="82"/>
      <c r="H18" s="82"/>
      <c r="I18" s="90">
        <f t="shared" si="0"/>
        <v>5.3614947197400488E-2</v>
      </c>
      <c r="J18" s="83">
        <f t="shared" si="1"/>
        <v>132</v>
      </c>
      <c r="K18" s="83">
        <f t="shared" si="2"/>
        <v>11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7877</v>
      </c>
      <c r="D19" s="82">
        <v>7778</v>
      </c>
      <c r="E19" s="82">
        <v>7777</v>
      </c>
      <c r="F19" s="82"/>
      <c r="G19" s="82"/>
      <c r="H19" s="82"/>
      <c r="I19" s="90">
        <f t="shared" si="0"/>
        <v>-1.2695188523549575E-2</v>
      </c>
      <c r="J19" s="83">
        <f t="shared" si="1"/>
        <v>-100</v>
      </c>
      <c r="K19" s="83">
        <f t="shared" si="2"/>
        <v>-1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262</v>
      </c>
      <c r="D20" s="82">
        <v>262</v>
      </c>
      <c r="E20" s="82">
        <v>261</v>
      </c>
      <c r="F20" s="82"/>
      <c r="G20" s="82"/>
      <c r="H20" s="82"/>
      <c r="I20" s="90">
        <f t="shared" si="0"/>
        <v>-3.8167938931297708E-3</v>
      </c>
      <c r="J20" s="83">
        <f t="shared" si="1"/>
        <v>-1</v>
      </c>
      <c r="K20" s="83">
        <f t="shared" si="2"/>
        <v>-1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4391</v>
      </c>
      <c r="D21" s="82">
        <v>4571</v>
      </c>
      <c r="E21" s="82">
        <v>4617</v>
      </c>
      <c r="F21" s="82"/>
      <c r="G21" s="82"/>
      <c r="H21" s="82"/>
      <c r="I21" s="90">
        <f t="shared" si="0"/>
        <v>5.1468913687087225E-2</v>
      </c>
      <c r="J21" s="83">
        <f t="shared" si="1"/>
        <v>226</v>
      </c>
      <c r="K21" s="83">
        <f t="shared" si="2"/>
        <v>46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347</v>
      </c>
      <c r="D22" s="82">
        <v>378</v>
      </c>
      <c r="E22" s="82">
        <v>390</v>
      </c>
      <c r="F22" s="82"/>
      <c r="G22" s="82"/>
      <c r="H22" s="82"/>
      <c r="I22" s="90">
        <f t="shared" si="0"/>
        <v>0.1239193083573487</v>
      </c>
      <c r="J22" s="83">
        <f t="shared" si="1"/>
        <v>43</v>
      </c>
      <c r="K22" s="83">
        <f t="shared" si="2"/>
        <v>12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12904</v>
      </c>
      <c r="D23" s="82">
        <v>13237</v>
      </c>
      <c r="E23" s="82">
        <v>13312</v>
      </c>
      <c r="F23" s="82"/>
      <c r="G23" s="82"/>
      <c r="H23" s="82"/>
      <c r="I23" s="90">
        <f t="shared" si="0"/>
        <v>3.161810291382517E-2</v>
      </c>
      <c r="J23" s="83">
        <f t="shared" si="1"/>
        <v>408</v>
      </c>
      <c r="K23" s="83">
        <f t="shared" si="2"/>
        <v>75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13839</v>
      </c>
      <c r="D24" s="82">
        <v>14014</v>
      </c>
      <c r="E24" s="82">
        <v>14110</v>
      </c>
      <c r="F24" s="82"/>
      <c r="G24" s="82"/>
      <c r="H24" s="82"/>
      <c r="I24" s="90">
        <f t="shared" si="0"/>
        <v>1.9582339764433847E-2</v>
      </c>
      <c r="J24" s="83">
        <f t="shared" si="1"/>
        <v>271</v>
      </c>
      <c r="K24" s="83">
        <f t="shared" si="2"/>
        <v>96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7114</v>
      </c>
      <c r="D25" s="82">
        <v>6643</v>
      </c>
      <c r="E25" s="82">
        <v>6654</v>
      </c>
      <c r="F25" s="82"/>
      <c r="G25" s="82"/>
      <c r="H25" s="82"/>
      <c r="I25" s="90">
        <f t="shared" si="0"/>
        <v>-6.4661231374754005E-2</v>
      </c>
      <c r="J25" s="83">
        <f t="shared" si="1"/>
        <v>-460</v>
      </c>
      <c r="K25" s="83">
        <f t="shared" si="2"/>
        <v>11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35240</v>
      </c>
      <c r="D26" s="82">
        <v>35611</v>
      </c>
      <c r="E26" s="82">
        <v>35757</v>
      </c>
      <c r="F26" s="82"/>
      <c r="G26" s="82"/>
      <c r="H26" s="82"/>
      <c r="I26" s="90">
        <f t="shared" si="0"/>
        <v>1.4670828603859251E-2</v>
      </c>
      <c r="J26" s="83">
        <f t="shared" si="1"/>
        <v>517</v>
      </c>
      <c r="K26" s="83">
        <f t="shared" si="2"/>
        <v>146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1617</v>
      </c>
      <c r="D27" s="82">
        <v>1706</v>
      </c>
      <c r="E27" s="82">
        <v>1725</v>
      </c>
      <c r="F27" s="82"/>
      <c r="G27" s="82"/>
      <c r="H27" s="82"/>
      <c r="I27" s="90">
        <f t="shared" si="0"/>
        <v>6.6790352504638217E-2</v>
      </c>
      <c r="J27" s="83">
        <f t="shared" si="1"/>
        <v>108</v>
      </c>
      <c r="K27" s="83">
        <f t="shared" si="2"/>
        <v>19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5792</v>
      </c>
      <c r="D28" s="82">
        <v>6113</v>
      </c>
      <c r="E28" s="82">
        <v>6161</v>
      </c>
      <c r="F28" s="82"/>
      <c r="G28" s="82"/>
      <c r="H28" s="82"/>
      <c r="I28" s="90">
        <f t="shared" si="0"/>
        <v>6.3708563535911603E-2</v>
      </c>
      <c r="J28" s="83">
        <f t="shared" si="1"/>
        <v>369</v>
      </c>
      <c r="K28" s="83">
        <f t="shared" si="2"/>
        <v>48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10724</v>
      </c>
      <c r="D29" s="82">
        <v>11451</v>
      </c>
      <c r="E29" s="82">
        <v>11532</v>
      </c>
      <c r="F29" s="82"/>
      <c r="G29" s="82"/>
      <c r="H29" s="82"/>
      <c r="I29" s="90">
        <f t="shared" si="0"/>
        <v>7.534502051473331E-2</v>
      </c>
      <c r="J29" s="83">
        <f t="shared" si="1"/>
        <v>808</v>
      </c>
      <c r="K29" s="83">
        <f t="shared" si="2"/>
        <v>81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3470</v>
      </c>
      <c r="D30" s="82">
        <v>3617</v>
      </c>
      <c r="E30" s="82">
        <v>3622</v>
      </c>
      <c r="F30" s="82"/>
      <c r="G30" s="82"/>
      <c r="H30" s="82"/>
      <c r="I30" s="90">
        <f t="shared" si="0"/>
        <v>4.3804034582132563E-2</v>
      </c>
      <c r="J30" s="83">
        <f t="shared" si="1"/>
        <v>152</v>
      </c>
      <c r="K30" s="83">
        <f t="shared" si="2"/>
        <v>5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1076</v>
      </c>
      <c r="D31" s="82">
        <v>1060</v>
      </c>
      <c r="E31" s="82">
        <v>1081</v>
      </c>
      <c r="F31" s="82"/>
      <c r="G31" s="82"/>
      <c r="H31" s="82"/>
      <c r="I31" s="90">
        <f t="shared" si="0"/>
        <v>4.646840148698885E-3</v>
      </c>
      <c r="J31" s="83">
        <f t="shared" si="1"/>
        <v>5</v>
      </c>
      <c r="K31" s="83">
        <f t="shared" si="2"/>
        <v>21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21850</v>
      </c>
      <c r="D32" s="82">
        <v>22120</v>
      </c>
      <c r="E32" s="82">
        <v>22221</v>
      </c>
      <c r="F32" s="82"/>
      <c r="G32" s="82"/>
      <c r="H32" s="82"/>
      <c r="I32" s="90">
        <f t="shared" si="0"/>
        <v>1.6979405034324942E-2</v>
      </c>
      <c r="J32" s="83">
        <f t="shared" si="1"/>
        <v>371</v>
      </c>
      <c r="K32" s="83">
        <f t="shared" si="2"/>
        <v>101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6469</v>
      </c>
      <c r="D33" s="82">
        <v>6678</v>
      </c>
      <c r="E33" s="82">
        <v>6759</v>
      </c>
      <c r="F33" s="82"/>
      <c r="G33" s="82"/>
      <c r="H33" s="82"/>
      <c r="I33" s="90">
        <f t="shared" si="0"/>
        <v>4.4829185345493891E-2</v>
      </c>
      <c r="J33" s="83">
        <f t="shared" si="1"/>
        <v>290</v>
      </c>
      <c r="K33" s="83">
        <f t="shared" si="2"/>
        <v>81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19394</v>
      </c>
      <c r="D34" s="82">
        <v>19037</v>
      </c>
      <c r="E34" s="82">
        <v>19111</v>
      </c>
      <c r="F34" s="82"/>
      <c r="G34" s="82"/>
      <c r="H34" s="82"/>
      <c r="I34" s="90">
        <f t="shared" si="0"/>
        <v>-1.4592141899556564E-2</v>
      </c>
      <c r="J34" s="83">
        <f t="shared" si="1"/>
        <v>-283</v>
      </c>
      <c r="K34" s="83">
        <f t="shared" si="2"/>
        <v>74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15452</v>
      </c>
      <c r="D35" s="82">
        <v>14297</v>
      </c>
      <c r="E35" s="82">
        <v>14199</v>
      </c>
      <c r="F35" s="82"/>
      <c r="G35" s="82"/>
      <c r="H35" s="82"/>
      <c r="I35" s="90">
        <f t="shared" si="0"/>
        <v>-8.1089826559668648E-2</v>
      </c>
      <c r="J35" s="83">
        <f t="shared" si="1"/>
        <v>-1253</v>
      </c>
      <c r="K35" s="83">
        <f t="shared" si="2"/>
        <v>-98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883</v>
      </c>
      <c r="D36" s="82">
        <v>751</v>
      </c>
      <c r="E36" s="82">
        <v>824</v>
      </c>
      <c r="F36" s="82"/>
      <c r="G36" s="82"/>
      <c r="H36" s="82"/>
      <c r="I36" s="90">
        <f t="shared" si="0"/>
        <v>-6.6817667044167611E-2</v>
      </c>
      <c r="J36" s="83">
        <f t="shared" si="1"/>
        <v>-59</v>
      </c>
      <c r="K36" s="83">
        <f t="shared" si="2"/>
        <v>73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510</v>
      </c>
      <c r="D37" s="82">
        <v>506</v>
      </c>
      <c r="E37" s="82">
        <v>528</v>
      </c>
      <c r="F37" s="82"/>
      <c r="G37" s="82"/>
      <c r="H37" s="82"/>
      <c r="I37" s="90">
        <f t="shared" si="0"/>
        <v>3.5294117647058823E-2</v>
      </c>
      <c r="J37" s="83">
        <f t="shared" si="1"/>
        <v>18</v>
      </c>
      <c r="K37" s="83">
        <f t="shared" si="2"/>
        <v>22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3396</v>
      </c>
      <c r="D38" s="82">
        <v>3444</v>
      </c>
      <c r="E38" s="82">
        <v>3528</v>
      </c>
      <c r="F38" s="82"/>
      <c r="G38" s="82"/>
      <c r="H38" s="82"/>
      <c r="I38" s="90">
        <f t="shared" si="0"/>
        <v>3.8869257950530034E-2</v>
      </c>
      <c r="J38" s="83">
        <f t="shared" si="1"/>
        <v>132</v>
      </c>
      <c r="K38" s="83">
        <f t="shared" si="2"/>
        <v>84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128</v>
      </c>
      <c r="D39" s="82">
        <v>104</v>
      </c>
      <c r="E39" s="82">
        <v>109</v>
      </c>
      <c r="F39" s="82"/>
      <c r="G39" s="82"/>
      <c r="H39" s="82"/>
      <c r="I39" s="90">
        <f t="shared" si="0"/>
        <v>-0.1484375</v>
      </c>
      <c r="J39" s="83">
        <f t="shared" si="1"/>
        <v>-19</v>
      </c>
      <c r="K39" s="83">
        <f t="shared" si="2"/>
        <v>5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128758</v>
      </c>
      <c r="D40" s="82">
        <v>133820</v>
      </c>
      <c r="E40" s="82">
        <v>136550</v>
      </c>
      <c r="F40" s="82"/>
      <c r="G40" s="82"/>
      <c r="H40" s="82"/>
      <c r="I40" s="90">
        <f t="shared" si="0"/>
        <v>6.0516628093011698E-2</v>
      </c>
      <c r="J40" s="83">
        <f t="shared" si="1"/>
        <v>7792</v>
      </c>
      <c r="K40" s="83">
        <f t="shared" si="2"/>
        <v>2730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14085</v>
      </c>
      <c r="D41" s="82">
        <v>12970</v>
      </c>
      <c r="E41" s="82">
        <v>14068</v>
      </c>
      <c r="F41" s="82"/>
      <c r="G41" s="82"/>
      <c r="H41" s="82"/>
      <c r="I41" s="90">
        <f t="shared" si="0"/>
        <v>-1.2069577564785233E-3</v>
      </c>
      <c r="J41" s="83">
        <f t="shared" si="1"/>
        <v>-17</v>
      </c>
      <c r="K41" s="83">
        <f t="shared" si="2"/>
        <v>1098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54914</v>
      </c>
      <c r="D42" s="82">
        <v>56510</v>
      </c>
      <c r="E42" s="82">
        <v>57303</v>
      </c>
      <c r="F42" s="82"/>
      <c r="G42" s="82"/>
      <c r="H42" s="82"/>
      <c r="I42" s="90">
        <f t="shared" si="0"/>
        <v>4.350438868048221E-2</v>
      </c>
      <c r="J42" s="83">
        <f t="shared" si="1"/>
        <v>2389</v>
      </c>
      <c r="K42" s="83">
        <f t="shared" si="2"/>
        <v>793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50619</v>
      </c>
      <c r="D43" s="82">
        <v>54487</v>
      </c>
      <c r="E43" s="82">
        <v>54770</v>
      </c>
      <c r="F43" s="82"/>
      <c r="G43" s="82"/>
      <c r="H43" s="82"/>
      <c r="I43" s="90">
        <f t="shared" si="0"/>
        <v>8.2004780813528522E-2</v>
      </c>
      <c r="J43" s="83">
        <f t="shared" si="1"/>
        <v>4151</v>
      </c>
      <c r="K43" s="83">
        <f t="shared" si="2"/>
        <v>283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130671</v>
      </c>
      <c r="D44" s="82">
        <v>137603</v>
      </c>
      <c r="E44" s="82">
        <v>138224</v>
      </c>
      <c r="F44" s="82"/>
      <c r="G44" s="82"/>
      <c r="H44" s="82"/>
      <c r="I44" s="90">
        <f t="shared" si="0"/>
        <v>5.7801654536966889E-2</v>
      </c>
      <c r="J44" s="83">
        <f t="shared" si="1"/>
        <v>7553</v>
      </c>
      <c r="K44" s="83">
        <f t="shared" si="2"/>
        <v>621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308426</v>
      </c>
      <c r="D45" s="82">
        <v>318838</v>
      </c>
      <c r="E45" s="82">
        <v>320209</v>
      </c>
      <c r="F45" s="82"/>
      <c r="G45" s="82"/>
      <c r="H45" s="82"/>
      <c r="I45" s="90">
        <f t="shared" si="0"/>
        <v>3.8203653388495136E-2</v>
      </c>
      <c r="J45" s="83">
        <f t="shared" si="1"/>
        <v>11783</v>
      </c>
      <c r="K45" s="83">
        <f t="shared" si="2"/>
        <v>1371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120351</v>
      </c>
      <c r="D46" s="82">
        <v>124773</v>
      </c>
      <c r="E46" s="82">
        <v>125708</v>
      </c>
      <c r="F46" s="82"/>
      <c r="G46" s="82"/>
      <c r="H46" s="82"/>
      <c r="I46" s="90">
        <f t="shared" si="0"/>
        <v>4.4511470615117447E-2</v>
      </c>
      <c r="J46" s="83">
        <f t="shared" si="1"/>
        <v>5357</v>
      </c>
      <c r="K46" s="83">
        <f t="shared" si="2"/>
        <v>935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2292</v>
      </c>
      <c r="D47" s="82">
        <v>2366</v>
      </c>
      <c r="E47" s="82">
        <v>2524</v>
      </c>
      <c r="F47" s="82"/>
      <c r="G47" s="82"/>
      <c r="H47" s="82"/>
      <c r="I47" s="90">
        <f t="shared" si="0"/>
        <v>0.1012216404886562</v>
      </c>
      <c r="J47" s="83">
        <f t="shared" si="1"/>
        <v>232</v>
      </c>
      <c r="K47" s="83">
        <f t="shared" si="2"/>
        <v>158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279</v>
      </c>
      <c r="D48" s="82">
        <v>273</v>
      </c>
      <c r="E48" s="82">
        <v>267</v>
      </c>
      <c r="F48" s="82"/>
      <c r="G48" s="82"/>
      <c r="H48" s="82"/>
      <c r="I48" s="90">
        <f t="shared" si="0"/>
        <v>-4.3010752688172046E-2</v>
      </c>
      <c r="J48" s="83">
        <f t="shared" si="1"/>
        <v>-12</v>
      </c>
      <c r="K48" s="83">
        <f t="shared" si="2"/>
        <v>-6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18371</v>
      </c>
      <c r="D49" s="82">
        <v>18513</v>
      </c>
      <c r="E49" s="82">
        <v>18581</v>
      </c>
      <c r="F49" s="82"/>
      <c r="G49" s="82"/>
      <c r="H49" s="82"/>
      <c r="I49" s="90">
        <f t="shared" si="0"/>
        <v>1.1431059822546405E-2</v>
      </c>
      <c r="J49" s="83">
        <f t="shared" si="1"/>
        <v>210</v>
      </c>
      <c r="K49" s="83">
        <f t="shared" si="2"/>
        <v>68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2570</v>
      </c>
      <c r="D50" s="82">
        <v>2831</v>
      </c>
      <c r="E50" s="82">
        <v>2856</v>
      </c>
      <c r="F50" s="82"/>
      <c r="G50" s="82"/>
      <c r="H50" s="82"/>
      <c r="I50" s="90">
        <f t="shared" si="0"/>
        <v>0.111284046692607</v>
      </c>
      <c r="J50" s="83">
        <f t="shared" si="1"/>
        <v>286</v>
      </c>
      <c r="K50" s="83">
        <f t="shared" si="2"/>
        <v>25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17599</v>
      </c>
      <c r="D51" s="82">
        <v>18219</v>
      </c>
      <c r="E51" s="82">
        <v>18443</v>
      </c>
      <c r="F51" s="82"/>
      <c r="G51" s="82"/>
      <c r="H51" s="82"/>
      <c r="I51" s="90">
        <f t="shared" si="0"/>
        <v>4.795727029944883E-2</v>
      </c>
      <c r="J51" s="83">
        <f t="shared" si="1"/>
        <v>844</v>
      </c>
      <c r="K51" s="83">
        <f t="shared" si="2"/>
        <v>224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113176</v>
      </c>
      <c r="D52" s="82">
        <v>119088</v>
      </c>
      <c r="E52" s="82">
        <v>120013</v>
      </c>
      <c r="F52" s="82"/>
      <c r="G52" s="82"/>
      <c r="H52" s="82"/>
      <c r="I52" s="90">
        <f t="shared" si="0"/>
        <v>6.0410334346504557E-2</v>
      </c>
      <c r="J52" s="83">
        <f t="shared" si="1"/>
        <v>6837</v>
      </c>
      <c r="K52" s="83">
        <f t="shared" si="2"/>
        <v>925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2643</v>
      </c>
      <c r="D53" s="82">
        <v>2622</v>
      </c>
      <c r="E53" s="82">
        <v>2640</v>
      </c>
      <c r="F53" s="82"/>
      <c r="G53" s="82"/>
      <c r="H53" s="82"/>
      <c r="I53" s="90">
        <f t="shared" si="0"/>
        <v>-1.1350737797956867E-3</v>
      </c>
      <c r="J53" s="83">
        <f t="shared" si="1"/>
        <v>-3</v>
      </c>
      <c r="K53" s="83">
        <f t="shared" si="2"/>
        <v>18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2017</v>
      </c>
      <c r="D54" s="82">
        <v>2114</v>
      </c>
      <c r="E54" s="82">
        <v>2117</v>
      </c>
      <c r="F54" s="82"/>
      <c r="G54" s="82"/>
      <c r="H54" s="82"/>
      <c r="I54" s="90">
        <f t="shared" si="0"/>
        <v>4.9578582052553298E-2</v>
      </c>
      <c r="J54" s="83">
        <f t="shared" si="1"/>
        <v>100</v>
      </c>
      <c r="K54" s="83">
        <f t="shared" si="2"/>
        <v>3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840</v>
      </c>
      <c r="D55" s="82">
        <v>755</v>
      </c>
      <c r="E55" s="82">
        <v>750</v>
      </c>
      <c r="F55" s="82"/>
      <c r="G55" s="82"/>
      <c r="H55" s="82"/>
      <c r="I55" s="90">
        <f t="shared" si="0"/>
        <v>-0.10714285714285714</v>
      </c>
      <c r="J55" s="83">
        <f t="shared" si="1"/>
        <v>-90</v>
      </c>
      <c r="K55" s="83">
        <f t="shared" si="2"/>
        <v>-5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3196</v>
      </c>
      <c r="D56" s="82">
        <v>3111</v>
      </c>
      <c r="E56" s="82">
        <v>3093</v>
      </c>
      <c r="F56" s="82"/>
      <c r="G56" s="82"/>
      <c r="H56" s="82"/>
      <c r="I56" s="90">
        <f t="shared" si="0"/>
        <v>-3.2227784730913644E-2</v>
      </c>
      <c r="J56" s="83">
        <f t="shared" si="1"/>
        <v>-103</v>
      </c>
      <c r="K56" s="83">
        <f t="shared" si="2"/>
        <v>-18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7925</v>
      </c>
      <c r="D57" s="82">
        <v>8762</v>
      </c>
      <c r="E57" s="82">
        <v>8875</v>
      </c>
      <c r="F57" s="82"/>
      <c r="G57" s="82"/>
      <c r="H57" s="82"/>
      <c r="I57" s="90">
        <f t="shared" si="0"/>
        <v>0.11987381703470032</v>
      </c>
      <c r="J57" s="83">
        <f t="shared" si="1"/>
        <v>950</v>
      </c>
      <c r="K57" s="83">
        <f t="shared" si="2"/>
        <v>113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1737</v>
      </c>
      <c r="D58" s="82">
        <v>1978</v>
      </c>
      <c r="E58" s="82">
        <v>1963</v>
      </c>
      <c r="F58" s="82"/>
      <c r="G58" s="82"/>
      <c r="H58" s="82"/>
      <c r="I58" s="90">
        <f t="shared" si="0"/>
        <v>0.13010938399539435</v>
      </c>
      <c r="J58" s="83">
        <f t="shared" si="1"/>
        <v>226</v>
      </c>
      <c r="K58" s="83">
        <f t="shared" si="2"/>
        <v>-15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7151</v>
      </c>
      <c r="D59" s="82">
        <v>7116</v>
      </c>
      <c r="E59" s="82">
        <v>7133</v>
      </c>
      <c r="F59" s="82"/>
      <c r="G59" s="82"/>
      <c r="H59" s="82"/>
      <c r="I59" s="90">
        <f t="shared" si="0"/>
        <v>-2.5171304712627604E-3</v>
      </c>
      <c r="J59" s="83">
        <f t="shared" si="1"/>
        <v>-18</v>
      </c>
      <c r="K59" s="83">
        <f t="shared" si="2"/>
        <v>17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3891</v>
      </c>
      <c r="D60" s="82">
        <v>3757</v>
      </c>
      <c r="E60" s="82">
        <v>3731</v>
      </c>
      <c r="F60" s="82"/>
      <c r="G60" s="82"/>
      <c r="H60" s="82"/>
      <c r="I60" s="90">
        <f t="shared" si="0"/>
        <v>-4.112053456694937E-2</v>
      </c>
      <c r="J60" s="83">
        <f t="shared" si="1"/>
        <v>-160</v>
      </c>
      <c r="K60" s="83">
        <f t="shared" si="2"/>
        <v>-26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11718</v>
      </c>
      <c r="D61" s="82">
        <v>11851</v>
      </c>
      <c r="E61" s="82">
        <v>11846</v>
      </c>
      <c r="F61" s="82"/>
      <c r="G61" s="82"/>
      <c r="H61" s="82"/>
      <c r="I61" s="90">
        <f t="shared" si="0"/>
        <v>1.092336576207544E-2</v>
      </c>
      <c r="J61" s="83">
        <f t="shared" si="1"/>
        <v>128</v>
      </c>
      <c r="K61" s="83">
        <f t="shared" si="2"/>
        <v>-5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56968</v>
      </c>
      <c r="D62" s="82">
        <v>61304</v>
      </c>
      <c r="E62" s="82">
        <v>61339</v>
      </c>
      <c r="F62" s="82"/>
      <c r="G62" s="82"/>
      <c r="H62" s="82"/>
      <c r="I62" s="90">
        <f t="shared" si="0"/>
        <v>7.672728549361045E-2</v>
      </c>
      <c r="J62" s="83">
        <f t="shared" si="1"/>
        <v>4371</v>
      </c>
      <c r="K62" s="83">
        <f t="shared" si="2"/>
        <v>35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47479</v>
      </c>
      <c r="D63" s="82">
        <v>50251</v>
      </c>
      <c r="E63" s="82">
        <v>50222</v>
      </c>
      <c r="F63" s="82"/>
      <c r="G63" s="82"/>
      <c r="H63" s="82"/>
      <c r="I63" s="90">
        <f t="shared" si="0"/>
        <v>5.7772910128688473E-2</v>
      </c>
      <c r="J63" s="83">
        <f t="shared" si="1"/>
        <v>2743</v>
      </c>
      <c r="K63" s="83">
        <f t="shared" si="2"/>
        <v>-29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20398</v>
      </c>
      <c r="D64" s="82">
        <v>20081</v>
      </c>
      <c r="E64" s="82">
        <v>20045</v>
      </c>
      <c r="F64" s="82"/>
      <c r="G64" s="82"/>
      <c r="H64" s="82"/>
      <c r="I64" s="90">
        <f t="shared" si="0"/>
        <v>-1.7305618197862537E-2</v>
      </c>
      <c r="J64" s="83">
        <f t="shared" si="1"/>
        <v>-353</v>
      </c>
      <c r="K64" s="83">
        <f t="shared" si="2"/>
        <v>-36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23438</v>
      </c>
      <c r="D65" s="82">
        <v>24709</v>
      </c>
      <c r="E65" s="82">
        <v>24857</v>
      </c>
      <c r="F65" s="82"/>
      <c r="G65" s="82"/>
      <c r="H65" s="82"/>
      <c r="I65" s="90">
        <f t="shared" si="0"/>
        <v>6.0542708422220329E-2</v>
      </c>
      <c r="J65" s="83">
        <f t="shared" si="1"/>
        <v>1419</v>
      </c>
      <c r="K65" s="83">
        <f t="shared" si="2"/>
        <v>148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873</v>
      </c>
      <c r="D66" s="82">
        <v>891</v>
      </c>
      <c r="E66" s="82">
        <v>930</v>
      </c>
      <c r="F66" s="82"/>
      <c r="G66" s="82"/>
      <c r="H66" s="82"/>
      <c r="I66" s="90">
        <f t="shared" si="0"/>
        <v>6.5292096219931275E-2</v>
      </c>
      <c r="J66" s="83">
        <f t="shared" si="1"/>
        <v>57</v>
      </c>
      <c r="K66" s="83">
        <f t="shared" si="2"/>
        <v>39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7260</v>
      </c>
      <c r="D67" s="82">
        <v>7401</v>
      </c>
      <c r="E67" s="82">
        <v>7397</v>
      </c>
      <c r="F67" s="82"/>
      <c r="G67" s="82"/>
      <c r="H67" s="82"/>
      <c r="I67" s="90">
        <f t="shared" si="0"/>
        <v>1.8870523415977961E-2</v>
      </c>
      <c r="J67" s="83">
        <f t="shared" si="1"/>
        <v>137</v>
      </c>
      <c r="K67" s="83">
        <f t="shared" si="2"/>
        <v>-4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8006</v>
      </c>
      <c r="D68" s="82">
        <v>8732</v>
      </c>
      <c r="E68" s="82">
        <v>8870</v>
      </c>
      <c r="F68" s="82"/>
      <c r="G68" s="82"/>
      <c r="H68" s="82"/>
      <c r="I68" s="90">
        <f t="shared" ref="I68:I92" si="4">(E68-C68)/C68</f>
        <v>0.10791906070447164</v>
      </c>
      <c r="J68" s="83">
        <f t="shared" ref="J68:J92" si="5">E68-C68</f>
        <v>864</v>
      </c>
      <c r="K68" s="83">
        <f t="shared" ref="K68:K92" si="6">E68-D68</f>
        <v>138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2299</v>
      </c>
      <c r="D69" s="82">
        <v>2605</v>
      </c>
      <c r="E69" s="82">
        <v>2617</v>
      </c>
      <c r="F69" s="82"/>
      <c r="G69" s="82"/>
      <c r="H69" s="82"/>
      <c r="I69" s="90">
        <f t="shared" si="4"/>
        <v>0.13832100913440626</v>
      </c>
      <c r="J69" s="83">
        <f t="shared" si="5"/>
        <v>318</v>
      </c>
      <c r="K69" s="83">
        <f t="shared" si="6"/>
        <v>12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5591</v>
      </c>
      <c r="D70" s="82">
        <v>5760</v>
      </c>
      <c r="E70" s="82">
        <v>5811</v>
      </c>
      <c r="F70" s="82"/>
      <c r="G70" s="82"/>
      <c r="H70" s="82"/>
      <c r="I70" s="90">
        <f t="shared" si="4"/>
        <v>3.934895367554999E-2</v>
      </c>
      <c r="J70" s="83">
        <f t="shared" si="5"/>
        <v>220</v>
      </c>
      <c r="K70" s="83">
        <f t="shared" si="6"/>
        <v>51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1831</v>
      </c>
      <c r="D71" s="82">
        <v>1985</v>
      </c>
      <c r="E71" s="82">
        <v>1936</v>
      </c>
      <c r="F71" s="82"/>
      <c r="G71" s="82"/>
      <c r="H71" s="82"/>
      <c r="I71" s="90">
        <f t="shared" si="4"/>
        <v>5.7345712725286727E-2</v>
      </c>
      <c r="J71" s="83">
        <f t="shared" si="5"/>
        <v>105</v>
      </c>
      <c r="K71" s="83">
        <f t="shared" si="6"/>
        <v>-49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7902</v>
      </c>
      <c r="D72" s="82">
        <v>8026</v>
      </c>
      <c r="E72" s="82">
        <v>8098</v>
      </c>
      <c r="F72" s="82"/>
      <c r="G72" s="82"/>
      <c r="H72" s="82"/>
      <c r="I72" s="90">
        <f t="shared" si="4"/>
        <v>2.4803847127309542E-2</v>
      </c>
      <c r="J72" s="83">
        <f t="shared" si="5"/>
        <v>196</v>
      </c>
      <c r="K72" s="83">
        <f t="shared" si="6"/>
        <v>72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20533</v>
      </c>
      <c r="D73" s="82">
        <v>23157</v>
      </c>
      <c r="E73" s="82">
        <v>22762</v>
      </c>
      <c r="F73" s="82"/>
      <c r="G73" s="82"/>
      <c r="H73" s="82"/>
      <c r="I73" s="90">
        <f t="shared" si="4"/>
        <v>0.10855695709345931</v>
      </c>
      <c r="J73" s="83">
        <f t="shared" si="5"/>
        <v>2229</v>
      </c>
      <c r="K73" s="83">
        <f t="shared" si="6"/>
        <v>-395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55237</v>
      </c>
      <c r="D74" s="82">
        <v>50745</v>
      </c>
      <c r="E74" s="82">
        <v>48835</v>
      </c>
      <c r="F74" s="82"/>
      <c r="G74" s="82"/>
      <c r="H74" s="82"/>
      <c r="I74" s="90">
        <f t="shared" si="4"/>
        <v>-0.11590057389068921</v>
      </c>
      <c r="J74" s="83">
        <f t="shared" si="5"/>
        <v>-6402</v>
      </c>
      <c r="K74" s="83">
        <f t="shared" si="6"/>
        <v>-1910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50354</v>
      </c>
      <c r="D75" s="82">
        <v>50577</v>
      </c>
      <c r="E75" s="82">
        <v>50631</v>
      </c>
      <c r="F75" s="82"/>
      <c r="G75" s="82"/>
      <c r="H75" s="82"/>
      <c r="I75" s="90">
        <f t="shared" si="4"/>
        <v>5.5010525479604402E-3</v>
      </c>
      <c r="J75" s="83">
        <f t="shared" si="5"/>
        <v>277</v>
      </c>
      <c r="K75" s="83">
        <f t="shared" si="6"/>
        <v>54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3191</v>
      </c>
      <c r="D76" s="82">
        <v>3324</v>
      </c>
      <c r="E76" s="82">
        <v>3873</v>
      </c>
      <c r="F76" s="82"/>
      <c r="G76" s="82"/>
      <c r="H76" s="82"/>
      <c r="I76" s="90">
        <f t="shared" si="4"/>
        <v>0.21372610466938263</v>
      </c>
      <c r="J76" s="83">
        <f t="shared" si="5"/>
        <v>682</v>
      </c>
      <c r="K76" s="83">
        <f t="shared" si="6"/>
        <v>549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37658</v>
      </c>
      <c r="D77" s="82">
        <v>34669</v>
      </c>
      <c r="E77" s="82">
        <v>34798</v>
      </c>
      <c r="F77" s="82"/>
      <c r="G77" s="82"/>
      <c r="H77" s="82"/>
      <c r="I77" s="90">
        <f t="shared" si="4"/>
        <v>-7.5946677996707207E-2</v>
      </c>
      <c r="J77" s="83">
        <f t="shared" si="5"/>
        <v>-2860</v>
      </c>
      <c r="K77" s="83">
        <f t="shared" si="6"/>
        <v>129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23918</v>
      </c>
      <c r="D78" s="82">
        <v>24726</v>
      </c>
      <c r="E78" s="82">
        <v>24961</v>
      </c>
      <c r="F78" s="82"/>
      <c r="G78" s="82"/>
      <c r="H78" s="82"/>
      <c r="I78" s="90">
        <f t="shared" si="4"/>
        <v>4.3607325027176187E-2</v>
      </c>
      <c r="J78" s="83">
        <f t="shared" si="5"/>
        <v>1043</v>
      </c>
      <c r="K78" s="83">
        <f t="shared" si="6"/>
        <v>235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1492</v>
      </c>
      <c r="D79" s="82">
        <v>1664</v>
      </c>
      <c r="E79" s="82">
        <v>1607</v>
      </c>
      <c r="F79" s="82"/>
      <c r="G79" s="82"/>
      <c r="H79" s="82"/>
      <c r="I79" s="90">
        <f t="shared" si="4"/>
        <v>7.7077747989276135E-2</v>
      </c>
      <c r="J79" s="83">
        <f t="shared" si="5"/>
        <v>115</v>
      </c>
      <c r="K79" s="83">
        <f t="shared" si="6"/>
        <v>-57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4678</v>
      </c>
      <c r="D80" s="82">
        <v>5027</v>
      </c>
      <c r="E80" s="82">
        <v>5010</v>
      </c>
      <c r="F80" s="82"/>
      <c r="G80" s="82"/>
      <c r="H80" s="82"/>
      <c r="I80" s="90">
        <f t="shared" si="4"/>
        <v>7.0970500213766566E-2</v>
      </c>
      <c r="J80" s="83">
        <f t="shared" si="5"/>
        <v>332</v>
      </c>
      <c r="K80" s="83">
        <f t="shared" si="6"/>
        <v>-17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1451</v>
      </c>
      <c r="D81" s="82">
        <v>1439</v>
      </c>
      <c r="E81" s="82">
        <v>1454</v>
      </c>
      <c r="F81" s="82"/>
      <c r="G81" s="82"/>
      <c r="H81" s="82"/>
      <c r="I81" s="90">
        <f t="shared" si="4"/>
        <v>2.0675396278428669E-3</v>
      </c>
      <c r="J81" s="83">
        <f t="shared" si="5"/>
        <v>3</v>
      </c>
      <c r="K81" s="83">
        <f t="shared" si="6"/>
        <v>15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294</v>
      </c>
      <c r="D82" s="82">
        <v>425</v>
      </c>
      <c r="E82" s="82">
        <v>435</v>
      </c>
      <c r="F82" s="82"/>
      <c r="G82" s="82"/>
      <c r="H82" s="82"/>
      <c r="I82" s="90">
        <f t="shared" si="4"/>
        <v>0.47959183673469385</v>
      </c>
      <c r="J82" s="83">
        <f t="shared" si="5"/>
        <v>141</v>
      </c>
      <c r="K82" s="83">
        <f t="shared" si="6"/>
        <v>10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3424</v>
      </c>
      <c r="D83" s="82">
        <v>3204</v>
      </c>
      <c r="E83" s="82">
        <v>3197</v>
      </c>
      <c r="F83" s="82"/>
      <c r="G83" s="82"/>
      <c r="H83" s="82"/>
      <c r="I83" s="90">
        <f t="shared" si="4"/>
        <v>-6.6296728971962621E-2</v>
      </c>
      <c r="J83" s="83">
        <f t="shared" si="5"/>
        <v>-227</v>
      </c>
      <c r="K83" s="83">
        <f t="shared" si="6"/>
        <v>-7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7739</v>
      </c>
      <c r="D84" s="82">
        <v>8222</v>
      </c>
      <c r="E84" s="82">
        <v>8406</v>
      </c>
      <c r="F84" s="82"/>
      <c r="G84" s="82"/>
      <c r="H84" s="82"/>
      <c r="I84" s="90">
        <f t="shared" si="4"/>
        <v>8.6186845845716495E-2</v>
      </c>
      <c r="J84" s="83">
        <f t="shared" si="5"/>
        <v>667</v>
      </c>
      <c r="K84" s="83">
        <f t="shared" si="6"/>
        <v>184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10382</v>
      </c>
      <c r="D85" s="82">
        <v>10814</v>
      </c>
      <c r="E85" s="82">
        <v>10844</v>
      </c>
      <c r="F85" s="82"/>
      <c r="G85" s="82"/>
      <c r="H85" s="82"/>
      <c r="I85" s="90">
        <f t="shared" si="4"/>
        <v>4.4500096320554808E-2</v>
      </c>
      <c r="J85" s="83">
        <f t="shared" si="5"/>
        <v>462</v>
      </c>
      <c r="K85" s="83">
        <f t="shared" si="6"/>
        <v>30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11841</v>
      </c>
      <c r="D86" s="82">
        <v>11931</v>
      </c>
      <c r="E86" s="82">
        <v>11953</v>
      </c>
      <c r="F86" s="82"/>
      <c r="G86" s="82"/>
      <c r="H86" s="82"/>
      <c r="I86" s="90">
        <f t="shared" si="4"/>
        <v>9.4586605860991473E-3</v>
      </c>
      <c r="J86" s="83">
        <f t="shared" si="5"/>
        <v>112</v>
      </c>
      <c r="K86" s="83">
        <f t="shared" si="6"/>
        <v>22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29738</v>
      </c>
      <c r="D87" s="82">
        <v>31374</v>
      </c>
      <c r="E87" s="82">
        <v>31880</v>
      </c>
      <c r="F87" s="82"/>
      <c r="G87" s="82"/>
      <c r="H87" s="82"/>
      <c r="I87" s="90">
        <f t="shared" si="4"/>
        <v>7.2029053735960719E-2</v>
      </c>
      <c r="J87" s="83">
        <f t="shared" si="5"/>
        <v>2142</v>
      </c>
      <c r="K87" s="83">
        <f t="shared" si="6"/>
        <v>506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18633</v>
      </c>
      <c r="D88" s="82">
        <v>14177</v>
      </c>
      <c r="E88" s="82">
        <v>13949</v>
      </c>
      <c r="F88" s="82"/>
      <c r="G88" s="82"/>
      <c r="H88" s="82"/>
      <c r="I88" s="90">
        <f t="shared" si="4"/>
        <v>-0.25138195674341224</v>
      </c>
      <c r="J88" s="83">
        <f t="shared" si="5"/>
        <v>-4684</v>
      </c>
      <c r="K88" s="83">
        <f t="shared" si="6"/>
        <v>-228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450</v>
      </c>
      <c r="D89" s="82">
        <v>398</v>
      </c>
      <c r="E89" s="82">
        <v>393</v>
      </c>
      <c r="F89" s="82"/>
      <c r="G89" s="82"/>
      <c r="H89" s="82"/>
      <c r="I89" s="90">
        <f t="shared" si="4"/>
        <v>-0.12666666666666668</v>
      </c>
      <c r="J89" s="83">
        <f t="shared" si="5"/>
        <v>-57</v>
      </c>
      <c r="K89" s="83">
        <f t="shared" si="6"/>
        <v>-5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460</v>
      </c>
      <c r="D90" s="82">
        <v>437</v>
      </c>
      <c r="E90" s="82">
        <v>440</v>
      </c>
      <c r="F90" s="82"/>
      <c r="G90" s="82"/>
      <c r="H90" s="82"/>
      <c r="I90" s="90">
        <f t="shared" si="4"/>
        <v>-4.3478260869565216E-2</v>
      </c>
      <c r="J90" s="83">
        <f t="shared" si="5"/>
        <v>-20</v>
      </c>
      <c r="K90" s="83">
        <f t="shared" si="6"/>
        <v>3</v>
      </c>
      <c r="L90" s="83">
        <f t="shared" si="7"/>
        <v>0</v>
      </c>
    </row>
    <row r="91" spans="1:12" s="157" customFormat="1">
      <c r="A91" s="86"/>
      <c r="B91" s="85" t="s">
        <v>285</v>
      </c>
      <c r="C91" s="82"/>
      <c r="D91" s="82">
        <v>41163</v>
      </c>
      <c r="E91" s="82">
        <v>41190</v>
      </c>
      <c r="F91" s="82"/>
      <c r="G91" s="82"/>
      <c r="H91" s="82"/>
      <c r="I91" s="90"/>
      <c r="J91" s="83"/>
      <c r="K91" s="83"/>
      <c r="L91" s="83"/>
    </row>
    <row r="92" spans="1:12" s="116" customFormat="1" ht="14.45" customHeight="1">
      <c r="A92" s="194" t="s">
        <v>89</v>
      </c>
      <c r="B92" s="194"/>
      <c r="C92" s="118">
        <v>1777436</v>
      </c>
      <c r="D92" s="118">
        <v>1864705</v>
      </c>
      <c r="E92" s="118">
        <v>1875903</v>
      </c>
      <c r="F92" s="118"/>
      <c r="G92" s="118"/>
      <c r="H92" s="118"/>
      <c r="I92" s="113">
        <f t="shared" si="4"/>
        <v>5.5398337830447904E-2</v>
      </c>
      <c r="J92" s="119">
        <f t="shared" si="5"/>
        <v>98467</v>
      </c>
      <c r="K92" s="119">
        <f t="shared" si="6"/>
        <v>11198</v>
      </c>
      <c r="L92" s="83">
        <f t="shared" si="7"/>
        <v>0</v>
      </c>
    </row>
    <row r="93" spans="1:12">
      <c r="A93" s="7"/>
      <c r="B93" s="7"/>
    </row>
    <row r="94" spans="1:12">
      <c r="E94" s="165"/>
      <c r="F94" s="165"/>
    </row>
    <row r="95" spans="1:12">
      <c r="E95" s="165"/>
      <c r="F95" s="165"/>
    </row>
    <row r="97" spans="3:8">
      <c r="C97" s="169"/>
      <c r="D97" s="169"/>
      <c r="E97" s="169"/>
      <c r="F97" s="169"/>
      <c r="G97" s="169"/>
      <c r="H97" s="16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I1" zoomScale="80" zoomScaleNormal="80" workbookViewId="0">
      <selection activeCell="M1" sqref="M1:V1048576"/>
    </sheetView>
  </sheetViews>
  <sheetFormatPr defaultRowHeight="15"/>
  <cols>
    <col min="2" max="2" width="19.140625" customWidth="1"/>
    <col min="3" max="3" width="13.140625" style="154" customWidth="1"/>
    <col min="4" max="4" width="13.140625" style="153" customWidth="1"/>
    <col min="5" max="5" width="13.140625" style="155" customWidth="1"/>
    <col min="6" max="8" width="13.140625" style="157" customWidth="1"/>
    <col min="9" max="9" width="34.85546875" customWidth="1"/>
    <col min="10" max="10" width="34.5703125" customWidth="1"/>
    <col min="11" max="11" width="31" customWidth="1"/>
    <col min="12" max="12" width="31" style="157" customWidth="1"/>
  </cols>
  <sheetData>
    <row r="1" spans="1:12" s="157" customFormat="1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2" ht="43.5" customHeight="1">
      <c r="A2" s="92" t="s">
        <v>91</v>
      </c>
      <c r="B2" s="92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348</v>
      </c>
      <c r="J2" s="92" t="s">
        <v>349</v>
      </c>
      <c r="K2" s="2" t="s">
        <v>350</v>
      </c>
      <c r="L2" s="163" t="s">
        <v>351</v>
      </c>
    </row>
    <row r="3" spans="1:12">
      <c r="A3" s="75">
        <v>1</v>
      </c>
      <c r="B3" s="89" t="s">
        <v>92</v>
      </c>
      <c r="C3" s="25">
        <v>234510</v>
      </c>
      <c r="D3" s="25">
        <v>259210</v>
      </c>
      <c r="E3" s="25">
        <v>255535</v>
      </c>
      <c r="F3" s="25"/>
      <c r="G3" s="25"/>
      <c r="H3" s="25"/>
      <c r="I3" s="90">
        <f>(E3-C3)/C3</f>
        <v>8.965502537205236E-2</v>
      </c>
      <c r="J3" s="25">
        <f>E3-C3</f>
        <v>21025</v>
      </c>
      <c r="K3" s="25">
        <f>E3-D3</f>
        <v>-3675</v>
      </c>
      <c r="L3" s="25">
        <f>H3-G3</f>
        <v>0</v>
      </c>
    </row>
    <row r="4" spans="1:12">
      <c r="A4" s="75">
        <v>2</v>
      </c>
      <c r="B4" s="89" t="s">
        <v>93</v>
      </c>
      <c r="C4" s="25">
        <v>41939</v>
      </c>
      <c r="D4" s="25">
        <v>45047</v>
      </c>
      <c r="E4" s="25">
        <v>46437</v>
      </c>
      <c r="F4" s="25"/>
      <c r="G4" s="25"/>
      <c r="H4" s="25"/>
      <c r="I4" s="90">
        <f t="shared" ref="I4:I67" si="0">(E4-C4)/C4</f>
        <v>0.10725100741553208</v>
      </c>
      <c r="J4" s="25">
        <f t="shared" ref="J4:J67" si="1">E4-C4</f>
        <v>4498</v>
      </c>
      <c r="K4" s="25">
        <f t="shared" ref="K4:K67" si="2">E4-D4</f>
        <v>1390</v>
      </c>
      <c r="L4" s="25">
        <f t="shared" ref="L4:L67" si="3">H4-G4</f>
        <v>0</v>
      </c>
    </row>
    <row r="5" spans="1:12">
      <c r="A5" s="75">
        <v>3</v>
      </c>
      <c r="B5" s="89" t="s">
        <v>94</v>
      </c>
      <c r="C5" s="25">
        <v>79864</v>
      </c>
      <c r="D5" s="25">
        <v>82367</v>
      </c>
      <c r="E5" s="25">
        <v>84323</v>
      </c>
      <c r="F5" s="25"/>
      <c r="G5" s="25"/>
      <c r="H5" s="25"/>
      <c r="I5" s="90">
        <f t="shared" si="0"/>
        <v>5.5832415105679656E-2</v>
      </c>
      <c r="J5" s="25">
        <f t="shared" si="1"/>
        <v>4459</v>
      </c>
      <c r="K5" s="25">
        <f t="shared" si="2"/>
        <v>1956</v>
      </c>
      <c r="L5" s="25">
        <f t="shared" si="3"/>
        <v>0</v>
      </c>
    </row>
    <row r="6" spans="1:12">
      <c r="A6" s="75">
        <v>4</v>
      </c>
      <c r="B6" s="89" t="s">
        <v>95</v>
      </c>
      <c r="C6" s="25">
        <v>22234</v>
      </c>
      <c r="D6" s="25">
        <v>22621</v>
      </c>
      <c r="E6" s="25">
        <v>23390</v>
      </c>
      <c r="F6" s="25"/>
      <c r="G6" s="25"/>
      <c r="H6" s="25"/>
      <c r="I6" s="90">
        <f t="shared" si="0"/>
        <v>5.1992444004677521E-2</v>
      </c>
      <c r="J6" s="25">
        <f t="shared" si="1"/>
        <v>1156</v>
      </c>
      <c r="K6" s="25">
        <f t="shared" si="2"/>
        <v>769</v>
      </c>
      <c r="L6" s="25">
        <f t="shared" si="3"/>
        <v>0</v>
      </c>
    </row>
    <row r="7" spans="1:12">
      <c r="A7" s="75">
        <v>5</v>
      </c>
      <c r="B7" s="89" t="s">
        <v>96</v>
      </c>
      <c r="C7" s="25">
        <v>33503</v>
      </c>
      <c r="D7" s="25">
        <v>34969</v>
      </c>
      <c r="E7" s="25">
        <v>35428</v>
      </c>
      <c r="F7" s="25"/>
      <c r="G7" s="25"/>
      <c r="H7" s="25"/>
      <c r="I7" s="90">
        <f t="shared" si="0"/>
        <v>5.7457541115720982E-2</v>
      </c>
      <c r="J7" s="25">
        <f t="shared" si="1"/>
        <v>1925</v>
      </c>
      <c r="K7" s="25">
        <f t="shared" si="2"/>
        <v>459</v>
      </c>
      <c r="L7" s="25">
        <f t="shared" si="3"/>
        <v>0</v>
      </c>
    </row>
    <row r="8" spans="1:12">
      <c r="A8" s="75">
        <v>6</v>
      </c>
      <c r="B8" s="89" t="s">
        <v>97</v>
      </c>
      <c r="C8" s="25">
        <v>832346</v>
      </c>
      <c r="D8" s="25">
        <v>914783</v>
      </c>
      <c r="E8" s="25">
        <v>917738</v>
      </c>
      <c r="F8" s="25"/>
      <c r="G8" s="25"/>
      <c r="H8" s="25"/>
      <c r="I8" s="90">
        <f t="shared" si="0"/>
        <v>0.10259195094347784</v>
      </c>
      <c r="J8" s="25">
        <f t="shared" si="1"/>
        <v>85392</v>
      </c>
      <c r="K8" s="25">
        <f t="shared" si="2"/>
        <v>2955</v>
      </c>
      <c r="L8" s="25">
        <f t="shared" si="3"/>
        <v>0</v>
      </c>
    </row>
    <row r="9" spans="1:12">
      <c r="A9" s="75">
        <v>7</v>
      </c>
      <c r="B9" s="89" t="s">
        <v>98</v>
      </c>
      <c r="C9" s="25">
        <v>380848</v>
      </c>
      <c r="D9" s="25">
        <v>417398</v>
      </c>
      <c r="E9" s="25">
        <v>439790</v>
      </c>
      <c r="F9" s="25"/>
      <c r="G9" s="25"/>
      <c r="H9" s="25"/>
      <c r="I9" s="90">
        <f t="shared" si="0"/>
        <v>0.15476515565264884</v>
      </c>
      <c r="J9" s="25">
        <f t="shared" si="1"/>
        <v>58942</v>
      </c>
      <c r="K9" s="25">
        <f t="shared" si="2"/>
        <v>22392</v>
      </c>
      <c r="L9" s="25">
        <f t="shared" si="3"/>
        <v>0</v>
      </c>
    </row>
    <row r="10" spans="1:12">
      <c r="A10" s="75">
        <v>8</v>
      </c>
      <c r="B10" s="89" t="s">
        <v>99</v>
      </c>
      <c r="C10" s="25">
        <v>21622</v>
      </c>
      <c r="D10" s="25">
        <v>21464</v>
      </c>
      <c r="E10" s="25">
        <v>22306</v>
      </c>
      <c r="F10" s="25"/>
      <c r="G10" s="25"/>
      <c r="H10" s="25"/>
      <c r="I10" s="90">
        <f t="shared" si="0"/>
        <v>3.163444639718805E-2</v>
      </c>
      <c r="J10" s="25">
        <f t="shared" si="1"/>
        <v>684</v>
      </c>
      <c r="K10" s="25">
        <f t="shared" si="2"/>
        <v>842</v>
      </c>
      <c r="L10" s="25">
        <f t="shared" si="3"/>
        <v>0</v>
      </c>
    </row>
    <row r="11" spans="1:12">
      <c r="A11" s="75">
        <v>9</v>
      </c>
      <c r="B11" s="89" t="s">
        <v>100</v>
      </c>
      <c r="C11" s="25">
        <v>133374</v>
      </c>
      <c r="D11" s="25">
        <v>142350</v>
      </c>
      <c r="E11" s="25">
        <v>145176</v>
      </c>
      <c r="F11" s="25"/>
      <c r="G11" s="25"/>
      <c r="H11" s="25"/>
      <c r="I11" s="90">
        <f t="shared" si="0"/>
        <v>8.848801115659724E-2</v>
      </c>
      <c r="J11" s="25">
        <f t="shared" si="1"/>
        <v>11802</v>
      </c>
      <c r="K11" s="25">
        <f t="shared" si="2"/>
        <v>2826</v>
      </c>
      <c r="L11" s="25">
        <f t="shared" si="3"/>
        <v>0</v>
      </c>
    </row>
    <row r="12" spans="1:12">
      <c r="A12" s="75">
        <v>10</v>
      </c>
      <c r="B12" s="89" t="s">
        <v>101</v>
      </c>
      <c r="C12" s="25">
        <v>143470</v>
      </c>
      <c r="D12" s="25">
        <v>153984</v>
      </c>
      <c r="E12" s="25">
        <v>155202</v>
      </c>
      <c r="F12" s="25"/>
      <c r="G12" s="25"/>
      <c r="H12" s="25"/>
      <c r="I12" s="90">
        <f t="shared" si="0"/>
        <v>8.1773193002021322E-2</v>
      </c>
      <c r="J12" s="25">
        <f t="shared" si="1"/>
        <v>11732</v>
      </c>
      <c r="K12" s="25">
        <f t="shared" si="2"/>
        <v>1218</v>
      </c>
      <c r="L12" s="25">
        <f t="shared" si="3"/>
        <v>0</v>
      </c>
    </row>
    <row r="13" spans="1:12">
      <c r="A13" s="75">
        <v>11</v>
      </c>
      <c r="B13" s="89" t="s">
        <v>102</v>
      </c>
      <c r="C13" s="25">
        <v>29235</v>
      </c>
      <c r="D13" s="25">
        <v>29857</v>
      </c>
      <c r="E13" s="25">
        <v>31263</v>
      </c>
      <c r="F13" s="25"/>
      <c r="G13" s="25"/>
      <c r="H13" s="25"/>
      <c r="I13" s="90">
        <f t="shared" si="0"/>
        <v>6.9368907131862487E-2</v>
      </c>
      <c r="J13" s="25">
        <f t="shared" si="1"/>
        <v>2028</v>
      </c>
      <c r="K13" s="25">
        <f t="shared" si="2"/>
        <v>1406</v>
      </c>
      <c r="L13" s="25">
        <f t="shared" si="3"/>
        <v>0</v>
      </c>
    </row>
    <row r="14" spans="1:12">
      <c r="A14" s="75">
        <v>12</v>
      </c>
      <c r="B14" s="89" t="s">
        <v>103</v>
      </c>
      <c r="C14" s="25">
        <v>20900</v>
      </c>
      <c r="D14" s="25">
        <v>19122</v>
      </c>
      <c r="E14" s="25">
        <v>20908</v>
      </c>
      <c r="F14" s="25"/>
      <c r="G14" s="25"/>
      <c r="H14" s="25"/>
      <c r="I14" s="90">
        <f t="shared" si="0"/>
        <v>3.8277511961722489E-4</v>
      </c>
      <c r="J14" s="25">
        <f t="shared" si="1"/>
        <v>8</v>
      </c>
      <c r="K14" s="25">
        <f t="shared" si="2"/>
        <v>1786</v>
      </c>
      <c r="L14" s="25">
        <f t="shared" si="3"/>
        <v>0</v>
      </c>
    </row>
    <row r="15" spans="1:12">
      <c r="A15" s="75">
        <v>13</v>
      </c>
      <c r="B15" s="89" t="s">
        <v>104</v>
      </c>
      <c r="C15" s="25">
        <v>20200</v>
      </c>
      <c r="D15" s="25">
        <v>20678</v>
      </c>
      <c r="E15" s="25">
        <v>22386</v>
      </c>
      <c r="F15" s="25"/>
      <c r="G15" s="25"/>
      <c r="H15" s="25"/>
      <c r="I15" s="90">
        <f t="shared" si="0"/>
        <v>0.10821782178217822</v>
      </c>
      <c r="J15" s="25">
        <f t="shared" si="1"/>
        <v>2186</v>
      </c>
      <c r="K15" s="25">
        <f t="shared" si="2"/>
        <v>1708</v>
      </c>
      <c r="L15" s="25">
        <f t="shared" si="3"/>
        <v>0</v>
      </c>
    </row>
    <row r="16" spans="1:12">
      <c r="A16" s="75">
        <v>14</v>
      </c>
      <c r="B16" s="89" t="s">
        <v>105</v>
      </c>
      <c r="C16" s="25">
        <v>42937</v>
      </c>
      <c r="D16" s="25">
        <v>47768</v>
      </c>
      <c r="E16" s="25">
        <v>48068</v>
      </c>
      <c r="F16" s="25"/>
      <c r="G16" s="25"/>
      <c r="H16" s="25"/>
      <c r="I16" s="90">
        <f t="shared" si="0"/>
        <v>0.11950066376318792</v>
      </c>
      <c r="J16" s="25">
        <f t="shared" si="1"/>
        <v>5131</v>
      </c>
      <c r="K16" s="25">
        <f t="shared" si="2"/>
        <v>300</v>
      </c>
      <c r="L16" s="25">
        <f t="shared" si="3"/>
        <v>0</v>
      </c>
    </row>
    <row r="17" spans="1:12">
      <c r="A17" s="75">
        <v>15</v>
      </c>
      <c r="B17" s="89" t="s">
        <v>106</v>
      </c>
      <c r="C17" s="25">
        <v>33949</v>
      </c>
      <c r="D17" s="25">
        <v>34535</v>
      </c>
      <c r="E17" s="25">
        <v>35801</v>
      </c>
      <c r="F17" s="25"/>
      <c r="G17" s="25"/>
      <c r="H17" s="25"/>
      <c r="I17" s="90">
        <f t="shared" si="0"/>
        <v>5.4552416860584999E-2</v>
      </c>
      <c r="J17" s="25">
        <f t="shared" si="1"/>
        <v>1852</v>
      </c>
      <c r="K17" s="25">
        <f t="shared" si="2"/>
        <v>1266</v>
      </c>
      <c r="L17" s="25">
        <f t="shared" si="3"/>
        <v>0</v>
      </c>
    </row>
    <row r="18" spans="1:12">
      <c r="A18" s="75">
        <v>16</v>
      </c>
      <c r="B18" s="89" t="s">
        <v>107</v>
      </c>
      <c r="C18" s="25">
        <v>475040</v>
      </c>
      <c r="D18" s="25">
        <v>525582</v>
      </c>
      <c r="E18" s="25">
        <v>526540</v>
      </c>
      <c r="F18" s="25"/>
      <c r="G18" s="25"/>
      <c r="H18" s="25"/>
      <c r="I18" s="90">
        <f t="shared" si="0"/>
        <v>0.10841192320646682</v>
      </c>
      <c r="J18" s="25">
        <f t="shared" si="1"/>
        <v>51500</v>
      </c>
      <c r="K18" s="25">
        <f t="shared" si="2"/>
        <v>958</v>
      </c>
      <c r="L18" s="25">
        <f t="shared" si="3"/>
        <v>0</v>
      </c>
    </row>
    <row r="19" spans="1:12">
      <c r="A19" s="75">
        <v>17</v>
      </c>
      <c r="B19" s="89" t="s">
        <v>108</v>
      </c>
      <c r="C19" s="25">
        <v>65913</v>
      </c>
      <c r="D19" s="25">
        <v>71241</v>
      </c>
      <c r="E19" s="25">
        <v>71697</v>
      </c>
      <c r="F19" s="25"/>
      <c r="G19" s="25"/>
      <c r="H19" s="25"/>
      <c r="I19" s="90">
        <f t="shared" si="0"/>
        <v>8.7752036775749859E-2</v>
      </c>
      <c r="J19" s="25">
        <f t="shared" si="1"/>
        <v>5784</v>
      </c>
      <c r="K19" s="25">
        <f t="shared" si="2"/>
        <v>456</v>
      </c>
      <c r="L19" s="25">
        <f t="shared" si="3"/>
        <v>0</v>
      </c>
    </row>
    <row r="20" spans="1:12">
      <c r="A20" s="75">
        <v>18</v>
      </c>
      <c r="B20" s="89" t="s">
        <v>109</v>
      </c>
      <c r="C20" s="25">
        <v>19947</v>
      </c>
      <c r="D20" s="25">
        <v>19594</v>
      </c>
      <c r="E20" s="25">
        <v>19983</v>
      </c>
      <c r="F20" s="25"/>
      <c r="G20" s="25"/>
      <c r="H20" s="25"/>
      <c r="I20" s="90">
        <f t="shared" si="0"/>
        <v>1.8047826740863289E-3</v>
      </c>
      <c r="J20" s="25">
        <f t="shared" si="1"/>
        <v>36</v>
      </c>
      <c r="K20" s="25">
        <f t="shared" si="2"/>
        <v>389</v>
      </c>
      <c r="L20" s="25">
        <f t="shared" si="3"/>
        <v>0</v>
      </c>
    </row>
    <row r="21" spans="1:12">
      <c r="A21" s="75">
        <v>19</v>
      </c>
      <c r="B21" s="89" t="s">
        <v>110</v>
      </c>
      <c r="C21" s="25">
        <v>52432</v>
      </c>
      <c r="D21" s="25">
        <v>53689</v>
      </c>
      <c r="E21" s="25">
        <v>54343</v>
      </c>
      <c r="F21" s="25"/>
      <c r="G21" s="25"/>
      <c r="H21" s="25"/>
      <c r="I21" s="90">
        <f t="shared" si="0"/>
        <v>3.6447207812023194E-2</v>
      </c>
      <c r="J21" s="25">
        <f t="shared" si="1"/>
        <v>1911</v>
      </c>
      <c r="K21" s="25">
        <f t="shared" si="2"/>
        <v>654</v>
      </c>
      <c r="L21" s="25">
        <f t="shared" si="3"/>
        <v>0</v>
      </c>
    </row>
    <row r="22" spans="1:12">
      <c r="A22" s="75">
        <v>20</v>
      </c>
      <c r="B22" s="89" t="s">
        <v>111</v>
      </c>
      <c r="C22" s="25">
        <v>157661</v>
      </c>
      <c r="D22" s="25">
        <v>170495</v>
      </c>
      <c r="E22" s="25">
        <v>170457</v>
      </c>
      <c r="F22" s="25"/>
      <c r="G22" s="25"/>
      <c r="H22" s="25"/>
      <c r="I22" s="90">
        <f t="shared" si="0"/>
        <v>8.1161479376637216E-2</v>
      </c>
      <c r="J22" s="25">
        <f t="shared" si="1"/>
        <v>12796</v>
      </c>
      <c r="K22" s="25">
        <f t="shared" si="2"/>
        <v>-38</v>
      </c>
      <c r="L22" s="25">
        <f t="shared" si="3"/>
        <v>0</v>
      </c>
    </row>
    <row r="23" spans="1:12">
      <c r="A23" s="75">
        <v>21</v>
      </c>
      <c r="B23" s="89" t="s">
        <v>112</v>
      </c>
      <c r="C23" s="25">
        <v>110400</v>
      </c>
      <c r="D23" s="25">
        <v>124097</v>
      </c>
      <c r="E23" s="25">
        <v>125525</v>
      </c>
      <c r="F23" s="25"/>
      <c r="G23" s="25"/>
      <c r="H23" s="25"/>
      <c r="I23" s="90">
        <f t="shared" si="0"/>
        <v>0.13700181159420291</v>
      </c>
      <c r="J23" s="25">
        <f t="shared" si="1"/>
        <v>15125</v>
      </c>
      <c r="K23" s="25">
        <f t="shared" si="2"/>
        <v>1428</v>
      </c>
      <c r="L23" s="25">
        <f t="shared" si="3"/>
        <v>0</v>
      </c>
    </row>
    <row r="24" spans="1:12">
      <c r="A24" s="75">
        <v>22</v>
      </c>
      <c r="B24" s="89" t="s">
        <v>113</v>
      </c>
      <c r="C24" s="25">
        <v>47374</v>
      </c>
      <c r="D24" s="25">
        <v>50342</v>
      </c>
      <c r="E24" s="25">
        <v>51290</v>
      </c>
      <c r="F24" s="25"/>
      <c r="G24" s="25"/>
      <c r="H24" s="25"/>
      <c r="I24" s="90">
        <f t="shared" si="0"/>
        <v>8.2661375438003962E-2</v>
      </c>
      <c r="J24" s="25">
        <f t="shared" si="1"/>
        <v>3916</v>
      </c>
      <c r="K24" s="25">
        <f t="shared" si="2"/>
        <v>948</v>
      </c>
      <c r="L24" s="25">
        <f t="shared" si="3"/>
        <v>0</v>
      </c>
    </row>
    <row r="25" spans="1:12">
      <c r="A25" s="75">
        <v>23</v>
      </c>
      <c r="B25" s="89" t="s">
        <v>114</v>
      </c>
      <c r="C25" s="25">
        <v>51534</v>
      </c>
      <c r="D25" s="25">
        <v>56109</v>
      </c>
      <c r="E25" s="25">
        <v>57770</v>
      </c>
      <c r="F25" s="25"/>
      <c r="G25" s="25"/>
      <c r="H25" s="25"/>
      <c r="I25" s="90">
        <f t="shared" si="0"/>
        <v>0.12100749020064423</v>
      </c>
      <c r="J25" s="25">
        <f t="shared" si="1"/>
        <v>6236</v>
      </c>
      <c r="K25" s="25">
        <f t="shared" si="2"/>
        <v>1661</v>
      </c>
      <c r="L25" s="25">
        <f t="shared" si="3"/>
        <v>0</v>
      </c>
    </row>
    <row r="26" spans="1:12">
      <c r="A26" s="75">
        <v>24</v>
      </c>
      <c r="B26" s="89" t="s">
        <v>115</v>
      </c>
      <c r="C26" s="25">
        <v>24790</v>
      </c>
      <c r="D26" s="25">
        <v>25118</v>
      </c>
      <c r="E26" s="25">
        <v>26904</v>
      </c>
      <c r="F26" s="25"/>
      <c r="G26" s="25"/>
      <c r="H26" s="25"/>
      <c r="I26" s="90">
        <f t="shared" si="0"/>
        <v>8.5276321097216626E-2</v>
      </c>
      <c r="J26" s="25">
        <f t="shared" si="1"/>
        <v>2114</v>
      </c>
      <c r="K26" s="25">
        <f t="shared" si="2"/>
        <v>1786</v>
      </c>
      <c r="L26" s="25">
        <f t="shared" si="3"/>
        <v>0</v>
      </c>
    </row>
    <row r="27" spans="1:12">
      <c r="A27" s="75">
        <v>25</v>
      </c>
      <c r="B27" s="89" t="s">
        <v>116</v>
      </c>
      <c r="C27" s="25">
        <v>66799</v>
      </c>
      <c r="D27" s="25">
        <v>67250</v>
      </c>
      <c r="E27" s="25">
        <v>71525</v>
      </c>
      <c r="F27" s="25"/>
      <c r="G27" s="25"/>
      <c r="H27" s="25"/>
      <c r="I27" s="90">
        <f t="shared" si="0"/>
        <v>7.0749562119193407E-2</v>
      </c>
      <c r="J27" s="25">
        <f t="shared" si="1"/>
        <v>4726</v>
      </c>
      <c r="K27" s="25">
        <f t="shared" si="2"/>
        <v>4275</v>
      </c>
      <c r="L27" s="25">
        <f t="shared" si="3"/>
        <v>0</v>
      </c>
    </row>
    <row r="28" spans="1:12">
      <c r="A28" s="75">
        <v>26</v>
      </c>
      <c r="B28" s="89" t="s">
        <v>117</v>
      </c>
      <c r="C28" s="25">
        <v>111882</v>
      </c>
      <c r="D28" s="25">
        <v>119351</v>
      </c>
      <c r="E28" s="25">
        <v>119513</v>
      </c>
      <c r="F28" s="25"/>
      <c r="G28" s="25"/>
      <c r="H28" s="25"/>
      <c r="I28" s="90">
        <f t="shared" si="0"/>
        <v>6.8205788241182674E-2</v>
      </c>
      <c r="J28" s="25">
        <f t="shared" si="1"/>
        <v>7631</v>
      </c>
      <c r="K28" s="25">
        <f t="shared" si="2"/>
        <v>162</v>
      </c>
      <c r="L28" s="25">
        <f t="shared" si="3"/>
        <v>0</v>
      </c>
    </row>
    <row r="29" spans="1:12">
      <c r="A29" s="75">
        <v>27</v>
      </c>
      <c r="B29" s="89" t="s">
        <v>118</v>
      </c>
      <c r="C29" s="25">
        <v>193778</v>
      </c>
      <c r="D29" s="25">
        <v>220773</v>
      </c>
      <c r="E29" s="25">
        <v>221322</v>
      </c>
      <c r="F29" s="25"/>
      <c r="G29" s="25"/>
      <c r="H29" s="25"/>
      <c r="I29" s="90">
        <f t="shared" si="0"/>
        <v>0.14214203882793713</v>
      </c>
      <c r="J29" s="25">
        <f t="shared" si="1"/>
        <v>27544</v>
      </c>
      <c r="K29" s="25">
        <f t="shared" si="2"/>
        <v>549</v>
      </c>
      <c r="L29" s="25">
        <f t="shared" si="3"/>
        <v>0</v>
      </c>
    </row>
    <row r="30" spans="1:12">
      <c r="A30" s="75">
        <v>28</v>
      </c>
      <c r="B30" s="89" t="s">
        <v>119</v>
      </c>
      <c r="C30" s="25">
        <v>46795</v>
      </c>
      <c r="D30" s="25">
        <v>47476</v>
      </c>
      <c r="E30" s="25">
        <v>48011</v>
      </c>
      <c r="F30" s="25"/>
      <c r="G30" s="25"/>
      <c r="H30" s="25"/>
      <c r="I30" s="90">
        <f t="shared" si="0"/>
        <v>2.5985682231007588E-2</v>
      </c>
      <c r="J30" s="25">
        <f t="shared" si="1"/>
        <v>1216</v>
      </c>
      <c r="K30" s="25">
        <f t="shared" si="2"/>
        <v>535</v>
      </c>
      <c r="L30" s="25">
        <f t="shared" si="3"/>
        <v>0</v>
      </c>
    </row>
    <row r="31" spans="1:12">
      <c r="A31" s="75">
        <v>29</v>
      </c>
      <c r="B31" s="89" t="s">
        <v>120</v>
      </c>
      <c r="C31" s="25">
        <v>13648</v>
      </c>
      <c r="D31" s="25">
        <v>13355</v>
      </c>
      <c r="E31" s="25">
        <v>14660</v>
      </c>
      <c r="F31" s="25"/>
      <c r="G31" s="25"/>
      <c r="H31" s="25"/>
      <c r="I31" s="90">
        <f t="shared" si="0"/>
        <v>7.4150058616647127E-2</v>
      </c>
      <c r="J31" s="25">
        <f t="shared" si="1"/>
        <v>1012</v>
      </c>
      <c r="K31" s="25">
        <f t="shared" si="2"/>
        <v>1305</v>
      </c>
      <c r="L31" s="25">
        <f t="shared" si="3"/>
        <v>0</v>
      </c>
    </row>
    <row r="32" spans="1:12">
      <c r="A32" s="75">
        <v>30</v>
      </c>
      <c r="B32" s="89" t="s">
        <v>121</v>
      </c>
      <c r="C32" s="25">
        <v>11552</v>
      </c>
      <c r="D32" s="25">
        <v>11956</v>
      </c>
      <c r="E32" s="25">
        <v>13417</v>
      </c>
      <c r="F32" s="25"/>
      <c r="G32" s="25"/>
      <c r="H32" s="25"/>
      <c r="I32" s="90">
        <f t="shared" si="0"/>
        <v>0.16144390581717452</v>
      </c>
      <c r="J32" s="25">
        <f t="shared" si="1"/>
        <v>1865</v>
      </c>
      <c r="K32" s="25">
        <f t="shared" si="2"/>
        <v>1461</v>
      </c>
      <c r="L32" s="25">
        <f t="shared" si="3"/>
        <v>0</v>
      </c>
    </row>
    <row r="33" spans="1:12">
      <c r="A33" s="75">
        <v>31</v>
      </c>
      <c r="B33" s="89" t="s">
        <v>122</v>
      </c>
      <c r="C33" s="25">
        <v>129839</v>
      </c>
      <c r="D33" s="25">
        <v>141306</v>
      </c>
      <c r="E33" s="25">
        <v>138576</v>
      </c>
      <c r="F33" s="25"/>
      <c r="G33" s="25"/>
      <c r="H33" s="25"/>
      <c r="I33" s="90">
        <f t="shared" si="0"/>
        <v>6.7291029659809459E-2</v>
      </c>
      <c r="J33" s="25">
        <f t="shared" si="1"/>
        <v>8737</v>
      </c>
      <c r="K33" s="25">
        <f t="shared" si="2"/>
        <v>-2730</v>
      </c>
      <c r="L33" s="25">
        <f t="shared" si="3"/>
        <v>0</v>
      </c>
    </row>
    <row r="34" spans="1:12">
      <c r="A34" s="75">
        <v>32</v>
      </c>
      <c r="B34" s="89" t="s">
        <v>123</v>
      </c>
      <c r="C34" s="25">
        <v>49521</v>
      </c>
      <c r="D34" s="25">
        <v>50526</v>
      </c>
      <c r="E34" s="25">
        <v>52497</v>
      </c>
      <c r="F34" s="25"/>
      <c r="G34" s="25"/>
      <c r="H34" s="25"/>
      <c r="I34" s="90">
        <f t="shared" si="0"/>
        <v>6.0095716968558796E-2</v>
      </c>
      <c r="J34" s="25">
        <f t="shared" si="1"/>
        <v>2976</v>
      </c>
      <c r="K34" s="25">
        <f t="shared" si="2"/>
        <v>1971</v>
      </c>
      <c r="L34" s="25">
        <f t="shared" si="3"/>
        <v>0</v>
      </c>
    </row>
    <row r="35" spans="1:12">
      <c r="A35" s="75">
        <v>33</v>
      </c>
      <c r="B35" s="89" t="s">
        <v>124</v>
      </c>
      <c r="C35" s="25">
        <v>201177</v>
      </c>
      <c r="D35" s="25">
        <v>221825</v>
      </c>
      <c r="E35" s="25">
        <v>222887</v>
      </c>
      <c r="F35" s="25"/>
      <c r="G35" s="25"/>
      <c r="H35" s="25"/>
      <c r="I35" s="90">
        <f t="shared" si="0"/>
        <v>0.10791492069172917</v>
      </c>
      <c r="J35" s="25">
        <f t="shared" si="1"/>
        <v>21710</v>
      </c>
      <c r="K35" s="25">
        <f t="shared" si="2"/>
        <v>1062</v>
      </c>
      <c r="L35" s="25">
        <f t="shared" si="3"/>
        <v>0</v>
      </c>
    </row>
    <row r="36" spans="1:12">
      <c r="A36" s="75">
        <v>34</v>
      </c>
      <c r="B36" s="89" t="s">
        <v>125</v>
      </c>
      <c r="C36" s="25">
        <v>3033245</v>
      </c>
      <c r="D36" s="25">
        <v>3338582</v>
      </c>
      <c r="E36" s="25">
        <v>3330992</v>
      </c>
      <c r="F36" s="25"/>
      <c r="G36" s="25"/>
      <c r="H36" s="25"/>
      <c r="I36" s="90">
        <f t="shared" si="0"/>
        <v>9.8161210189087925E-2</v>
      </c>
      <c r="J36" s="25">
        <f t="shared" si="1"/>
        <v>297747</v>
      </c>
      <c r="K36" s="25">
        <f t="shared" si="2"/>
        <v>-7590</v>
      </c>
      <c r="L36" s="25">
        <f t="shared" si="3"/>
        <v>0</v>
      </c>
    </row>
    <row r="37" spans="1:12">
      <c r="A37" s="75">
        <v>35</v>
      </c>
      <c r="B37" s="89" t="s">
        <v>126</v>
      </c>
      <c r="C37" s="25">
        <v>687010</v>
      </c>
      <c r="D37" s="25">
        <v>759976</v>
      </c>
      <c r="E37" s="25">
        <v>765111</v>
      </c>
      <c r="F37" s="25"/>
      <c r="G37" s="25"/>
      <c r="H37" s="25"/>
      <c r="I37" s="90">
        <f t="shared" si="0"/>
        <v>0.11368247914877512</v>
      </c>
      <c r="J37" s="25">
        <f t="shared" si="1"/>
        <v>78101</v>
      </c>
      <c r="K37" s="25">
        <f t="shared" si="2"/>
        <v>5135</v>
      </c>
      <c r="L37" s="25">
        <f t="shared" si="3"/>
        <v>0</v>
      </c>
    </row>
    <row r="38" spans="1:12">
      <c r="A38" s="75">
        <v>36</v>
      </c>
      <c r="B38" s="89" t="s">
        <v>127</v>
      </c>
      <c r="C38" s="25">
        <v>19726</v>
      </c>
      <c r="D38" s="25">
        <v>21854</v>
      </c>
      <c r="E38" s="25">
        <v>23592</v>
      </c>
      <c r="F38" s="25"/>
      <c r="G38" s="25"/>
      <c r="H38" s="25"/>
      <c r="I38" s="90">
        <f t="shared" si="0"/>
        <v>0.19598499442360337</v>
      </c>
      <c r="J38" s="25">
        <f t="shared" si="1"/>
        <v>3866</v>
      </c>
      <c r="K38" s="25">
        <f t="shared" si="2"/>
        <v>1738</v>
      </c>
      <c r="L38" s="25">
        <f t="shared" si="3"/>
        <v>0</v>
      </c>
    </row>
    <row r="39" spans="1:12">
      <c r="A39" s="75">
        <v>37</v>
      </c>
      <c r="B39" s="89" t="s">
        <v>128</v>
      </c>
      <c r="C39" s="25">
        <v>42266</v>
      </c>
      <c r="D39" s="25">
        <v>44509</v>
      </c>
      <c r="E39" s="25">
        <v>46308</v>
      </c>
      <c r="F39" s="25"/>
      <c r="G39" s="25"/>
      <c r="H39" s="25"/>
      <c r="I39" s="90">
        <f t="shared" si="0"/>
        <v>9.5632423224341082E-2</v>
      </c>
      <c r="J39" s="25">
        <f t="shared" si="1"/>
        <v>4042</v>
      </c>
      <c r="K39" s="25">
        <f t="shared" si="2"/>
        <v>1799</v>
      </c>
      <c r="L39" s="25">
        <f t="shared" si="3"/>
        <v>0</v>
      </c>
    </row>
    <row r="40" spans="1:12">
      <c r="A40" s="75">
        <v>38</v>
      </c>
      <c r="B40" s="89" t="s">
        <v>129</v>
      </c>
      <c r="C40" s="25">
        <v>166546</v>
      </c>
      <c r="D40" s="25">
        <v>176221</v>
      </c>
      <c r="E40" s="25">
        <v>179629</v>
      </c>
      <c r="F40" s="25"/>
      <c r="G40" s="25"/>
      <c r="H40" s="25"/>
      <c r="I40" s="90">
        <f t="shared" si="0"/>
        <v>7.8554873728579486E-2</v>
      </c>
      <c r="J40" s="25">
        <f t="shared" si="1"/>
        <v>13083</v>
      </c>
      <c r="K40" s="25">
        <f t="shared" si="2"/>
        <v>3408</v>
      </c>
      <c r="L40" s="25">
        <f t="shared" si="3"/>
        <v>0</v>
      </c>
    </row>
    <row r="41" spans="1:12">
      <c r="A41" s="75">
        <v>39</v>
      </c>
      <c r="B41" s="89" t="s">
        <v>130</v>
      </c>
      <c r="C41" s="25">
        <v>46939</v>
      </c>
      <c r="D41" s="25">
        <v>50870</v>
      </c>
      <c r="E41" s="25">
        <v>51586</v>
      </c>
      <c r="F41" s="25"/>
      <c r="G41" s="25"/>
      <c r="H41" s="25"/>
      <c r="I41" s="90">
        <f t="shared" si="0"/>
        <v>9.9000830865591513E-2</v>
      </c>
      <c r="J41" s="25">
        <f t="shared" si="1"/>
        <v>4647</v>
      </c>
      <c r="K41" s="25">
        <f t="shared" si="2"/>
        <v>716</v>
      </c>
      <c r="L41" s="25">
        <f t="shared" si="3"/>
        <v>0</v>
      </c>
    </row>
    <row r="42" spans="1:12">
      <c r="A42" s="75">
        <v>40</v>
      </c>
      <c r="B42" s="89" t="s">
        <v>131</v>
      </c>
      <c r="C42" s="25">
        <v>20969</v>
      </c>
      <c r="D42" s="25">
        <v>20880</v>
      </c>
      <c r="E42" s="25">
        <v>20380</v>
      </c>
      <c r="F42" s="25"/>
      <c r="G42" s="25"/>
      <c r="H42" s="25"/>
      <c r="I42" s="90">
        <f t="shared" si="0"/>
        <v>-2.8089083885736086E-2</v>
      </c>
      <c r="J42" s="25">
        <f t="shared" si="1"/>
        <v>-589</v>
      </c>
      <c r="K42" s="25">
        <f t="shared" si="2"/>
        <v>-500</v>
      </c>
      <c r="L42" s="25">
        <f t="shared" si="3"/>
        <v>0</v>
      </c>
    </row>
    <row r="43" spans="1:12">
      <c r="A43" s="75">
        <v>41</v>
      </c>
      <c r="B43" s="89" t="s">
        <v>132</v>
      </c>
      <c r="C43" s="25">
        <v>333882</v>
      </c>
      <c r="D43" s="25">
        <v>365976</v>
      </c>
      <c r="E43" s="25">
        <v>366591</v>
      </c>
      <c r="F43" s="25"/>
      <c r="G43" s="25"/>
      <c r="H43" s="25"/>
      <c r="I43" s="90">
        <f t="shared" si="0"/>
        <v>9.7965748378169529E-2</v>
      </c>
      <c r="J43" s="25">
        <f t="shared" si="1"/>
        <v>32709</v>
      </c>
      <c r="K43" s="25">
        <f t="shared" si="2"/>
        <v>615</v>
      </c>
      <c r="L43" s="25">
        <f t="shared" si="3"/>
        <v>0</v>
      </c>
    </row>
    <row r="44" spans="1:12">
      <c r="A44" s="75">
        <v>42</v>
      </c>
      <c r="B44" s="89" t="s">
        <v>133</v>
      </c>
      <c r="C44" s="25">
        <v>251359</v>
      </c>
      <c r="D44" s="25">
        <v>272056</v>
      </c>
      <c r="E44" s="25">
        <v>272233</v>
      </c>
      <c r="F44" s="25"/>
      <c r="G44" s="25"/>
      <c r="H44" s="25"/>
      <c r="I44" s="90">
        <f t="shared" si="0"/>
        <v>8.3044569719007477E-2</v>
      </c>
      <c r="J44" s="25">
        <f t="shared" si="1"/>
        <v>20874</v>
      </c>
      <c r="K44" s="25">
        <f t="shared" si="2"/>
        <v>177</v>
      </c>
      <c r="L44" s="25">
        <f t="shared" si="3"/>
        <v>0</v>
      </c>
    </row>
    <row r="45" spans="1:12">
      <c r="A45" s="75">
        <v>43</v>
      </c>
      <c r="B45" s="89" t="s">
        <v>134</v>
      </c>
      <c r="C45" s="25">
        <v>62069</v>
      </c>
      <c r="D45" s="25">
        <v>61811</v>
      </c>
      <c r="E45" s="25">
        <v>62967</v>
      </c>
      <c r="F45" s="25"/>
      <c r="G45" s="25"/>
      <c r="H45" s="25"/>
      <c r="I45" s="90">
        <f t="shared" si="0"/>
        <v>1.4467769740127923E-2</v>
      </c>
      <c r="J45" s="25">
        <f t="shared" si="1"/>
        <v>898</v>
      </c>
      <c r="K45" s="25">
        <f t="shared" si="2"/>
        <v>1156</v>
      </c>
      <c r="L45" s="25">
        <f t="shared" si="3"/>
        <v>0</v>
      </c>
    </row>
    <row r="46" spans="1:12">
      <c r="A46" s="75">
        <v>44</v>
      </c>
      <c r="B46" s="89" t="s">
        <v>135</v>
      </c>
      <c r="C46" s="25">
        <v>76260</v>
      </c>
      <c r="D46" s="25">
        <v>78050</v>
      </c>
      <c r="E46" s="25">
        <v>78812</v>
      </c>
      <c r="F46" s="25"/>
      <c r="G46" s="25"/>
      <c r="H46" s="25"/>
      <c r="I46" s="90">
        <f t="shared" si="0"/>
        <v>3.3464463676894832E-2</v>
      </c>
      <c r="J46" s="25">
        <f t="shared" si="1"/>
        <v>2552</v>
      </c>
      <c r="K46" s="25">
        <f t="shared" si="2"/>
        <v>762</v>
      </c>
      <c r="L46" s="25">
        <f t="shared" si="3"/>
        <v>0</v>
      </c>
    </row>
    <row r="47" spans="1:12">
      <c r="A47" s="75">
        <v>45</v>
      </c>
      <c r="B47" s="89" t="s">
        <v>136</v>
      </c>
      <c r="C47" s="25">
        <v>161576</v>
      </c>
      <c r="D47" s="25">
        <v>179293</v>
      </c>
      <c r="E47" s="25">
        <v>178420</v>
      </c>
      <c r="F47" s="25"/>
      <c r="G47" s="25"/>
      <c r="H47" s="25"/>
      <c r="I47" s="90">
        <f t="shared" si="0"/>
        <v>0.10424815566668318</v>
      </c>
      <c r="J47" s="25">
        <f t="shared" si="1"/>
        <v>16844</v>
      </c>
      <c r="K47" s="25">
        <f t="shared" si="2"/>
        <v>-873</v>
      </c>
      <c r="L47" s="25">
        <f t="shared" si="3"/>
        <v>0</v>
      </c>
    </row>
    <row r="48" spans="1:12">
      <c r="A48" s="75">
        <v>46</v>
      </c>
      <c r="B48" s="89" t="s">
        <v>137</v>
      </c>
      <c r="C48" s="25">
        <v>102083</v>
      </c>
      <c r="D48" s="25">
        <v>107448</v>
      </c>
      <c r="E48" s="25">
        <v>108438</v>
      </c>
      <c r="F48" s="25"/>
      <c r="G48" s="25"/>
      <c r="H48" s="25"/>
      <c r="I48" s="90">
        <f t="shared" si="0"/>
        <v>6.2253264500455513E-2</v>
      </c>
      <c r="J48" s="25">
        <f t="shared" si="1"/>
        <v>6355</v>
      </c>
      <c r="K48" s="25">
        <f t="shared" si="2"/>
        <v>990</v>
      </c>
      <c r="L48" s="25">
        <f t="shared" si="3"/>
        <v>0</v>
      </c>
    </row>
    <row r="49" spans="1:12">
      <c r="A49" s="75">
        <v>47</v>
      </c>
      <c r="B49" s="89" t="s">
        <v>138</v>
      </c>
      <c r="C49" s="25">
        <v>53821</v>
      </c>
      <c r="D49" s="25">
        <v>60070</v>
      </c>
      <c r="E49" s="25">
        <v>59642</v>
      </c>
      <c r="F49" s="25"/>
      <c r="G49" s="25"/>
      <c r="H49" s="25"/>
      <c r="I49" s="90">
        <f t="shared" si="0"/>
        <v>0.10815480946099107</v>
      </c>
      <c r="J49" s="25">
        <f t="shared" si="1"/>
        <v>5821</v>
      </c>
      <c r="K49" s="25">
        <f t="shared" si="2"/>
        <v>-428</v>
      </c>
      <c r="L49" s="25">
        <f t="shared" si="3"/>
        <v>0</v>
      </c>
    </row>
    <row r="50" spans="1:12">
      <c r="A50" s="75">
        <v>48</v>
      </c>
      <c r="B50" s="89" t="s">
        <v>139</v>
      </c>
      <c r="C50" s="25">
        <v>162517</v>
      </c>
      <c r="D50" s="25">
        <v>170105</v>
      </c>
      <c r="E50" s="25">
        <v>183263</v>
      </c>
      <c r="F50" s="25"/>
      <c r="G50" s="25"/>
      <c r="H50" s="25"/>
      <c r="I50" s="90">
        <f t="shared" si="0"/>
        <v>0.12765433770005599</v>
      </c>
      <c r="J50" s="25">
        <f t="shared" si="1"/>
        <v>20746</v>
      </c>
      <c r="K50" s="25">
        <f t="shared" si="2"/>
        <v>13158</v>
      </c>
      <c r="L50" s="25">
        <f t="shared" si="3"/>
        <v>0</v>
      </c>
    </row>
    <row r="51" spans="1:12">
      <c r="A51" s="75">
        <v>49</v>
      </c>
      <c r="B51" s="89" t="s">
        <v>140</v>
      </c>
      <c r="C51" s="25">
        <v>19288</v>
      </c>
      <c r="D51" s="25">
        <v>18128</v>
      </c>
      <c r="E51" s="25">
        <v>18905</v>
      </c>
      <c r="F51" s="25"/>
      <c r="G51" s="25"/>
      <c r="H51" s="25"/>
      <c r="I51" s="90">
        <f t="shared" si="0"/>
        <v>-1.9856905848195768E-2</v>
      </c>
      <c r="J51" s="25">
        <f t="shared" si="1"/>
        <v>-383</v>
      </c>
      <c r="K51" s="25">
        <f t="shared" si="2"/>
        <v>777</v>
      </c>
      <c r="L51" s="25">
        <f t="shared" si="3"/>
        <v>0</v>
      </c>
    </row>
    <row r="52" spans="1:12">
      <c r="A52" s="75">
        <v>50</v>
      </c>
      <c r="B52" s="89" t="s">
        <v>141</v>
      </c>
      <c r="C52" s="25">
        <v>34556</v>
      </c>
      <c r="D52" s="25">
        <v>35810</v>
      </c>
      <c r="E52" s="25">
        <v>37510</v>
      </c>
      <c r="F52" s="25"/>
      <c r="G52" s="25"/>
      <c r="H52" s="25"/>
      <c r="I52" s="90">
        <f t="shared" si="0"/>
        <v>8.5484431068410693E-2</v>
      </c>
      <c r="J52" s="25">
        <f t="shared" si="1"/>
        <v>2954</v>
      </c>
      <c r="K52" s="25">
        <f t="shared" si="2"/>
        <v>1700</v>
      </c>
      <c r="L52" s="25">
        <f t="shared" si="3"/>
        <v>0</v>
      </c>
    </row>
    <row r="53" spans="1:12">
      <c r="A53" s="75">
        <v>51</v>
      </c>
      <c r="B53" s="89" t="s">
        <v>142</v>
      </c>
      <c r="C53" s="25">
        <v>34958</v>
      </c>
      <c r="D53" s="25">
        <v>33989</v>
      </c>
      <c r="E53" s="25">
        <v>35376</v>
      </c>
      <c r="F53" s="25"/>
      <c r="G53" s="25"/>
      <c r="H53" s="25"/>
      <c r="I53" s="90">
        <f t="shared" si="0"/>
        <v>1.1957205789804909E-2</v>
      </c>
      <c r="J53" s="25">
        <f t="shared" si="1"/>
        <v>418</v>
      </c>
      <c r="K53" s="25">
        <f t="shared" si="2"/>
        <v>1387</v>
      </c>
      <c r="L53" s="25">
        <f t="shared" si="3"/>
        <v>0</v>
      </c>
    </row>
    <row r="54" spans="1:12">
      <c r="A54" s="75">
        <v>52</v>
      </c>
      <c r="B54" s="89" t="s">
        <v>143</v>
      </c>
      <c r="C54" s="25">
        <v>67064</v>
      </c>
      <c r="D54" s="25">
        <v>73298</v>
      </c>
      <c r="E54" s="25">
        <v>74482</v>
      </c>
      <c r="F54" s="25"/>
      <c r="G54" s="25"/>
      <c r="H54" s="25"/>
      <c r="I54" s="90">
        <f t="shared" si="0"/>
        <v>0.11061075987116784</v>
      </c>
      <c r="J54" s="25">
        <f t="shared" si="1"/>
        <v>7418</v>
      </c>
      <c r="K54" s="25">
        <f t="shared" si="2"/>
        <v>1184</v>
      </c>
      <c r="L54" s="25">
        <f t="shared" si="3"/>
        <v>0</v>
      </c>
    </row>
    <row r="55" spans="1:12">
      <c r="A55" s="75">
        <v>53</v>
      </c>
      <c r="B55" s="89" t="s">
        <v>144</v>
      </c>
      <c r="C55" s="25">
        <v>47189</v>
      </c>
      <c r="D55" s="25">
        <v>40829</v>
      </c>
      <c r="E55" s="25">
        <v>44996</v>
      </c>
      <c r="F55" s="25"/>
      <c r="G55" s="25"/>
      <c r="H55" s="25"/>
      <c r="I55" s="90">
        <f t="shared" si="0"/>
        <v>-4.647269490771154E-2</v>
      </c>
      <c r="J55" s="25">
        <f t="shared" si="1"/>
        <v>-2193</v>
      </c>
      <c r="K55" s="25">
        <f t="shared" si="2"/>
        <v>4167</v>
      </c>
      <c r="L55" s="25">
        <f t="shared" si="3"/>
        <v>0</v>
      </c>
    </row>
    <row r="56" spans="1:12">
      <c r="A56" s="75">
        <v>54</v>
      </c>
      <c r="B56" s="89" t="s">
        <v>145</v>
      </c>
      <c r="C56" s="25">
        <v>128951</v>
      </c>
      <c r="D56" s="25">
        <v>138894</v>
      </c>
      <c r="E56" s="25">
        <v>139038</v>
      </c>
      <c r="F56" s="25"/>
      <c r="G56" s="25"/>
      <c r="H56" s="25"/>
      <c r="I56" s="90">
        <f t="shared" si="0"/>
        <v>7.8223511256213601E-2</v>
      </c>
      <c r="J56" s="25">
        <f t="shared" si="1"/>
        <v>10087</v>
      </c>
      <c r="K56" s="25">
        <f t="shared" si="2"/>
        <v>144</v>
      </c>
      <c r="L56" s="25">
        <f t="shared" si="3"/>
        <v>0</v>
      </c>
    </row>
    <row r="57" spans="1:12">
      <c r="A57" s="75">
        <v>55</v>
      </c>
      <c r="B57" s="89" t="s">
        <v>146</v>
      </c>
      <c r="C57" s="25">
        <v>138543</v>
      </c>
      <c r="D57" s="25">
        <v>151674</v>
      </c>
      <c r="E57" s="25">
        <v>152170</v>
      </c>
      <c r="F57" s="25"/>
      <c r="G57" s="25"/>
      <c r="H57" s="25"/>
      <c r="I57" s="90">
        <f t="shared" si="0"/>
        <v>9.8359354135539145E-2</v>
      </c>
      <c r="J57" s="25">
        <f t="shared" si="1"/>
        <v>13627</v>
      </c>
      <c r="K57" s="25">
        <f t="shared" si="2"/>
        <v>496</v>
      </c>
      <c r="L57" s="25">
        <f t="shared" si="3"/>
        <v>0</v>
      </c>
    </row>
    <row r="58" spans="1:12">
      <c r="A58" s="75">
        <v>56</v>
      </c>
      <c r="B58" s="89" t="s">
        <v>147</v>
      </c>
      <c r="C58" s="25">
        <v>19449</v>
      </c>
      <c r="D58" s="25">
        <v>20942</v>
      </c>
      <c r="E58" s="25">
        <v>21950</v>
      </c>
      <c r="F58" s="25"/>
      <c r="G58" s="25"/>
      <c r="H58" s="25"/>
      <c r="I58" s="90">
        <f t="shared" si="0"/>
        <v>0.12859272970332664</v>
      </c>
      <c r="J58" s="25">
        <f t="shared" si="1"/>
        <v>2501</v>
      </c>
      <c r="K58" s="25">
        <f t="shared" si="2"/>
        <v>1008</v>
      </c>
      <c r="L58" s="25">
        <f t="shared" si="3"/>
        <v>0</v>
      </c>
    </row>
    <row r="59" spans="1:12">
      <c r="A59" s="75">
        <v>57</v>
      </c>
      <c r="B59" s="89" t="s">
        <v>148</v>
      </c>
      <c r="C59" s="25">
        <v>22794</v>
      </c>
      <c r="D59" s="25">
        <v>23333</v>
      </c>
      <c r="E59" s="25">
        <v>23193</v>
      </c>
      <c r="F59" s="25"/>
      <c r="G59" s="25"/>
      <c r="H59" s="25"/>
      <c r="I59" s="90">
        <f t="shared" si="0"/>
        <v>1.7504606475388259E-2</v>
      </c>
      <c r="J59" s="25">
        <f t="shared" si="1"/>
        <v>399</v>
      </c>
      <c r="K59" s="25">
        <f t="shared" si="2"/>
        <v>-140</v>
      </c>
      <c r="L59" s="25">
        <f t="shared" si="3"/>
        <v>0</v>
      </c>
    </row>
    <row r="60" spans="1:12">
      <c r="A60" s="75">
        <v>58</v>
      </c>
      <c r="B60" s="89" t="s">
        <v>149</v>
      </c>
      <c r="C60" s="25">
        <v>61828</v>
      </c>
      <c r="D60" s="25">
        <v>62338</v>
      </c>
      <c r="E60" s="25">
        <v>66237</v>
      </c>
      <c r="F60" s="25"/>
      <c r="G60" s="25"/>
      <c r="H60" s="25"/>
      <c r="I60" s="90">
        <f t="shared" si="0"/>
        <v>7.1310733001229212E-2</v>
      </c>
      <c r="J60" s="25">
        <f t="shared" si="1"/>
        <v>4409</v>
      </c>
      <c r="K60" s="25">
        <f t="shared" si="2"/>
        <v>3899</v>
      </c>
      <c r="L60" s="25">
        <f t="shared" si="3"/>
        <v>0</v>
      </c>
    </row>
    <row r="61" spans="1:12">
      <c r="A61" s="75">
        <v>59</v>
      </c>
      <c r="B61" s="89" t="s">
        <v>150</v>
      </c>
      <c r="C61" s="25">
        <v>175377</v>
      </c>
      <c r="D61" s="25">
        <v>194327</v>
      </c>
      <c r="E61" s="25">
        <v>198228</v>
      </c>
      <c r="F61" s="25"/>
      <c r="G61" s="25"/>
      <c r="H61" s="25"/>
      <c r="I61" s="90">
        <f t="shared" si="0"/>
        <v>0.13029644708257068</v>
      </c>
      <c r="J61" s="25">
        <f t="shared" si="1"/>
        <v>22851</v>
      </c>
      <c r="K61" s="25">
        <f t="shared" si="2"/>
        <v>3901</v>
      </c>
      <c r="L61" s="25">
        <f t="shared" si="3"/>
        <v>0</v>
      </c>
    </row>
    <row r="62" spans="1:12">
      <c r="A62" s="75">
        <v>60</v>
      </c>
      <c r="B62" s="89" t="s">
        <v>151</v>
      </c>
      <c r="C62" s="25">
        <v>48414</v>
      </c>
      <c r="D62" s="25">
        <v>50372</v>
      </c>
      <c r="E62" s="25">
        <v>50923</v>
      </c>
      <c r="F62" s="25"/>
      <c r="G62" s="25"/>
      <c r="H62" s="25"/>
      <c r="I62" s="90">
        <f t="shared" si="0"/>
        <v>5.1823852604618498E-2</v>
      </c>
      <c r="J62" s="25">
        <f t="shared" si="1"/>
        <v>2509</v>
      </c>
      <c r="K62" s="25">
        <f t="shared" si="2"/>
        <v>551</v>
      </c>
      <c r="L62" s="25">
        <f t="shared" si="3"/>
        <v>0</v>
      </c>
    </row>
    <row r="63" spans="1:12">
      <c r="A63" s="75">
        <v>61</v>
      </c>
      <c r="B63" s="89" t="s">
        <v>152</v>
      </c>
      <c r="C63" s="25">
        <v>101684</v>
      </c>
      <c r="D63" s="25">
        <v>106172</v>
      </c>
      <c r="E63" s="25">
        <v>107032</v>
      </c>
      <c r="F63" s="25"/>
      <c r="G63" s="25"/>
      <c r="H63" s="25"/>
      <c r="I63" s="90">
        <f t="shared" si="0"/>
        <v>5.2594311789465401E-2</v>
      </c>
      <c r="J63" s="25">
        <f t="shared" si="1"/>
        <v>5348</v>
      </c>
      <c r="K63" s="25">
        <f t="shared" si="2"/>
        <v>860</v>
      </c>
      <c r="L63" s="25">
        <f t="shared" si="3"/>
        <v>0</v>
      </c>
    </row>
    <row r="64" spans="1:12">
      <c r="A64" s="75">
        <v>62</v>
      </c>
      <c r="B64" s="89" t="s">
        <v>153</v>
      </c>
      <c r="C64" s="25">
        <v>7188</v>
      </c>
      <c r="D64" s="25">
        <v>7283</v>
      </c>
      <c r="E64" s="25">
        <v>7971</v>
      </c>
      <c r="F64" s="25"/>
      <c r="G64" s="25"/>
      <c r="H64" s="25"/>
      <c r="I64" s="90">
        <f t="shared" si="0"/>
        <v>0.10893155258764607</v>
      </c>
      <c r="J64" s="25">
        <f t="shared" si="1"/>
        <v>783</v>
      </c>
      <c r="K64" s="25">
        <f t="shared" si="2"/>
        <v>688</v>
      </c>
      <c r="L64" s="25">
        <f t="shared" si="3"/>
        <v>0</v>
      </c>
    </row>
    <row r="65" spans="1:12">
      <c r="A65" s="75">
        <v>63</v>
      </c>
      <c r="B65" s="89" t="s">
        <v>154</v>
      </c>
      <c r="C65" s="25">
        <v>98905</v>
      </c>
      <c r="D65" s="25">
        <v>101998</v>
      </c>
      <c r="E65" s="25">
        <v>101959</v>
      </c>
      <c r="F65" s="25"/>
      <c r="G65" s="25"/>
      <c r="H65" s="25"/>
      <c r="I65" s="90">
        <f t="shared" si="0"/>
        <v>3.0878115363227338E-2</v>
      </c>
      <c r="J65" s="25">
        <f t="shared" si="1"/>
        <v>3054</v>
      </c>
      <c r="K65" s="25">
        <f t="shared" si="2"/>
        <v>-39</v>
      </c>
      <c r="L65" s="25">
        <f t="shared" si="3"/>
        <v>0</v>
      </c>
    </row>
    <row r="66" spans="1:12">
      <c r="A66" s="75">
        <v>64</v>
      </c>
      <c r="B66" s="89" t="s">
        <v>155</v>
      </c>
      <c r="C66" s="25">
        <v>47737</v>
      </c>
      <c r="D66" s="25">
        <v>51658</v>
      </c>
      <c r="E66" s="25">
        <v>52060</v>
      </c>
      <c r="F66" s="25"/>
      <c r="G66" s="25"/>
      <c r="H66" s="25"/>
      <c r="I66" s="90">
        <f t="shared" si="0"/>
        <v>9.0558686134444982E-2</v>
      </c>
      <c r="J66" s="25">
        <f t="shared" si="1"/>
        <v>4323</v>
      </c>
      <c r="K66" s="25">
        <f t="shared" si="2"/>
        <v>402</v>
      </c>
      <c r="L66" s="25">
        <f t="shared" si="3"/>
        <v>0</v>
      </c>
    </row>
    <row r="67" spans="1:12">
      <c r="A67" s="75">
        <v>65</v>
      </c>
      <c r="B67" s="89" t="s">
        <v>156</v>
      </c>
      <c r="C67" s="25">
        <v>65584</v>
      </c>
      <c r="D67" s="25">
        <v>65008</v>
      </c>
      <c r="E67" s="25">
        <v>67578</v>
      </c>
      <c r="F67" s="25"/>
      <c r="G67" s="25"/>
      <c r="H67" s="25"/>
      <c r="I67" s="90">
        <f t="shared" si="0"/>
        <v>3.0403757013905831E-2</v>
      </c>
      <c r="J67" s="25">
        <f t="shared" si="1"/>
        <v>1994</v>
      </c>
      <c r="K67" s="25">
        <f t="shared" si="2"/>
        <v>2570</v>
      </c>
      <c r="L67" s="25">
        <f t="shared" si="3"/>
        <v>0</v>
      </c>
    </row>
    <row r="68" spans="1:12">
      <c r="A68" s="75">
        <v>66</v>
      </c>
      <c r="B68" s="89" t="s">
        <v>157</v>
      </c>
      <c r="C68" s="25">
        <v>36902</v>
      </c>
      <c r="D68" s="25">
        <v>34311</v>
      </c>
      <c r="E68" s="25">
        <v>34945</v>
      </c>
      <c r="F68" s="25"/>
      <c r="G68" s="25"/>
      <c r="H68" s="25"/>
      <c r="I68" s="90">
        <f t="shared" ref="I68:I84" si="4">(E68-C68)/C68</f>
        <v>-5.3032355969866135E-2</v>
      </c>
      <c r="J68" s="25">
        <f t="shared" ref="J68:J84" si="5">E68-C68</f>
        <v>-1957</v>
      </c>
      <c r="K68" s="25">
        <f t="shared" ref="K68:K84" si="6">E68-D68</f>
        <v>634</v>
      </c>
      <c r="L68" s="25">
        <f t="shared" ref="L68:L84" si="7">H68-G68</f>
        <v>0</v>
      </c>
    </row>
    <row r="69" spans="1:12">
      <c r="A69" s="75">
        <v>67</v>
      </c>
      <c r="B69" s="89" t="s">
        <v>158</v>
      </c>
      <c r="C69" s="25">
        <v>60221</v>
      </c>
      <c r="D69" s="25">
        <v>64481</v>
      </c>
      <c r="E69" s="25">
        <v>64110</v>
      </c>
      <c r="F69" s="25"/>
      <c r="G69" s="25"/>
      <c r="H69" s="25"/>
      <c r="I69" s="90">
        <f t="shared" si="4"/>
        <v>6.4578801414788861E-2</v>
      </c>
      <c r="J69" s="25">
        <f t="shared" si="5"/>
        <v>3889</v>
      </c>
      <c r="K69" s="25">
        <f t="shared" si="6"/>
        <v>-371</v>
      </c>
      <c r="L69" s="25">
        <f t="shared" si="7"/>
        <v>0</v>
      </c>
    </row>
    <row r="70" spans="1:12">
      <c r="A70" s="75">
        <v>68</v>
      </c>
      <c r="B70" s="89" t="s">
        <v>159</v>
      </c>
      <c r="C70" s="25">
        <v>39431</v>
      </c>
      <c r="D70" s="25">
        <v>42879</v>
      </c>
      <c r="E70" s="25">
        <v>43471</v>
      </c>
      <c r="F70" s="25"/>
      <c r="G70" s="25"/>
      <c r="H70" s="25"/>
      <c r="I70" s="90">
        <f t="shared" si="4"/>
        <v>0.10245745733052675</v>
      </c>
      <c r="J70" s="25">
        <f t="shared" si="5"/>
        <v>4040</v>
      </c>
      <c r="K70" s="25">
        <f t="shared" si="6"/>
        <v>592</v>
      </c>
      <c r="L70" s="25">
        <f t="shared" si="7"/>
        <v>0</v>
      </c>
    </row>
    <row r="71" spans="1:12">
      <c r="A71" s="75">
        <v>69</v>
      </c>
      <c r="B71" s="89" t="s">
        <v>160</v>
      </c>
      <c r="C71" s="25">
        <v>7494</v>
      </c>
      <c r="D71" s="25">
        <v>6740</v>
      </c>
      <c r="E71" s="25">
        <v>7368</v>
      </c>
      <c r="F71" s="25"/>
      <c r="G71" s="25"/>
      <c r="H71" s="25"/>
      <c r="I71" s="90">
        <f t="shared" si="4"/>
        <v>-1.6813450760608487E-2</v>
      </c>
      <c r="J71" s="25">
        <f t="shared" si="5"/>
        <v>-126</v>
      </c>
      <c r="K71" s="25">
        <f t="shared" si="6"/>
        <v>628</v>
      </c>
      <c r="L71" s="25">
        <f t="shared" si="7"/>
        <v>0</v>
      </c>
    </row>
    <row r="72" spans="1:12">
      <c r="A72" s="75">
        <v>70</v>
      </c>
      <c r="B72" s="89" t="s">
        <v>161</v>
      </c>
      <c r="C72" s="25">
        <v>29495</v>
      </c>
      <c r="D72" s="25">
        <v>28280</v>
      </c>
      <c r="E72" s="25">
        <v>28235</v>
      </c>
      <c r="F72" s="25"/>
      <c r="G72" s="25"/>
      <c r="H72" s="25"/>
      <c r="I72" s="90">
        <f t="shared" si="4"/>
        <v>-4.2719104933039501E-2</v>
      </c>
      <c r="J72" s="25">
        <f t="shared" si="5"/>
        <v>-1260</v>
      </c>
      <c r="K72" s="25">
        <f t="shared" si="6"/>
        <v>-45</v>
      </c>
      <c r="L72" s="25">
        <f t="shared" si="7"/>
        <v>0</v>
      </c>
    </row>
    <row r="73" spans="1:12">
      <c r="A73" s="75">
        <v>71</v>
      </c>
      <c r="B73" s="89" t="s">
        <v>162</v>
      </c>
      <c r="C73" s="25">
        <v>31183</v>
      </c>
      <c r="D73" s="25">
        <v>30331</v>
      </c>
      <c r="E73" s="25">
        <v>30134</v>
      </c>
      <c r="F73" s="25"/>
      <c r="G73" s="25"/>
      <c r="H73" s="25"/>
      <c r="I73" s="90">
        <f t="shared" si="4"/>
        <v>-3.3640124426770994E-2</v>
      </c>
      <c r="J73" s="25">
        <f t="shared" si="5"/>
        <v>-1049</v>
      </c>
      <c r="K73" s="25">
        <f t="shared" si="6"/>
        <v>-197</v>
      </c>
      <c r="L73" s="25">
        <f t="shared" si="7"/>
        <v>0</v>
      </c>
    </row>
    <row r="74" spans="1:12">
      <c r="A74" s="75">
        <v>72</v>
      </c>
      <c r="B74" s="89" t="s">
        <v>163</v>
      </c>
      <c r="C74" s="25">
        <v>40063</v>
      </c>
      <c r="D74" s="25">
        <v>44652</v>
      </c>
      <c r="E74" s="25">
        <v>43925</v>
      </c>
      <c r="F74" s="25"/>
      <c r="G74" s="25"/>
      <c r="H74" s="25"/>
      <c r="I74" s="90">
        <f t="shared" si="4"/>
        <v>9.6398172877717597E-2</v>
      </c>
      <c r="J74" s="25">
        <f t="shared" si="5"/>
        <v>3862</v>
      </c>
      <c r="K74" s="25">
        <f t="shared" si="6"/>
        <v>-727</v>
      </c>
      <c r="L74" s="25">
        <f t="shared" si="7"/>
        <v>0</v>
      </c>
    </row>
    <row r="75" spans="1:12">
      <c r="A75" s="75">
        <v>73</v>
      </c>
      <c r="B75" s="89" t="s">
        <v>164</v>
      </c>
      <c r="C75" s="25">
        <v>27561</v>
      </c>
      <c r="D75" s="25">
        <v>29525</v>
      </c>
      <c r="E75" s="25">
        <v>29709</v>
      </c>
      <c r="F75" s="25"/>
      <c r="G75" s="25"/>
      <c r="H75" s="25"/>
      <c r="I75" s="90">
        <f t="shared" si="4"/>
        <v>7.7936214215739638E-2</v>
      </c>
      <c r="J75" s="25">
        <f t="shared" si="5"/>
        <v>2148</v>
      </c>
      <c r="K75" s="25">
        <f t="shared" si="6"/>
        <v>184</v>
      </c>
      <c r="L75" s="25">
        <f t="shared" si="7"/>
        <v>0</v>
      </c>
    </row>
    <row r="76" spans="1:12">
      <c r="A76" s="75">
        <v>74</v>
      </c>
      <c r="B76" s="89" t="s">
        <v>165</v>
      </c>
      <c r="C76" s="25">
        <v>22984</v>
      </c>
      <c r="D76" s="25">
        <v>23569</v>
      </c>
      <c r="E76" s="25">
        <v>23619</v>
      </c>
      <c r="F76" s="25"/>
      <c r="G76" s="25"/>
      <c r="H76" s="25"/>
      <c r="I76" s="90">
        <f t="shared" si="4"/>
        <v>2.7627915071353985E-2</v>
      </c>
      <c r="J76" s="25">
        <f t="shared" si="5"/>
        <v>635</v>
      </c>
      <c r="K76" s="25">
        <f t="shared" si="6"/>
        <v>50</v>
      </c>
      <c r="L76" s="25">
        <f t="shared" si="7"/>
        <v>0</v>
      </c>
    </row>
    <row r="77" spans="1:12">
      <c r="A77" s="75">
        <v>75</v>
      </c>
      <c r="B77" s="89" t="s">
        <v>166</v>
      </c>
      <c r="C77" s="25">
        <v>8121</v>
      </c>
      <c r="D77" s="25">
        <v>7780</v>
      </c>
      <c r="E77" s="25">
        <v>8363</v>
      </c>
      <c r="F77" s="25"/>
      <c r="G77" s="25"/>
      <c r="H77" s="25"/>
      <c r="I77" s="90">
        <f t="shared" si="4"/>
        <v>2.9799285802241102E-2</v>
      </c>
      <c r="J77" s="25">
        <f t="shared" si="5"/>
        <v>242</v>
      </c>
      <c r="K77" s="25">
        <f t="shared" si="6"/>
        <v>583</v>
      </c>
      <c r="L77" s="25">
        <f t="shared" si="7"/>
        <v>0</v>
      </c>
    </row>
    <row r="78" spans="1:12">
      <c r="A78" s="75">
        <v>76</v>
      </c>
      <c r="B78" s="89" t="s">
        <v>167</v>
      </c>
      <c r="C78" s="25">
        <v>15078</v>
      </c>
      <c r="D78" s="25">
        <v>15599</v>
      </c>
      <c r="E78" s="25">
        <v>15734</v>
      </c>
      <c r="F78" s="25"/>
      <c r="G78" s="25"/>
      <c r="H78" s="25"/>
      <c r="I78" s="90">
        <f t="shared" si="4"/>
        <v>4.3507096431887521E-2</v>
      </c>
      <c r="J78" s="25">
        <f t="shared" si="5"/>
        <v>656</v>
      </c>
      <c r="K78" s="25">
        <f t="shared" si="6"/>
        <v>135</v>
      </c>
      <c r="L78" s="25">
        <f t="shared" si="7"/>
        <v>0</v>
      </c>
    </row>
    <row r="79" spans="1:12">
      <c r="A79" s="75">
        <v>77</v>
      </c>
      <c r="B79" s="89" t="s">
        <v>168</v>
      </c>
      <c r="C79" s="25">
        <v>37376</v>
      </c>
      <c r="D79" s="25">
        <v>39361</v>
      </c>
      <c r="E79" s="25">
        <v>39221</v>
      </c>
      <c r="F79" s="25"/>
      <c r="G79" s="25"/>
      <c r="H79" s="25"/>
      <c r="I79" s="90">
        <f t="shared" si="4"/>
        <v>4.9363227739726026E-2</v>
      </c>
      <c r="J79" s="25">
        <f t="shared" si="5"/>
        <v>1845</v>
      </c>
      <c r="K79" s="25">
        <f t="shared" si="6"/>
        <v>-140</v>
      </c>
      <c r="L79" s="25">
        <f t="shared" si="7"/>
        <v>0</v>
      </c>
    </row>
    <row r="80" spans="1:12">
      <c r="A80" s="75">
        <v>78</v>
      </c>
      <c r="B80" s="89" t="s">
        <v>169</v>
      </c>
      <c r="C80" s="25">
        <v>28417</v>
      </c>
      <c r="D80" s="25">
        <v>29661</v>
      </c>
      <c r="E80" s="25">
        <v>30275</v>
      </c>
      <c r="F80" s="25"/>
      <c r="G80" s="25"/>
      <c r="H80" s="25"/>
      <c r="I80" s="90">
        <f t="shared" si="4"/>
        <v>6.53833972622022E-2</v>
      </c>
      <c r="J80" s="25">
        <f t="shared" si="5"/>
        <v>1858</v>
      </c>
      <c r="K80" s="25">
        <f t="shared" si="6"/>
        <v>614</v>
      </c>
      <c r="L80" s="25">
        <f t="shared" si="7"/>
        <v>0</v>
      </c>
    </row>
    <row r="81" spans="1:12">
      <c r="A81" s="75">
        <v>79</v>
      </c>
      <c r="B81" s="89" t="s">
        <v>170</v>
      </c>
      <c r="C81" s="25">
        <v>11118</v>
      </c>
      <c r="D81" s="25">
        <v>12222</v>
      </c>
      <c r="E81" s="25">
        <v>12439</v>
      </c>
      <c r="F81" s="25"/>
      <c r="G81" s="25"/>
      <c r="H81" s="25"/>
      <c r="I81" s="90">
        <f t="shared" si="4"/>
        <v>0.11881633387299874</v>
      </c>
      <c r="J81" s="25">
        <f t="shared" si="5"/>
        <v>1321</v>
      </c>
      <c r="K81" s="25">
        <f t="shared" si="6"/>
        <v>217</v>
      </c>
      <c r="L81" s="25">
        <f t="shared" si="7"/>
        <v>0</v>
      </c>
    </row>
    <row r="82" spans="1:12">
      <c r="A82" s="75">
        <v>80</v>
      </c>
      <c r="B82" s="89" t="s">
        <v>171</v>
      </c>
      <c r="C82" s="25">
        <v>42693</v>
      </c>
      <c r="D82" s="25">
        <v>43667</v>
      </c>
      <c r="E82" s="25">
        <v>42984</v>
      </c>
      <c r="F82" s="25"/>
      <c r="G82" s="25"/>
      <c r="H82" s="25"/>
      <c r="I82" s="90">
        <f t="shared" si="4"/>
        <v>6.8161056847726798E-3</v>
      </c>
      <c r="J82" s="25">
        <f t="shared" si="5"/>
        <v>291</v>
      </c>
      <c r="K82" s="25">
        <f t="shared" si="6"/>
        <v>-683</v>
      </c>
      <c r="L82" s="25">
        <f t="shared" si="7"/>
        <v>0</v>
      </c>
    </row>
    <row r="83" spans="1:12">
      <c r="A83" s="75">
        <v>81</v>
      </c>
      <c r="B83" s="89" t="s">
        <v>172</v>
      </c>
      <c r="C83" s="25">
        <v>55958</v>
      </c>
      <c r="D83" s="25">
        <v>58070</v>
      </c>
      <c r="E83" s="25">
        <v>59283</v>
      </c>
      <c r="F83" s="25"/>
      <c r="G83" s="25"/>
      <c r="H83" s="25"/>
      <c r="I83" s="90">
        <f t="shared" si="4"/>
        <v>5.9419564673505128E-2</v>
      </c>
      <c r="J83" s="25">
        <f t="shared" si="5"/>
        <v>3325</v>
      </c>
      <c r="K83" s="25">
        <f t="shared" si="6"/>
        <v>1213</v>
      </c>
      <c r="L83" s="25">
        <f t="shared" si="7"/>
        <v>0</v>
      </c>
    </row>
    <row r="84" spans="1:12" s="116" customFormat="1">
      <c r="A84" s="192" t="s">
        <v>173</v>
      </c>
      <c r="B84" s="192"/>
      <c r="C84" s="120">
        <v>10734885</v>
      </c>
      <c r="D84" s="120">
        <v>11631120</v>
      </c>
      <c r="E84" s="120">
        <v>11732055</v>
      </c>
      <c r="F84" s="120"/>
      <c r="G84" s="120"/>
      <c r="H84" s="120"/>
      <c r="I84" s="113">
        <f t="shared" si="4"/>
        <v>9.2890608516067008E-2</v>
      </c>
      <c r="J84" s="121">
        <f t="shared" si="5"/>
        <v>997170</v>
      </c>
      <c r="K84" s="121">
        <f t="shared" si="6"/>
        <v>100935</v>
      </c>
      <c r="L84" s="25">
        <f t="shared" si="7"/>
        <v>0</v>
      </c>
    </row>
    <row r="86" spans="1:12">
      <c r="E86" s="159"/>
      <c r="F86" s="159"/>
    </row>
    <row r="87" spans="1:12">
      <c r="E87" s="159"/>
      <c r="F87" s="159"/>
      <c r="G87" s="159"/>
      <c r="H87" s="15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abSelected="1" topLeftCell="J1" zoomScale="80" zoomScaleNormal="80" workbookViewId="0">
      <selection activeCell="Q8" sqref="Q8"/>
    </sheetView>
  </sheetViews>
  <sheetFormatPr defaultRowHeight="15"/>
  <cols>
    <col min="2" max="2" width="39.5703125" customWidth="1"/>
    <col min="3" max="3" width="19.42578125" style="157" customWidth="1"/>
    <col min="4" max="4" width="19.42578125" style="155" customWidth="1"/>
    <col min="5" max="5" width="19.42578125" style="156" customWidth="1"/>
    <col min="6" max="8" width="19.42578125" style="157" customWidth="1"/>
    <col min="9" max="9" width="41.140625" customWidth="1"/>
    <col min="10" max="10" width="29.140625" customWidth="1"/>
    <col min="11" max="11" width="23.42578125" customWidth="1"/>
    <col min="12" max="12" width="23.42578125" style="157" customWidth="1"/>
  </cols>
  <sheetData>
    <row r="1" spans="1:12" s="157" customFormat="1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2" ht="62.1" customHeight="1">
      <c r="A2" s="95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352</v>
      </c>
      <c r="J2" s="92" t="s">
        <v>353</v>
      </c>
      <c r="K2" s="2" t="s">
        <v>354</v>
      </c>
      <c r="L2" s="163" t="s">
        <v>355</v>
      </c>
    </row>
    <row r="3" spans="1:12">
      <c r="A3" s="84">
        <v>1</v>
      </c>
      <c r="B3" s="85" t="s">
        <v>2</v>
      </c>
      <c r="C3" s="25">
        <v>91189</v>
      </c>
      <c r="D3" s="25">
        <v>96919</v>
      </c>
      <c r="E3" s="25">
        <v>97957</v>
      </c>
      <c r="F3" s="25"/>
      <c r="G3" s="25"/>
      <c r="H3" s="25"/>
      <c r="I3" s="90">
        <f>(E3-C3)/C3</f>
        <v>7.4219478226540486E-2</v>
      </c>
      <c r="J3" s="25">
        <f>E3-C3</f>
        <v>6768</v>
      </c>
      <c r="K3" s="25">
        <f>E3-D3</f>
        <v>1038</v>
      </c>
      <c r="L3" s="25">
        <f>H3-G3</f>
        <v>0</v>
      </c>
    </row>
    <row r="4" spans="1:12">
      <c r="A4" s="84">
        <v>2</v>
      </c>
      <c r="B4" s="85" t="s">
        <v>3</v>
      </c>
      <c r="C4" s="25">
        <v>38162</v>
      </c>
      <c r="D4" s="25">
        <v>27673</v>
      </c>
      <c r="E4" s="25">
        <v>28221</v>
      </c>
      <c r="F4" s="25"/>
      <c r="G4" s="25"/>
      <c r="H4" s="25"/>
      <c r="I4" s="90">
        <f t="shared" ref="I4:I67" si="0">(E4-C4)/C4</f>
        <v>-0.26049473298045178</v>
      </c>
      <c r="J4" s="25">
        <f t="shared" ref="J4:J67" si="1">E4-C4</f>
        <v>-9941</v>
      </c>
      <c r="K4" s="25">
        <f t="shared" ref="K4:K67" si="2">E4-D4</f>
        <v>548</v>
      </c>
      <c r="L4" s="25">
        <f t="shared" ref="L4:L67" si="3">H4-G4</f>
        <v>0</v>
      </c>
    </row>
    <row r="5" spans="1:12">
      <c r="A5" s="84">
        <v>3</v>
      </c>
      <c r="B5" s="85" t="s">
        <v>4</v>
      </c>
      <c r="C5" s="25">
        <v>7294</v>
      </c>
      <c r="D5" s="25">
        <v>8731</v>
      </c>
      <c r="E5" s="25">
        <v>8548</v>
      </c>
      <c r="F5" s="25"/>
      <c r="G5" s="25"/>
      <c r="H5" s="25"/>
      <c r="I5" s="90">
        <f t="shared" si="0"/>
        <v>0.17192212777625446</v>
      </c>
      <c r="J5" s="25">
        <f t="shared" si="1"/>
        <v>1254</v>
      </c>
      <c r="K5" s="25">
        <f t="shared" si="2"/>
        <v>-183</v>
      </c>
      <c r="L5" s="25">
        <f t="shared" si="3"/>
        <v>0</v>
      </c>
    </row>
    <row r="6" spans="1:12">
      <c r="A6" s="84">
        <v>5</v>
      </c>
      <c r="B6" s="85" t="s">
        <v>5</v>
      </c>
      <c r="C6" s="25">
        <v>13348</v>
      </c>
      <c r="D6" s="25">
        <v>11828</v>
      </c>
      <c r="E6" s="25">
        <v>11803</v>
      </c>
      <c r="F6" s="25"/>
      <c r="G6" s="25"/>
      <c r="H6" s="25"/>
      <c r="I6" s="90">
        <f t="shared" si="0"/>
        <v>-0.11574767755468984</v>
      </c>
      <c r="J6" s="25">
        <f t="shared" si="1"/>
        <v>-1545</v>
      </c>
      <c r="K6" s="25">
        <f t="shared" si="2"/>
        <v>-25</v>
      </c>
      <c r="L6" s="25">
        <f t="shared" si="3"/>
        <v>0</v>
      </c>
    </row>
    <row r="7" spans="1:12">
      <c r="A7" s="84">
        <v>6</v>
      </c>
      <c r="B7" s="85" t="s">
        <v>6</v>
      </c>
      <c r="C7" s="25">
        <v>1009</v>
      </c>
      <c r="D7" s="25">
        <v>1090</v>
      </c>
      <c r="E7" s="25">
        <v>1094</v>
      </c>
      <c r="F7" s="25"/>
      <c r="G7" s="25"/>
      <c r="H7" s="25"/>
      <c r="I7" s="90">
        <f t="shared" si="0"/>
        <v>8.424182358771061E-2</v>
      </c>
      <c r="J7" s="25">
        <f t="shared" si="1"/>
        <v>85</v>
      </c>
      <c r="K7" s="25">
        <f t="shared" si="2"/>
        <v>4</v>
      </c>
      <c r="L7" s="25">
        <f t="shared" si="3"/>
        <v>0</v>
      </c>
    </row>
    <row r="8" spans="1:12">
      <c r="A8" s="84">
        <v>7</v>
      </c>
      <c r="B8" s="85" t="s">
        <v>7</v>
      </c>
      <c r="C8" s="25">
        <v>15649</v>
      </c>
      <c r="D8" s="25">
        <v>17396</v>
      </c>
      <c r="E8" s="25">
        <v>17906</v>
      </c>
      <c r="F8" s="25"/>
      <c r="G8" s="25"/>
      <c r="H8" s="25"/>
      <c r="I8" s="90">
        <f t="shared" si="0"/>
        <v>0.1442264681449294</v>
      </c>
      <c r="J8" s="25">
        <f t="shared" si="1"/>
        <v>2257</v>
      </c>
      <c r="K8" s="25">
        <f t="shared" si="2"/>
        <v>510</v>
      </c>
      <c r="L8" s="25">
        <f t="shared" si="3"/>
        <v>0</v>
      </c>
    </row>
    <row r="9" spans="1:12">
      <c r="A9" s="84">
        <v>8</v>
      </c>
      <c r="B9" s="85" t="s">
        <v>305</v>
      </c>
      <c r="C9" s="25">
        <v>57298</v>
      </c>
      <c r="D9" s="25">
        <v>61455</v>
      </c>
      <c r="E9" s="25">
        <v>63658</v>
      </c>
      <c r="F9" s="25"/>
      <c r="G9" s="25"/>
      <c r="H9" s="25"/>
      <c r="I9" s="90">
        <f t="shared" si="0"/>
        <v>0.11099863869594052</v>
      </c>
      <c r="J9" s="25">
        <f t="shared" si="1"/>
        <v>6360</v>
      </c>
      <c r="K9" s="25">
        <f t="shared" si="2"/>
        <v>2203</v>
      </c>
      <c r="L9" s="25">
        <f t="shared" si="3"/>
        <v>0</v>
      </c>
    </row>
    <row r="10" spans="1:12">
      <c r="A10" s="84">
        <v>9</v>
      </c>
      <c r="B10" s="85" t="s">
        <v>8</v>
      </c>
      <c r="C10" s="25">
        <v>5660</v>
      </c>
      <c r="D10" s="25">
        <v>7022</v>
      </c>
      <c r="E10" s="25">
        <v>7237</v>
      </c>
      <c r="F10" s="25"/>
      <c r="G10" s="25"/>
      <c r="H10" s="25"/>
      <c r="I10" s="90">
        <f t="shared" si="0"/>
        <v>0.2786219081272085</v>
      </c>
      <c r="J10" s="25">
        <f t="shared" si="1"/>
        <v>1577</v>
      </c>
      <c r="K10" s="25">
        <f t="shared" si="2"/>
        <v>215</v>
      </c>
      <c r="L10" s="25">
        <f t="shared" si="3"/>
        <v>0</v>
      </c>
    </row>
    <row r="11" spans="1:12">
      <c r="A11" s="86">
        <v>10</v>
      </c>
      <c r="B11" s="85" t="s">
        <v>9</v>
      </c>
      <c r="C11" s="25">
        <v>310347</v>
      </c>
      <c r="D11" s="25">
        <v>330172</v>
      </c>
      <c r="E11" s="25">
        <v>333829</v>
      </c>
      <c r="F11" s="25"/>
      <c r="G11" s="25"/>
      <c r="H11" s="25"/>
      <c r="I11" s="90">
        <f t="shared" si="0"/>
        <v>7.5663692576374189E-2</v>
      </c>
      <c r="J11" s="25">
        <f t="shared" si="1"/>
        <v>23482</v>
      </c>
      <c r="K11" s="25">
        <f t="shared" si="2"/>
        <v>3657</v>
      </c>
      <c r="L11" s="25">
        <f t="shared" si="3"/>
        <v>0</v>
      </c>
    </row>
    <row r="12" spans="1:12">
      <c r="A12" s="86">
        <v>11</v>
      </c>
      <c r="B12" s="85" t="s">
        <v>10</v>
      </c>
      <c r="C12" s="25">
        <v>12511</v>
      </c>
      <c r="D12" s="25">
        <v>14201</v>
      </c>
      <c r="E12" s="25">
        <v>14543</v>
      </c>
      <c r="F12" s="25"/>
      <c r="G12" s="25"/>
      <c r="H12" s="25"/>
      <c r="I12" s="90">
        <f t="shared" si="0"/>
        <v>0.16241707297578131</v>
      </c>
      <c r="J12" s="25">
        <f t="shared" si="1"/>
        <v>2032</v>
      </c>
      <c r="K12" s="25">
        <f t="shared" si="2"/>
        <v>342</v>
      </c>
      <c r="L12" s="25">
        <f t="shared" si="3"/>
        <v>0</v>
      </c>
    </row>
    <row r="13" spans="1:12">
      <c r="A13" s="86">
        <v>12</v>
      </c>
      <c r="B13" s="85" t="s">
        <v>11</v>
      </c>
      <c r="C13" s="25">
        <v>1173</v>
      </c>
      <c r="D13" s="25">
        <v>1193</v>
      </c>
      <c r="E13" s="25">
        <v>1017</v>
      </c>
      <c r="F13" s="25"/>
      <c r="G13" s="25"/>
      <c r="H13" s="25"/>
      <c r="I13" s="90">
        <f t="shared" si="0"/>
        <v>-0.13299232736572891</v>
      </c>
      <c r="J13" s="25">
        <f t="shared" si="1"/>
        <v>-156</v>
      </c>
      <c r="K13" s="25">
        <f t="shared" si="2"/>
        <v>-176</v>
      </c>
      <c r="L13" s="25">
        <f t="shared" si="3"/>
        <v>0</v>
      </c>
    </row>
    <row r="14" spans="1:12">
      <c r="A14" s="86">
        <v>13</v>
      </c>
      <c r="B14" s="85" t="s">
        <v>12</v>
      </c>
      <c r="C14" s="25">
        <v>243449</v>
      </c>
      <c r="D14" s="25">
        <v>268285</v>
      </c>
      <c r="E14" s="25">
        <v>268329</v>
      </c>
      <c r="F14" s="25"/>
      <c r="G14" s="25"/>
      <c r="H14" s="25"/>
      <c r="I14" s="90">
        <f t="shared" si="0"/>
        <v>0.10219799629491187</v>
      </c>
      <c r="J14" s="25">
        <f t="shared" si="1"/>
        <v>24880</v>
      </c>
      <c r="K14" s="25">
        <f t="shared" si="2"/>
        <v>44</v>
      </c>
      <c r="L14" s="25">
        <f t="shared" si="3"/>
        <v>0</v>
      </c>
    </row>
    <row r="15" spans="1:12">
      <c r="A15" s="86">
        <v>14</v>
      </c>
      <c r="B15" s="85" t="s">
        <v>13</v>
      </c>
      <c r="C15" s="25">
        <v>346354</v>
      </c>
      <c r="D15" s="25">
        <v>395690</v>
      </c>
      <c r="E15" s="25">
        <v>396613</v>
      </c>
      <c r="F15" s="25"/>
      <c r="G15" s="25"/>
      <c r="H15" s="25"/>
      <c r="I15" s="90">
        <f t="shared" si="0"/>
        <v>0.14510876155609578</v>
      </c>
      <c r="J15" s="25">
        <f t="shared" si="1"/>
        <v>50259</v>
      </c>
      <c r="K15" s="25">
        <f t="shared" si="2"/>
        <v>923</v>
      </c>
      <c r="L15" s="25">
        <f t="shared" si="3"/>
        <v>0</v>
      </c>
    </row>
    <row r="16" spans="1:12">
      <c r="A16" s="86">
        <v>15</v>
      </c>
      <c r="B16" s="85" t="s">
        <v>14</v>
      </c>
      <c r="C16" s="25">
        <v>49810</v>
      </c>
      <c r="D16" s="25">
        <v>55978</v>
      </c>
      <c r="E16" s="25">
        <v>55953</v>
      </c>
      <c r="F16" s="25"/>
      <c r="G16" s="25"/>
      <c r="H16" s="25"/>
      <c r="I16" s="90">
        <f t="shared" si="0"/>
        <v>0.12332864886568962</v>
      </c>
      <c r="J16" s="25">
        <f t="shared" si="1"/>
        <v>6143</v>
      </c>
      <c r="K16" s="25">
        <f t="shared" si="2"/>
        <v>-25</v>
      </c>
      <c r="L16" s="25">
        <f t="shared" si="3"/>
        <v>0</v>
      </c>
    </row>
    <row r="17" spans="1:12">
      <c r="A17" s="86">
        <v>16</v>
      </c>
      <c r="B17" s="85" t="s">
        <v>15</v>
      </c>
      <c r="C17" s="25">
        <v>50781</v>
      </c>
      <c r="D17" s="25">
        <v>55517</v>
      </c>
      <c r="E17" s="25">
        <v>55037</v>
      </c>
      <c r="F17" s="25"/>
      <c r="G17" s="25"/>
      <c r="H17" s="25"/>
      <c r="I17" s="90">
        <f t="shared" si="0"/>
        <v>8.3810874145841943E-2</v>
      </c>
      <c r="J17" s="25">
        <f t="shared" si="1"/>
        <v>4256</v>
      </c>
      <c r="K17" s="25">
        <f t="shared" si="2"/>
        <v>-480</v>
      </c>
      <c r="L17" s="25">
        <f t="shared" si="3"/>
        <v>0</v>
      </c>
    </row>
    <row r="18" spans="1:12">
      <c r="A18" s="86">
        <v>17</v>
      </c>
      <c r="B18" s="85" t="s">
        <v>16</v>
      </c>
      <c r="C18" s="25">
        <v>39137</v>
      </c>
      <c r="D18" s="25">
        <v>44243</v>
      </c>
      <c r="E18" s="25">
        <v>44036</v>
      </c>
      <c r="F18" s="25"/>
      <c r="G18" s="25"/>
      <c r="H18" s="25"/>
      <c r="I18" s="90">
        <f t="shared" si="0"/>
        <v>0.12517566497176585</v>
      </c>
      <c r="J18" s="25">
        <f t="shared" si="1"/>
        <v>4899</v>
      </c>
      <c r="K18" s="25">
        <f t="shared" si="2"/>
        <v>-207</v>
      </c>
      <c r="L18" s="25">
        <f t="shared" si="3"/>
        <v>0</v>
      </c>
    </row>
    <row r="19" spans="1:12">
      <c r="A19" s="86">
        <v>18</v>
      </c>
      <c r="B19" s="85" t="s">
        <v>17</v>
      </c>
      <c r="C19" s="25">
        <v>47904</v>
      </c>
      <c r="D19" s="25">
        <v>48857</v>
      </c>
      <c r="E19" s="25">
        <v>48734</v>
      </c>
      <c r="F19" s="25"/>
      <c r="G19" s="25"/>
      <c r="H19" s="25"/>
      <c r="I19" s="90">
        <f t="shared" si="0"/>
        <v>1.732631930527722E-2</v>
      </c>
      <c r="J19" s="25">
        <f t="shared" si="1"/>
        <v>830</v>
      </c>
      <c r="K19" s="25">
        <f t="shared" si="2"/>
        <v>-123</v>
      </c>
      <c r="L19" s="25">
        <f t="shared" si="3"/>
        <v>0</v>
      </c>
    </row>
    <row r="20" spans="1:12">
      <c r="A20" s="86">
        <v>19</v>
      </c>
      <c r="B20" s="85" t="s">
        <v>18</v>
      </c>
      <c r="C20" s="25">
        <v>2775</v>
      </c>
      <c r="D20" s="25">
        <v>2987</v>
      </c>
      <c r="E20" s="25">
        <v>2941</v>
      </c>
      <c r="F20" s="25"/>
      <c r="G20" s="25"/>
      <c r="H20" s="25"/>
      <c r="I20" s="90">
        <f t="shared" si="0"/>
        <v>5.9819819819819819E-2</v>
      </c>
      <c r="J20" s="25">
        <f t="shared" si="1"/>
        <v>166</v>
      </c>
      <c r="K20" s="25">
        <f t="shared" si="2"/>
        <v>-46</v>
      </c>
      <c r="L20" s="25">
        <f t="shared" si="3"/>
        <v>0</v>
      </c>
    </row>
    <row r="21" spans="1:12">
      <c r="A21" s="86">
        <v>20</v>
      </c>
      <c r="B21" s="85" t="s">
        <v>19</v>
      </c>
      <c r="C21" s="25">
        <v>52044</v>
      </c>
      <c r="D21" s="25">
        <v>57429</v>
      </c>
      <c r="E21" s="25">
        <v>57628</v>
      </c>
      <c r="F21" s="25"/>
      <c r="G21" s="25"/>
      <c r="H21" s="25"/>
      <c r="I21" s="90">
        <f t="shared" si="0"/>
        <v>0.10729382829913151</v>
      </c>
      <c r="J21" s="25">
        <f t="shared" si="1"/>
        <v>5584</v>
      </c>
      <c r="K21" s="25">
        <f t="shared" si="2"/>
        <v>199</v>
      </c>
      <c r="L21" s="25">
        <f t="shared" si="3"/>
        <v>0</v>
      </c>
    </row>
    <row r="22" spans="1:12">
      <c r="A22" s="86">
        <v>21</v>
      </c>
      <c r="B22" s="85" t="s">
        <v>20</v>
      </c>
      <c r="C22" s="25">
        <v>9211</v>
      </c>
      <c r="D22" s="25">
        <v>11321</v>
      </c>
      <c r="E22" s="25">
        <v>10580</v>
      </c>
      <c r="F22" s="25"/>
      <c r="G22" s="25"/>
      <c r="H22" s="25"/>
      <c r="I22" s="90">
        <f t="shared" si="0"/>
        <v>0.14862664205840842</v>
      </c>
      <c r="J22" s="25">
        <f t="shared" si="1"/>
        <v>1369</v>
      </c>
      <c r="K22" s="25">
        <f t="shared" si="2"/>
        <v>-741</v>
      </c>
      <c r="L22" s="25">
        <f t="shared" si="3"/>
        <v>0</v>
      </c>
    </row>
    <row r="23" spans="1:12">
      <c r="A23" s="86">
        <v>22</v>
      </c>
      <c r="B23" s="85" t="s">
        <v>21</v>
      </c>
      <c r="C23" s="25">
        <v>143237</v>
      </c>
      <c r="D23" s="25">
        <v>158353</v>
      </c>
      <c r="E23" s="25">
        <v>157596</v>
      </c>
      <c r="F23" s="25"/>
      <c r="G23" s="25"/>
      <c r="H23" s="25"/>
      <c r="I23" s="90">
        <f t="shared" si="0"/>
        <v>0.10024644470353331</v>
      </c>
      <c r="J23" s="25">
        <f t="shared" si="1"/>
        <v>14359</v>
      </c>
      <c r="K23" s="25">
        <f t="shared" si="2"/>
        <v>-757</v>
      </c>
      <c r="L23" s="25">
        <f t="shared" si="3"/>
        <v>0</v>
      </c>
    </row>
    <row r="24" spans="1:12">
      <c r="A24" s="86">
        <v>23</v>
      </c>
      <c r="B24" s="85" t="s">
        <v>22</v>
      </c>
      <c r="C24" s="25">
        <v>163055</v>
      </c>
      <c r="D24" s="25">
        <v>174862</v>
      </c>
      <c r="E24" s="25">
        <v>178997</v>
      </c>
      <c r="F24" s="25"/>
      <c r="G24" s="25"/>
      <c r="H24" s="25"/>
      <c r="I24" s="90">
        <f t="shared" si="0"/>
        <v>9.7770690871178442E-2</v>
      </c>
      <c r="J24" s="25">
        <f t="shared" si="1"/>
        <v>15942</v>
      </c>
      <c r="K24" s="25">
        <f t="shared" si="2"/>
        <v>4135</v>
      </c>
      <c r="L24" s="25">
        <f t="shared" si="3"/>
        <v>0</v>
      </c>
    </row>
    <row r="25" spans="1:12">
      <c r="A25" s="86">
        <v>24</v>
      </c>
      <c r="B25" s="85" t="s">
        <v>23</v>
      </c>
      <c r="C25" s="25">
        <v>78407</v>
      </c>
      <c r="D25" s="25">
        <v>87311</v>
      </c>
      <c r="E25" s="25">
        <v>86960</v>
      </c>
      <c r="F25" s="25"/>
      <c r="G25" s="25"/>
      <c r="H25" s="25"/>
      <c r="I25" s="90">
        <f t="shared" si="0"/>
        <v>0.10908464805438289</v>
      </c>
      <c r="J25" s="25">
        <f t="shared" si="1"/>
        <v>8553</v>
      </c>
      <c r="K25" s="25">
        <f t="shared" si="2"/>
        <v>-351</v>
      </c>
      <c r="L25" s="25">
        <f t="shared" si="3"/>
        <v>0</v>
      </c>
    </row>
    <row r="26" spans="1:12">
      <c r="A26" s="86">
        <v>25</v>
      </c>
      <c r="B26" s="85" t="s">
        <v>24</v>
      </c>
      <c r="C26" s="25">
        <v>294656</v>
      </c>
      <c r="D26" s="25">
        <v>309052</v>
      </c>
      <c r="E26" s="25">
        <v>308453</v>
      </c>
      <c r="F26" s="25"/>
      <c r="G26" s="25"/>
      <c r="H26" s="25"/>
      <c r="I26" s="90">
        <f t="shared" si="0"/>
        <v>4.6824093179843616E-2</v>
      </c>
      <c r="J26" s="25">
        <f t="shared" si="1"/>
        <v>13797</v>
      </c>
      <c r="K26" s="25">
        <f t="shared" si="2"/>
        <v>-599</v>
      </c>
      <c r="L26" s="25">
        <f t="shared" si="3"/>
        <v>0</v>
      </c>
    </row>
    <row r="27" spans="1:12">
      <c r="A27" s="86">
        <v>26</v>
      </c>
      <c r="B27" s="85" t="s">
        <v>25</v>
      </c>
      <c r="C27" s="25">
        <v>16908</v>
      </c>
      <c r="D27" s="25">
        <v>19974</v>
      </c>
      <c r="E27" s="25">
        <v>20436</v>
      </c>
      <c r="F27" s="25"/>
      <c r="G27" s="25"/>
      <c r="H27" s="25"/>
      <c r="I27" s="90">
        <f t="shared" si="0"/>
        <v>0.20865862313697658</v>
      </c>
      <c r="J27" s="25">
        <f t="shared" si="1"/>
        <v>3528</v>
      </c>
      <c r="K27" s="25">
        <f t="shared" si="2"/>
        <v>462</v>
      </c>
      <c r="L27" s="25">
        <f t="shared" si="3"/>
        <v>0</v>
      </c>
    </row>
    <row r="28" spans="1:12">
      <c r="A28" s="86">
        <v>27</v>
      </c>
      <c r="B28" s="85" t="s">
        <v>26</v>
      </c>
      <c r="C28" s="25">
        <v>67514</v>
      </c>
      <c r="D28" s="25">
        <v>78156</v>
      </c>
      <c r="E28" s="25">
        <v>77659</v>
      </c>
      <c r="F28" s="25"/>
      <c r="G28" s="25"/>
      <c r="H28" s="25"/>
      <c r="I28" s="90">
        <f t="shared" si="0"/>
        <v>0.15026513019521878</v>
      </c>
      <c r="J28" s="25">
        <f t="shared" si="1"/>
        <v>10145</v>
      </c>
      <c r="K28" s="25">
        <f t="shared" si="2"/>
        <v>-497</v>
      </c>
      <c r="L28" s="25">
        <f t="shared" si="3"/>
        <v>0</v>
      </c>
    </row>
    <row r="29" spans="1:12">
      <c r="A29" s="86">
        <v>28</v>
      </c>
      <c r="B29" s="85" t="s">
        <v>27</v>
      </c>
      <c r="C29" s="25">
        <v>112283</v>
      </c>
      <c r="D29" s="25">
        <v>133404</v>
      </c>
      <c r="E29" s="25">
        <v>134511</v>
      </c>
      <c r="F29" s="25"/>
      <c r="G29" s="25"/>
      <c r="H29" s="25"/>
      <c r="I29" s="90">
        <f t="shared" si="0"/>
        <v>0.19796407292288237</v>
      </c>
      <c r="J29" s="25">
        <f t="shared" si="1"/>
        <v>22228</v>
      </c>
      <c r="K29" s="25">
        <f t="shared" si="2"/>
        <v>1107</v>
      </c>
      <c r="L29" s="25">
        <f t="shared" si="3"/>
        <v>0</v>
      </c>
    </row>
    <row r="30" spans="1:12">
      <c r="A30" s="86">
        <v>29</v>
      </c>
      <c r="B30" s="85" t="s">
        <v>28</v>
      </c>
      <c r="C30" s="25">
        <v>60167</v>
      </c>
      <c r="D30" s="25">
        <v>66113</v>
      </c>
      <c r="E30" s="25">
        <v>66197</v>
      </c>
      <c r="F30" s="25"/>
      <c r="G30" s="25"/>
      <c r="H30" s="25"/>
      <c r="I30" s="90">
        <f t="shared" si="0"/>
        <v>0.10022105140691741</v>
      </c>
      <c r="J30" s="25">
        <f t="shared" si="1"/>
        <v>6030</v>
      </c>
      <c r="K30" s="25">
        <f t="shared" si="2"/>
        <v>84</v>
      </c>
      <c r="L30" s="25">
        <f t="shared" si="3"/>
        <v>0</v>
      </c>
    </row>
    <row r="31" spans="1:12">
      <c r="A31" s="86">
        <v>30</v>
      </c>
      <c r="B31" s="85" t="s">
        <v>29</v>
      </c>
      <c r="C31" s="25">
        <v>16466</v>
      </c>
      <c r="D31" s="25">
        <v>17167</v>
      </c>
      <c r="E31" s="25">
        <v>17075</v>
      </c>
      <c r="F31" s="25"/>
      <c r="G31" s="25"/>
      <c r="H31" s="25"/>
      <c r="I31" s="90">
        <f t="shared" si="0"/>
        <v>3.6985303048706425E-2</v>
      </c>
      <c r="J31" s="25">
        <f t="shared" si="1"/>
        <v>609</v>
      </c>
      <c r="K31" s="25">
        <f t="shared" si="2"/>
        <v>-92</v>
      </c>
      <c r="L31" s="25">
        <f t="shared" si="3"/>
        <v>0</v>
      </c>
    </row>
    <row r="32" spans="1:12">
      <c r="A32" s="86">
        <v>31</v>
      </c>
      <c r="B32" s="85" t="s">
        <v>30</v>
      </c>
      <c r="C32" s="25">
        <v>130711</v>
      </c>
      <c r="D32" s="25">
        <v>141601</v>
      </c>
      <c r="E32" s="25">
        <v>141191</v>
      </c>
      <c r="F32" s="25"/>
      <c r="G32" s="25"/>
      <c r="H32" s="25"/>
      <c r="I32" s="90">
        <f t="shared" si="0"/>
        <v>8.0176878763072737E-2</v>
      </c>
      <c r="J32" s="25">
        <f t="shared" si="1"/>
        <v>10480</v>
      </c>
      <c r="K32" s="25">
        <f t="shared" si="2"/>
        <v>-410</v>
      </c>
      <c r="L32" s="25">
        <f t="shared" si="3"/>
        <v>0</v>
      </c>
    </row>
    <row r="33" spans="1:12">
      <c r="A33" s="86">
        <v>32</v>
      </c>
      <c r="B33" s="85" t="s">
        <v>31</v>
      </c>
      <c r="C33" s="25">
        <v>45580</v>
      </c>
      <c r="D33" s="25">
        <v>51511</v>
      </c>
      <c r="E33" s="25">
        <v>52192</v>
      </c>
      <c r="F33" s="25"/>
      <c r="G33" s="25"/>
      <c r="H33" s="25"/>
      <c r="I33" s="90">
        <f t="shared" si="0"/>
        <v>0.1450636243966652</v>
      </c>
      <c r="J33" s="25">
        <f t="shared" si="1"/>
        <v>6612</v>
      </c>
      <c r="K33" s="25">
        <f t="shared" si="2"/>
        <v>681</v>
      </c>
      <c r="L33" s="25">
        <f t="shared" si="3"/>
        <v>0</v>
      </c>
    </row>
    <row r="34" spans="1:12">
      <c r="A34" s="86">
        <v>33</v>
      </c>
      <c r="B34" s="85" t="s">
        <v>32</v>
      </c>
      <c r="C34" s="25">
        <v>115395</v>
      </c>
      <c r="D34" s="25">
        <v>116537</v>
      </c>
      <c r="E34" s="25">
        <v>116483</v>
      </c>
      <c r="F34" s="25"/>
      <c r="G34" s="25"/>
      <c r="H34" s="25"/>
      <c r="I34" s="90">
        <f t="shared" si="0"/>
        <v>9.42848476970406E-3</v>
      </c>
      <c r="J34" s="25">
        <f t="shared" si="1"/>
        <v>1088</v>
      </c>
      <c r="K34" s="25">
        <f t="shared" si="2"/>
        <v>-54</v>
      </c>
      <c r="L34" s="25">
        <f t="shared" si="3"/>
        <v>0</v>
      </c>
    </row>
    <row r="35" spans="1:12">
      <c r="A35" s="86">
        <v>35</v>
      </c>
      <c r="B35" s="85" t="s">
        <v>33</v>
      </c>
      <c r="C35" s="25">
        <v>67144</v>
      </c>
      <c r="D35" s="25">
        <v>77267</v>
      </c>
      <c r="E35" s="25">
        <v>77282</v>
      </c>
      <c r="F35" s="25"/>
      <c r="G35" s="25"/>
      <c r="H35" s="25"/>
      <c r="I35" s="90">
        <f t="shared" si="0"/>
        <v>0.15098891933754319</v>
      </c>
      <c r="J35" s="25">
        <f t="shared" si="1"/>
        <v>10138</v>
      </c>
      <c r="K35" s="25">
        <f t="shared" si="2"/>
        <v>15</v>
      </c>
      <c r="L35" s="25">
        <f t="shared" si="3"/>
        <v>0</v>
      </c>
    </row>
    <row r="36" spans="1:12">
      <c r="A36" s="86">
        <v>36</v>
      </c>
      <c r="B36" s="85" t="s">
        <v>34</v>
      </c>
      <c r="C36" s="25">
        <v>11279</v>
      </c>
      <c r="D36" s="25">
        <v>10560</v>
      </c>
      <c r="E36" s="25">
        <v>10160</v>
      </c>
      <c r="F36" s="25"/>
      <c r="G36" s="25"/>
      <c r="H36" s="25"/>
      <c r="I36" s="90">
        <f t="shared" si="0"/>
        <v>-9.9210922954162603E-2</v>
      </c>
      <c r="J36" s="25">
        <f t="shared" si="1"/>
        <v>-1119</v>
      </c>
      <c r="K36" s="25">
        <f t="shared" si="2"/>
        <v>-400</v>
      </c>
      <c r="L36" s="25">
        <f t="shared" si="3"/>
        <v>0</v>
      </c>
    </row>
    <row r="37" spans="1:12">
      <c r="A37" s="86">
        <v>37</v>
      </c>
      <c r="B37" s="85" t="s">
        <v>35</v>
      </c>
      <c r="C37" s="25">
        <v>7684</v>
      </c>
      <c r="D37" s="25">
        <v>8042</v>
      </c>
      <c r="E37" s="25">
        <v>7179</v>
      </c>
      <c r="F37" s="25"/>
      <c r="G37" s="25"/>
      <c r="H37" s="25"/>
      <c r="I37" s="90">
        <f t="shared" si="0"/>
        <v>-6.5720978656949508E-2</v>
      </c>
      <c r="J37" s="25">
        <f t="shared" si="1"/>
        <v>-505</v>
      </c>
      <c r="K37" s="25">
        <f t="shared" si="2"/>
        <v>-863</v>
      </c>
      <c r="L37" s="25">
        <f t="shared" si="3"/>
        <v>0</v>
      </c>
    </row>
    <row r="38" spans="1:12">
      <c r="A38" s="86">
        <v>38</v>
      </c>
      <c r="B38" s="85" t="s">
        <v>36</v>
      </c>
      <c r="C38" s="25">
        <v>50290</v>
      </c>
      <c r="D38" s="25">
        <v>54583</v>
      </c>
      <c r="E38" s="25">
        <v>52547</v>
      </c>
      <c r="F38" s="25"/>
      <c r="G38" s="25"/>
      <c r="H38" s="25"/>
      <c r="I38" s="90">
        <f t="shared" si="0"/>
        <v>4.487969775303241E-2</v>
      </c>
      <c r="J38" s="25">
        <f t="shared" si="1"/>
        <v>2257</v>
      </c>
      <c r="K38" s="25">
        <f t="shared" si="2"/>
        <v>-2036</v>
      </c>
      <c r="L38" s="25">
        <f t="shared" si="3"/>
        <v>0</v>
      </c>
    </row>
    <row r="39" spans="1:12">
      <c r="A39" s="86">
        <v>39</v>
      </c>
      <c r="B39" s="85" t="s">
        <v>37</v>
      </c>
      <c r="C39" s="25">
        <v>1332</v>
      </c>
      <c r="D39" s="25">
        <v>919</v>
      </c>
      <c r="E39" s="25">
        <v>1105</v>
      </c>
      <c r="F39" s="25"/>
      <c r="G39" s="25"/>
      <c r="H39" s="25"/>
      <c r="I39" s="90">
        <f t="shared" si="0"/>
        <v>-0.17042042042042041</v>
      </c>
      <c r="J39" s="25">
        <f t="shared" si="1"/>
        <v>-227</v>
      </c>
      <c r="K39" s="25">
        <f t="shared" si="2"/>
        <v>186</v>
      </c>
      <c r="L39" s="25">
        <f t="shared" si="3"/>
        <v>0</v>
      </c>
    </row>
    <row r="40" spans="1:12">
      <c r="A40" s="86">
        <v>41</v>
      </c>
      <c r="B40" s="85" t="s">
        <v>38</v>
      </c>
      <c r="C40" s="25">
        <v>963652</v>
      </c>
      <c r="D40" s="25">
        <v>1054655</v>
      </c>
      <c r="E40" s="25">
        <v>1077561</v>
      </c>
      <c r="F40" s="25"/>
      <c r="G40" s="25"/>
      <c r="H40" s="25"/>
      <c r="I40" s="90">
        <f t="shared" si="0"/>
        <v>0.11820553477811492</v>
      </c>
      <c r="J40" s="25">
        <f t="shared" si="1"/>
        <v>113909</v>
      </c>
      <c r="K40" s="25">
        <f t="shared" si="2"/>
        <v>22906</v>
      </c>
      <c r="L40" s="25">
        <f t="shared" si="3"/>
        <v>0</v>
      </c>
    </row>
    <row r="41" spans="1:12">
      <c r="A41" s="86">
        <v>42</v>
      </c>
      <c r="B41" s="85" t="s">
        <v>39</v>
      </c>
      <c r="C41" s="25">
        <v>235869</v>
      </c>
      <c r="D41" s="25">
        <v>231021</v>
      </c>
      <c r="E41" s="25">
        <v>255286</v>
      </c>
      <c r="F41" s="25"/>
      <c r="G41" s="25"/>
      <c r="H41" s="25"/>
      <c r="I41" s="90">
        <f t="shared" si="0"/>
        <v>8.2321118926183601E-2</v>
      </c>
      <c r="J41" s="25">
        <f t="shared" si="1"/>
        <v>19417</v>
      </c>
      <c r="K41" s="25">
        <f t="shared" si="2"/>
        <v>24265</v>
      </c>
      <c r="L41" s="25">
        <f t="shared" si="3"/>
        <v>0</v>
      </c>
    </row>
    <row r="42" spans="1:12">
      <c r="A42" s="86">
        <v>43</v>
      </c>
      <c r="B42" s="85" t="s">
        <v>40</v>
      </c>
      <c r="C42" s="25">
        <v>286140</v>
      </c>
      <c r="D42" s="25">
        <v>300864</v>
      </c>
      <c r="E42" s="25">
        <v>304828</v>
      </c>
      <c r="F42" s="25"/>
      <c r="G42" s="25"/>
      <c r="H42" s="25"/>
      <c r="I42" s="90">
        <f t="shared" si="0"/>
        <v>6.5310687076256382E-2</v>
      </c>
      <c r="J42" s="25">
        <f t="shared" si="1"/>
        <v>18688</v>
      </c>
      <c r="K42" s="25">
        <f t="shared" si="2"/>
        <v>3964</v>
      </c>
      <c r="L42" s="25">
        <f t="shared" si="3"/>
        <v>0</v>
      </c>
    </row>
    <row r="43" spans="1:12">
      <c r="A43" s="86">
        <v>45</v>
      </c>
      <c r="B43" s="85" t="s">
        <v>41</v>
      </c>
      <c r="C43" s="25">
        <v>184616</v>
      </c>
      <c r="D43" s="25">
        <v>211158</v>
      </c>
      <c r="E43" s="25">
        <v>211362</v>
      </c>
      <c r="F43" s="25"/>
      <c r="G43" s="25"/>
      <c r="H43" s="25"/>
      <c r="I43" s="90">
        <f t="shared" si="0"/>
        <v>0.14487368375438747</v>
      </c>
      <c r="J43" s="25">
        <f t="shared" si="1"/>
        <v>26746</v>
      </c>
      <c r="K43" s="25">
        <f t="shared" si="2"/>
        <v>204</v>
      </c>
      <c r="L43" s="25">
        <f t="shared" si="3"/>
        <v>0</v>
      </c>
    </row>
    <row r="44" spans="1:12">
      <c r="A44" s="86">
        <v>46</v>
      </c>
      <c r="B44" s="85" t="s">
        <v>42</v>
      </c>
      <c r="C44" s="25">
        <v>616974</v>
      </c>
      <c r="D44" s="25">
        <v>700211</v>
      </c>
      <c r="E44" s="25">
        <v>700040</v>
      </c>
      <c r="F44" s="25"/>
      <c r="G44" s="25"/>
      <c r="H44" s="25"/>
      <c r="I44" s="90">
        <f t="shared" si="0"/>
        <v>0.13463452268653137</v>
      </c>
      <c r="J44" s="25">
        <f t="shared" si="1"/>
        <v>83066</v>
      </c>
      <c r="K44" s="25">
        <f t="shared" si="2"/>
        <v>-171</v>
      </c>
      <c r="L44" s="25">
        <f t="shared" si="3"/>
        <v>0</v>
      </c>
    </row>
    <row r="45" spans="1:12">
      <c r="A45" s="86">
        <v>47</v>
      </c>
      <c r="B45" s="85" t="s">
        <v>43</v>
      </c>
      <c r="C45" s="25">
        <v>1144029</v>
      </c>
      <c r="D45" s="25">
        <v>1281312</v>
      </c>
      <c r="E45" s="25">
        <v>1285824</v>
      </c>
      <c r="F45" s="25"/>
      <c r="G45" s="25"/>
      <c r="H45" s="25"/>
      <c r="I45" s="90">
        <f t="shared" si="0"/>
        <v>0.12394353639636757</v>
      </c>
      <c r="J45" s="25">
        <f t="shared" si="1"/>
        <v>141795</v>
      </c>
      <c r="K45" s="25">
        <f t="shared" si="2"/>
        <v>4512</v>
      </c>
      <c r="L45" s="25">
        <f t="shared" si="3"/>
        <v>0</v>
      </c>
    </row>
    <row r="46" spans="1:12">
      <c r="A46" s="86">
        <v>49</v>
      </c>
      <c r="B46" s="85" t="s">
        <v>44</v>
      </c>
      <c r="C46" s="25">
        <v>450137</v>
      </c>
      <c r="D46" s="25">
        <v>489344</v>
      </c>
      <c r="E46" s="25">
        <v>489974</v>
      </c>
      <c r="F46" s="25"/>
      <c r="G46" s="25"/>
      <c r="H46" s="25"/>
      <c r="I46" s="90">
        <f t="shared" si="0"/>
        <v>8.8499723417537327E-2</v>
      </c>
      <c r="J46" s="25">
        <f t="shared" si="1"/>
        <v>39837</v>
      </c>
      <c r="K46" s="25">
        <f t="shared" si="2"/>
        <v>630</v>
      </c>
      <c r="L46" s="25">
        <f t="shared" si="3"/>
        <v>0</v>
      </c>
    </row>
    <row r="47" spans="1:12">
      <c r="A47" s="86">
        <v>50</v>
      </c>
      <c r="B47" s="85" t="s">
        <v>45</v>
      </c>
      <c r="C47" s="25">
        <v>13135</v>
      </c>
      <c r="D47" s="25">
        <v>13907</v>
      </c>
      <c r="E47" s="25">
        <v>14704</v>
      </c>
      <c r="F47" s="25"/>
      <c r="G47" s="25"/>
      <c r="H47" s="25"/>
      <c r="I47" s="90">
        <f t="shared" si="0"/>
        <v>0.11945184621240959</v>
      </c>
      <c r="J47" s="25">
        <f t="shared" si="1"/>
        <v>1569</v>
      </c>
      <c r="K47" s="25">
        <f t="shared" si="2"/>
        <v>797</v>
      </c>
      <c r="L47" s="25">
        <f t="shared" si="3"/>
        <v>0</v>
      </c>
    </row>
    <row r="48" spans="1:12">
      <c r="A48" s="86">
        <v>51</v>
      </c>
      <c r="B48" s="85" t="s">
        <v>46</v>
      </c>
      <c r="C48" s="25">
        <v>4177</v>
      </c>
      <c r="D48" s="25">
        <v>4697</v>
      </c>
      <c r="E48" s="25">
        <v>4774</v>
      </c>
      <c r="F48" s="25"/>
      <c r="G48" s="25"/>
      <c r="H48" s="25"/>
      <c r="I48" s="90">
        <f t="shared" si="0"/>
        <v>0.14292554464926982</v>
      </c>
      <c r="J48" s="25">
        <f t="shared" si="1"/>
        <v>597</v>
      </c>
      <c r="K48" s="25">
        <f t="shared" si="2"/>
        <v>77</v>
      </c>
      <c r="L48" s="25">
        <f t="shared" si="3"/>
        <v>0</v>
      </c>
    </row>
    <row r="49" spans="1:12">
      <c r="A49" s="86">
        <v>52</v>
      </c>
      <c r="B49" s="85" t="s">
        <v>47</v>
      </c>
      <c r="C49" s="25">
        <v>171969</v>
      </c>
      <c r="D49" s="25">
        <v>188819</v>
      </c>
      <c r="E49" s="25">
        <v>189494</v>
      </c>
      <c r="F49" s="25"/>
      <c r="G49" s="25"/>
      <c r="H49" s="25"/>
      <c r="I49" s="90">
        <f t="shared" si="0"/>
        <v>0.10190790200559403</v>
      </c>
      <c r="J49" s="25">
        <f t="shared" si="1"/>
        <v>17525</v>
      </c>
      <c r="K49" s="25">
        <f t="shared" si="2"/>
        <v>675</v>
      </c>
      <c r="L49" s="25">
        <f t="shared" si="3"/>
        <v>0</v>
      </c>
    </row>
    <row r="50" spans="1:12">
      <c r="A50" s="86">
        <v>53</v>
      </c>
      <c r="B50" s="85" t="s">
        <v>48</v>
      </c>
      <c r="C50" s="25">
        <v>22798</v>
      </c>
      <c r="D50" s="25">
        <v>26494</v>
      </c>
      <c r="E50" s="25">
        <v>26762</v>
      </c>
      <c r="F50" s="25"/>
      <c r="G50" s="25"/>
      <c r="H50" s="25"/>
      <c r="I50" s="90">
        <f t="shared" si="0"/>
        <v>0.17387490130713221</v>
      </c>
      <c r="J50" s="25">
        <f t="shared" si="1"/>
        <v>3964</v>
      </c>
      <c r="K50" s="25">
        <f t="shared" si="2"/>
        <v>268</v>
      </c>
      <c r="L50" s="25">
        <f t="shared" si="3"/>
        <v>0</v>
      </c>
    </row>
    <row r="51" spans="1:12">
      <c r="A51" s="86">
        <v>55</v>
      </c>
      <c r="B51" s="85" t="s">
        <v>49</v>
      </c>
      <c r="C51" s="25">
        <v>187184</v>
      </c>
      <c r="D51" s="25">
        <v>196542</v>
      </c>
      <c r="E51" s="25">
        <v>221992</v>
      </c>
      <c r="F51" s="25"/>
      <c r="G51" s="25"/>
      <c r="H51" s="25"/>
      <c r="I51" s="90">
        <f t="shared" si="0"/>
        <v>0.18595606462090777</v>
      </c>
      <c r="J51" s="25">
        <f t="shared" si="1"/>
        <v>34808</v>
      </c>
      <c r="K51" s="25">
        <f t="shared" si="2"/>
        <v>25450</v>
      </c>
      <c r="L51" s="25">
        <f t="shared" si="3"/>
        <v>0</v>
      </c>
    </row>
    <row r="52" spans="1:12">
      <c r="A52" s="86">
        <v>56</v>
      </c>
      <c r="B52" s="85" t="s">
        <v>50</v>
      </c>
      <c r="C52" s="25">
        <v>558172</v>
      </c>
      <c r="D52" s="25">
        <v>638574</v>
      </c>
      <c r="E52" s="25">
        <v>640788</v>
      </c>
      <c r="F52" s="25"/>
      <c r="G52" s="25"/>
      <c r="H52" s="25"/>
      <c r="I52" s="90">
        <f t="shared" si="0"/>
        <v>0.14801172398472157</v>
      </c>
      <c r="J52" s="25">
        <f t="shared" si="1"/>
        <v>82616</v>
      </c>
      <c r="K52" s="25">
        <f t="shared" si="2"/>
        <v>2214</v>
      </c>
      <c r="L52" s="25">
        <f t="shared" si="3"/>
        <v>0</v>
      </c>
    </row>
    <row r="53" spans="1:12">
      <c r="A53" s="86">
        <v>58</v>
      </c>
      <c r="B53" s="85" t="s">
        <v>51</v>
      </c>
      <c r="C53" s="25">
        <v>16768</v>
      </c>
      <c r="D53" s="25">
        <v>21822</v>
      </c>
      <c r="E53" s="25">
        <v>21588</v>
      </c>
      <c r="F53" s="25"/>
      <c r="G53" s="25"/>
      <c r="H53" s="25"/>
      <c r="I53" s="90">
        <f t="shared" si="0"/>
        <v>0.28745229007633588</v>
      </c>
      <c r="J53" s="25">
        <f t="shared" si="1"/>
        <v>4820</v>
      </c>
      <c r="K53" s="25">
        <f t="shared" si="2"/>
        <v>-234</v>
      </c>
      <c r="L53" s="25">
        <f t="shared" si="3"/>
        <v>0</v>
      </c>
    </row>
    <row r="54" spans="1:12">
      <c r="A54" s="86">
        <v>59</v>
      </c>
      <c r="B54" s="85" t="s">
        <v>52</v>
      </c>
      <c r="C54" s="25">
        <v>14871</v>
      </c>
      <c r="D54" s="25">
        <v>16041</v>
      </c>
      <c r="E54" s="25">
        <v>15669</v>
      </c>
      <c r="F54" s="25"/>
      <c r="G54" s="25"/>
      <c r="H54" s="25"/>
      <c r="I54" s="90">
        <f t="shared" si="0"/>
        <v>5.3661488803711924E-2</v>
      </c>
      <c r="J54" s="25">
        <f t="shared" si="1"/>
        <v>798</v>
      </c>
      <c r="K54" s="25">
        <f t="shared" si="2"/>
        <v>-372</v>
      </c>
      <c r="L54" s="25">
        <f t="shared" si="3"/>
        <v>0</v>
      </c>
    </row>
    <row r="55" spans="1:12">
      <c r="A55" s="86">
        <v>60</v>
      </c>
      <c r="B55" s="85" t="s">
        <v>53</v>
      </c>
      <c r="C55" s="25">
        <v>8060</v>
      </c>
      <c r="D55" s="25">
        <v>9298</v>
      </c>
      <c r="E55" s="25">
        <v>8628</v>
      </c>
      <c r="F55" s="25"/>
      <c r="G55" s="25"/>
      <c r="H55" s="25"/>
      <c r="I55" s="90">
        <f t="shared" si="0"/>
        <v>7.0471464019851118E-2</v>
      </c>
      <c r="J55" s="25">
        <f t="shared" si="1"/>
        <v>568</v>
      </c>
      <c r="K55" s="25">
        <f t="shared" si="2"/>
        <v>-670</v>
      </c>
      <c r="L55" s="25">
        <f t="shared" si="3"/>
        <v>0</v>
      </c>
    </row>
    <row r="56" spans="1:12">
      <c r="A56" s="86">
        <v>61</v>
      </c>
      <c r="B56" s="85" t="s">
        <v>54</v>
      </c>
      <c r="C56" s="25">
        <v>17585</v>
      </c>
      <c r="D56" s="25">
        <v>19629</v>
      </c>
      <c r="E56" s="25">
        <v>18736</v>
      </c>
      <c r="F56" s="25"/>
      <c r="G56" s="25"/>
      <c r="H56" s="25"/>
      <c r="I56" s="90">
        <f t="shared" si="0"/>
        <v>6.5453511515496166E-2</v>
      </c>
      <c r="J56" s="25">
        <f t="shared" si="1"/>
        <v>1151</v>
      </c>
      <c r="K56" s="25">
        <f t="shared" si="2"/>
        <v>-893</v>
      </c>
      <c r="L56" s="25">
        <f t="shared" si="3"/>
        <v>0</v>
      </c>
    </row>
    <row r="57" spans="1:12">
      <c r="A57" s="86">
        <v>62</v>
      </c>
      <c r="B57" s="85" t="s">
        <v>55</v>
      </c>
      <c r="C57" s="25">
        <v>56056</v>
      </c>
      <c r="D57" s="25">
        <v>67084</v>
      </c>
      <c r="E57" s="25">
        <v>67082</v>
      </c>
      <c r="F57" s="25"/>
      <c r="G57" s="25"/>
      <c r="H57" s="25"/>
      <c r="I57" s="90">
        <f t="shared" si="0"/>
        <v>0.19669616098187526</v>
      </c>
      <c r="J57" s="25">
        <f t="shared" si="1"/>
        <v>11026</v>
      </c>
      <c r="K57" s="25">
        <f t="shared" si="2"/>
        <v>-2</v>
      </c>
      <c r="L57" s="25">
        <f t="shared" si="3"/>
        <v>0</v>
      </c>
    </row>
    <row r="58" spans="1:12">
      <c r="A58" s="86">
        <v>63</v>
      </c>
      <c r="B58" s="85" t="s">
        <v>56</v>
      </c>
      <c r="C58" s="25">
        <v>23874</v>
      </c>
      <c r="D58" s="25">
        <v>32483</v>
      </c>
      <c r="E58" s="25">
        <v>31393</v>
      </c>
      <c r="F58" s="25"/>
      <c r="G58" s="25"/>
      <c r="H58" s="25"/>
      <c r="I58" s="90">
        <f t="shared" si="0"/>
        <v>0.31494512859177348</v>
      </c>
      <c r="J58" s="25">
        <f t="shared" si="1"/>
        <v>7519</v>
      </c>
      <c r="K58" s="25">
        <f t="shared" si="2"/>
        <v>-1090</v>
      </c>
      <c r="L58" s="25">
        <f t="shared" si="3"/>
        <v>0</v>
      </c>
    </row>
    <row r="59" spans="1:12">
      <c r="A59" s="86">
        <v>64</v>
      </c>
      <c r="B59" s="85" t="s">
        <v>57</v>
      </c>
      <c r="C59" s="25">
        <v>56761</v>
      </c>
      <c r="D59" s="25">
        <v>61099</v>
      </c>
      <c r="E59" s="25">
        <v>61646</v>
      </c>
      <c r="F59" s="25"/>
      <c r="G59" s="25"/>
      <c r="H59" s="25"/>
      <c r="I59" s="90">
        <f t="shared" si="0"/>
        <v>8.6062613414139996E-2</v>
      </c>
      <c r="J59" s="25">
        <f t="shared" si="1"/>
        <v>4885</v>
      </c>
      <c r="K59" s="25">
        <f t="shared" si="2"/>
        <v>547</v>
      </c>
      <c r="L59" s="25">
        <f t="shared" si="3"/>
        <v>0</v>
      </c>
    </row>
    <row r="60" spans="1:12">
      <c r="A60" s="86">
        <v>65</v>
      </c>
      <c r="B60" s="85" t="s">
        <v>58</v>
      </c>
      <c r="C60" s="25">
        <v>18441</v>
      </c>
      <c r="D60" s="25">
        <v>19764</v>
      </c>
      <c r="E60" s="25">
        <v>19310</v>
      </c>
      <c r="F60" s="25"/>
      <c r="G60" s="25"/>
      <c r="H60" s="25"/>
      <c r="I60" s="90">
        <f t="shared" si="0"/>
        <v>4.7123257957811401E-2</v>
      </c>
      <c r="J60" s="25">
        <f t="shared" si="1"/>
        <v>869</v>
      </c>
      <c r="K60" s="25">
        <f t="shared" si="2"/>
        <v>-454</v>
      </c>
      <c r="L60" s="25">
        <f t="shared" si="3"/>
        <v>0</v>
      </c>
    </row>
    <row r="61" spans="1:12">
      <c r="A61" s="86">
        <v>66</v>
      </c>
      <c r="B61" s="85" t="s">
        <v>59</v>
      </c>
      <c r="C61" s="25">
        <v>42009</v>
      </c>
      <c r="D61" s="25">
        <v>45346</v>
      </c>
      <c r="E61" s="25">
        <v>45081</v>
      </c>
      <c r="F61" s="25"/>
      <c r="G61" s="25"/>
      <c r="H61" s="25"/>
      <c r="I61" s="90">
        <f t="shared" si="0"/>
        <v>7.3127187031350419E-2</v>
      </c>
      <c r="J61" s="25">
        <f t="shared" si="1"/>
        <v>3072</v>
      </c>
      <c r="K61" s="25">
        <f t="shared" si="2"/>
        <v>-265</v>
      </c>
      <c r="L61" s="25">
        <f t="shared" si="3"/>
        <v>0</v>
      </c>
    </row>
    <row r="62" spans="1:12">
      <c r="A62" s="86">
        <v>68</v>
      </c>
      <c r="B62" s="85" t="s">
        <v>60</v>
      </c>
      <c r="C62" s="25">
        <v>108135</v>
      </c>
      <c r="D62" s="25">
        <v>124512</v>
      </c>
      <c r="E62" s="25">
        <v>125063</v>
      </c>
      <c r="F62" s="25"/>
      <c r="G62" s="25"/>
      <c r="H62" s="25"/>
      <c r="I62" s="90">
        <f t="shared" si="0"/>
        <v>0.15654505941647015</v>
      </c>
      <c r="J62" s="25">
        <f t="shared" si="1"/>
        <v>16928</v>
      </c>
      <c r="K62" s="25">
        <f t="shared" si="2"/>
        <v>551</v>
      </c>
      <c r="L62" s="25">
        <f t="shared" si="3"/>
        <v>0</v>
      </c>
    </row>
    <row r="63" spans="1:12">
      <c r="A63" s="86">
        <v>69</v>
      </c>
      <c r="B63" s="85" t="s">
        <v>61</v>
      </c>
      <c r="C63" s="25">
        <v>130737</v>
      </c>
      <c r="D63" s="25">
        <v>143065</v>
      </c>
      <c r="E63" s="25">
        <v>142321</v>
      </c>
      <c r="F63" s="25"/>
      <c r="G63" s="25"/>
      <c r="H63" s="25"/>
      <c r="I63" s="90">
        <f t="shared" si="0"/>
        <v>8.8605368028943601E-2</v>
      </c>
      <c r="J63" s="25">
        <f t="shared" si="1"/>
        <v>11584</v>
      </c>
      <c r="K63" s="25">
        <f t="shared" si="2"/>
        <v>-744</v>
      </c>
      <c r="L63" s="25">
        <f t="shared" si="3"/>
        <v>0</v>
      </c>
    </row>
    <row r="64" spans="1:12">
      <c r="A64" s="86">
        <v>70</v>
      </c>
      <c r="B64" s="85" t="s">
        <v>62</v>
      </c>
      <c r="C64" s="25">
        <v>161617</v>
      </c>
      <c r="D64" s="25">
        <v>168045</v>
      </c>
      <c r="E64" s="25">
        <v>167840</v>
      </c>
      <c r="F64" s="25"/>
      <c r="G64" s="25"/>
      <c r="H64" s="25"/>
      <c r="I64" s="90">
        <f t="shared" si="0"/>
        <v>3.8504612757321324E-2</v>
      </c>
      <c r="J64" s="25">
        <f t="shared" si="1"/>
        <v>6223</v>
      </c>
      <c r="K64" s="25">
        <f t="shared" si="2"/>
        <v>-205</v>
      </c>
      <c r="L64" s="25">
        <f t="shared" si="3"/>
        <v>0</v>
      </c>
    </row>
    <row r="65" spans="1:12">
      <c r="A65" s="86">
        <v>71</v>
      </c>
      <c r="B65" s="85" t="s">
        <v>63</v>
      </c>
      <c r="C65" s="25">
        <v>130954</v>
      </c>
      <c r="D65" s="25">
        <v>147213</v>
      </c>
      <c r="E65" s="25">
        <v>146227</v>
      </c>
      <c r="F65" s="25"/>
      <c r="G65" s="25"/>
      <c r="H65" s="25"/>
      <c r="I65" s="90">
        <f t="shared" si="0"/>
        <v>0.1166287398628526</v>
      </c>
      <c r="J65" s="25">
        <f t="shared" si="1"/>
        <v>15273</v>
      </c>
      <c r="K65" s="25">
        <f t="shared" si="2"/>
        <v>-986</v>
      </c>
      <c r="L65" s="25">
        <f t="shared" si="3"/>
        <v>0</v>
      </c>
    </row>
    <row r="66" spans="1:12">
      <c r="A66" s="86">
        <v>72</v>
      </c>
      <c r="B66" s="85" t="s">
        <v>64</v>
      </c>
      <c r="C66" s="25">
        <v>7168</v>
      </c>
      <c r="D66" s="25">
        <v>7293</v>
      </c>
      <c r="E66" s="25">
        <v>7451</v>
      </c>
      <c r="F66" s="25"/>
      <c r="G66" s="25"/>
      <c r="H66" s="25"/>
      <c r="I66" s="90">
        <f t="shared" si="0"/>
        <v>3.9481026785714288E-2</v>
      </c>
      <c r="J66" s="25">
        <f t="shared" si="1"/>
        <v>283</v>
      </c>
      <c r="K66" s="25">
        <f t="shared" si="2"/>
        <v>158</v>
      </c>
      <c r="L66" s="25">
        <f t="shared" si="3"/>
        <v>0</v>
      </c>
    </row>
    <row r="67" spans="1:12">
      <c r="A67" s="86">
        <v>73</v>
      </c>
      <c r="B67" s="85" t="s">
        <v>65</v>
      </c>
      <c r="C67" s="25">
        <v>43582</v>
      </c>
      <c r="D67" s="25">
        <v>46468</v>
      </c>
      <c r="E67" s="25">
        <v>46258</v>
      </c>
      <c r="F67" s="25"/>
      <c r="G67" s="25"/>
      <c r="H67" s="25"/>
      <c r="I67" s="90">
        <f t="shared" si="0"/>
        <v>6.1401496030471299E-2</v>
      </c>
      <c r="J67" s="25">
        <f t="shared" si="1"/>
        <v>2676</v>
      </c>
      <c r="K67" s="25">
        <f t="shared" si="2"/>
        <v>-210</v>
      </c>
      <c r="L67" s="25">
        <f t="shared" si="3"/>
        <v>0</v>
      </c>
    </row>
    <row r="68" spans="1:12">
      <c r="A68" s="86">
        <v>74</v>
      </c>
      <c r="B68" s="85" t="s">
        <v>66</v>
      </c>
      <c r="C68" s="25">
        <v>31896</v>
      </c>
      <c r="D68" s="25">
        <v>38525</v>
      </c>
      <c r="E68" s="25">
        <v>39200</v>
      </c>
      <c r="F68" s="25"/>
      <c r="G68" s="25"/>
      <c r="H68" s="25"/>
      <c r="I68" s="90">
        <f t="shared" ref="I68:I92" si="4">(E68-C68)/C68</f>
        <v>0.22899423125156759</v>
      </c>
      <c r="J68" s="25">
        <f t="shared" ref="J68:J92" si="5">E68-C68</f>
        <v>7304</v>
      </c>
      <c r="K68" s="25">
        <f t="shared" ref="K68:K92" si="6">E68-D68</f>
        <v>675</v>
      </c>
      <c r="L68" s="25">
        <f t="shared" ref="L68:L92" si="7">H68-G68</f>
        <v>0</v>
      </c>
    </row>
    <row r="69" spans="1:12">
      <c r="A69" s="86">
        <v>75</v>
      </c>
      <c r="B69" s="85" t="s">
        <v>67</v>
      </c>
      <c r="C69" s="25">
        <v>7147</v>
      </c>
      <c r="D69" s="25">
        <v>7373</v>
      </c>
      <c r="E69" s="25">
        <v>7583</v>
      </c>
      <c r="F69" s="25"/>
      <c r="G69" s="25"/>
      <c r="H69" s="25"/>
      <c r="I69" s="90">
        <f t="shared" si="4"/>
        <v>6.1004617321953267E-2</v>
      </c>
      <c r="J69" s="25">
        <f t="shared" si="5"/>
        <v>436</v>
      </c>
      <c r="K69" s="25">
        <f t="shared" si="6"/>
        <v>210</v>
      </c>
      <c r="L69" s="25">
        <f t="shared" si="7"/>
        <v>0</v>
      </c>
    </row>
    <row r="70" spans="1:12">
      <c r="A70" s="86">
        <v>77</v>
      </c>
      <c r="B70" s="85" t="s">
        <v>68</v>
      </c>
      <c r="C70" s="25">
        <v>23884</v>
      </c>
      <c r="D70" s="25">
        <v>25867</v>
      </c>
      <c r="E70" s="25">
        <v>25698</v>
      </c>
      <c r="F70" s="25"/>
      <c r="G70" s="25"/>
      <c r="H70" s="25"/>
      <c r="I70" s="90">
        <f t="shared" si="4"/>
        <v>7.5950427064143358E-2</v>
      </c>
      <c r="J70" s="25">
        <f t="shared" si="5"/>
        <v>1814</v>
      </c>
      <c r="K70" s="25">
        <f t="shared" si="6"/>
        <v>-169</v>
      </c>
      <c r="L70" s="25">
        <f t="shared" si="7"/>
        <v>0</v>
      </c>
    </row>
    <row r="71" spans="1:12">
      <c r="A71" s="86">
        <v>78</v>
      </c>
      <c r="B71" s="85" t="s">
        <v>69</v>
      </c>
      <c r="C71" s="25">
        <v>35620</v>
      </c>
      <c r="D71" s="25">
        <v>42894</v>
      </c>
      <c r="E71" s="25">
        <v>40791</v>
      </c>
      <c r="F71" s="25"/>
      <c r="G71" s="25"/>
      <c r="H71" s="25"/>
      <c r="I71" s="90">
        <f t="shared" si="4"/>
        <v>0.14517125210555867</v>
      </c>
      <c r="J71" s="25">
        <f t="shared" si="5"/>
        <v>5171</v>
      </c>
      <c r="K71" s="25">
        <f t="shared" si="6"/>
        <v>-2103</v>
      </c>
      <c r="L71" s="25">
        <f t="shared" si="7"/>
        <v>0</v>
      </c>
    </row>
    <row r="72" spans="1:12">
      <c r="A72" s="86">
        <v>79</v>
      </c>
      <c r="B72" s="85" t="s">
        <v>70</v>
      </c>
      <c r="C72" s="25">
        <v>39054</v>
      </c>
      <c r="D72" s="25">
        <v>41677</v>
      </c>
      <c r="E72" s="25">
        <v>43764</v>
      </c>
      <c r="F72" s="25"/>
      <c r="G72" s="25"/>
      <c r="H72" s="25"/>
      <c r="I72" s="90">
        <f t="shared" si="4"/>
        <v>0.12060224304808727</v>
      </c>
      <c r="J72" s="25">
        <f t="shared" si="5"/>
        <v>4710</v>
      </c>
      <c r="K72" s="25">
        <f t="shared" si="6"/>
        <v>2087</v>
      </c>
      <c r="L72" s="25">
        <f t="shared" si="7"/>
        <v>0</v>
      </c>
    </row>
    <row r="73" spans="1:12">
      <c r="A73" s="86">
        <v>80</v>
      </c>
      <c r="B73" s="85" t="s">
        <v>71</v>
      </c>
      <c r="C73" s="25">
        <v>203324</v>
      </c>
      <c r="D73" s="25">
        <v>249037</v>
      </c>
      <c r="E73" s="25">
        <v>244360</v>
      </c>
      <c r="F73" s="25"/>
      <c r="G73" s="25"/>
      <c r="H73" s="25"/>
      <c r="I73" s="90">
        <f t="shared" si="4"/>
        <v>0.20182565757116719</v>
      </c>
      <c r="J73" s="25">
        <f t="shared" si="5"/>
        <v>41036</v>
      </c>
      <c r="K73" s="25">
        <f t="shared" si="6"/>
        <v>-4677</v>
      </c>
      <c r="L73" s="25">
        <f t="shared" si="7"/>
        <v>0</v>
      </c>
    </row>
    <row r="74" spans="1:12">
      <c r="A74" s="86">
        <v>81</v>
      </c>
      <c r="B74" s="85" t="s">
        <v>72</v>
      </c>
      <c r="C74" s="25">
        <v>470061</v>
      </c>
      <c r="D74" s="25">
        <v>463664</v>
      </c>
      <c r="E74" s="25">
        <v>443971</v>
      </c>
      <c r="F74" s="25"/>
      <c r="G74" s="25"/>
      <c r="H74" s="25"/>
      <c r="I74" s="90">
        <f t="shared" si="4"/>
        <v>-5.5503434660607878E-2</v>
      </c>
      <c r="J74" s="25">
        <f t="shared" si="5"/>
        <v>-26090</v>
      </c>
      <c r="K74" s="25">
        <f t="shared" si="6"/>
        <v>-19693</v>
      </c>
      <c r="L74" s="25">
        <f t="shared" si="7"/>
        <v>0</v>
      </c>
    </row>
    <row r="75" spans="1:12">
      <c r="A75" s="86">
        <v>82</v>
      </c>
      <c r="B75" s="85" t="s">
        <v>73</v>
      </c>
      <c r="C75" s="25">
        <v>291212</v>
      </c>
      <c r="D75" s="25">
        <v>327324</v>
      </c>
      <c r="E75" s="25">
        <v>333263</v>
      </c>
      <c r="F75" s="25"/>
      <c r="G75" s="25"/>
      <c r="H75" s="25"/>
      <c r="I75" s="90">
        <f t="shared" si="4"/>
        <v>0.14439995604576736</v>
      </c>
      <c r="J75" s="25">
        <f t="shared" si="5"/>
        <v>42051</v>
      </c>
      <c r="K75" s="25">
        <f t="shared" si="6"/>
        <v>5939</v>
      </c>
      <c r="L75" s="25">
        <f t="shared" si="7"/>
        <v>0</v>
      </c>
    </row>
    <row r="76" spans="1:12">
      <c r="A76" s="86">
        <v>84</v>
      </c>
      <c r="B76" s="85" t="s">
        <v>74</v>
      </c>
      <c r="C76" s="25">
        <v>59373</v>
      </c>
      <c r="D76" s="25">
        <v>71502</v>
      </c>
      <c r="E76" s="25">
        <v>94125</v>
      </c>
      <c r="F76" s="25"/>
      <c r="G76" s="25"/>
      <c r="H76" s="25"/>
      <c r="I76" s="90">
        <f t="shared" si="4"/>
        <v>0.58531655803142846</v>
      </c>
      <c r="J76" s="25">
        <f t="shared" si="5"/>
        <v>34752</v>
      </c>
      <c r="K76" s="25">
        <f t="shared" si="6"/>
        <v>22623</v>
      </c>
      <c r="L76" s="25">
        <f t="shared" si="7"/>
        <v>0</v>
      </c>
    </row>
    <row r="77" spans="1:12">
      <c r="A77" s="86">
        <v>85</v>
      </c>
      <c r="B77" s="85" t="s">
        <v>75</v>
      </c>
      <c r="C77" s="25">
        <v>597203</v>
      </c>
      <c r="D77" s="25">
        <v>446620</v>
      </c>
      <c r="E77" s="25">
        <v>448083</v>
      </c>
      <c r="F77" s="25"/>
      <c r="G77" s="25"/>
      <c r="H77" s="25"/>
      <c r="I77" s="90">
        <f t="shared" si="4"/>
        <v>-0.24969733909575137</v>
      </c>
      <c r="J77" s="25">
        <f t="shared" si="5"/>
        <v>-149120</v>
      </c>
      <c r="K77" s="25">
        <f t="shared" si="6"/>
        <v>1463</v>
      </c>
      <c r="L77" s="25">
        <f t="shared" si="7"/>
        <v>0</v>
      </c>
    </row>
    <row r="78" spans="1:12">
      <c r="A78" s="86">
        <v>86</v>
      </c>
      <c r="B78" s="85" t="s">
        <v>76</v>
      </c>
      <c r="C78" s="25">
        <v>183459</v>
      </c>
      <c r="D78" s="25">
        <v>212626</v>
      </c>
      <c r="E78" s="25">
        <v>213152</v>
      </c>
      <c r="F78" s="25"/>
      <c r="G78" s="25"/>
      <c r="H78" s="25"/>
      <c r="I78" s="90">
        <f t="shared" si="4"/>
        <v>0.16185087676265542</v>
      </c>
      <c r="J78" s="25">
        <f t="shared" si="5"/>
        <v>29693</v>
      </c>
      <c r="K78" s="25">
        <f t="shared" si="6"/>
        <v>526</v>
      </c>
      <c r="L78" s="25">
        <f t="shared" si="7"/>
        <v>0</v>
      </c>
    </row>
    <row r="79" spans="1:12">
      <c r="A79" s="86">
        <v>87</v>
      </c>
      <c r="B79" s="85" t="s">
        <v>77</v>
      </c>
      <c r="C79" s="25">
        <v>21025</v>
      </c>
      <c r="D79" s="25">
        <v>26955</v>
      </c>
      <c r="E79" s="25">
        <v>29413</v>
      </c>
      <c r="F79" s="25"/>
      <c r="G79" s="25"/>
      <c r="H79" s="25"/>
      <c r="I79" s="90">
        <f t="shared" si="4"/>
        <v>0.39895362663495837</v>
      </c>
      <c r="J79" s="25">
        <f t="shared" si="5"/>
        <v>8388</v>
      </c>
      <c r="K79" s="25">
        <f t="shared" si="6"/>
        <v>2458</v>
      </c>
      <c r="L79" s="25">
        <f t="shared" si="7"/>
        <v>0</v>
      </c>
    </row>
    <row r="80" spans="1:12">
      <c r="A80" s="86">
        <v>88</v>
      </c>
      <c r="B80" s="85" t="s">
        <v>78</v>
      </c>
      <c r="C80" s="25">
        <v>42227</v>
      </c>
      <c r="D80" s="25">
        <v>49953</v>
      </c>
      <c r="E80" s="25">
        <v>50283</v>
      </c>
      <c r="F80" s="25"/>
      <c r="G80" s="25"/>
      <c r="H80" s="25"/>
      <c r="I80" s="90">
        <f t="shared" si="4"/>
        <v>0.19077841191654629</v>
      </c>
      <c r="J80" s="25">
        <f t="shared" si="5"/>
        <v>8056</v>
      </c>
      <c r="K80" s="25">
        <f t="shared" si="6"/>
        <v>330</v>
      </c>
      <c r="L80" s="25">
        <f t="shared" si="7"/>
        <v>0</v>
      </c>
    </row>
    <row r="81" spans="1:12">
      <c r="A81" s="86">
        <v>90</v>
      </c>
      <c r="B81" s="85" t="s">
        <v>79</v>
      </c>
      <c r="C81" s="25">
        <v>9646</v>
      </c>
      <c r="D81" s="25">
        <v>10865</v>
      </c>
      <c r="E81" s="25">
        <v>10412</v>
      </c>
      <c r="F81" s="25"/>
      <c r="G81" s="25"/>
      <c r="H81" s="25"/>
      <c r="I81" s="90">
        <f t="shared" si="4"/>
        <v>7.9411154882852997E-2</v>
      </c>
      <c r="J81" s="25">
        <f t="shared" si="5"/>
        <v>766</v>
      </c>
      <c r="K81" s="25">
        <f t="shared" si="6"/>
        <v>-453</v>
      </c>
      <c r="L81" s="25">
        <f t="shared" si="7"/>
        <v>0</v>
      </c>
    </row>
    <row r="82" spans="1:12">
      <c r="A82" s="86">
        <v>91</v>
      </c>
      <c r="B82" s="85" t="s">
        <v>80</v>
      </c>
      <c r="C82" s="25">
        <v>2581</v>
      </c>
      <c r="D82" s="25">
        <v>2887</v>
      </c>
      <c r="E82" s="25">
        <v>3165</v>
      </c>
      <c r="F82" s="25"/>
      <c r="G82" s="25"/>
      <c r="H82" s="25"/>
      <c r="I82" s="90">
        <f t="shared" si="4"/>
        <v>0.22626888802789616</v>
      </c>
      <c r="J82" s="25">
        <f t="shared" si="5"/>
        <v>584</v>
      </c>
      <c r="K82" s="25">
        <f t="shared" si="6"/>
        <v>278</v>
      </c>
      <c r="L82" s="25">
        <f t="shared" si="7"/>
        <v>0</v>
      </c>
    </row>
    <row r="83" spans="1:12">
      <c r="A83" s="86">
        <v>92</v>
      </c>
      <c r="B83" s="85" t="s">
        <v>81</v>
      </c>
      <c r="C83" s="25">
        <v>7374</v>
      </c>
      <c r="D83" s="25">
        <v>7104</v>
      </c>
      <c r="E83" s="25">
        <v>7138</v>
      </c>
      <c r="F83" s="25"/>
      <c r="G83" s="25"/>
      <c r="H83" s="25"/>
      <c r="I83" s="90">
        <f t="shared" si="4"/>
        <v>-3.2004339571467318E-2</v>
      </c>
      <c r="J83" s="25">
        <f t="shared" si="5"/>
        <v>-236</v>
      </c>
      <c r="K83" s="25">
        <f t="shared" si="6"/>
        <v>34</v>
      </c>
      <c r="L83" s="25">
        <f t="shared" si="7"/>
        <v>0</v>
      </c>
    </row>
    <row r="84" spans="1:12">
      <c r="A84" s="86">
        <v>93</v>
      </c>
      <c r="B84" s="85" t="s">
        <v>82</v>
      </c>
      <c r="C84" s="25">
        <v>40251</v>
      </c>
      <c r="D84" s="25">
        <v>45831</v>
      </c>
      <c r="E84" s="25">
        <v>46713</v>
      </c>
      <c r="F84" s="25"/>
      <c r="G84" s="25"/>
      <c r="H84" s="25"/>
      <c r="I84" s="90">
        <f t="shared" si="4"/>
        <v>0.1605425952150257</v>
      </c>
      <c r="J84" s="25">
        <f t="shared" si="5"/>
        <v>6462</v>
      </c>
      <c r="K84" s="25">
        <f t="shared" si="6"/>
        <v>882</v>
      </c>
      <c r="L84" s="25">
        <f t="shared" si="7"/>
        <v>0</v>
      </c>
    </row>
    <row r="85" spans="1:12">
      <c r="A85" s="86">
        <v>94</v>
      </c>
      <c r="B85" s="85" t="s">
        <v>83</v>
      </c>
      <c r="C85" s="25">
        <v>43437</v>
      </c>
      <c r="D85" s="25">
        <v>50682</v>
      </c>
      <c r="E85" s="25">
        <v>51220</v>
      </c>
      <c r="F85" s="25"/>
      <c r="G85" s="25"/>
      <c r="H85" s="25"/>
      <c r="I85" s="90">
        <f t="shared" si="4"/>
        <v>0.17917904090982342</v>
      </c>
      <c r="J85" s="25">
        <f t="shared" si="5"/>
        <v>7783</v>
      </c>
      <c r="K85" s="25">
        <f t="shared" si="6"/>
        <v>538</v>
      </c>
      <c r="L85" s="25">
        <f t="shared" si="7"/>
        <v>0</v>
      </c>
    </row>
    <row r="86" spans="1:12">
      <c r="A86" s="86">
        <v>95</v>
      </c>
      <c r="B86" s="85" t="s">
        <v>84</v>
      </c>
      <c r="C86" s="25">
        <v>55472</v>
      </c>
      <c r="D86" s="25">
        <v>55444</v>
      </c>
      <c r="E86" s="25">
        <v>54555</v>
      </c>
      <c r="F86" s="25"/>
      <c r="G86" s="25"/>
      <c r="H86" s="25"/>
      <c r="I86" s="90">
        <f t="shared" si="4"/>
        <v>-1.6530862417075281E-2</v>
      </c>
      <c r="J86" s="25">
        <f t="shared" si="5"/>
        <v>-917</v>
      </c>
      <c r="K86" s="25">
        <f t="shared" si="6"/>
        <v>-889</v>
      </c>
      <c r="L86" s="25">
        <f t="shared" si="7"/>
        <v>0</v>
      </c>
    </row>
    <row r="87" spans="1:12">
      <c r="A87" s="86">
        <v>96</v>
      </c>
      <c r="B87" s="85" t="s">
        <v>85</v>
      </c>
      <c r="C87" s="25">
        <v>93340</v>
      </c>
      <c r="D87" s="25">
        <v>99819</v>
      </c>
      <c r="E87" s="25">
        <v>101726</v>
      </c>
      <c r="F87" s="25"/>
      <c r="G87" s="25"/>
      <c r="H87" s="25"/>
      <c r="I87" s="90">
        <f t="shared" si="4"/>
        <v>8.9843582601242769E-2</v>
      </c>
      <c r="J87" s="25">
        <f t="shared" si="5"/>
        <v>8386</v>
      </c>
      <c r="K87" s="25">
        <f t="shared" si="6"/>
        <v>1907</v>
      </c>
      <c r="L87" s="25">
        <f t="shared" si="7"/>
        <v>0</v>
      </c>
    </row>
    <row r="88" spans="1:12">
      <c r="A88" s="86">
        <v>97</v>
      </c>
      <c r="B88" s="85" t="s">
        <v>86</v>
      </c>
      <c r="C88" s="25">
        <v>20201</v>
      </c>
      <c r="D88" s="25">
        <v>17064</v>
      </c>
      <c r="E88" s="25">
        <v>16767</v>
      </c>
      <c r="F88" s="25"/>
      <c r="G88" s="25"/>
      <c r="H88" s="25"/>
      <c r="I88" s="90">
        <f t="shared" si="4"/>
        <v>-0.16999158457502103</v>
      </c>
      <c r="J88" s="25">
        <f t="shared" si="5"/>
        <v>-3434</v>
      </c>
      <c r="K88" s="25">
        <f t="shared" si="6"/>
        <v>-297</v>
      </c>
      <c r="L88" s="25">
        <f t="shared" si="7"/>
        <v>0</v>
      </c>
    </row>
    <row r="89" spans="1:12">
      <c r="A89" s="86">
        <v>98</v>
      </c>
      <c r="B89" s="85" t="s">
        <v>87</v>
      </c>
      <c r="C89" s="25">
        <v>887</v>
      </c>
      <c r="D89" s="25">
        <v>832</v>
      </c>
      <c r="E89" s="25">
        <v>841</v>
      </c>
      <c r="F89" s="25"/>
      <c r="G89" s="25"/>
      <c r="H89" s="25"/>
      <c r="I89" s="90">
        <f t="shared" si="4"/>
        <v>-5.1860202931228859E-2</v>
      </c>
      <c r="J89" s="25">
        <f t="shared" si="5"/>
        <v>-46</v>
      </c>
      <c r="K89" s="25">
        <f t="shared" si="6"/>
        <v>9</v>
      </c>
      <c r="L89" s="25">
        <f t="shared" si="7"/>
        <v>0</v>
      </c>
    </row>
    <row r="90" spans="1:12">
      <c r="A90" s="86">
        <v>99</v>
      </c>
      <c r="B90" s="85" t="s">
        <v>88</v>
      </c>
      <c r="C90" s="25">
        <v>3528</v>
      </c>
      <c r="D90" s="25">
        <v>3838</v>
      </c>
      <c r="E90" s="25">
        <v>3885</v>
      </c>
      <c r="F90" s="25"/>
      <c r="G90" s="25"/>
      <c r="H90" s="25"/>
      <c r="I90" s="90">
        <f t="shared" si="4"/>
        <v>0.10119047619047619</v>
      </c>
      <c r="J90" s="25">
        <f t="shared" si="5"/>
        <v>357</v>
      </c>
      <c r="K90" s="25">
        <f t="shared" si="6"/>
        <v>47</v>
      </c>
      <c r="L90" s="25">
        <f t="shared" si="7"/>
        <v>0</v>
      </c>
    </row>
    <row r="91" spans="1:12" s="157" customFormat="1">
      <c r="A91" s="86"/>
      <c r="B91" s="99" t="s">
        <v>285</v>
      </c>
      <c r="C91" s="25"/>
      <c r="D91" s="25">
        <v>42578</v>
      </c>
      <c r="E91" s="25">
        <v>42578</v>
      </c>
      <c r="F91" s="25"/>
      <c r="G91" s="25"/>
      <c r="H91" s="25"/>
      <c r="I91" s="90"/>
      <c r="J91" s="25"/>
      <c r="K91" s="25"/>
      <c r="L91" s="25"/>
    </row>
    <row r="92" spans="1:12" s="116" customFormat="1" ht="14.45" customHeight="1">
      <c r="A92" s="194" t="s">
        <v>89</v>
      </c>
      <c r="B92" s="194"/>
      <c r="C92" s="120">
        <v>10734885</v>
      </c>
      <c r="D92" s="120">
        <v>11631120</v>
      </c>
      <c r="E92" s="120">
        <v>11732055</v>
      </c>
      <c r="F92" s="120"/>
      <c r="G92" s="120"/>
      <c r="H92" s="120"/>
      <c r="I92" s="113">
        <f t="shared" si="4"/>
        <v>9.2890608516067008E-2</v>
      </c>
      <c r="J92" s="121">
        <f t="shared" si="5"/>
        <v>997170</v>
      </c>
      <c r="K92" s="121">
        <f t="shared" si="6"/>
        <v>100935</v>
      </c>
      <c r="L92" s="25">
        <f t="shared" si="7"/>
        <v>0</v>
      </c>
    </row>
    <row r="94" spans="1:12">
      <c r="C94" s="170"/>
      <c r="D94" s="170"/>
      <c r="E94" s="170"/>
      <c r="F94" s="170"/>
      <c r="G94" s="170"/>
      <c r="H94" s="17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55" workbookViewId="0">
      <selection activeCell="B67" sqref="B67:G68"/>
    </sheetView>
  </sheetViews>
  <sheetFormatPr defaultRowHeight="15"/>
  <cols>
    <col min="1" max="1" width="9.140625" style="157"/>
    <col min="2" max="2" width="15.28515625" style="157" customWidth="1"/>
    <col min="3" max="3" width="16" style="157" customWidth="1"/>
    <col min="4" max="4" width="16.28515625" style="157" customWidth="1"/>
    <col min="5" max="5" width="17" style="157" customWidth="1"/>
    <col min="6" max="6" width="15.85546875" style="157" customWidth="1"/>
    <col min="7" max="7" width="16.42578125" style="157" customWidth="1"/>
    <col min="8" max="16384" width="9.140625" style="157"/>
  </cols>
  <sheetData>
    <row r="1" spans="1:14" ht="60">
      <c r="A1" s="175" t="s">
        <v>0</v>
      </c>
      <c r="B1" s="175" t="s">
        <v>293</v>
      </c>
      <c r="C1" s="175" t="s">
        <v>294</v>
      </c>
      <c r="D1" s="175" t="s">
        <v>295</v>
      </c>
      <c r="E1" s="175" t="s">
        <v>296</v>
      </c>
      <c r="F1" s="175" t="s">
        <v>297</v>
      </c>
      <c r="G1" s="175" t="s">
        <v>298</v>
      </c>
    </row>
    <row r="2" spans="1:14">
      <c r="A2" s="181">
        <v>41275</v>
      </c>
      <c r="B2" s="159">
        <v>11698045</v>
      </c>
      <c r="C2" s="182">
        <v>11915936.9419771</v>
      </c>
      <c r="D2" s="159">
        <v>2963719</v>
      </c>
      <c r="E2" s="182">
        <v>2963719</v>
      </c>
      <c r="F2" s="159">
        <v>2667984</v>
      </c>
      <c r="G2" s="182">
        <v>2624382.5046572401</v>
      </c>
      <c r="J2" s="183"/>
      <c r="L2" s="183"/>
      <c r="N2" s="159"/>
    </row>
    <row r="3" spans="1:14">
      <c r="A3" s="181">
        <v>41306</v>
      </c>
      <c r="B3" s="159">
        <v>11620928</v>
      </c>
      <c r="C3" s="182">
        <v>11924120.360409999</v>
      </c>
      <c r="D3" s="159">
        <v>2969232</v>
      </c>
      <c r="E3" s="182">
        <v>2969232</v>
      </c>
      <c r="F3" s="159">
        <v>2670744</v>
      </c>
      <c r="G3" s="182">
        <v>2638544.4271702399</v>
      </c>
      <c r="J3" s="183"/>
      <c r="L3" s="183"/>
      <c r="N3" s="159"/>
    </row>
    <row r="4" spans="1:14">
      <c r="A4" s="181">
        <v>41334</v>
      </c>
      <c r="B4" s="159">
        <v>11896801</v>
      </c>
      <c r="C4" s="182">
        <v>12009095.2373531</v>
      </c>
      <c r="D4" s="159">
        <v>2973096</v>
      </c>
      <c r="E4" s="182">
        <v>2973096</v>
      </c>
      <c r="F4" s="159">
        <v>2651342</v>
      </c>
      <c r="G4" s="182">
        <v>2641236.1638903301</v>
      </c>
      <c r="J4" s="183"/>
      <c r="L4" s="183"/>
      <c r="N4" s="159"/>
    </row>
    <row r="5" spans="1:14">
      <c r="A5" s="181">
        <v>41365</v>
      </c>
      <c r="B5" s="159">
        <v>12132681</v>
      </c>
      <c r="C5" s="182">
        <v>12067948.593436999</v>
      </c>
      <c r="D5" s="159">
        <v>2976760</v>
      </c>
      <c r="E5" s="182">
        <v>2976760</v>
      </c>
      <c r="F5" s="159">
        <v>2649513</v>
      </c>
      <c r="G5" s="182">
        <v>2655279.7671312098</v>
      </c>
      <c r="J5" s="183"/>
      <c r="L5" s="183"/>
      <c r="N5" s="159"/>
    </row>
    <row r="6" spans="1:14">
      <c r="A6" s="181">
        <v>41395</v>
      </c>
      <c r="B6" s="159">
        <v>12216079</v>
      </c>
      <c r="C6" s="182">
        <v>12072358.9032641</v>
      </c>
      <c r="D6" s="159">
        <v>2981302</v>
      </c>
      <c r="E6" s="182">
        <v>2981302</v>
      </c>
      <c r="F6" s="159">
        <v>2650756</v>
      </c>
      <c r="G6" s="182">
        <v>2667303.5260024201</v>
      </c>
      <c r="J6" s="183"/>
      <c r="L6" s="183"/>
      <c r="N6" s="159"/>
    </row>
    <row r="7" spans="1:14">
      <c r="A7" s="181">
        <v>41426</v>
      </c>
      <c r="B7" s="159">
        <v>12274403</v>
      </c>
      <c r="C7" s="182">
        <v>12107958.3188198</v>
      </c>
      <c r="D7" s="159">
        <v>2974355</v>
      </c>
      <c r="E7" s="182">
        <v>2974355</v>
      </c>
      <c r="F7" s="159">
        <v>2663305</v>
      </c>
      <c r="G7" s="182">
        <v>2683594.40617749</v>
      </c>
      <c r="J7" s="183"/>
      <c r="L7" s="183"/>
      <c r="N7" s="159"/>
    </row>
    <row r="8" spans="1:14">
      <c r="A8" s="181">
        <v>41456</v>
      </c>
      <c r="B8" s="159">
        <v>12200031</v>
      </c>
      <c r="C8" s="182">
        <v>12220596.160047</v>
      </c>
      <c r="D8" s="159">
        <v>2970694</v>
      </c>
      <c r="E8" s="182">
        <v>2970694</v>
      </c>
      <c r="F8" s="159">
        <v>2668898</v>
      </c>
      <c r="G8" s="182">
        <v>2695303.6396160298</v>
      </c>
      <c r="J8" s="183"/>
      <c r="L8" s="183"/>
      <c r="N8" s="159"/>
    </row>
    <row r="9" spans="1:14">
      <c r="A9" s="181">
        <v>41487</v>
      </c>
      <c r="B9" s="159">
        <v>12236880</v>
      </c>
      <c r="C9" s="182">
        <v>12258447.6972347</v>
      </c>
      <c r="D9" s="159">
        <v>2931681</v>
      </c>
      <c r="E9" s="182">
        <v>2931681</v>
      </c>
      <c r="F9" s="159">
        <v>2663081</v>
      </c>
      <c r="G9" s="182">
        <v>2708272.0672093802</v>
      </c>
      <c r="J9" s="183"/>
      <c r="L9" s="183"/>
      <c r="N9" s="159"/>
    </row>
    <row r="10" spans="1:14">
      <c r="A10" s="181">
        <v>41518</v>
      </c>
      <c r="B10" s="159">
        <v>12523723</v>
      </c>
      <c r="C10" s="182">
        <v>12314758.592360601</v>
      </c>
      <c r="D10" s="159">
        <v>2883080</v>
      </c>
      <c r="E10" s="182">
        <v>2883080</v>
      </c>
      <c r="F10" s="159">
        <v>2707070</v>
      </c>
      <c r="G10" s="182">
        <v>2731045.0635788902</v>
      </c>
      <c r="J10" s="183"/>
      <c r="L10" s="183"/>
      <c r="N10" s="159"/>
    </row>
    <row r="11" spans="1:14">
      <c r="A11" s="181">
        <v>41548</v>
      </c>
      <c r="B11" s="159">
        <v>12297151</v>
      </c>
      <c r="C11" s="182">
        <v>12265739.829117799</v>
      </c>
      <c r="D11" s="159">
        <v>2856746</v>
      </c>
      <c r="E11" s="182">
        <v>2856746</v>
      </c>
      <c r="F11" s="159">
        <v>2756891</v>
      </c>
      <c r="G11" s="182">
        <v>2754166.85068525</v>
      </c>
      <c r="J11" s="183"/>
      <c r="L11" s="183"/>
      <c r="N11" s="159"/>
    </row>
    <row r="12" spans="1:14">
      <c r="A12" s="181">
        <v>41579</v>
      </c>
      <c r="B12" s="159">
        <v>12433976</v>
      </c>
      <c r="C12" s="182">
        <v>12381527.626732999</v>
      </c>
      <c r="D12" s="159">
        <v>2800861</v>
      </c>
      <c r="E12" s="182">
        <v>2800861</v>
      </c>
      <c r="F12" s="159">
        <v>2766055</v>
      </c>
      <c r="G12" s="182">
        <v>2764919.60604775</v>
      </c>
      <c r="J12" s="183"/>
      <c r="L12" s="183"/>
      <c r="N12" s="159"/>
    </row>
    <row r="13" spans="1:14">
      <c r="A13" s="181">
        <v>41609</v>
      </c>
      <c r="B13" s="159">
        <v>12363785</v>
      </c>
      <c r="C13" s="182">
        <v>12428710.359475899</v>
      </c>
      <c r="D13" s="159">
        <v>2760917</v>
      </c>
      <c r="E13" s="182">
        <v>2760917</v>
      </c>
      <c r="F13" s="159">
        <v>2822178</v>
      </c>
      <c r="G13" s="182">
        <v>2784514.34820067</v>
      </c>
      <c r="J13" s="183"/>
      <c r="L13" s="183"/>
      <c r="N13" s="159"/>
    </row>
    <row r="14" spans="1:14">
      <c r="A14" s="181">
        <v>41640</v>
      </c>
      <c r="B14" s="159">
        <v>12329012</v>
      </c>
      <c r="C14" s="182">
        <v>12558739.5265525</v>
      </c>
      <c r="D14" s="159">
        <v>2720965</v>
      </c>
      <c r="E14" s="182">
        <v>2720965</v>
      </c>
      <c r="F14" s="159">
        <v>2838873</v>
      </c>
      <c r="G14" s="182">
        <v>2798744.46526954</v>
      </c>
      <c r="J14" s="183"/>
      <c r="L14" s="183"/>
      <c r="N14" s="159"/>
    </row>
    <row r="15" spans="1:14">
      <c r="A15" s="181">
        <v>41671</v>
      </c>
      <c r="B15" s="159">
        <v>12355589</v>
      </c>
      <c r="C15" s="182">
        <v>12673703.503785299</v>
      </c>
      <c r="D15" s="159">
        <v>2855300</v>
      </c>
      <c r="E15" s="182">
        <v>2855300</v>
      </c>
      <c r="F15" s="159">
        <v>2836699</v>
      </c>
      <c r="G15" s="182">
        <v>2807824.7367117899</v>
      </c>
      <c r="J15" s="183"/>
      <c r="L15" s="183"/>
      <c r="N15" s="159"/>
    </row>
    <row r="16" spans="1:14">
      <c r="A16" s="181">
        <v>41699</v>
      </c>
      <c r="B16" s="159">
        <v>12566310</v>
      </c>
      <c r="C16" s="182">
        <v>12604077.4469034</v>
      </c>
      <c r="D16" s="159">
        <v>2871284</v>
      </c>
      <c r="E16" s="182">
        <v>2871284</v>
      </c>
      <c r="F16" s="159">
        <v>2849623</v>
      </c>
      <c r="G16" s="182">
        <v>2833742.5108791501</v>
      </c>
      <c r="J16" s="183"/>
      <c r="L16" s="183"/>
      <c r="N16" s="159"/>
    </row>
    <row r="17" spans="1:14">
      <c r="A17" s="181">
        <v>41730</v>
      </c>
      <c r="B17" s="159">
        <v>12730077</v>
      </c>
      <c r="C17" s="182">
        <v>12651580.928600499</v>
      </c>
      <c r="D17" s="159">
        <v>2815090</v>
      </c>
      <c r="E17" s="182">
        <v>2815090</v>
      </c>
      <c r="F17" s="159">
        <v>2844868</v>
      </c>
      <c r="G17" s="182">
        <v>2843909.73311703</v>
      </c>
      <c r="J17" s="183"/>
      <c r="L17" s="183"/>
      <c r="N17" s="159"/>
    </row>
    <row r="18" spans="1:14">
      <c r="A18" s="181">
        <v>41760</v>
      </c>
      <c r="B18" s="159">
        <v>12922571</v>
      </c>
      <c r="C18" s="182">
        <v>12771215.120171599</v>
      </c>
      <c r="D18" s="159">
        <v>2815276</v>
      </c>
      <c r="E18" s="182">
        <v>2815276</v>
      </c>
      <c r="F18" s="159">
        <v>2849314</v>
      </c>
      <c r="G18" s="182">
        <v>2859631.6063830801</v>
      </c>
      <c r="J18" s="183"/>
      <c r="L18" s="183"/>
      <c r="N18" s="159"/>
    </row>
    <row r="19" spans="1:14">
      <c r="A19" s="181">
        <v>41791</v>
      </c>
      <c r="B19" s="159">
        <v>13034290</v>
      </c>
      <c r="C19" s="182">
        <v>12857941.246175</v>
      </c>
      <c r="D19" s="159">
        <v>2816946</v>
      </c>
      <c r="E19" s="182">
        <v>2816946</v>
      </c>
      <c r="F19" s="159">
        <v>2852087</v>
      </c>
      <c r="G19" s="182">
        <v>2867321.1727022901</v>
      </c>
      <c r="J19" s="183"/>
      <c r="L19" s="183"/>
      <c r="N19" s="159"/>
    </row>
    <row r="20" spans="1:14">
      <c r="A20" s="181">
        <v>41821</v>
      </c>
      <c r="B20" s="159">
        <v>12701507</v>
      </c>
      <c r="C20" s="182">
        <v>12820053.6506877</v>
      </c>
      <c r="D20" s="159">
        <v>2875917</v>
      </c>
      <c r="E20" s="182">
        <v>2875917</v>
      </c>
      <c r="F20" s="159">
        <v>2864800</v>
      </c>
      <c r="G20" s="182">
        <v>2884174.3914154698</v>
      </c>
      <c r="J20" s="183"/>
      <c r="L20" s="183"/>
      <c r="N20" s="159"/>
    </row>
    <row r="21" spans="1:14">
      <c r="A21" s="181">
        <v>41852</v>
      </c>
      <c r="B21" s="159">
        <v>12884711</v>
      </c>
      <c r="C21" s="182">
        <v>12898330.6450183</v>
      </c>
      <c r="D21" s="159">
        <v>2909657</v>
      </c>
      <c r="E21" s="182">
        <v>2909657</v>
      </c>
      <c r="F21" s="159">
        <v>2859563</v>
      </c>
      <c r="G21" s="182">
        <v>2896987.8364737602</v>
      </c>
      <c r="J21" s="183"/>
      <c r="L21" s="183"/>
      <c r="N21" s="159"/>
    </row>
    <row r="22" spans="1:14">
      <c r="A22" s="181">
        <v>41883</v>
      </c>
      <c r="B22" s="159">
        <v>13155308</v>
      </c>
      <c r="C22" s="182">
        <v>12958576.827935999</v>
      </c>
      <c r="D22" s="159">
        <v>2907549</v>
      </c>
      <c r="E22" s="182">
        <v>2907549</v>
      </c>
      <c r="F22" s="159">
        <v>2879940</v>
      </c>
      <c r="G22" s="182">
        <v>2904804.7569558402</v>
      </c>
      <c r="J22" s="183"/>
      <c r="L22" s="183"/>
      <c r="N22" s="159"/>
    </row>
    <row r="23" spans="1:14">
      <c r="A23" s="181">
        <v>41913</v>
      </c>
      <c r="B23" s="159">
        <v>13072609</v>
      </c>
      <c r="C23" s="182">
        <v>13001212.5592479</v>
      </c>
      <c r="D23" s="159">
        <v>2924846</v>
      </c>
      <c r="E23" s="182">
        <v>2924846</v>
      </c>
      <c r="F23" s="159">
        <v>2908367</v>
      </c>
      <c r="G23" s="182">
        <v>2914772.9881736399</v>
      </c>
      <c r="J23" s="183"/>
      <c r="L23" s="183"/>
      <c r="N23" s="159"/>
    </row>
    <row r="24" spans="1:14">
      <c r="A24" s="184">
        <v>41944</v>
      </c>
      <c r="B24" s="159">
        <v>13100694</v>
      </c>
      <c r="C24" s="182">
        <v>13021373.557788501</v>
      </c>
      <c r="D24" s="159">
        <v>2868886</v>
      </c>
      <c r="E24" s="182">
        <v>2868886</v>
      </c>
      <c r="F24" s="159">
        <v>2929226</v>
      </c>
      <c r="G24" s="182">
        <v>2934067.1466852399</v>
      </c>
      <c r="J24" s="183"/>
      <c r="L24" s="183"/>
      <c r="N24" s="159"/>
    </row>
    <row r="25" spans="1:14">
      <c r="A25" s="185">
        <v>41974</v>
      </c>
      <c r="B25" s="159">
        <v>13093230</v>
      </c>
      <c r="C25" s="182">
        <v>13056973.5117562</v>
      </c>
      <c r="D25" s="159">
        <v>2827633</v>
      </c>
      <c r="E25" s="182">
        <v>2827633</v>
      </c>
      <c r="F25" s="159">
        <v>2909003</v>
      </c>
      <c r="G25" s="182">
        <v>2880995.2060897299</v>
      </c>
      <c r="J25" s="183"/>
      <c r="L25" s="183"/>
      <c r="N25" s="159"/>
    </row>
    <row r="26" spans="1:14">
      <c r="A26" s="185">
        <v>42005</v>
      </c>
      <c r="B26" s="159">
        <v>12913416</v>
      </c>
      <c r="C26" s="182">
        <v>13187257.9228669</v>
      </c>
      <c r="D26" s="159">
        <v>2821819</v>
      </c>
      <c r="E26" s="182">
        <v>2821819</v>
      </c>
      <c r="F26" s="159">
        <v>2926680</v>
      </c>
      <c r="G26" s="182">
        <v>2897355.16065284</v>
      </c>
      <c r="J26" s="183"/>
      <c r="L26" s="183"/>
      <c r="N26" s="159"/>
    </row>
    <row r="27" spans="1:14">
      <c r="A27" s="185">
        <v>42036</v>
      </c>
      <c r="B27" s="159">
        <v>12851205</v>
      </c>
      <c r="C27" s="182">
        <v>13207187.441805899</v>
      </c>
      <c r="D27" s="159">
        <v>2914541</v>
      </c>
      <c r="E27" s="182">
        <v>2914541</v>
      </c>
      <c r="F27" s="159">
        <v>2929385</v>
      </c>
      <c r="G27" s="182">
        <v>2905653.97076678</v>
      </c>
      <c r="J27" s="183"/>
      <c r="L27" s="183"/>
      <c r="N27" s="159"/>
    </row>
    <row r="28" spans="1:14">
      <c r="A28" s="185">
        <v>42064</v>
      </c>
      <c r="B28" s="159">
        <v>13148326</v>
      </c>
      <c r="C28" s="182">
        <v>13283995.136123599</v>
      </c>
      <c r="D28" s="159">
        <v>2898016</v>
      </c>
      <c r="E28" s="182">
        <v>2898016</v>
      </c>
      <c r="F28" s="159">
        <v>2926533</v>
      </c>
      <c r="G28" s="182">
        <v>2911485.29521308</v>
      </c>
      <c r="J28" s="183"/>
      <c r="L28" s="183"/>
      <c r="N28" s="159"/>
    </row>
    <row r="29" spans="1:14">
      <c r="A29" s="185">
        <v>42095</v>
      </c>
      <c r="B29" s="159">
        <v>13451823</v>
      </c>
      <c r="C29" s="182">
        <v>13372738.2303023</v>
      </c>
      <c r="D29" s="159">
        <v>2789168</v>
      </c>
      <c r="E29" s="182">
        <v>2789168</v>
      </c>
      <c r="F29" s="159">
        <v>2928695</v>
      </c>
      <c r="G29" s="182">
        <v>2925917.3069995702</v>
      </c>
      <c r="J29" s="183"/>
      <c r="L29" s="183"/>
      <c r="N29" s="159"/>
    </row>
    <row r="30" spans="1:14">
      <c r="A30" s="185">
        <v>42125</v>
      </c>
      <c r="B30" s="159">
        <v>13585611</v>
      </c>
      <c r="C30" s="182">
        <v>13413301.603616299</v>
      </c>
      <c r="D30" s="159">
        <v>2874835</v>
      </c>
      <c r="E30" s="182">
        <v>2874835</v>
      </c>
      <c r="F30" s="159">
        <v>2928677</v>
      </c>
      <c r="G30" s="182">
        <v>2934614.1398637001</v>
      </c>
      <c r="J30" s="183"/>
      <c r="L30" s="183"/>
      <c r="N30" s="159"/>
    </row>
    <row r="31" spans="1:14">
      <c r="A31" s="185">
        <v>42156</v>
      </c>
      <c r="B31" s="159">
        <v>13596512</v>
      </c>
      <c r="C31" s="182">
        <v>13438218.12616</v>
      </c>
      <c r="D31" s="159">
        <v>2829934</v>
      </c>
      <c r="E31" s="182">
        <v>2829934</v>
      </c>
      <c r="F31" s="159">
        <v>2936848</v>
      </c>
      <c r="G31" s="182">
        <v>2943475.6438336899</v>
      </c>
      <c r="J31" s="183"/>
      <c r="L31" s="183"/>
      <c r="N31" s="159"/>
    </row>
    <row r="32" spans="1:14">
      <c r="A32" s="185">
        <v>42186</v>
      </c>
      <c r="B32" s="159">
        <v>13318215</v>
      </c>
      <c r="C32" s="182">
        <v>13440654.050266201</v>
      </c>
      <c r="D32" s="159">
        <v>2838611</v>
      </c>
      <c r="E32" s="182">
        <v>2838611</v>
      </c>
      <c r="F32" s="159">
        <v>2948014</v>
      </c>
      <c r="G32" s="182">
        <v>2958323.4353811899</v>
      </c>
      <c r="J32" s="183"/>
      <c r="L32" s="183"/>
      <c r="N32" s="159"/>
    </row>
    <row r="33" spans="1:14">
      <c r="A33" s="185">
        <v>42217</v>
      </c>
      <c r="B33" s="159">
        <v>13566414</v>
      </c>
      <c r="C33" s="182">
        <v>13498991.4634552</v>
      </c>
      <c r="D33" s="159">
        <v>2629792</v>
      </c>
      <c r="E33" s="182">
        <v>2629792</v>
      </c>
      <c r="F33" s="159">
        <v>2949836</v>
      </c>
      <c r="G33" s="182">
        <v>2977093.2479134798</v>
      </c>
      <c r="J33" s="183"/>
      <c r="L33" s="183"/>
      <c r="N33" s="159"/>
    </row>
    <row r="34" spans="1:14">
      <c r="A34" s="185">
        <v>42248</v>
      </c>
      <c r="B34" s="159">
        <v>13489364</v>
      </c>
      <c r="C34" s="182">
        <v>13280579.391664401</v>
      </c>
      <c r="D34" s="159">
        <v>2841359</v>
      </c>
      <c r="E34" s="182">
        <v>2841359</v>
      </c>
      <c r="F34" s="159">
        <v>2967562</v>
      </c>
      <c r="G34" s="182">
        <v>2986831.3786255699</v>
      </c>
      <c r="J34" s="183"/>
      <c r="L34" s="183"/>
      <c r="N34" s="159"/>
    </row>
    <row r="35" spans="1:14">
      <c r="A35" s="185">
        <v>42278</v>
      </c>
      <c r="B35" s="159">
        <v>13741124</v>
      </c>
      <c r="C35" s="182">
        <v>13628034.745427201</v>
      </c>
      <c r="D35" s="159">
        <v>2834268</v>
      </c>
      <c r="E35" s="182">
        <v>2834268</v>
      </c>
      <c r="F35" s="159">
        <v>3071020</v>
      </c>
      <c r="G35" s="182">
        <v>3080107.7418579399</v>
      </c>
      <c r="J35" s="183"/>
      <c r="L35" s="183"/>
      <c r="N35" s="159"/>
    </row>
    <row r="36" spans="1:14">
      <c r="A36" s="185">
        <v>42309</v>
      </c>
      <c r="B36" s="159">
        <v>13755572</v>
      </c>
      <c r="C36" s="182">
        <v>13650305.910770001</v>
      </c>
      <c r="D36" s="159">
        <v>2830809</v>
      </c>
      <c r="E36" s="182">
        <v>2830809</v>
      </c>
      <c r="F36" s="159">
        <v>2996123</v>
      </c>
      <c r="G36" s="182">
        <v>3005005.8011263502</v>
      </c>
      <c r="J36" s="183"/>
      <c r="L36" s="183"/>
      <c r="N36" s="159"/>
    </row>
    <row r="37" spans="1:14">
      <c r="A37" s="185">
        <v>42339</v>
      </c>
      <c r="B37" s="159">
        <v>13713717</v>
      </c>
      <c r="C37" s="182">
        <v>13737031.085990099</v>
      </c>
      <c r="D37" s="159">
        <v>2833035</v>
      </c>
      <c r="E37" s="182">
        <v>2833035</v>
      </c>
      <c r="F37" s="159">
        <v>3031979</v>
      </c>
      <c r="G37" s="182">
        <v>3018741.3163398802</v>
      </c>
      <c r="J37" s="183"/>
      <c r="L37" s="183"/>
      <c r="N37" s="159"/>
    </row>
    <row r="38" spans="1:14">
      <c r="A38" s="185">
        <v>42370</v>
      </c>
      <c r="B38" s="159">
        <v>13352629</v>
      </c>
      <c r="C38" s="182">
        <v>13643384.410111301</v>
      </c>
      <c r="D38" s="159">
        <v>2803728</v>
      </c>
      <c r="E38" s="182">
        <v>2803728</v>
      </c>
      <c r="F38" s="159">
        <v>3034105</v>
      </c>
      <c r="G38" s="182">
        <v>3023429.4011541498</v>
      </c>
      <c r="J38" s="183"/>
      <c r="L38" s="183"/>
      <c r="N38" s="159"/>
    </row>
    <row r="39" spans="1:14">
      <c r="A39" s="185">
        <v>42401</v>
      </c>
      <c r="B39" s="159">
        <v>13258741</v>
      </c>
      <c r="C39" s="182">
        <v>13602402.9379605</v>
      </c>
      <c r="D39" s="159">
        <v>2708174</v>
      </c>
      <c r="E39" s="182">
        <v>2708174</v>
      </c>
      <c r="F39" s="159">
        <v>3059263</v>
      </c>
      <c r="G39" s="182">
        <v>3044417.8065041802</v>
      </c>
      <c r="J39" s="183"/>
      <c r="L39" s="183"/>
      <c r="N39" s="159"/>
    </row>
    <row r="40" spans="1:14">
      <c r="A40" s="185">
        <v>42430</v>
      </c>
      <c r="B40" s="159">
        <v>13503330</v>
      </c>
      <c r="C40" s="182">
        <v>13636603.3299341</v>
      </c>
      <c r="D40" s="159">
        <v>2683978</v>
      </c>
      <c r="E40" s="182">
        <v>2683978</v>
      </c>
      <c r="F40" s="159">
        <v>3068719</v>
      </c>
      <c r="G40" s="182">
        <v>3053786.26886319</v>
      </c>
      <c r="J40" s="183"/>
      <c r="L40" s="183"/>
      <c r="N40" s="159"/>
    </row>
    <row r="41" spans="1:14">
      <c r="A41" s="185">
        <v>42461</v>
      </c>
      <c r="B41" s="159">
        <v>13665900</v>
      </c>
      <c r="C41" s="182">
        <v>13594512.3308226</v>
      </c>
      <c r="D41" s="159">
        <v>2671866</v>
      </c>
      <c r="E41" s="182">
        <v>2671866</v>
      </c>
      <c r="F41" s="159">
        <v>3062031</v>
      </c>
      <c r="G41" s="182">
        <v>3055817.4023379502</v>
      </c>
      <c r="J41" s="183"/>
      <c r="L41" s="183"/>
      <c r="N41" s="159"/>
    </row>
    <row r="42" spans="1:14">
      <c r="A42" s="185">
        <v>42491</v>
      </c>
      <c r="B42" s="159">
        <v>13696518</v>
      </c>
      <c r="C42" s="182">
        <v>13549379.2018998</v>
      </c>
      <c r="D42" s="159">
        <v>2683126</v>
      </c>
      <c r="E42" s="182">
        <v>2683126</v>
      </c>
      <c r="F42" s="159">
        <v>3063975</v>
      </c>
      <c r="G42" s="182">
        <v>3061186.3201081199</v>
      </c>
      <c r="J42" s="183"/>
      <c r="L42" s="183"/>
      <c r="N42" s="159"/>
    </row>
    <row r="43" spans="1:14">
      <c r="A43" s="185">
        <v>42522</v>
      </c>
      <c r="B43" s="159">
        <v>13686743</v>
      </c>
      <c r="C43" s="182">
        <v>13524377.5884236</v>
      </c>
      <c r="D43" s="159">
        <v>2679867</v>
      </c>
      <c r="E43" s="182">
        <v>2679867</v>
      </c>
      <c r="F43" s="159">
        <v>3083240</v>
      </c>
      <c r="G43" s="182">
        <v>3072524.1408212502</v>
      </c>
      <c r="J43" s="183"/>
      <c r="L43" s="183"/>
      <c r="N43" s="159"/>
    </row>
    <row r="44" spans="1:14">
      <c r="A44" s="185">
        <v>42552</v>
      </c>
      <c r="B44" s="159">
        <v>13362031</v>
      </c>
      <c r="C44" s="182">
        <v>13454789.542210599</v>
      </c>
      <c r="D44" s="159">
        <v>2684141</v>
      </c>
      <c r="E44" s="182">
        <v>2684141</v>
      </c>
      <c r="F44" s="159">
        <v>3071724</v>
      </c>
      <c r="G44" s="182">
        <v>3067552.2263736399</v>
      </c>
      <c r="J44" s="183"/>
      <c r="L44" s="183"/>
      <c r="N44" s="159"/>
    </row>
    <row r="45" spans="1:14">
      <c r="A45" s="185">
        <v>42583</v>
      </c>
      <c r="B45" s="159">
        <v>13471407</v>
      </c>
      <c r="C45" s="182">
        <v>13404055.9642356</v>
      </c>
      <c r="D45" s="159">
        <v>2690074</v>
      </c>
      <c r="E45" s="182">
        <v>2690074</v>
      </c>
      <c r="F45" s="159">
        <v>3042243</v>
      </c>
      <c r="G45" s="182">
        <v>3059558.6641234402</v>
      </c>
      <c r="J45" s="183"/>
      <c r="L45" s="183"/>
      <c r="N45" s="159"/>
    </row>
    <row r="46" spans="1:14">
      <c r="A46" s="185">
        <v>42614</v>
      </c>
      <c r="B46" s="159">
        <v>13470684</v>
      </c>
      <c r="C46" s="182">
        <v>13377595.342777999</v>
      </c>
      <c r="D46" s="159">
        <v>2692666</v>
      </c>
      <c r="E46" s="182">
        <v>2692666</v>
      </c>
      <c r="F46" s="159">
        <v>2992784</v>
      </c>
      <c r="G46" s="182">
        <v>3004510.7277623201</v>
      </c>
      <c r="J46" s="183"/>
      <c r="L46" s="183"/>
      <c r="N46" s="159"/>
    </row>
    <row r="47" spans="1:14">
      <c r="A47" s="185">
        <v>42644</v>
      </c>
      <c r="B47" s="159">
        <v>13660465</v>
      </c>
      <c r="C47" s="182">
        <v>13413377.0594</v>
      </c>
      <c r="D47" s="159">
        <v>2695038</v>
      </c>
      <c r="E47" s="182">
        <v>2695038</v>
      </c>
      <c r="F47" s="159">
        <v>2994165</v>
      </c>
      <c r="G47" s="182">
        <v>2998121.0745248399</v>
      </c>
      <c r="J47" s="183"/>
      <c r="L47" s="183"/>
      <c r="N47" s="159"/>
    </row>
    <row r="48" spans="1:14">
      <c r="A48" s="185">
        <v>42675</v>
      </c>
      <c r="B48" s="159">
        <v>13583875</v>
      </c>
      <c r="C48" s="182">
        <v>13472687.056462999</v>
      </c>
      <c r="D48" s="159">
        <v>2706609</v>
      </c>
      <c r="E48" s="182">
        <v>2706609</v>
      </c>
      <c r="F48" s="159">
        <v>2985474</v>
      </c>
      <c r="G48" s="182">
        <v>2992326.4426844199</v>
      </c>
      <c r="J48" s="183"/>
      <c r="L48" s="183"/>
      <c r="N48" s="159"/>
    </row>
    <row r="49" spans="1:14">
      <c r="A49" s="185">
        <v>42705</v>
      </c>
      <c r="B49" s="159">
        <v>13415843</v>
      </c>
      <c r="C49" s="182">
        <v>13450133.354075201</v>
      </c>
      <c r="D49" s="159">
        <v>2701537</v>
      </c>
      <c r="E49" s="182">
        <v>2701537</v>
      </c>
      <c r="F49" s="159">
        <v>2981646</v>
      </c>
      <c r="G49" s="182">
        <v>2979270.0601661699</v>
      </c>
      <c r="J49" s="183"/>
      <c r="L49" s="183"/>
      <c r="N49" s="159"/>
    </row>
    <row r="50" spans="1:14">
      <c r="A50" s="185">
        <v>42736</v>
      </c>
      <c r="B50" s="56">
        <v>13115945</v>
      </c>
      <c r="C50" s="182">
        <v>13461935.722704099</v>
      </c>
      <c r="D50" s="159">
        <v>2520079</v>
      </c>
      <c r="E50" s="182">
        <v>2520079</v>
      </c>
      <c r="F50" s="186">
        <v>2970210</v>
      </c>
      <c r="G50" s="182">
        <v>2973072.4270458999</v>
      </c>
      <c r="J50" s="183"/>
      <c r="L50" s="183"/>
      <c r="N50" s="159"/>
    </row>
    <row r="51" spans="1:14">
      <c r="A51" s="185">
        <v>42767</v>
      </c>
      <c r="B51" s="56">
        <v>13126079</v>
      </c>
      <c r="C51" s="182">
        <v>13539599.0958231</v>
      </c>
      <c r="D51" s="159">
        <v>2698940</v>
      </c>
      <c r="E51" s="182">
        <v>2698940</v>
      </c>
      <c r="F51" s="186">
        <v>2965218</v>
      </c>
      <c r="G51" s="182">
        <v>2965314.1376168798</v>
      </c>
      <c r="J51" s="183"/>
      <c r="L51" s="183"/>
      <c r="N51" s="159"/>
    </row>
    <row r="52" spans="1:14">
      <c r="A52" s="185">
        <v>42795</v>
      </c>
      <c r="B52" s="56">
        <v>13558783</v>
      </c>
      <c r="C52" s="182">
        <v>13709983.685800601</v>
      </c>
      <c r="D52" s="159">
        <v>2734104</v>
      </c>
      <c r="E52" s="182">
        <v>2734104</v>
      </c>
      <c r="F52" s="186">
        <v>2970810</v>
      </c>
      <c r="G52" s="182">
        <v>2966100.9589078901</v>
      </c>
      <c r="J52" s="183"/>
      <c r="L52" s="183"/>
      <c r="N52" s="159"/>
    </row>
    <row r="53" spans="1:14">
      <c r="A53" s="185">
        <v>42826</v>
      </c>
      <c r="B53" s="56">
        <v>13849359</v>
      </c>
      <c r="C53" s="182">
        <v>13797158.0445766</v>
      </c>
      <c r="D53" s="159">
        <v>2760089</v>
      </c>
      <c r="E53" s="182">
        <v>2760089</v>
      </c>
      <c r="F53" s="186">
        <v>2969930</v>
      </c>
      <c r="G53" s="182">
        <v>2967412.05834019</v>
      </c>
      <c r="J53" s="183"/>
      <c r="L53" s="183"/>
      <c r="N53" s="159"/>
    </row>
    <row r="54" spans="1:14">
      <c r="A54" s="185">
        <v>42856</v>
      </c>
      <c r="B54" s="56">
        <v>14105505</v>
      </c>
      <c r="C54" s="182">
        <v>13884383.442094401</v>
      </c>
      <c r="D54" s="159">
        <v>2771634</v>
      </c>
      <c r="E54" s="182">
        <v>2771634</v>
      </c>
      <c r="F54" s="186">
        <v>2970555</v>
      </c>
      <c r="G54" s="182">
        <v>2968673.6844550599</v>
      </c>
      <c r="J54" s="183"/>
      <c r="L54" s="183"/>
      <c r="N54" s="159"/>
    </row>
    <row r="55" spans="1:14">
      <c r="A55" s="185">
        <v>42887</v>
      </c>
      <c r="B55" s="56">
        <v>14009873</v>
      </c>
      <c r="C55" s="182">
        <v>13968752.2864585</v>
      </c>
      <c r="D55" s="159">
        <v>2789173</v>
      </c>
      <c r="E55" s="182">
        <v>2789173</v>
      </c>
      <c r="F55" s="186">
        <v>2976758</v>
      </c>
      <c r="G55" s="182">
        <v>2967306.2745412001</v>
      </c>
      <c r="J55" s="183"/>
      <c r="L55" s="183"/>
      <c r="N55" s="159"/>
    </row>
    <row r="56" spans="1:14">
      <c r="A56" s="185">
        <v>42917</v>
      </c>
      <c r="B56" s="56">
        <v>14195607</v>
      </c>
      <c r="C56" s="182">
        <v>14171198.120478399</v>
      </c>
      <c r="D56" s="159">
        <v>2751389</v>
      </c>
      <c r="E56" s="182">
        <v>2751389</v>
      </c>
      <c r="F56" s="186">
        <v>2975092</v>
      </c>
      <c r="G56" s="182">
        <v>2970495.7367736902</v>
      </c>
      <c r="J56" s="183"/>
      <c r="L56" s="183"/>
      <c r="N56" s="159"/>
    </row>
    <row r="57" spans="1:14">
      <c r="A57" s="185">
        <v>42948</v>
      </c>
      <c r="B57" s="56">
        <v>14265038</v>
      </c>
      <c r="C57" s="159">
        <v>14255453.102211401</v>
      </c>
      <c r="D57" s="159">
        <v>2753919</v>
      </c>
      <c r="E57" s="159">
        <v>2753919</v>
      </c>
      <c r="F57" s="186">
        <v>2960311</v>
      </c>
      <c r="G57" s="159">
        <v>2974738.8258866998</v>
      </c>
      <c r="J57" s="183"/>
      <c r="L57" s="183"/>
      <c r="N57" s="159"/>
    </row>
    <row r="58" spans="1:14">
      <c r="A58" s="185">
        <v>42979</v>
      </c>
      <c r="B58" s="56">
        <v>14547574</v>
      </c>
      <c r="C58" s="159">
        <v>14306402.5836013</v>
      </c>
      <c r="D58" s="159">
        <v>2772117</v>
      </c>
      <c r="E58" s="159">
        <v>2772117</v>
      </c>
      <c r="F58" s="186">
        <v>2964754</v>
      </c>
      <c r="G58" s="159">
        <v>2975436.07066675</v>
      </c>
      <c r="J58" s="183"/>
      <c r="L58" s="183"/>
      <c r="N58" s="159"/>
    </row>
    <row r="59" spans="1:14">
      <c r="A59" s="185">
        <v>43009</v>
      </c>
      <c r="B59" s="56">
        <v>14644895</v>
      </c>
      <c r="C59" s="159">
        <v>14433255.919872301</v>
      </c>
      <c r="D59" s="159">
        <v>2768836</v>
      </c>
      <c r="E59" s="159">
        <v>2768836</v>
      </c>
      <c r="F59" s="186">
        <v>2976497</v>
      </c>
      <c r="G59" s="159">
        <v>2979308.1444721501</v>
      </c>
      <c r="J59" s="183"/>
      <c r="L59" s="183"/>
      <c r="N59" s="159"/>
    </row>
    <row r="60" spans="1:14">
      <c r="A60" s="185">
        <v>43040</v>
      </c>
      <c r="B60" s="56">
        <v>14555878</v>
      </c>
      <c r="C60" s="159">
        <v>14411524.389451301</v>
      </c>
      <c r="D60" s="179">
        <v>2767790</v>
      </c>
      <c r="E60" s="159">
        <v>2767790</v>
      </c>
      <c r="F60" s="186">
        <v>2979048</v>
      </c>
      <c r="G60" s="159">
        <v>2983697.3277019798</v>
      </c>
    </row>
    <row r="61" spans="1:14">
      <c r="A61" s="185">
        <v>43070</v>
      </c>
      <c r="B61" s="56">
        <v>14477817</v>
      </c>
      <c r="C61" s="159">
        <v>14472649.398333799</v>
      </c>
      <c r="D61" s="159">
        <v>2777484</v>
      </c>
      <c r="E61" s="159">
        <v>2777484</v>
      </c>
      <c r="F61" s="186">
        <v>2986088</v>
      </c>
      <c r="G61" s="159">
        <v>2985457.1276656999</v>
      </c>
    </row>
    <row r="62" spans="1:14">
      <c r="A62" s="185">
        <v>43101</v>
      </c>
      <c r="B62" s="56">
        <v>14218231</v>
      </c>
      <c r="C62" s="159">
        <v>14486151.244281501</v>
      </c>
      <c r="D62" s="179">
        <v>2762901</v>
      </c>
      <c r="E62" s="159">
        <v>2762901</v>
      </c>
      <c r="F62" s="186">
        <v>2989631</v>
      </c>
      <c r="G62" s="159">
        <v>2991696.3714278801</v>
      </c>
      <c r="H62" s="180"/>
    </row>
    <row r="63" spans="1:14">
      <c r="A63" s="185">
        <v>43132</v>
      </c>
      <c r="B63" s="179">
        <v>14127524</v>
      </c>
      <c r="C63" s="159">
        <v>14557914.184580799</v>
      </c>
      <c r="D63" s="159">
        <v>2835795</v>
      </c>
      <c r="E63" s="159">
        <v>2835795</v>
      </c>
      <c r="F63" s="159">
        <v>2996690</v>
      </c>
      <c r="G63" s="159">
        <v>2996210.0932314801</v>
      </c>
    </row>
    <row r="64" spans="1:14">
      <c r="A64" s="185">
        <v>43160</v>
      </c>
      <c r="B64" s="159">
        <v>14325806</v>
      </c>
      <c r="C64" s="159">
        <v>14507458.5385362</v>
      </c>
      <c r="D64" s="159">
        <v>2804909</v>
      </c>
      <c r="E64" s="159">
        <v>2804909</v>
      </c>
      <c r="F64" s="159">
        <v>3006828</v>
      </c>
      <c r="G64" s="159">
        <v>3000462.1054696199</v>
      </c>
    </row>
    <row r="65" spans="1:7">
      <c r="A65" s="185">
        <v>43191</v>
      </c>
      <c r="B65" s="159">
        <v>14527332</v>
      </c>
      <c r="C65" s="159">
        <v>14512113.481748899</v>
      </c>
      <c r="D65" s="159">
        <v>2812961</v>
      </c>
      <c r="E65" s="159">
        <v>2812961</v>
      </c>
      <c r="F65" s="159">
        <v>3011373</v>
      </c>
      <c r="G65" s="159">
        <v>3005590.3216071501</v>
      </c>
    </row>
    <row r="66" spans="1:7">
      <c r="B66" s="159"/>
      <c r="C66" s="159"/>
      <c r="D66" s="159"/>
      <c r="E66" s="159"/>
      <c r="F66" s="159"/>
      <c r="G66" s="159"/>
    </row>
    <row r="67" spans="1:7">
      <c r="B67" s="187"/>
      <c r="C67" s="187"/>
      <c r="D67" s="187"/>
      <c r="E67" s="187"/>
      <c r="F67" s="187"/>
      <c r="G67" s="180"/>
    </row>
    <row r="68" spans="1:7">
      <c r="B68" s="103"/>
      <c r="C68" s="159"/>
      <c r="D68" s="103"/>
      <c r="E68" s="159"/>
      <c r="F68" s="103"/>
      <c r="G68" s="159"/>
    </row>
    <row r="71" spans="1:7">
      <c r="C71" s="180"/>
      <c r="D71" s="180"/>
      <c r="E71" s="180"/>
      <c r="F71" s="180"/>
      <c r="G71" s="1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R10" sqref="R10"/>
    </sheetView>
  </sheetViews>
  <sheetFormatPr defaultColWidth="9.140625" defaultRowHeight="15"/>
  <cols>
    <col min="1" max="1" width="17.28515625" style="5" customWidth="1"/>
    <col min="2" max="2" width="34.42578125" style="5" bestFit="1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60"/>
      <c r="C1" s="189" t="s">
        <v>281</v>
      </c>
      <c r="D1" s="189"/>
      <c r="E1" s="190"/>
      <c r="F1" s="191" t="s">
        <v>280</v>
      </c>
      <c r="G1" s="189"/>
      <c r="H1" s="190"/>
    </row>
    <row r="2" spans="1:14" ht="63" customHeight="1">
      <c r="A2" s="94" t="s">
        <v>1</v>
      </c>
      <c r="B2" s="9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301</v>
      </c>
      <c r="J2" s="92" t="s">
        <v>302</v>
      </c>
      <c r="K2" s="92" t="s">
        <v>303</v>
      </c>
      <c r="L2" s="92" t="s">
        <v>304</v>
      </c>
      <c r="M2" s="96" t="s">
        <v>306</v>
      </c>
      <c r="N2" s="161" t="s">
        <v>307</v>
      </c>
    </row>
    <row r="3" spans="1:14">
      <c r="A3" s="37">
        <v>1</v>
      </c>
      <c r="B3" s="99" t="s">
        <v>2</v>
      </c>
      <c r="C3" s="97">
        <v>99010</v>
      </c>
      <c r="D3" s="97">
        <v>101504</v>
      </c>
      <c r="E3" s="97">
        <v>102599</v>
      </c>
      <c r="F3" s="97"/>
      <c r="G3" s="97"/>
      <c r="H3" s="97"/>
      <c r="I3" s="100">
        <f t="shared" ref="I3:I34" si="0">E3/$E$92</f>
        <v>7.0624805711055547E-3</v>
      </c>
      <c r="J3" s="100">
        <f t="shared" ref="J3:J34" si="1">(E3-C3)/C3</f>
        <v>3.624886375113625E-2</v>
      </c>
      <c r="K3" s="97">
        <f t="shared" ref="K3:K34" si="2">E3-C3</f>
        <v>3589</v>
      </c>
      <c r="L3" s="101">
        <f>K3/$K$92</f>
        <v>5.2937211363874373E-3</v>
      </c>
      <c r="M3" s="98"/>
      <c r="N3" s="98">
        <f t="shared" ref="N3:N34" si="3">H3-G3</f>
        <v>0</v>
      </c>
    </row>
    <row r="4" spans="1:14">
      <c r="A4" s="37">
        <v>2</v>
      </c>
      <c r="B4" s="99" t="s">
        <v>3</v>
      </c>
      <c r="C4" s="97">
        <v>40457</v>
      </c>
      <c r="D4" s="97">
        <v>30254</v>
      </c>
      <c r="E4" s="97">
        <v>30137</v>
      </c>
      <c r="F4" s="97"/>
      <c r="G4" s="97"/>
      <c r="H4" s="97"/>
      <c r="I4" s="100">
        <f t="shared" si="0"/>
        <v>2.074503425680641E-3</v>
      </c>
      <c r="J4" s="100">
        <f t="shared" si="1"/>
        <v>-0.25508564648886473</v>
      </c>
      <c r="K4" s="97">
        <f t="shared" si="2"/>
        <v>-10320</v>
      </c>
      <c r="L4" s="101">
        <f t="shared" ref="L4:L67" si="4">K4/$K$92</f>
        <v>-1.5221845117725927E-2</v>
      </c>
      <c r="M4" s="98"/>
      <c r="N4" s="98">
        <f t="shared" si="3"/>
        <v>0</v>
      </c>
    </row>
    <row r="5" spans="1:14">
      <c r="A5" s="37">
        <v>3</v>
      </c>
      <c r="B5" s="99" t="s">
        <v>4</v>
      </c>
      <c r="C5" s="97">
        <v>7533</v>
      </c>
      <c r="D5" s="97">
        <v>8731</v>
      </c>
      <c r="E5" s="97">
        <v>8548</v>
      </c>
      <c r="F5" s="97"/>
      <c r="G5" s="97"/>
      <c r="H5" s="97"/>
      <c r="I5" s="100">
        <f t="shared" si="0"/>
        <v>5.8840811237741381E-4</v>
      </c>
      <c r="J5" s="100">
        <f t="shared" si="1"/>
        <v>0.13474047524226734</v>
      </c>
      <c r="K5" s="97">
        <f t="shared" si="2"/>
        <v>1015</v>
      </c>
      <c r="L5" s="101">
        <f t="shared" si="4"/>
        <v>1.4971097669081218E-3</v>
      </c>
      <c r="M5" s="98"/>
      <c r="N5" s="98">
        <f t="shared" si="3"/>
        <v>0</v>
      </c>
    </row>
    <row r="6" spans="1:14">
      <c r="A6" s="37">
        <v>5</v>
      </c>
      <c r="B6" s="99" t="s">
        <v>5</v>
      </c>
      <c r="C6" s="97">
        <v>34742</v>
      </c>
      <c r="D6" s="97">
        <v>36029</v>
      </c>
      <c r="E6" s="97">
        <v>35910</v>
      </c>
      <c r="F6" s="97"/>
      <c r="G6" s="97"/>
      <c r="H6" s="97"/>
      <c r="I6" s="100">
        <f t="shared" si="0"/>
        <v>2.4718922924044139E-3</v>
      </c>
      <c r="J6" s="100">
        <f t="shared" si="1"/>
        <v>3.3619250474929481E-2</v>
      </c>
      <c r="K6" s="97">
        <f t="shared" si="2"/>
        <v>1168</v>
      </c>
      <c r="L6" s="101">
        <f t="shared" si="4"/>
        <v>1.7227824706883606E-3</v>
      </c>
      <c r="M6" s="98"/>
      <c r="N6" s="98">
        <f t="shared" si="3"/>
        <v>0</v>
      </c>
    </row>
    <row r="7" spans="1:14">
      <c r="A7" s="37">
        <v>6</v>
      </c>
      <c r="B7" s="99" t="s">
        <v>6</v>
      </c>
      <c r="C7" s="97">
        <v>2375</v>
      </c>
      <c r="D7" s="97">
        <v>2282</v>
      </c>
      <c r="E7" s="97">
        <v>2268</v>
      </c>
      <c r="F7" s="97"/>
      <c r="G7" s="97"/>
      <c r="H7" s="97"/>
      <c r="I7" s="100">
        <f t="shared" si="0"/>
        <v>1.561195132044893E-4</v>
      </c>
      <c r="J7" s="100">
        <f t="shared" si="1"/>
        <v>-4.5052631578947365E-2</v>
      </c>
      <c r="K7" s="97">
        <f t="shared" si="2"/>
        <v>-107</v>
      </c>
      <c r="L7" s="101">
        <f t="shared" si="4"/>
        <v>-1.5782339414696455E-4</v>
      </c>
      <c r="M7" s="98"/>
      <c r="N7" s="98">
        <f t="shared" si="3"/>
        <v>0</v>
      </c>
    </row>
    <row r="8" spans="1:14">
      <c r="A8" s="37">
        <v>7</v>
      </c>
      <c r="B8" s="99" t="s">
        <v>7</v>
      </c>
      <c r="C8" s="97">
        <v>23247</v>
      </c>
      <c r="D8" s="97">
        <v>27939</v>
      </c>
      <c r="E8" s="97">
        <v>28223</v>
      </c>
      <c r="F8" s="97"/>
      <c r="G8" s="97"/>
      <c r="H8" s="97"/>
      <c r="I8" s="100">
        <f t="shared" si="0"/>
        <v>1.9427517730027785E-3</v>
      </c>
      <c r="J8" s="100">
        <f t="shared" si="1"/>
        <v>0.21404912461823031</v>
      </c>
      <c r="K8" s="97">
        <f t="shared" si="2"/>
        <v>4976</v>
      </c>
      <c r="L8" s="101">
        <f t="shared" si="4"/>
        <v>7.3395253203298655E-3</v>
      </c>
      <c r="M8" s="98"/>
      <c r="N8" s="98">
        <f t="shared" si="3"/>
        <v>0</v>
      </c>
    </row>
    <row r="9" spans="1:14">
      <c r="A9" s="37">
        <v>8</v>
      </c>
      <c r="B9" s="99" t="s">
        <v>305</v>
      </c>
      <c r="C9" s="97">
        <v>62042</v>
      </c>
      <c r="D9" s="97">
        <v>66852</v>
      </c>
      <c r="E9" s="97">
        <v>69076</v>
      </c>
      <c r="F9" s="97"/>
      <c r="G9" s="97"/>
      <c r="H9" s="97"/>
      <c r="I9" s="100">
        <f t="shared" si="0"/>
        <v>4.7548992478453718E-3</v>
      </c>
      <c r="J9" s="100">
        <f t="shared" si="1"/>
        <v>0.11337481061216595</v>
      </c>
      <c r="K9" s="97">
        <f t="shared" si="2"/>
        <v>7034</v>
      </c>
      <c r="L9" s="101">
        <f t="shared" si="4"/>
        <v>1.0375044433922885E-2</v>
      </c>
      <c r="M9" s="98"/>
      <c r="N9" s="98">
        <f t="shared" si="3"/>
        <v>0</v>
      </c>
    </row>
    <row r="10" spans="1:14">
      <c r="A10" s="37">
        <v>9</v>
      </c>
      <c r="B10" s="99" t="s">
        <v>8</v>
      </c>
      <c r="C10" s="97">
        <v>6705</v>
      </c>
      <c r="D10" s="97">
        <v>8384</v>
      </c>
      <c r="E10" s="97">
        <v>9095</v>
      </c>
      <c r="F10" s="97"/>
      <c r="G10" s="97"/>
      <c r="H10" s="97"/>
      <c r="I10" s="100">
        <f t="shared" si="0"/>
        <v>6.2606127539454595E-4</v>
      </c>
      <c r="J10" s="100">
        <f t="shared" si="1"/>
        <v>0.35645041014168533</v>
      </c>
      <c r="K10" s="97">
        <f t="shared" si="2"/>
        <v>2390</v>
      </c>
      <c r="L10" s="101">
        <f t="shared" si="4"/>
        <v>3.5252141309462174E-3</v>
      </c>
      <c r="M10" s="98"/>
      <c r="N10" s="98">
        <f t="shared" si="3"/>
        <v>0</v>
      </c>
    </row>
    <row r="11" spans="1:14" s="19" customFormat="1">
      <c r="A11" s="37">
        <v>10</v>
      </c>
      <c r="B11" s="99" t="s">
        <v>9</v>
      </c>
      <c r="C11" s="97">
        <v>400926</v>
      </c>
      <c r="D11" s="97">
        <v>436601</v>
      </c>
      <c r="E11" s="97">
        <v>445262</v>
      </c>
      <c r="F11" s="97"/>
      <c r="G11" s="97"/>
      <c r="H11" s="97"/>
      <c r="I11" s="100">
        <f t="shared" si="0"/>
        <v>3.0649950039002345E-2</v>
      </c>
      <c r="J11" s="100">
        <f t="shared" si="1"/>
        <v>0.11058399804452693</v>
      </c>
      <c r="K11" s="97">
        <f t="shared" si="2"/>
        <v>44336</v>
      </c>
      <c r="L11" s="101">
        <f t="shared" si="4"/>
        <v>6.5394934606540375E-2</v>
      </c>
      <c r="M11" s="98"/>
      <c r="N11" s="98">
        <f t="shared" si="3"/>
        <v>0</v>
      </c>
    </row>
    <row r="12" spans="1:14">
      <c r="A12" s="102">
        <v>11</v>
      </c>
      <c r="B12" s="99" t="s">
        <v>10</v>
      </c>
      <c r="C12" s="97">
        <v>14224</v>
      </c>
      <c r="D12" s="97">
        <v>15896</v>
      </c>
      <c r="E12" s="97">
        <v>16249</v>
      </c>
      <c r="F12" s="97"/>
      <c r="G12" s="97"/>
      <c r="H12" s="97"/>
      <c r="I12" s="100">
        <f t="shared" si="0"/>
        <v>1.1185123324778425E-3</v>
      </c>
      <c r="J12" s="100">
        <f t="shared" si="1"/>
        <v>0.14236501687289088</v>
      </c>
      <c r="K12" s="97">
        <f t="shared" si="2"/>
        <v>2025</v>
      </c>
      <c r="L12" s="101">
        <f t="shared" si="4"/>
        <v>2.9868446088561051E-3</v>
      </c>
      <c r="M12" s="98"/>
      <c r="N12" s="98">
        <f t="shared" si="3"/>
        <v>0</v>
      </c>
    </row>
    <row r="13" spans="1:14" ht="16.5" customHeight="1">
      <c r="A13" s="102">
        <v>12</v>
      </c>
      <c r="B13" s="99" t="s">
        <v>11</v>
      </c>
      <c r="C13" s="97">
        <v>4191</v>
      </c>
      <c r="D13" s="97">
        <v>4921</v>
      </c>
      <c r="E13" s="97">
        <v>5182</v>
      </c>
      <c r="F13" s="97"/>
      <c r="G13" s="97"/>
      <c r="H13" s="97"/>
      <c r="I13" s="100">
        <f t="shared" si="0"/>
        <v>3.5670693008186226E-4</v>
      </c>
      <c r="J13" s="100">
        <f t="shared" si="1"/>
        <v>0.23645907897876403</v>
      </c>
      <c r="K13" s="97">
        <f t="shared" si="2"/>
        <v>991</v>
      </c>
      <c r="L13" s="101">
        <f t="shared" si="4"/>
        <v>1.4617101270994568E-3</v>
      </c>
      <c r="M13" s="98"/>
      <c r="N13" s="98">
        <f t="shared" si="3"/>
        <v>0</v>
      </c>
    </row>
    <row r="14" spans="1:14">
      <c r="A14" s="102">
        <v>13</v>
      </c>
      <c r="B14" s="99" t="s">
        <v>12</v>
      </c>
      <c r="C14" s="97">
        <v>377340</v>
      </c>
      <c r="D14" s="97">
        <v>427809</v>
      </c>
      <c r="E14" s="97">
        <v>426023</v>
      </c>
      <c r="F14" s="97"/>
      <c r="G14" s="97"/>
      <c r="H14" s="97"/>
      <c r="I14" s="100">
        <f t="shared" si="0"/>
        <v>2.9325618771567967E-2</v>
      </c>
      <c r="J14" s="100">
        <f t="shared" si="1"/>
        <v>0.12901627179731806</v>
      </c>
      <c r="K14" s="97">
        <f t="shared" si="2"/>
        <v>48683</v>
      </c>
      <c r="L14" s="101">
        <f t="shared" si="4"/>
        <v>7.1806694366884818E-2</v>
      </c>
      <c r="M14" s="98"/>
      <c r="N14" s="98">
        <f t="shared" si="3"/>
        <v>0</v>
      </c>
    </row>
    <row r="15" spans="1:14" s="19" customFormat="1">
      <c r="A15" s="102">
        <v>14</v>
      </c>
      <c r="B15" s="99" t="s">
        <v>13</v>
      </c>
      <c r="C15" s="97">
        <v>441765</v>
      </c>
      <c r="D15" s="97">
        <v>503160</v>
      </c>
      <c r="E15" s="97">
        <v>502189</v>
      </c>
      <c r="F15" s="97"/>
      <c r="G15" s="97"/>
      <c r="H15" s="97"/>
      <c r="I15" s="100">
        <f t="shared" si="0"/>
        <v>3.4568563587587864E-2</v>
      </c>
      <c r="J15" s="100">
        <f t="shared" si="1"/>
        <v>0.13677860400891878</v>
      </c>
      <c r="K15" s="97">
        <f t="shared" si="2"/>
        <v>60424</v>
      </c>
      <c r="L15" s="101">
        <f t="shared" si="4"/>
        <v>8.9124493158282109E-2</v>
      </c>
      <c r="M15" s="98"/>
      <c r="N15" s="98">
        <f t="shared" si="3"/>
        <v>0</v>
      </c>
    </row>
    <row r="16" spans="1:14">
      <c r="A16" s="102">
        <v>15</v>
      </c>
      <c r="B16" s="99" t="s">
        <v>14</v>
      </c>
      <c r="C16" s="97">
        <v>56793</v>
      </c>
      <c r="D16" s="97">
        <v>63578</v>
      </c>
      <c r="E16" s="97">
        <v>63408</v>
      </c>
      <c r="F16" s="97"/>
      <c r="G16" s="97"/>
      <c r="H16" s="97"/>
      <c r="I16" s="100">
        <f t="shared" si="0"/>
        <v>4.3647381363625479E-3</v>
      </c>
      <c r="J16" s="100">
        <f t="shared" si="1"/>
        <v>0.11647562199566848</v>
      </c>
      <c r="K16" s="97">
        <f t="shared" si="2"/>
        <v>6615</v>
      </c>
      <c r="L16" s="101">
        <f t="shared" si="4"/>
        <v>9.757025722263276E-3</v>
      </c>
      <c r="M16" s="98"/>
      <c r="N16" s="98">
        <f t="shared" si="3"/>
        <v>0</v>
      </c>
    </row>
    <row r="17" spans="1:14">
      <c r="A17" s="102">
        <v>16</v>
      </c>
      <c r="B17" s="99" t="s">
        <v>15</v>
      </c>
      <c r="C17" s="97">
        <v>60190</v>
      </c>
      <c r="D17" s="97">
        <v>64958</v>
      </c>
      <c r="E17" s="97">
        <v>64418</v>
      </c>
      <c r="F17" s="97"/>
      <c r="G17" s="97"/>
      <c r="H17" s="97"/>
      <c r="I17" s="100">
        <f t="shared" si="0"/>
        <v>4.4342622582040532E-3</v>
      </c>
      <c r="J17" s="100">
        <f t="shared" si="1"/>
        <v>7.0244226615716901E-2</v>
      </c>
      <c r="K17" s="97">
        <f t="shared" si="2"/>
        <v>4228</v>
      </c>
      <c r="L17" s="101">
        <f t="shared" si="4"/>
        <v>6.2362365462931418E-3</v>
      </c>
      <c r="M17" s="98"/>
      <c r="N17" s="98">
        <f t="shared" si="3"/>
        <v>0</v>
      </c>
    </row>
    <row r="18" spans="1:14">
      <c r="A18" s="102">
        <v>17</v>
      </c>
      <c r="B18" s="99" t="s">
        <v>16</v>
      </c>
      <c r="C18" s="97">
        <v>49495</v>
      </c>
      <c r="D18" s="97">
        <v>55572</v>
      </c>
      <c r="E18" s="97">
        <v>55378</v>
      </c>
      <c r="F18" s="97"/>
      <c r="G18" s="97"/>
      <c r="H18" s="97"/>
      <c r="I18" s="100">
        <f t="shared" si="0"/>
        <v>3.81198694984048E-3</v>
      </c>
      <c r="J18" s="100">
        <f t="shared" si="1"/>
        <v>0.1188604909586827</v>
      </c>
      <c r="K18" s="97">
        <f t="shared" si="2"/>
        <v>5883</v>
      </c>
      <c r="L18" s="101">
        <f t="shared" si="4"/>
        <v>8.6773367080989951E-3</v>
      </c>
      <c r="M18" s="98"/>
      <c r="N18" s="98">
        <f t="shared" si="3"/>
        <v>0</v>
      </c>
    </row>
    <row r="19" spans="1:14">
      <c r="A19" s="102">
        <v>18</v>
      </c>
      <c r="B19" s="99" t="s">
        <v>17</v>
      </c>
      <c r="C19" s="97">
        <v>50705</v>
      </c>
      <c r="D19" s="97">
        <v>52316</v>
      </c>
      <c r="E19" s="97">
        <v>51953</v>
      </c>
      <c r="F19" s="97"/>
      <c r="G19" s="97"/>
      <c r="H19" s="97"/>
      <c r="I19" s="100">
        <f t="shared" si="0"/>
        <v>3.5762244574571575E-3</v>
      </c>
      <c r="J19" s="100">
        <f t="shared" si="1"/>
        <v>2.461295730204122E-2</v>
      </c>
      <c r="K19" s="97">
        <f t="shared" si="2"/>
        <v>1248</v>
      </c>
      <c r="L19" s="101">
        <f t="shared" si="4"/>
        <v>1.8407812700505773E-3</v>
      </c>
      <c r="M19" s="98"/>
      <c r="N19" s="98">
        <f t="shared" si="3"/>
        <v>0</v>
      </c>
    </row>
    <row r="20" spans="1:14">
      <c r="A20" s="102">
        <v>19</v>
      </c>
      <c r="B20" s="99" t="s">
        <v>18</v>
      </c>
      <c r="C20" s="97">
        <v>7346</v>
      </c>
      <c r="D20" s="97">
        <v>8640</v>
      </c>
      <c r="E20" s="97">
        <v>8646</v>
      </c>
      <c r="F20" s="97"/>
      <c r="G20" s="97"/>
      <c r="H20" s="97"/>
      <c r="I20" s="100">
        <f t="shared" si="0"/>
        <v>5.9515401726896585E-4</v>
      </c>
      <c r="J20" s="100">
        <f t="shared" si="1"/>
        <v>0.17696705690171521</v>
      </c>
      <c r="K20" s="97">
        <f t="shared" si="2"/>
        <v>1300</v>
      </c>
      <c r="L20" s="101">
        <f t="shared" si="4"/>
        <v>1.917480489636018E-3</v>
      </c>
      <c r="M20" s="98"/>
      <c r="N20" s="98">
        <f t="shared" si="3"/>
        <v>0</v>
      </c>
    </row>
    <row r="21" spans="1:14">
      <c r="A21" s="102">
        <v>20</v>
      </c>
      <c r="B21" s="99" t="s">
        <v>19</v>
      </c>
      <c r="C21" s="97">
        <v>70751</v>
      </c>
      <c r="D21" s="97">
        <v>80372</v>
      </c>
      <c r="E21" s="97">
        <v>80867</v>
      </c>
      <c r="F21" s="97"/>
      <c r="G21" s="97"/>
      <c r="H21" s="97"/>
      <c r="I21" s="100">
        <f t="shared" si="0"/>
        <v>5.5665417435217975E-3</v>
      </c>
      <c r="J21" s="100">
        <f t="shared" si="1"/>
        <v>0.14298031123235008</v>
      </c>
      <c r="K21" s="97">
        <f t="shared" si="2"/>
        <v>10116</v>
      </c>
      <c r="L21" s="101">
        <f t="shared" si="4"/>
        <v>1.4920948179352276E-2</v>
      </c>
      <c r="M21" s="98"/>
      <c r="N21" s="98">
        <f t="shared" si="3"/>
        <v>0</v>
      </c>
    </row>
    <row r="22" spans="1:14">
      <c r="A22" s="102">
        <v>21</v>
      </c>
      <c r="B22" s="99" t="s">
        <v>20</v>
      </c>
      <c r="C22" s="97">
        <v>19788</v>
      </c>
      <c r="D22" s="97">
        <v>23990</v>
      </c>
      <c r="E22" s="97">
        <v>23734</v>
      </c>
      <c r="F22" s="97"/>
      <c r="G22" s="97"/>
      <c r="H22" s="97"/>
      <c r="I22" s="100">
        <f t="shared" si="0"/>
        <v>1.6337480275111769E-3</v>
      </c>
      <c r="J22" s="100">
        <f t="shared" si="1"/>
        <v>0.19941378613300992</v>
      </c>
      <c r="K22" s="97">
        <f t="shared" si="2"/>
        <v>3946</v>
      </c>
      <c r="L22" s="101">
        <f t="shared" si="4"/>
        <v>5.8202907785413283E-3</v>
      </c>
      <c r="M22" s="98"/>
      <c r="N22" s="98">
        <f t="shared" si="3"/>
        <v>0</v>
      </c>
    </row>
    <row r="23" spans="1:14">
      <c r="A23" s="102">
        <v>22</v>
      </c>
      <c r="B23" s="99" t="s">
        <v>21</v>
      </c>
      <c r="C23" s="97">
        <v>186304</v>
      </c>
      <c r="D23" s="97">
        <v>211070</v>
      </c>
      <c r="E23" s="97">
        <v>211440</v>
      </c>
      <c r="F23" s="97"/>
      <c r="G23" s="97"/>
      <c r="H23" s="97"/>
      <c r="I23" s="100">
        <f t="shared" si="0"/>
        <v>1.4554633982344453E-2</v>
      </c>
      <c r="J23" s="100">
        <f t="shared" si="1"/>
        <v>0.13491927172792856</v>
      </c>
      <c r="K23" s="97">
        <f t="shared" si="2"/>
        <v>25136</v>
      </c>
      <c r="L23" s="101">
        <f t="shared" si="4"/>
        <v>3.7075222759608423E-2</v>
      </c>
      <c r="M23" s="98"/>
      <c r="N23" s="98">
        <f t="shared" si="3"/>
        <v>0</v>
      </c>
    </row>
    <row r="24" spans="1:14">
      <c r="A24" s="102">
        <v>23</v>
      </c>
      <c r="B24" s="99" t="s">
        <v>22</v>
      </c>
      <c r="C24" s="97">
        <v>208864</v>
      </c>
      <c r="D24" s="97">
        <v>231249</v>
      </c>
      <c r="E24" s="97">
        <v>232996</v>
      </c>
      <c r="F24" s="97"/>
      <c r="G24" s="97"/>
      <c r="H24" s="97"/>
      <c r="I24" s="100">
        <f t="shared" si="0"/>
        <v>1.6038457715429097E-2</v>
      </c>
      <c r="J24" s="100">
        <f t="shared" si="1"/>
        <v>0.11553929829937185</v>
      </c>
      <c r="K24" s="97">
        <f t="shared" si="2"/>
        <v>24132</v>
      </c>
      <c r="L24" s="101">
        <f t="shared" si="4"/>
        <v>3.5594337827612607E-2</v>
      </c>
      <c r="M24" s="98"/>
      <c r="N24" s="98">
        <f t="shared" si="3"/>
        <v>0</v>
      </c>
    </row>
    <row r="25" spans="1:14">
      <c r="A25" s="102">
        <v>24</v>
      </c>
      <c r="B25" s="99" t="s">
        <v>23</v>
      </c>
      <c r="C25" s="97">
        <v>135826</v>
      </c>
      <c r="D25" s="97">
        <v>166114</v>
      </c>
      <c r="E25" s="97">
        <v>166028</v>
      </c>
      <c r="F25" s="97"/>
      <c r="G25" s="97"/>
      <c r="H25" s="97"/>
      <c r="I25" s="100">
        <f t="shared" si="0"/>
        <v>1.1428664258516292E-2</v>
      </c>
      <c r="J25" s="100">
        <f t="shared" si="1"/>
        <v>0.22235801687453066</v>
      </c>
      <c r="K25" s="97">
        <f t="shared" si="2"/>
        <v>30202</v>
      </c>
      <c r="L25" s="101">
        <f t="shared" si="4"/>
        <v>4.454749672922078E-2</v>
      </c>
      <c r="M25" s="98"/>
      <c r="N25" s="98">
        <f t="shared" si="3"/>
        <v>0</v>
      </c>
    </row>
    <row r="26" spans="1:14">
      <c r="A26" s="102">
        <v>25</v>
      </c>
      <c r="B26" s="99" t="s">
        <v>24</v>
      </c>
      <c r="C26" s="97">
        <v>424657</v>
      </c>
      <c r="D26" s="97">
        <v>380925</v>
      </c>
      <c r="E26" s="97">
        <v>380495</v>
      </c>
      <c r="F26" s="97"/>
      <c r="G26" s="97"/>
      <c r="H26" s="97"/>
      <c r="I26" s="100">
        <f t="shared" si="0"/>
        <v>2.6191664099092661E-2</v>
      </c>
      <c r="J26" s="100">
        <f t="shared" si="1"/>
        <v>-0.10399451792858708</v>
      </c>
      <c r="K26" s="97">
        <f t="shared" si="2"/>
        <v>-44162</v>
      </c>
      <c r="L26" s="101">
        <f t="shared" si="4"/>
        <v>-6.5138287217927554E-2</v>
      </c>
      <c r="M26" s="98"/>
      <c r="N26" s="98">
        <f t="shared" si="3"/>
        <v>0</v>
      </c>
    </row>
    <row r="27" spans="1:14">
      <c r="A27" s="102">
        <v>26</v>
      </c>
      <c r="B27" s="99" t="s">
        <v>25</v>
      </c>
      <c r="C27" s="97">
        <v>32433</v>
      </c>
      <c r="D27" s="97">
        <v>35444</v>
      </c>
      <c r="E27" s="97">
        <v>35227</v>
      </c>
      <c r="F27" s="97"/>
      <c r="G27" s="97"/>
      <c r="H27" s="97"/>
      <c r="I27" s="100">
        <f t="shared" si="0"/>
        <v>2.4248774654561486E-3</v>
      </c>
      <c r="J27" s="100">
        <f t="shared" si="1"/>
        <v>8.6146825763882467E-2</v>
      </c>
      <c r="K27" s="97">
        <f t="shared" si="2"/>
        <v>2794</v>
      </c>
      <c r="L27" s="101">
        <f t="shared" si="4"/>
        <v>4.1211080677254113E-3</v>
      </c>
      <c r="M27" s="98"/>
      <c r="N27" s="98">
        <f t="shared" si="3"/>
        <v>0</v>
      </c>
    </row>
    <row r="28" spans="1:14">
      <c r="A28" s="102">
        <v>27</v>
      </c>
      <c r="B28" s="99" t="s">
        <v>26</v>
      </c>
      <c r="C28" s="97">
        <v>128946</v>
      </c>
      <c r="D28" s="97">
        <v>147642</v>
      </c>
      <c r="E28" s="97">
        <v>148156</v>
      </c>
      <c r="F28" s="97"/>
      <c r="G28" s="97"/>
      <c r="H28" s="97"/>
      <c r="I28" s="100">
        <f t="shared" si="0"/>
        <v>1.0198431480742644E-2</v>
      </c>
      <c r="J28" s="100">
        <f t="shared" si="1"/>
        <v>0.14897709118545749</v>
      </c>
      <c r="K28" s="97">
        <f t="shared" si="2"/>
        <v>19210</v>
      </c>
      <c r="L28" s="101">
        <f t="shared" si="4"/>
        <v>2.8334461696852234E-2</v>
      </c>
      <c r="M28" s="98"/>
      <c r="N28" s="98">
        <f t="shared" si="3"/>
        <v>0</v>
      </c>
    </row>
    <row r="29" spans="1:14">
      <c r="A29" s="102">
        <v>28</v>
      </c>
      <c r="B29" s="99" t="s">
        <v>27</v>
      </c>
      <c r="C29" s="97">
        <v>136222</v>
      </c>
      <c r="D29" s="97">
        <v>162560</v>
      </c>
      <c r="E29" s="97">
        <v>162466</v>
      </c>
      <c r="F29" s="97"/>
      <c r="G29" s="97"/>
      <c r="H29" s="97"/>
      <c r="I29" s="100">
        <f t="shared" si="0"/>
        <v>1.1183471266437636E-2</v>
      </c>
      <c r="J29" s="100">
        <f t="shared" si="1"/>
        <v>0.19265610547488657</v>
      </c>
      <c r="K29" s="97">
        <f t="shared" si="2"/>
        <v>26244</v>
      </c>
      <c r="L29" s="101">
        <f t="shared" si="4"/>
        <v>3.8709506130775118E-2</v>
      </c>
      <c r="M29" s="98"/>
      <c r="N29" s="98">
        <f t="shared" si="3"/>
        <v>0</v>
      </c>
    </row>
    <row r="30" spans="1:14">
      <c r="A30" s="102">
        <v>29</v>
      </c>
      <c r="B30" s="99" t="s">
        <v>28</v>
      </c>
      <c r="C30" s="97">
        <v>177125</v>
      </c>
      <c r="D30" s="97">
        <v>203804</v>
      </c>
      <c r="E30" s="97">
        <v>203047</v>
      </c>
      <c r="F30" s="97"/>
      <c r="G30" s="97"/>
      <c r="H30" s="97"/>
      <c r="I30" s="100">
        <f t="shared" si="0"/>
        <v>1.3976895413417963E-2</v>
      </c>
      <c r="J30" s="100">
        <f t="shared" si="1"/>
        <v>0.14634862385321101</v>
      </c>
      <c r="K30" s="97">
        <f t="shared" si="2"/>
        <v>25922</v>
      </c>
      <c r="L30" s="101">
        <f t="shared" si="4"/>
        <v>3.8234560963342198E-2</v>
      </c>
      <c r="M30" s="98"/>
      <c r="N30" s="98">
        <f t="shared" si="3"/>
        <v>0</v>
      </c>
    </row>
    <row r="31" spans="1:14">
      <c r="A31" s="102">
        <v>30</v>
      </c>
      <c r="B31" s="99" t="s">
        <v>29</v>
      </c>
      <c r="C31" s="97">
        <v>43557</v>
      </c>
      <c r="D31" s="97">
        <v>51861</v>
      </c>
      <c r="E31" s="97">
        <v>51556</v>
      </c>
      <c r="F31" s="97"/>
      <c r="G31" s="97"/>
      <c r="H31" s="97"/>
      <c r="I31" s="100">
        <f t="shared" si="0"/>
        <v>3.5488966590699516E-3</v>
      </c>
      <c r="J31" s="100">
        <f t="shared" si="1"/>
        <v>0.18364441995546066</v>
      </c>
      <c r="K31" s="97">
        <f t="shared" si="2"/>
        <v>7999</v>
      </c>
      <c r="L31" s="101">
        <f t="shared" si="4"/>
        <v>1.1798404951229621E-2</v>
      </c>
      <c r="M31" s="98"/>
      <c r="N31" s="98">
        <f t="shared" si="3"/>
        <v>0</v>
      </c>
    </row>
    <row r="32" spans="1:14">
      <c r="A32" s="102">
        <v>31</v>
      </c>
      <c r="B32" s="99" t="s">
        <v>30</v>
      </c>
      <c r="C32" s="97">
        <v>149781</v>
      </c>
      <c r="D32" s="97">
        <v>160975</v>
      </c>
      <c r="E32" s="97">
        <v>161015</v>
      </c>
      <c r="F32" s="97"/>
      <c r="G32" s="97"/>
      <c r="H32" s="97"/>
      <c r="I32" s="100">
        <f t="shared" si="0"/>
        <v>1.1083590572584148E-2</v>
      </c>
      <c r="J32" s="100">
        <f t="shared" si="1"/>
        <v>7.500283747604837E-2</v>
      </c>
      <c r="K32" s="97">
        <f t="shared" si="2"/>
        <v>11234</v>
      </c>
      <c r="L32" s="101">
        <f t="shared" si="4"/>
        <v>1.6569981400439252E-2</v>
      </c>
      <c r="M32" s="98"/>
      <c r="N32" s="98">
        <f t="shared" si="3"/>
        <v>0</v>
      </c>
    </row>
    <row r="33" spans="1:14">
      <c r="A33" s="102">
        <v>32</v>
      </c>
      <c r="B33" s="99" t="s">
        <v>31</v>
      </c>
      <c r="C33" s="97">
        <v>52671</v>
      </c>
      <c r="D33" s="97">
        <v>58065</v>
      </c>
      <c r="E33" s="97">
        <v>58446</v>
      </c>
      <c r="F33" s="97"/>
      <c r="G33" s="97"/>
      <c r="H33" s="97"/>
      <c r="I33" s="100">
        <f t="shared" si="0"/>
        <v>4.0231750744045775E-3</v>
      </c>
      <c r="J33" s="100">
        <f t="shared" si="1"/>
        <v>0.10964287748476391</v>
      </c>
      <c r="K33" s="97">
        <f t="shared" si="2"/>
        <v>5775</v>
      </c>
      <c r="L33" s="101">
        <f t="shared" si="4"/>
        <v>8.5180383289600037E-3</v>
      </c>
      <c r="M33" s="98"/>
      <c r="N33" s="98">
        <f t="shared" si="3"/>
        <v>0</v>
      </c>
    </row>
    <row r="34" spans="1:14">
      <c r="A34" s="102">
        <v>33</v>
      </c>
      <c r="B34" s="99" t="s">
        <v>32</v>
      </c>
      <c r="C34" s="97">
        <v>139295</v>
      </c>
      <c r="D34" s="97">
        <v>140181</v>
      </c>
      <c r="E34" s="97">
        <v>140187</v>
      </c>
      <c r="F34" s="97"/>
      <c r="G34" s="97"/>
      <c r="H34" s="97"/>
      <c r="I34" s="100">
        <f t="shared" si="0"/>
        <v>9.6498792758367476E-3</v>
      </c>
      <c r="J34" s="100">
        <f t="shared" si="1"/>
        <v>6.403675652392405E-3</v>
      </c>
      <c r="K34" s="97">
        <f t="shared" si="2"/>
        <v>892</v>
      </c>
      <c r="L34" s="101">
        <f t="shared" si="4"/>
        <v>1.3156866128887139E-3</v>
      </c>
      <c r="M34" s="98"/>
      <c r="N34" s="98">
        <f t="shared" si="3"/>
        <v>0</v>
      </c>
    </row>
    <row r="35" spans="1:14">
      <c r="A35" s="102">
        <v>35</v>
      </c>
      <c r="B35" s="99" t="s">
        <v>33</v>
      </c>
      <c r="C35" s="97">
        <v>90917</v>
      </c>
      <c r="D35" s="97">
        <v>101600</v>
      </c>
      <c r="E35" s="97">
        <v>101716</v>
      </c>
      <c r="F35" s="97"/>
      <c r="G35" s="97"/>
      <c r="H35" s="97"/>
      <c r="I35" s="100">
        <f t="shared" ref="I35:I66" si="5">E35/$E$92</f>
        <v>7.0016985913173872E-3</v>
      </c>
      <c r="J35" s="100">
        <f t="shared" ref="J35:J66" si="6">(E35-C35)/C35</f>
        <v>0.11877866625603573</v>
      </c>
      <c r="K35" s="97">
        <f t="shared" ref="K35:K66" si="7">E35-C35</f>
        <v>10799</v>
      </c>
      <c r="L35" s="101">
        <f t="shared" si="4"/>
        <v>1.5928362928907199E-2</v>
      </c>
      <c r="M35" s="98"/>
      <c r="N35" s="98">
        <f t="shared" ref="N35:N66" si="8">H35-G35</f>
        <v>0</v>
      </c>
    </row>
    <row r="36" spans="1:14">
      <c r="A36" s="102">
        <v>36</v>
      </c>
      <c r="B36" s="99" t="s">
        <v>34</v>
      </c>
      <c r="C36" s="97">
        <v>15268</v>
      </c>
      <c r="D36" s="97">
        <v>12877</v>
      </c>
      <c r="E36" s="97">
        <v>15545</v>
      </c>
      <c r="F36" s="97"/>
      <c r="G36" s="97"/>
      <c r="H36" s="97"/>
      <c r="I36" s="100">
        <f t="shared" si="5"/>
        <v>1.0700519544813872E-3</v>
      </c>
      <c r="J36" s="100">
        <f t="shared" si="6"/>
        <v>1.8142520303903589E-2</v>
      </c>
      <c r="K36" s="97">
        <f t="shared" si="7"/>
        <v>277</v>
      </c>
      <c r="L36" s="101">
        <f t="shared" si="4"/>
        <v>4.0857084279167458E-4</v>
      </c>
      <c r="M36" s="98"/>
      <c r="N36" s="98">
        <f t="shared" si="8"/>
        <v>0</v>
      </c>
    </row>
    <row r="37" spans="1:14">
      <c r="A37" s="102">
        <v>37</v>
      </c>
      <c r="B37" s="99" t="s">
        <v>35</v>
      </c>
      <c r="C37" s="97">
        <v>15379</v>
      </c>
      <c r="D37" s="97">
        <v>15070</v>
      </c>
      <c r="E37" s="97">
        <v>14105</v>
      </c>
      <c r="F37" s="97"/>
      <c r="G37" s="97"/>
      <c r="H37" s="97"/>
      <c r="I37" s="100">
        <f t="shared" si="5"/>
        <v>9.7092845403409247E-4</v>
      </c>
      <c r="J37" s="100">
        <f t="shared" si="6"/>
        <v>-8.2840236686390539E-2</v>
      </c>
      <c r="K37" s="97">
        <f t="shared" si="7"/>
        <v>-1274</v>
      </c>
      <c r="L37" s="101">
        <f t="shared" si="4"/>
        <v>-1.8791308798432975E-3</v>
      </c>
      <c r="M37" s="98"/>
      <c r="N37" s="98">
        <f t="shared" si="8"/>
        <v>0</v>
      </c>
    </row>
    <row r="38" spans="1:14">
      <c r="A38" s="102">
        <v>38</v>
      </c>
      <c r="B38" s="99" t="s">
        <v>36</v>
      </c>
      <c r="C38" s="97">
        <v>86239</v>
      </c>
      <c r="D38" s="97">
        <v>95436</v>
      </c>
      <c r="E38" s="97">
        <v>85462</v>
      </c>
      <c r="F38" s="97"/>
      <c r="G38" s="97"/>
      <c r="H38" s="97"/>
      <c r="I38" s="100">
        <f t="shared" si="5"/>
        <v>5.8828420800185474E-3</v>
      </c>
      <c r="J38" s="100">
        <f t="shared" si="6"/>
        <v>-9.0098447338211249E-3</v>
      </c>
      <c r="K38" s="97">
        <f t="shared" si="7"/>
        <v>-777</v>
      </c>
      <c r="L38" s="101">
        <f t="shared" si="4"/>
        <v>-1.1460633388055276E-3</v>
      </c>
      <c r="M38" s="98"/>
      <c r="N38" s="98">
        <f t="shared" si="8"/>
        <v>0</v>
      </c>
    </row>
    <row r="39" spans="1:14">
      <c r="A39" s="102">
        <v>39</v>
      </c>
      <c r="B39" s="99" t="s">
        <v>37</v>
      </c>
      <c r="C39" s="97">
        <v>1332</v>
      </c>
      <c r="D39" s="97">
        <v>919</v>
      </c>
      <c r="E39" s="97">
        <v>2512</v>
      </c>
      <c r="F39" s="97"/>
      <c r="G39" s="97"/>
      <c r="H39" s="97"/>
      <c r="I39" s="100">
        <f t="shared" si="5"/>
        <v>1.729154396691698E-4</v>
      </c>
      <c r="J39" s="100">
        <f t="shared" si="6"/>
        <v>0.8858858858858859</v>
      </c>
      <c r="K39" s="97">
        <f t="shared" si="7"/>
        <v>1180</v>
      </c>
      <c r="L39" s="101">
        <f t="shared" si="4"/>
        <v>1.7404822905926931E-3</v>
      </c>
      <c r="M39" s="98"/>
      <c r="N39" s="98">
        <f t="shared" si="8"/>
        <v>0</v>
      </c>
    </row>
    <row r="40" spans="1:14" s="19" customFormat="1">
      <c r="A40" s="102">
        <v>41</v>
      </c>
      <c r="B40" s="99" t="s">
        <v>38</v>
      </c>
      <c r="C40" s="97">
        <v>1190534</v>
      </c>
      <c r="D40" s="97">
        <v>1307705</v>
      </c>
      <c r="E40" s="97">
        <v>1329784</v>
      </c>
      <c r="F40" s="97"/>
      <c r="G40" s="97"/>
      <c r="H40" s="97"/>
      <c r="I40" s="100">
        <f t="shared" si="5"/>
        <v>9.1536697860281568E-2</v>
      </c>
      <c r="J40" s="100">
        <f t="shared" si="6"/>
        <v>0.11696432021261048</v>
      </c>
      <c r="K40" s="97">
        <f t="shared" si="7"/>
        <v>139250</v>
      </c>
      <c r="L40" s="101">
        <f t="shared" si="4"/>
        <v>0.20539166013985807</v>
      </c>
      <c r="M40" s="98"/>
      <c r="N40" s="98">
        <f t="shared" si="8"/>
        <v>0</v>
      </c>
    </row>
    <row r="41" spans="1:14">
      <c r="A41" s="102">
        <v>42</v>
      </c>
      <c r="B41" s="99" t="s">
        <v>39</v>
      </c>
      <c r="C41" s="97">
        <v>357928</v>
      </c>
      <c r="D41" s="97">
        <v>385695</v>
      </c>
      <c r="E41" s="97">
        <v>416679</v>
      </c>
      <c r="F41" s="97"/>
      <c r="G41" s="97"/>
      <c r="H41" s="97"/>
      <c r="I41" s="100">
        <f t="shared" si="5"/>
        <v>2.8682417390887741E-2</v>
      </c>
      <c r="J41" s="100">
        <f t="shared" si="6"/>
        <v>0.16414195033638049</v>
      </c>
      <c r="K41" s="97">
        <f t="shared" si="7"/>
        <v>58751</v>
      </c>
      <c r="L41" s="101">
        <f t="shared" si="4"/>
        <v>8.6656843266619765E-2</v>
      </c>
      <c r="M41" s="98"/>
      <c r="N41" s="98">
        <f t="shared" si="8"/>
        <v>0</v>
      </c>
    </row>
    <row r="42" spans="1:14">
      <c r="A42" s="102">
        <v>43</v>
      </c>
      <c r="B42" s="99" t="s">
        <v>40</v>
      </c>
      <c r="C42" s="97">
        <v>322091</v>
      </c>
      <c r="D42" s="97">
        <v>318631</v>
      </c>
      <c r="E42" s="97">
        <v>318160</v>
      </c>
      <c r="F42" s="97"/>
      <c r="G42" s="97"/>
      <c r="H42" s="97"/>
      <c r="I42" s="100">
        <f t="shared" si="5"/>
        <v>2.1900786737716189E-2</v>
      </c>
      <c r="J42" s="100">
        <f t="shared" si="6"/>
        <v>-1.220462540089602E-2</v>
      </c>
      <c r="K42" s="97">
        <f t="shared" si="7"/>
        <v>-3931</v>
      </c>
      <c r="L42" s="101">
        <f t="shared" si="4"/>
        <v>-5.7981660036609131E-3</v>
      </c>
      <c r="M42" s="98"/>
      <c r="N42" s="98">
        <f t="shared" si="8"/>
        <v>0</v>
      </c>
    </row>
    <row r="43" spans="1:14" s="19" customFormat="1">
      <c r="A43" s="102">
        <v>45</v>
      </c>
      <c r="B43" s="99" t="s">
        <v>41</v>
      </c>
      <c r="C43" s="97">
        <v>191167</v>
      </c>
      <c r="D43" s="97">
        <v>218106</v>
      </c>
      <c r="E43" s="97">
        <v>218372</v>
      </c>
      <c r="F43" s="97"/>
      <c r="G43" s="97"/>
      <c r="H43" s="97"/>
      <c r="I43" s="100">
        <f t="shared" si="5"/>
        <v>1.5031803499775457E-2</v>
      </c>
      <c r="J43" s="100">
        <f t="shared" si="6"/>
        <v>0.14231012674781734</v>
      </c>
      <c r="K43" s="97">
        <f t="shared" si="7"/>
        <v>27205</v>
      </c>
      <c r="L43" s="101">
        <f t="shared" si="4"/>
        <v>4.0126966708113748E-2</v>
      </c>
      <c r="M43" s="98"/>
      <c r="N43" s="98">
        <f t="shared" si="8"/>
        <v>0</v>
      </c>
    </row>
    <row r="44" spans="1:14" s="19" customFormat="1">
      <c r="A44" s="102">
        <v>46</v>
      </c>
      <c r="B44" s="99" t="s">
        <v>42</v>
      </c>
      <c r="C44" s="97">
        <v>632542</v>
      </c>
      <c r="D44" s="97">
        <v>719965</v>
      </c>
      <c r="E44" s="97">
        <v>719975</v>
      </c>
      <c r="F44" s="97"/>
      <c r="G44" s="97"/>
      <c r="H44" s="97"/>
      <c r="I44" s="100">
        <f t="shared" si="5"/>
        <v>4.9560029329542413E-2</v>
      </c>
      <c r="J44" s="100">
        <f t="shared" si="6"/>
        <v>0.13822481353016874</v>
      </c>
      <c r="K44" s="97">
        <f t="shared" si="7"/>
        <v>87433</v>
      </c>
      <c r="L44" s="101">
        <f t="shared" si="4"/>
        <v>0.12896236280795842</v>
      </c>
      <c r="M44" s="98"/>
      <c r="N44" s="98">
        <f t="shared" si="8"/>
        <v>0</v>
      </c>
    </row>
    <row r="45" spans="1:14" s="19" customFormat="1">
      <c r="A45" s="102">
        <v>47</v>
      </c>
      <c r="B45" s="99" t="s">
        <v>43</v>
      </c>
      <c r="C45" s="97">
        <v>1167362</v>
      </c>
      <c r="D45" s="97">
        <v>1308273</v>
      </c>
      <c r="E45" s="97">
        <v>1313157</v>
      </c>
      <c r="F45" s="97"/>
      <c r="G45" s="97"/>
      <c r="H45" s="97"/>
      <c r="I45" s="100">
        <f t="shared" si="5"/>
        <v>9.0392165608936315E-2</v>
      </c>
      <c r="J45" s="100">
        <f t="shared" si="6"/>
        <v>0.12489270680388774</v>
      </c>
      <c r="K45" s="97">
        <f t="shared" si="7"/>
        <v>145795</v>
      </c>
      <c r="L45" s="101">
        <f t="shared" si="4"/>
        <v>0.21504543691267941</v>
      </c>
      <c r="M45" s="98"/>
      <c r="N45" s="98">
        <f t="shared" si="8"/>
        <v>0</v>
      </c>
    </row>
    <row r="46" spans="1:14">
      <c r="A46" s="102">
        <v>49</v>
      </c>
      <c r="B46" s="99" t="s">
        <v>44</v>
      </c>
      <c r="C46" s="97">
        <v>495974</v>
      </c>
      <c r="D46" s="97">
        <v>542816</v>
      </c>
      <c r="E46" s="97">
        <v>542094</v>
      </c>
      <c r="F46" s="97"/>
      <c r="G46" s="97"/>
      <c r="H46" s="97"/>
      <c r="I46" s="100">
        <f t="shared" si="5"/>
        <v>3.7315454757969324E-2</v>
      </c>
      <c r="J46" s="100">
        <f t="shared" si="6"/>
        <v>9.2988745377781901E-2</v>
      </c>
      <c r="K46" s="97">
        <f t="shared" si="7"/>
        <v>46120</v>
      </c>
      <c r="L46" s="101">
        <f t="shared" si="4"/>
        <v>6.8026307832317806E-2</v>
      </c>
      <c r="M46" s="98"/>
      <c r="N46" s="98">
        <f t="shared" si="8"/>
        <v>0</v>
      </c>
    </row>
    <row r="47" spans="1:14">
      <c r="A47" s="102">
        <v>50</v>
      </c>
      <c r="B47" s="99" t="s">
        <v>45</v>
      </c>
      <c r="C47" s="97">
        <v>14627</v>
      </c>
      <c r="D47" s="97">
        <v>15132</v>
      </c>
      <c r="E47" s="97">
        <v>15412</v>
      </c>
      <c r="F47" s="97"/>
      <c r="G47" s="97"/>
      <c r="H47" s="97"/>
      <c r="I47" s="100">
        <f t="shared" si="5"/>
        <v>1.0608967978428523E-3</v>
      </c>
      <c r="J47" s="100">
        <f t="shared" si="6"/>
        <v>5.3667874478703768E-2</v>
      </c>
      <c r="K47" s="97">
        <f t="shared" si="7"/>
        <v>785</v>
      </c>
      <c r="L47" s="101">
        <f t="shared" si="4"/>
        <v>1.1578632187417494E-3</v>
      </c>
      <c r="M47" s="98"/>
      <c r="N47" s="98">
        <f t="shared" si="8"/>
        <v>0</v>
      </c>
    </row>
    <row r="48" spans="1:14">
      <c r="A48" s="102">
        <v>51</v>
      </c>
      <c r="B48" s="99" t="s">
        <v>46</v>
      </c>
      <c r="C48" s="97">
        <v>23315</v>
      </c>
      <c r="D48" s="97">
        <v>25469</v>
      </c>
      <c r="E48" s="97">
        <v>25678</v>
      </c>
      <c r="F48" s="97"/>
      <c r="G48" s="97"/>
      <c r="H48" s="97"/>
      <c r="I48" s="100">
        <f t="shared" si="5"/>
        <v>1.7675647531150249E-3</v>
      </c>
      <c r="J48" s="100">
        <f t="shared" si="6"/>
        <v>0.10135106154835942</v>
      </c>
      <c r="K48" s="97">
        <f t="shared" si="7"/>
        <v>2363</v>
      </c>
      <c r="L48" s="101">
        <f t="shared" si="4"/>
        <v>3.4853895361614696E-3</v>
      </c>
      <c r="M48" s="98"/>
      <c r="N48" s="98">
        <f t="shared" si="8"/>
        <v>0</v>
      </c>
    </row>
    <row r="49" spans="1:14">
      <c r="A49" s="102">
        <v>52</v>
      </c>
      <c r="B49" s="99" t="s">
        <v>47</v>
      </c>
      <c r="C49" s="97">
        <v>218083</v>
      </c>
      <c r="D49" s="97">
        <v>240687</v>
      </c>
      <c r="E49" s="97">
        <v>244401</v>
      </c>
      <c r="F49" s="97"/>
      <c r="G49" s="97"/>
      <c r="H49" s="97"/>
      <c r="I49" s="100">
        <f t="shared" si="5"/>
        <v>1.6823529606124512E-2</v>
      </c>
      <c r="J49" s="100">
        <f t="shared" si="6"/>
        <v>0.12067882411742319</v>
      </c>
      <c r="K49" s="97">
        <f t="shared" si="7"/>
        <v>26318</v>
      </c>
      <c r="L49" s="101">
        <f t="shared" si="4"/>
        <v>3.8818655020185167E-2</v>
      </c>
      <c r="M49" s="98"/>
      <c r="N49" s="98">
        <f t="shared" si="8"/>
        <v>0</v>
      </c>
    </row>
    <row r="50" spans="1:14">
      <c r="A50" s="102">
        <v>53</v>
      </c>
      <c r="B50" s="99" t="s">
        <v>48</v>
      </c>
      <c r="C50" s="97">
        <v>31439</v>
      </c>
      <c r="D50" s="97">
        <v>40261</v>
      </c>
      <c r="E50" s="97">
        <v>39839</v>
      </c>
      <c r="F50" s="97"/>
      <c r="G50" s="97"/>
      <c r="H50" s="97"/>
      <c r="I50" s="100">
        <f t="shared" si="5"/>
        <v>2.7423480099442897E-3</v>
      </c>
      <c r="J50" s="100">
        <f t="shared" si="6"/>
        <v>0.26718407074016348</v>
      </c>
      <c r="K50" s="97">
        <f t="shared" si="7"/>
        <v>8400</v>
      </c>
      <c r="L50" s="101">
        <f t="shared" si="4"/>
        <v>1.2389873933032732E-2</v>
      </c>
      <c r="M50" s="98"/>
      <c r="N50" s="98">
        <f t="shared" si="8"/>
        <v>0</v>
      </c>
    </row>
    <row r="51" spans="1:14" s="19" customFormat="1">
      <c r="A51" s="102">
        <v>55</v>
      </c>
      <c r="B51" s="99" t="s">
        <v>49</v>
      </c>
      <c r="C51" s="97">
        <v>236373</v>
      </c>
      <c r="D51" s="97">
        <v>237947</v>
      </c>
      <c r="E51" s="97">
        <v>298798</v>
      </c>
      <c r="F51" s="97"/>
      <c r="G51" s="97"/>
      <c r="H51" s="97"/>
      <c r="I51" s="100">
        <f t="shared" si="5"/>
        <v>2.0567988671285273E-2</v>
      </c>
      <c r="J51" s="100">
        <f t="shared" si="6"/>
        <v>0.26409530699360756</v>
      </c>
      <c r="K51" s="97">
        <f t="shared" si="7"/>
        <v>62425</v>
      </c>
      <c r="L51" s="101">
        <f t="shared" si="4"/>
        <v>9.207593812732956E-2</v>
      </c>
      <c r="M51" s="98"/>
      <c r="N51" s="98">
        <f t="shared" si="8"/>
        <v>0</v>
      </c>
    </row>
    <row r="52" spans="1:14" s="19" customFormat="1">
      <c r="A52" s="102">
        <v>56</v>
      </c>
      <c r="B52" s="99" t="s">
        <v>50</v>
      </c>
      <c r="C52" s="97">
        <v>577111</v>
      </c>
      <c r="D52" s="97">
        <v>657094</v>
      </c>
      <c r="E52" s="97">
        <v>659526</v>
      </c>
      <c r="F52" s="97"/>
      <c r="G52" s="97"/>
      <c r="H52" s="97"/>
      <c r="I52" s="100">
        <f t="shared" si="5"/>
        <v>4.5398976219446212E-2</v>
      </c>
      <c r="J52" s="100">
        <f t="shared" si="6"/>
        <v>0.14280614994342508</v>
      </c>
      <c r="K52" s="97">
        <f t="shared" si="7"/>
        <v>82415</v>
      </c>
      <c r="L52" s="101">
        <f t="shared" si="4"/>
        <v>0.12156088811796339</v>
      </c>
      <c r="M52" s="98"/>
      <c r="N52" s="98">
        <f t="shared" si="8"/>
        <v>0</v>
      </c>
    </row>
    <row r="53" spans="1:14">
      <c r="A53" s="102">
        <v>58</v>
      </c>
      <c r="B53" s="99" t="s">
        <v>51</v>
      </c>
      <c r="C53" s="97">
        <v>19328</v>
      </c>
      <c r="D53" s="97">
        <v>25180</v>
      </c>
      <c r="E53" s="97">
        <v>24851</v>
      </c>
      <c r="F53" s="97"/>
      <c r="G53" s="97"/>
      <c r="H53" s="97"/>
      <c r="I53" s="100">
        <f t="shared" si="5"/>
        <v>1.7106375761220297E-3</v>
      </c>
      <c r="J53" s="100">
        <f t="shared" si="6"/>
        <v>0.28575124172185429</v>
      </c>
      <c r="K53" s="97">
        <f t="shared" si="7"/>
        <v>5523</v>
      </c>
      <c r="L53" s="101">
        <f t="shared" si="4"/>
        <v>8.1463421109690213E-3</v>
      </c>
      <c r="M53" s="98"/>
      <c r="N53" s="98">
        <f t="shared" si="8"/>
        <v>0</v>
      </c>
    </row>
    <row r="54" spans="1:14">
      <c r="A54" s="102">
        <v>59</v>
      </c>
      <c r="B54" s="99" t="s">
        <v>52</v>
      </c>
      <c r="C54" s="97">
        <v>16074</v>
      </c>
      <c r="D54" s="97">
        <v>17404</v>
      </c>
      <c r="E54" s="97">
        <v>16759</v>
      </c>
      <c r="F54" s="97"/>
      <c r="G54" s="97"/>
      <c r="H54" s="97"/>
      <c r="I54" s="100">
        <f t="shared" si="5"/>
        <v>1.1536185722195926E-3</v>
      </c>
      <c r="J54" s="100">
        <f t="shared" si="6"/>
        <v>4.2615403757621004E-2</v>
      </c>
      <c r="K54" s="97">
        <f t="shared" si="7"/>
        <v>685</v>
      </c>
      <c r="L54" s="101">
        <f t="shared" si="4"/>
        <v>1.0103647195389787E-3</v>
      </c>
      <c r="M54" s="98"/>
      <c r="N54" s="98">
        <f t="shared" si="8"/>
        <v>0</v>
      </c>
    </row>
    <row r="55" spans="1:14">
      <c r="A55" s="102">
        <v>60</v>
      </c>
      <c r="B55" s="99" t="s">
        <v>53</v>
      </c>
      <c r="C55" s="97">
        <v>9213</v>
      </c>
      <c r="D55" s="97">
        <v>10380</v>
      </c>
      <c r="E55" s="97">
        <v>10291</v>
      </c>
      <c r="F55" s="97"/>
      <c r="G55" s="97"/>
      <c r="H55" s="97"/>
      <c r="I55" s="100">
        <f t="shared" si="5"/>
        <v>7.0838884937716019E-4</v>
      </c>
      <c r="J55" s="100">
        <f t="shared" si="6"/>
        <v>0.11700857483990014</v>
      </c>
      <c r="K55" s="97">
        <f t="shared" si="7"/>
        <v>1078</v>
      </c>
      <c r="L55" s="101">
        <f t="shared" si="4"/>
        <v>1.5900338214058672E-3</v>
      </c>
      <c r="M55" s="98"/>
      <c r="N55" s="98">
        <f t="shared" si="8"/>
        <v>0</v>
      </c>
    </row>
    <row r="56" spans="1:14">
      <c r="A56" s="102">
        <v>61</v>
      </c>
      <c r="B56" s="99" t="s">
        <v>54</v>
      </c>
      <c r="C56" s="97">
        <v>22606</v>
      </c>
      <c r="D56" s="97">
        <v>24488</v>
      </c>
      <c r="E56" s="97">
        <v>23852</v>
      </c>
      <c r="F56" s="97"/>
      <c r="G56" s="97"/>
      <c r="H56" s="97"/>
      <c r="I56" s="100">
        <f t="shared" si="5"/>
        <v>1.6418706476867191E-3</v>
      </c>
      <c r="J56" s="100">
        <f t="shared" si="6"/>
        <v>5.5118110236220472E-2</v>
      </c>
      <c r="K56" s="97">
        <f t="shared" si="7"/>
        <v>1246</v>
      </c>
      <c r="L56" s="101">
        <f t="shared" si="4"/>
        <v>1.8378313000665218E-3</v>
      </c>
      <c r="M56" s="98"/>
      <c r="N56" s="98">
        <f t="shared" si="8"/>
        <v>0</v>
      </c>
    </row>
    <row r="57" spans="1:14">
      <c r="A57" s="102">
        <v>62</v>
      </c>
      <c r="B57" s="99" t="s">
        <v>55</v>
      </c>
      <c r="C57" s="97">
        <v>70707</v>
      </c>
      <c r="D57" s="97">
        <v>76293</v>
      </c>
      <c r="E57" s="97">
        <v>77420</v>
      </c>
      <c r="F57" s="97"/>
      <c r="G57" s="97"/>
      <c r="H57" s="97"/>
      <c r="I57" s="100">
        <f t="shared" si="5"/>
        <v>5.3292648643260858E-3</v>
      </c>
      <c r="J57" s="100">
        <f t="shared" si="6"/>
        <v>9.4941094941094942E-2</v>
      </c>
      <c r="K57" s="97">
        <f t="shared" si="7"/>
        <v>6713</v>
      </c>
      <c r="L57" s="101">
        <f t="shared" si="4"/>
        <v>9.9015742514819913E-3</v>
      </c>
      <c r="M57" s="98"/>
      <c r="N57" s="98">
        <f t="shared" si="8"/>
        <v>0</v>
      </c>
    </row>
    <row r="58" spans="1:14">
      <c r="A58" s="102">
        <v>63</v>
      </c>
      <c r="B58" s="99" t="s">
        <v>56</v>
      </c>
      <c r="C58" s="97">
        <v>51538</v>
      </c>
      <c r="D58" s="97">
        <v>47138</v>
      </c>
      <c r="E58" s="97">
        <v>43598</v>
      </c>
      <c r="F58" s="97"/>
      <c r="G58" s="97"/>
      <c r="H58" s="97"/>
      <c r="I58" s="100">
        <f t="shared" si="5"/>
        <v>3.0011016475702491E-3</v>
      </c>
      <c r="J58" s="100">
        <f t="shared" si="6"/>
        <v>-0.15406108114401024</v>
      </c>
      <c r="K58" s="97">
        <f t="shared" si="7"/>
        <v>-7940</v>
      </c>
      <c r="L58" s="101">
        <f t="shared" si="4"/>
        <v>-1.1711380836699986E-2</v>
      </c>
      <c r="M58" s="98"/>
      <c r="N58" s="98">
        <f t="shared" si="8"/>
        <v>0</v>
      </c>
    </row>
    <row r="59" spans="1:14">
      <c r="A59" s="102">
        <v>64</v>
      </c>
      <c r="B59" s="99" t="s">
        <v>57</v>
      </c>
      <c r="C59" s="97">
        <v>81585</v>
      </c>
      <c r="D59" s="97">
        <v>87321</v>
      </c>
      <c r="E59" s="97">
        <v>87366</v>
      </c>
      <c r="F59" s="97"/>
      <c r="G59" s="97"/>
      <c r="H59" s="97"/>
      <c r="I59" s="100">
        <f t="shared" si="5"/>
        <v>6.0139053750544146E-3</v>
      </c>
      <c r="J59" s="100">
        <f t="shared" si="6"/>
        <v>7.0858613715756566E-2</v>
      </c>
      <c r="K59" s="97">
        <f t="shared" si="7"/>
        <v>5781</v>
      </c>
      <c r="L59" s="101">
        <f t="shared" si="4"/>
        <v>8.5268882389121694E-3</v>
      </c>
      <c r="M59" s="98"/>
      <c r="N59" s="98">
        <f t="shared" si="8"/>
        <v>0</v>
      </c>
    </row>
    <row r="60" spans="1:14">
      <c r="A60" s="102">
        <v>65</v>
      </c>
      <c r="B60" s="99" t="s">
        <v>58</v>
      </c>
      <c r="C60" s="97">
        <v>22410</v>
      </c>
      <c r="D60" s="97">
        <v>23827</v>
      </c>
      <c r="E60" s="97">
        <v>23860</v>
      </c>
      <c r="F60" s="97"/>
      <c r="G60" s="97"/>
      <c r="H60" s="97"/>
      <c r="I60" s="100">
        <f t="shared" si="5"/>
        <v>1.6424213338003151E-3</v>
      </c>
      <c r="J60" s="100">
        <f t="shared" si="6"/>
        <v>6.4703257474341816E-2</v>
      </c>
      <c r="K60" s="97">
        <f t="shared" si="7"/>
        <v>1450</v>
      </c>
      <c r="L60" s="101">
        <f t="shared" si="4"/>
        <v>2.1387282384401738E-3</v>
      </c>
      <c r="M60" s="98"/>
      <c r="N60" s="98">
        <f t="shared" si="8"/>
        <v>0</v>
      </c>
    </row>
    <row r="61" spans="1:14">
      <c r="A61" s="102">
        <v>66</v>
      </c>
      <c r="B61" s="99" t="s">
        <v>59</v>
      </c>
      <c r="C61" s="97">
        <v>45933</v>
      </c>
      <c r="D61" s="97">
        <v>50164</v>
      </c>
      <c r="E61" s="97">
        <v>49435</v>
      </c>
      <c r="F61" s="97"/>
      <c r="G61" s="97"/>
      <c r="H61" s="97"/>
      <c r="I61" s="100">
        <f t="shared" si="5"/>
        <v>3.4028960032027903E-3</v>
      </c>
      <c r="J61" s="100">
        <f t="shared" si="6"/>
        <v>7.6241482158796503E-2</v>
      </c>
      <c r="K61" s="97">
        <f t="shared" si="7"/>
        <v>3502</v>
      </c>
      <c r="L61" s="101">
        <f t="shared" si="4"/>
        <v>5.1653974420810267E-3</v>
      </c>
      <c r="M61" s="98"/>
      <c r="N61" s="98">
        <f t="shared" si="8"/>
        <v>0</v>
      </c>
    </row>
    <row r="62" spans="1:14">
      <c r="A62" s="102">
        <v>68</v>
      </c>
      <c r="B62" s="99" t="s">
        <v>60</v>
      </c>
      <c r="C62" s="97">
        <v>108703</v>
      </c>
      <c r="D62" s="97">
        <v>125448</v>
      </c>
      <c r="E62" s="97">
        <v>125989</v>
      </c>
      <c r="F62" s="97"/>
      <c r="G62" s="97"/>
      <c r="H62" s="97"/>
      <c r="I62" s="100">
        <f t="shared" si="5"/>
        <v>8.6725490957320992E-3</v>
      </c>
      <c r="J62" s="100">
        <f t="shared" si="6"/>
        <v>0.15902045021756528</v>
      </c>
      <c r="K62" s="97">
        <f t="shared" si="7"/>
        <v>17286</v>
      </c>
      <c r="L62" s="101">
        <f t="shared" si="4"/>
        <v>2.549659057219093E-2</v>
      </c>
      <c r="M62" s="98"/>
      <c r="N62" s="98">
        <f t="shared" si="8"/>
        <v>0</v>
      </c>
    </row>
    <row r="63" spans="1:14">
      <c r="A63" s="102">
        <v>69</v>
      </c>
      <c r="B63" s="99" t="s">
        <v>61</v>
      </c>
      <c r="C63" s="97">
        <v>135940</v>
      </c>
      <c r="D63" s="97">
        <v>145900</v>
      </c>
      <c r="E63" s="97">
        <v>144878</v>
      </c>
      <c r="F63" s="97"/>
      <c r="G63" s="97"/>
      <c r="H63" s="97"/>
      <c r="I63" s="100">
        <f t="shared" si="5"/>
        <v>9.9727878456966502E-3</v>
      </c>
      <c r="J63" s="100">
        <f t="shared" si="6"/>
        <v>6.5749595409739597E-2</v>
      </c>
      <c r="K63" s="97">
        <f t="shared" si="7"/>
        <v>8938</v>
      </c>
      <c r="L63" s="101">
        <f t="shared" si="4"/>
        <v>1.3183415858743637E-2</v>
      </c>
      <c r="M63" s="98"/>
      <c r="N63" s="98">
        <f t="shared" si="8"/>
        <v>0</v>
      </c>
    </row>
    <row r="64" spans="1:14">
      <c r="A64" s="102">
        <v>70</v>
      </c>
      <c r="B64" s="99" t="s">
        <v>62</v>
      </c>
      <c r="C64" s="97">
        <v>212756</v>
      </c>
      <c r="D64" s="97">
        <v>210134</v>
      </c>
      <c r="E64" s="97">
        <v>213324</v>
      </c>
      <c r="F64" s="97"/>
      <c r="G64" s="97"/>
      <c r="H64" s="97"/>
      <c r="I64" s="100">
        <f t="shared" si="5"/>
        <v>1.468432056209633E-2</v>
      </c>
      <c r="J64" s="100">
        <f t="shared" si="6"/>
        <v>2.6697249431273384E-3</v>
      </c>
      <c r="K64" s="97">
        <f t="shared" si="7"/>
        <v>568</v>
      </c>
      <c r="L64" s="101">
        <f t="shared" si="4"/>
        <v>8.3779147547173713E-4</v>
      </c>
      <c r="M64" s="98"/>
      <c r="N64" s="98">
        <f t="shared" si="8"/>
        <v>0</v>
      </c>
    </row>
    <row r="65" spans="1:14">
      <c r="A65" s="102">
        <v>71</v>
      </c>
      <c r="B65" s="99" t="s">
        <v>63</v>
      </c>
      <c r="C65" s="97">
        <v>141439</v>
      </c>
      <c r="D65" s="97">
        <v>159957</v>
      </c>
      <c r="E65" s="97">
        <v>158625</v>
      </c>
      <c r="F65" s="97"/>
      <c r="G65" s="97"/>
      <c r="H65" s="97"/>
      <c r="I65" s="100">
        <f t="shared" si="5"/>
        <v>1.0919073096147317E-2</v>
      </c>
      <c r="J65" s="100">
        <f t="shared" si="6"/>
        <v>0.12150821202072978</v>
      </c>
      <c r="K65" s="97">
        <f t="shared" si="7"/>
        <v>17186</v>
      </c>
      <c r="L65" s="101">
        <f t="shared" si="4"/>
        <v>2.5349092072988157E-2</v>
      </c>
      <c r="M65" s="98"/>
      <c r="N65" s="98">
        <f t="shared" si="8"/>
        <v>0</v>
      </c>
    </row>
    <row r="66" spans="1:14">
      <c r="A66" s="102">
        <v>72</v>
      </c>
      <c r="B66" s="99" t="s">
        <v>64</v>
      </c>
      <c r="C66" s="97">
        <v>11556</v>
      </c>
      <c r="D66" s="97">
        <v>12114</v>
      </c>
      <c r="E66" s="97">
        <v>12298</v>
      </c>
      <c r="F66" s="97"/>
      <c r="G66" s="97"/>
      <c r="H66" s="97"/>
      <c r="I66" s="100">
        <f t="shared" si="5"/>
        <v>8.4654222812557739E-4</v>
      </c>
      <c r="J66" s="100">
        <f t="shared" si="6"/>
        <v>6.4209068881966078E-2</v>
      </c>
      <c r="K66" s="97">
        <f t="shared" si="7"/>
        <v>742</v>
      </c>
      <c r="L66" s="101">
        <f t="shared" si="4"/>
        <v>1.0944388640845579E-3</v>
      </c>
      <c r="M66" s="98"/>
      <c r="N66" s="98">
        <f t="shared" si="8"/>
        <v>0</v>
      </c>
    </row>
    <row r="67" spans="1:14">
      <c r="A67" s="102">
        <v>73</v>
      </c>
      <c r="B67" s="99" t="s">
        <v>65</v>
      </c>
      <c r="C67" s="97">
        <v>52237</v>
      </c>
      <c r="D67" s="97">
        <v>56383</v>
      </c>
      <c r="E67" s="97">
        <v>57127</v>
      </c>
      <c r="F67" s="97"/>
      <c r="G67" s="97"/>
      <c r="H67" s="97"/>
      <c r="I67" s="100">
        <f t="shared" ref="I67:I92" si="9">E67/$E$92</f>
        <v>3.9323807014254239E-3</v>
      </c>
      <c r="J67" s="100">
        <f t="shared" ref="J67:J92" si="10">(E67-C67)/C67</f>
        <v>9.3611807722495555E-2</v>
      </c>
      <c r="K67" s="97">
        <f t="shared" ref="K67:K92" si="11">E67-C67</f>
        <v>4890</v>
      </c>
      <c r="L67" s="101">
        <f t="shared" si="4"/>
        <v>7.2126766110154833E-3</v>
      </c>
      <c r="M67" s="98"/>
      <c r="N67" s="98">
        <f t="shared" ref="N67:N92" si="12">H67-G67</f>
        <v>0</v>
      </c>
    </row>
    <row r="68" spans="1:14">
      <c r="A68" s="102">
        <v>74</v>
      </c>
      <c r="B68" s="99" t="s">
        <v>66</v>
      </c>
      <c r="C68" s="97">
        <v>40921</v>
      </c>
      <c r="D68" s="97">
        <v>47038</v>
      </c>
      <c r="E68" s="97">
        <v>47594</v>
      </c>
      <c r="F68" s="97"/>
      <c r="G68" s="97"/>
      <c r="H68" s="97"/>
      <c r="I68" s="100">
        <f t="shared" si="9"/>
        <v>3.2761693613114922E-3</v>
      </c>
      <c r="J68" s="100">
        <f t="shared" si="10"/>
        <v>0.16307030619975074</v>
      </c>
      <c r="K68" s="97">
        <f t="shared" si="11"/>
        <v>6673</v>
      </c>
      <c r="L68" s="101">
        <f t="shared" ref="L68:L92" si="13">K68/$K$92</f>
        <v>9.8425748518008831E-3</v>
      </c>
      <c r="M68" s="98"/>
      <c r="N68" s="98">
        <f t="shared" si="12"/>
        <v>0</v>
      </c>
    </row>
    <row r="69" spans="1:14">
      <c r="A69" s="102">
        <v>75</v>
      </c>
      <c r="B69" s="99" t="s">
        <v>67</v>
      </c>
      <c r="C69" s="97">
        <v>7710</v>
      </c>
      <c r="D69" s="97">
        <v>7626</v>
      </c>
      <c r="E69" s="97">
        <v>7836</v>
      </c>
      <c r="F69" s="97"/>
      <c r="G69" s="97"/>
      <c r="H69" s="97"/>
      <c r="I69" s="100">
        <f t="shared" si="9"/>
        <v>5.3939704826736249E-4</v>
      </c>
      <c r="J69" s="100">
        <f t="shared" si="10"/>
        <v>1.6342412451361869E-2</v>
      </c>
      <c r="K69" s="97">
        <f t="shared" si="11"/>
        <v>126</v>
      </c>
      <c r="L69" s="101">
        <f t="shared" si="13"/>
        <v>1.8584810899549098E-4</v>
      </c>
      <c r="M69" s="98"/>
      <c r="N69" s="98">
        <f t="shared" si="12"/>
        <v>0</v>
      </c>
    </row>
    <row r="70" spans="1:14">
      <c r="A70" s="102">
        <v>77</v>
      </c>
      <c r="B70" s="99" t="s">
        <v>68</v>
      </c>
      <c r="C70" s="97">
        <v>27010</v>
      </c>
      <c r="D70" s="97">
        <v>28523</v>
      </c>
      <c r="E70" s="97">
        <v>28343</v>
      </c>
      <c r="F70" s="97"/>
      <c r="G70" s="97"/>
      <c r="H70" s="97"/>
      <c r="I70" s="100">
        <f t="shared" si="9"/>
        <v>1.9510120647067198E-3</v>
      </c>
      <c r="J70" s="100">
        <f t="shared" si="10"/>
        <v>4.9352091817845244E-2</v>
      </c>
      <c r="K70" s="97">
        <f t="shared" si="11"/>
        <v>1333</v>
      </c>
      <c r="L70" s="101">
        <f t="shared" si="13"/>
        <v>1.9661549943729324E-3</v>
      </c>
      <c r="M70" s="98"/>
      <c r="N70" s="98">
        <f t="shared" si="12"/>
        <v>0</v>
      </c>
    </row>
    <row r="71" spans="1:14">
      <c r="A71" s="102">
        <v>78</v>
      </c>
      <c r="B71" s="99" t="s">
        <v>69</v>
      </c>
      <c r="C71" s="97">
        <v>64690</v>
      </c>
      <c r="D71" s="97">
        <v>66851</v>
      </c>
      <c r="E71" s="97">
        <v>64797</v>
      </c>
      <c r="F71" s="97"/>
      <c r="G71" s="97"/>
      <c r="H71" s="97"/>
      <c r="I71" s="100">
        <f t="shared" si="9"/>
        <v>4.460351012835667E-3</v>
      </c>
      <c r="J71" s="100">
        <f t="shared" si="10"/>
        <v>1.6540423558509816E-3</v>
      </c>
      <c r="K71" s="97">
        <f t="shared" si="11"/>
        <v>107</v>
      </c>
      <c r="L71" s="101">
        <f t="shared" si="13"/>
        <v>1.5782339414696455E-4</v>
      </c>
      <c r="M71" s="98"/>
      <c r="N71" s="98">
        <f t="shared" si="12"/>
        <v>0</v>
      </c>
    </row>
    <row r="72" spans="1:14">
      <c r="A72" s="102">
        <v>79</v>
      </c>
      <c r="B72" s="99" t="s">
        <v>70</v>
      </c>
      <c r="C72" s="97">
        <v>42971</v>
      </c>
      <c r="D72" s="97">
        <v>45522</v>
      </c>
      <c r="E72" s="97">
        <v>49367</v>
      </c>
      <c r="F72" s="97"/>
      <c r="G72" s="97"/>
      <c r="H72" s="97"/>
      <c r="I72" s="100">
        <f t="shared" si="9"/>
        <v>3.3982151712372236E-3</v>
      </c>
      <c r="J72" s="100">
        <f t="shared" si="10"/>
        <v>0.14884456959344675</v>
      </c>
      <c r="K72" s="97">
        <f t="shared" si="11"/>
        <v>6396</v>
      </c>
      <c r="L72" s="101">
        <f t="shared" si="13"/>
        <v>9.4340040090092076E-3</v>
      </c>
      <c r="M72" s="98"/>
      <c r="N72" s="98">
        <f t="shared" si="12"/>
        <v>0</v>
      </c>
    </row>
    <row r="73" spans="1:14">
      <c r="A73" s="102">
        <v>80</v>
      </c>
      <c r="B73" s="99" t="s">
        <v>71</v>
      </c>
      <c r="C73" s="97">
        <v>274841</v>
      </c>
      <c r="D73" s="97">
        <v>309034</v>
      </c>
      <c r="E73" s="97">
        <v>322700</v>
      </c>
      <c r="F73" s="97"/>
      <c r="G73" s="97"/>
      <c r="H73" s="97"/>
      <c r="I73" s="100">
        <f t="shared" si="9"/>
        <v>2.2213301107181966E-2</v>
      </c>
      <c r="J73" s="100">
        <f t="shared" si="10"/>
        <v>0.17413340804319588</v>
      </c>
      <c r="K73" s="97">
        <f t="shared" si="11"/>
        <v>47859</v>
      </c>
      <c r="L73" s="101">
        <f t="shared" si="13"/>
        <v>7.0591306733453985E-2</v>
      </c>
      <c r="M73" s="98"/>
      <c r="N73" s="98">
        <f t="shared" si="12"/>
        <v>0</v>
      </c>
    </row>
    <row r="74" spans="1:14" s="19" customFormat="1">
      <c r="A74" s="102">
        <v>81</v>
      </c>
      <c r="B74" s="99" t="s">
        <v>72</v>
      </c>
      <c r="C74" s="97">
        <v>659273</v>
      </c>
      <c r="D74" s="97">
        <v>647701</v>
      </c>
      <c r="E74" s="97">
        <v>632056</v>
      </c>
      <c r="F74" s="97"/>
      <c r="G74" s="97"/>
      <c r="H74" s="97"/>
      <c r="I74" s="100">
        <f t="shared" si="9"/>
        <v>4.350805777688567E-2</v>
      </c>
      <c r="J74" s="100">
        <f t="shared" si="10"/>
        <v>-4.1283353026743096E-2</v>
      </c>
      <c r="K74" s="97">
        <f t="shared" si="11"/>
        <v>-27217</v>
      </c>
      <c r="L74" s="101">
        <f t="shared" si="13"/>
        <v>-4.0144666528018076E-2</v>
      </c>
      <c r="M74" s="98"/>
      <c r="N74" s="98">
        <f t="shared" si="12"/>
        <v>0</v>
      </c>
    </row>
    <row r="75" spans="1:14" s="19" customFormat="1">
      <c r="A75" s="102">
        <v>82</v>
      </c>
      <c r="B75" s="99" t="s">
        <v>73</v>
      </c>
      <c r="C75" s="97">
        <v>388522</v>
      </c>
      <c r="D75" s="97">
        <v>429999</v>
      </c>
      <c r="E75" s="97">
        <v>443954</v>
      </c>
      <c r="F75" s="97"/>
      <c r="G75" s="97"/>
      <c r="H75" s="97"/>
      <c r="I75" s="100">
        <f t="shared" si="9"/>
        <v>3.0559912859429383E-2</v>
      </c>
      <c r="J75" s="100">
        <f t="shared" si="10"/>
        <v>0.14267403132898523</v>
      </c>
      <c r="K75" s="97">
        <f t="shared" si="11"/>
        <v>55432</v>
      </c>
      <c r="L75" s="101">
        <f t="shared" si="13"/>
        <v>8.1761368078079807E-2</v>
      </c>
      <c r="M75" s="98"/>
      <c r="N75" s="98">
        <f t="shared" si="12"/>
        <v>0</v>
      </c>
    </row>
    <row r="76" spans="1:14">
      <c r="A76" s="102">
        <v>84</v>
      </c>
      <c r="B76" s="99" t="s">
        <v>74</v>
      </c>
      <c r="C76" s="97">
        <v>104222</v>
      </c>
      <c r="D76" s="97">
        <v>128602</v>
      </c>
      <c r="E76" s="97">
        <v>184510</v>
      </c>
      <c r="F76" s="97"/>
      <c r="G76" s="97"/>
      <c r="H76" s="97"/>
      <c r="I76" s="100">
        <f t="shared" si="9"/>
        <v>1.270088685245164E-2</v>
      </c>
      <c r="J76" s="100">
        <f t="shared" si="10"/>
        <v>0.77035558711212604</v>
      </c>
      <c r="K76" s="97">
        <f t="shared" si="11"/>
        <v>80288</v>
      </c>
      <c r="L76" s="101">
        <f t="shared" si="13"/>
        <v>0.11842359503992046</v>
      </c>
      <c r="M76" s="98"/>
      <c r="N76" s="98">
        <f t="shared" si="12"/>
        <v>0</v>
      </c>
    </row>
    <row r="77" spans="1:14">
      <c r="A77" s="102">
        <v>85</v>
      </c>
      <c r="B77" s="99" t="s">
        <v>75</v>
      </c>
      <c r="C77" s="97">
        <v>1271758</v>
      </c>
      <c r="D77" s="97">
        <v>549235</v>
      </c>
      <c r="E77" s="97">
        <v>548239</v>
      </c>
      <c r="F77" s="97"/>
      <c r="G77" s="97"/>
      <c r="H77" s="97"/>
      <c r="I77" s="100">
        <f t="shared" si="9"/>
        <v>3.7738450528975315E-2</v>
      </c>
      <c r="J77" s="100">
        <f t="shared" si="10"/>
        <v>-0.56891248177719345</v>
      </c>
      <c r="K77" s="97">
        <f t="shared" si="11"/>
        <v>-723519</v>
      </c>
      <c r="L77" s="101">
        <f t="shared" si="13"/>
        <v>-1.067179666446894</v>
      </c>
      <c r="M77" s="98"/>
      <c r="N77" s="98">
        <f t="shared" si="12"/>
        <v>0</v>
      </c>
    </row>
    <row r="78" spans="1:14">
      <c r="A78" s="102">
        <v>86</v>
      </c>
      <c r="B78" s="99" t="s">
        <v>76</v>
      </c>
      <c r="C78" s="97">
        <v>282085</v>
      </c>
      <c r="D78" s="97">
        <v>344076</v>
      </c>
      <c r="E78" s="97">
        <v>345559</v>
      </c>
      <c r="F78" s="97"/>
      <c r="G78" s="97"/>
      <c r="H78" s="97"/>
      <c r="I78" s="100">
        <f t="shared" si="9"/>
        <v>2.3786817841018573E-2</v>
      </c>
      <c r="J78" s="100">
        <f t="shared" si="10"/>
        <v>0.22501728202492158</v>
      </c>
      <c r="K78" s="97">
        <f t="shared" si="11"/>
        <v>63474</v>
      </c>
      <c r="L78" s="101">
        <f t="shared" si="13"/>
        <v>9.3623197383966614E-2</v>
      </c>
      <c r="M78" s="98"/>
      <c r="N78" s="98">
        <f t="shared" si="12"/>
        <v>0</v>
      </c>
    </row>
    <row r="79" spans="1:14">
      <c r="A79" s="102">
        <v>87</v>
      </c>
      <c r="B79" s="99" t="s">
        <v>77</v>
      </c>
      <c r="C79" s="97">
        <v>24518</v>
      </c>
      <c r="D79" s="97">
        <v>31181</v>
      </c>
      <c r="E79" s="97">
        <v>31385</v>
      </c>
      <c r="F79" s="97"/>
      <c r="G79" s="97"/>
      <c r="H79" s="97"/>
      <c r="I79" s="100">
        <f t="shared" si="9"/>
        <v>2.1604104594016298E-3</v>
      </c>
      <c r="J79" s="100">
        <f t="shared" si="10"/>
        <v>0.28007994126764008</v>
      </c>
      <c r="K79" s="97">
        <f t="shared" si="11"/>
        <v>6867</v>
      </c>
      <c r="L79" s="101">
        <f t="shared" si="13"/>
        <v>1.0128721940254258E-2</v>
      </c>
      <c r="M79" s="98"/>
      <c r="N79" s="98">
        <f t="shared" si="12"/>
        <v>0</v>
      </c>
    </row>
    <row r="80" spans="1:14">
      <c r="A80" s="102">
        <v>88</v>
      </c>
      <c r="B80" s="99" t="s">
        <v>78</v>
      </c>
      <c r="C80" s="97">
        <v>44722</v>
      </c>
      <c r="D80" s="97">
        <v>51942</v>
      </c>
      <c r="E80" s="97">
        <v>51903</v>
      </c>
      <c r="F80" s="97"/>
      <c r="G80" s="97"/>
      <c r="H80" s="97"/>
      <c r="I80" s="100">
        <f t="shared" si="9"/>
        <v>3.5727826692471816E-3</v>
      </c>
      <c r="J80" s="100">
        <f t="shared" si="10"/>
        <v>0.16056974196145074</v>
      </c>
      <c r="K80" s="97">
        <f t="shared" si="11"/>
        <v>7181</v>
      </c>
      <c r="L80" s="101">
        <f t="shared" si="13"/>
        <v>1.0591867227750958E-2</v>
      </c>
      <c r="M80" s="98"/>
      <c r="N80" s="98">
        <f t="shared" si="12"/>
        <v>0</v>
      </c>
    </row>
    <row r="81" spans="1:14">
      <c r="A81" s="102">
        <v>90</v>
      </c>
      <c r="B81" s="99" t="s">
        <v>79</v>
      </c>
      <c r="C81" s="97">
        <v>11653</v>
      </c>
      <c r="D81" s="97">
        <v>12743</v>
      </c>
      <c r="E81" s="97">
        <v>12790</v>
      </c>
      <c r="F81" s="97"/>
      <c r="G81" s="97"/>
      <c r="H81" s="97"/>
      <c r="I81" s="100">
        <f t="shared" si="9"/>
        <v>8.8040942411173636E-4</v>
      </c>
      <c r="J81" s="100">
        <f t="shared" si="10"/>
        <v>9.7571440830687375E-2</v>
      </c>
      <c r="K81" s="97">
        <f t="shared" si="11"/>
        <v>1137</v>
      </c>
      <c r="L81" s="101">
        <f t="shared" si="13"/>
        <v>1.6770579359355019E-3</v>
      </c>
      <c r="M81" s="98"/>
      <c r="N81" s="98">
        <f t="shared" si="12"/>
        <v>0</v>
      </c>
    </row>
    <row r="82" spans="1:14">
      <c r="A82" s="102">
        <v>91</v>
      </c>
      <c r="B82" s="99" t="s">
        <v>80</v>
      </c>
      <c r="C82" s="97">
        <v>2963</v>
      </c>
      <c r="D82" s="97">
        <v>2887</v>
      </c>
      <c r="E82" s="97">
        <v>3165</v>
      </c>
      <c r="F82" s="97"/>
      <c r="G82" s="97"/>
      <c r="H82" s="97"/>
      <c r="I82" s="100">
        <f t="shared" si="9"/>
        <v>2.1786519369145001E-4</v>
      </c>
      <c r="J82" s="100">
        <f t="shared" si="10"/>
        <v>6.8174147823152217E-2</v>
      </c>
      <c r="K82" s="97">
        <f t="shared" si="11"/>
        <v>202</v>
      </c>
      <c r="L82" s="101">
        <f t="shared" si="13"/>
        <v>2.9794696838959664E-4</v>
      </c>
      <c r="M82" s="98"/>
      <c r="N82" s="98">
        <f t="shared" si="12"/>
        <v>0</v>
      </c>
    </row>
    <row r="83" spans="1:14">
      <c r="A83" s="102">
        <v>92</v>
      </c>
      <c r="B83" s="99" t="s">
        <v>81</v>
      </c>
      <c r="C83" s="97">
        <v>7374</v>
      </c>
      <c r="D83" s="97">
        <v>7104</v>
      </c>
      <c r="E83" s="97">
        <v>7138</v>
      </c>
      <c r="F83" s="97"/>
      <c r="G83" s="97"/>
      <c r="H83" s="97"/>
      <c r="I83" s="100">
        <f t="shared" si="9"/>
        <v>4.9134968485610431E-4</v>
      </c>
      <c r="J83" s="100">
        <f t="shared" si="10"/>
        <v>-3.2004339571467318E-2</v>
      </c>
      <c r="K83" s="97">
        <f t="shared" si="11"/>
        <v>-236</v>
      </c>
      <c r="L83" s="101">
        <f t="shared" si="13"/>
        <v>-3.4809645811853865E-4</v>
      </c>
      <c r="M83" s="98"/>
      <c r="N83" s="98">
        <f t="shared" si="12"/>
        <v>0</v>
      </c>
    </row>
    <row r="84" spans="1:14">
      <c r="A84" s="102">
        <v>93</v>
      </c>
      <c r="B84" s="99" t="s">
        <v>82</v>
      </c>
      <c r="C84" s="97">
        <v>42599</v>
      </c>
      <c r="D84" s="97">
        <v>48487</v>
      </c>
      <c r="E84" s="97">
        <v>50326</v>
      </c>
      <c r="F84" s="97"/>
      <c r="G84" s="97"/>
      <c r="H84" s="97"/>
      <c r="I84" s="100">
        <f t="shared" si="9"/>
        <v>3.4642286691045541E-3</v>
      </c>
      <c r="J84" s="100">
        <f t="shared" si="10"/>
        <v>0.18138923448907252</v>
      </c>
      <c r="K84" s="97">
        <f t="shared" si="11"/>
        <v>7727</v>
      </c>
      <c r="L84" s="101">
        <f t="shared" si="13"/>
        <v>1.1397209033398085E-2</v>
      </c>
      <c r="M84" s="98"/>
      <c r="N84" s="98">
        <f t="shared" si="12"/>
        <v>0</v>
      </c>
    </row>
    <row r="85" spans="1:14">
      <c r="A85" s="102">
        <v>94</v>
      </c>
      <c r="B85" s="99" t="s">
        <v>83</v>
      </c>
      <c r="C85" s="97">
        <v>44863</v>
      </c>
      <c r="D85" s="97">
        <v>52588</v>
      </c>
      <c r="E85" s="97">
        <v>53096</v>
      </c>
      <c r="F85" s="97"/>
      <c r="G85" s="97"/>
      <c r="H85" s="97"/>
      <c r="I85" s="100">
        <f t="shared" si="9"/>
        <v>3.6549037359371976E-3</v>
      </c>
      <c r="J85" s="100">
        <f t="shared" si="10"/>
        <v>0.18351425450816933</v>
      </c>
      <c r="K85" s="97">
        <f t="shared" si="11"/>
        <v>8233</v>
      </c>
      <c r="L85" s="101">
        <f t="shared" si="13"/>
        <v>1.2143551439364105E-2</v>
      </c>
      <c r="M85" s="98"/>
      <c r="N85" s="98">
        <f t="shared" si="12"/>
        <v>0</v>
      </c>
    </row>
    <row r="86" spans="1:14">
      <c r="A86" s="102">
        <v>95</v>
      </c>
      <c r="B86" s="99" t="s">
        <v>84</v>
      </c>
      <c r="C86" s="97">
        <v>65730</v>
      </c>
      <c r="D86" s="97">
        <v>60284</v>
      </c>
      <c r="E86" s="97">
        <v>59914</v>
      </c>
      <c r="F86" s="97"/>
      <c r="G86" s="97"/>
      <c r="H86" s="97"/>
      <c r="I86" s="100">
        <f t="shared" si="9"/>
        <v>4.1242259762494585E-3</v>
      </c>
      <c r="J86" s="100">
        <f t="shared" si="10"/>
        <v>-8.8483188802677623E-2</v>
      </c>
      <c r="K86" s="97">
        <f t="shared" si="11"/>
        <v>-5816</v>
      </c>
      <c r="L86" s="101">
        <f t="shared" si="13"/>
        <v>-8.5785127136331386E-3</v>
      </c>
      <c r="M86" s="98"/>
      <c r="N86" s="98">
        <f t="shared" si="12"/>
        <v>0</v>
      </c>
    </row>
    <row r="87" spans="1:14">
      <c r="A87" s="102">
        <v>96</v>
      </c>
      <c r="B87" s="99" t="s">
        <v>85</v>
      </c>
      <c r="C87" s="97">
        <v>100433</v>
      </c>
      <c r="D87" s="97">
        <v>103711</v>
      </c>
      <c r="E87" s="97">
        <v>106617</v>
      </c>
      <c r="F87" s="97"/>
      <c r="G87" s="97"/>
      <c r="H87" s="97"/>
      <c r="I87" s="100">
        <f t="shared" si="9"/>
        <v>7.339062671659187E-3</v>
      </c>
      <c r="J87" s="100">
        <f t="shared" si="10"/>
        <v>6.1573387233279896E-2</v>
      </c>
      <c r="K87" s="97">
        <f t="shared" si="11"/>
        <v>6184</v>
      </c>
      <c r="L87" s="101">
        <f t="shared" si="13"/>
        <v>9.1213071906993352E-3</v>
      </c>
      <c r="M87" s="98"/>
      <c r="N87" s="98">
        <f t="shared" si="12"/>
        <v>0</v>
      </c>
    </row>
    <row r="88" spans="1:14">
      <c r="A88" s="102">
        <v>97</v>
      </c>
      <c r="B88" s="99" t="s">
        <v>86</v>
      </c>
      <c r="C88" s="97">
        <v>20201</v>
      </c>
      <c r="D88" s="97">
        <v>17064</v>
      </c>
      <c r="E88" s="97">
        <v>16767</v>
      </c>
      <c r="F88" s="97"/>
      <c r="G88" s="97"/>
      <c r="H88" s="97"/>
      <c r="I88" s="100">
        <f t="shared" si="9"/>
        <v>1.1541692583331889E-3</v>
      </c>
      <c r="J88" s="100">
        <f t="shared" si="10"/>
        <v>-0.16999158457502103</v>
      </c>
      <c r="K88" s="97">
        <f t="shared" si="11"/>
        <v>-3434</v>
      </c>
      <c r="L88" s="101">
        <f t="shared" si="13"/>
        <v>-5.0650984626231426E-3</v>
      </c>
      <c r="M88" s="98"/>
      <c r="N88" s="98">
        <f t="shared" si="12"/>
        <v>0</v>
      </c>
    </row>
    <row r="89" spans="1:14">
      <c r="A89" s="102">
        <v>98</v>
      </c>
      <c r="B89" s="99" t="s">
        <v>87</v>
      </c>
      <c r="C89" s="97">
        <v>1486</v>
      </c>
      <c r="D89" s="97">
        <v>1405</v>
      </c>
      <c r="E89" s="97">
        <v>1386</v>
      </c>
      <c r="F89" s="97"/>
      <c r="G89" s="97"/>
      <c r="H89" s="97"/>
      <c r="I89" s="100">
        <f t="shared" si="9"/>
        <v>9.5406369180521238E-5</v>
      </c>
      <c r="J89" s="100">
        <f t="shared" si="10"/>
        <v>-6.7294751009421269E-2</v>
      </c>
      <c r="K89" s="97">
        <f t="shared" si="11"/>
        <v>-100</v>
      </c>
      <c r="L89" s="101">
        <f t="shared" si="13"/>
        <v>-1.4749849920277062E-4</v>
      </c>
      <c r="M89" s="98"/>
      <c r="N89" s="98">
        <f t="shared" si="12"/>
        <v>0</v>
      </c>
    </row>
    <row r="90" spans="1:14">
      <c r="A90" s="102">
        <v>99</v>
      </c>
      <c r="B90" s="99" t="s">
        <v>88</v>
      </c>
      <c r="C90" s="97">
        <v>3802</v>
      </c>
      <c r="D90" s="97">
        <v>4133</v>
      </c>
      <c r="E90" s="97">
        <v>4200</v>
      </c>
      <c r="F90" s="97"/>
      <c r="G90" s="97"/>
      <c r="H90" s="97"/>
      <c r="I90" s="100">
        <f t="shared" si="9"/>
        <v>2.8911020963794316E-4</v>
      </c>
      <c r="J90" s="100">
        <f t="shared" si="10"/>
        <v>0.10468174644923724</v>
      </c>
      <c r="K90" s="97">
        <f t="shared" si="11"/>
        <v>398</v>
      </c>
      <c r="L90" s="101">
        <f t="shared" si="13"/>
        <v>5.8704402682702704E-4</v>
      </c>
      <c r="M90" s="98"/>
      <c r="N90" s="98">
        <f t="shared" si="12"/>
        <v>0</v>
      </c>
    </row>
    <row r="91" spans="1:14">
      <c r="A91" s="102"/>
      <c r="B91" s="99" t="s">
        <v>285</v>
      </c>
      <c r="C91" s="97"/>
      <c r="D91" s="97">
        <v>42578</v>
      </c>
      <c r="E91" s="97">
        <v>42578</v>
      </c>
      <c r="F91" s="97"/>
      <c r="G91" s="97"/>
      <c r="H91" s="97"/>
      <c r="I91" s="100"/>
      <c r="J91" s="100"/>
      <c r="K91" s="97"/>
      <c r="L91" s="101"/>
      <c r="M91" s="98"/>
      <c r="N91" s="98"/>
    </row>
    <row r="92" spans="1:14" s="110" customFormat="1">
      <c r="A92" s="188" t="s">
        <v>89</v>
      </c>
      <c r="B92" s="188"/>
      <c r="C92" s="64">
        <v>13849359</v>
      </c>
      <c r="D92" s="64">
        <v>14325806</v>
      </c>
      <c r="E92" s="64">
        <v>14527332</v>
      </c>
      <c r="F92" s="64"/>
      <c r="G92" s="64"/>
      <c r="H92" s="64"/>
      <c r="I92" s="69">
        <f t="shared" si="9"/>
        <v>1</v>
      </c>
      <c r="J92" s="69">
        <f t="shared" si="10"/>
        <v>4.8953384773981236E-2</v>
      </c>
      <c r="K92" s="64">
        <f t="shared" si="11"/>
        <v>677973</v>
      </c>
      <c r="L92" s="70">
        <f t="shared" si="13"/>
        <v>1</v>
      </c>
      <c r="M92" s="64"/>
      <c r="N92" s="63">
        <f t="shared" si="12"/>
        <v>0</v>
      </c>
    </row>
    <row r="93" spans="1:14">
      <c r="A93" s="19"/>
      <c r="B93" s="19"/>
      <c r="C93" s="10"/>
      <c r="D93" s="10"/>
      <c r="E93" s="10"/>
      <c r="F93" s="10"/>
      <c r="G93" s="10"/>
      <c r="H93" s="10"/>
      <c r="I93" s="19"/>
      <c r="J93" s="19"/>
      <c r="K93" s="19"/>
      <c r="L93" s="19"/>
    </row>
    <row r="94" spans="1:14">
      <c r="D94" s="127"/>
      <c r="E94" s="127"/>
      <c r="F94" s="141"/>
      <c r="G94" s="159"/>
      <c r="H94" s="159"/>
    </row>
    <row r="95" spans="1:14">
      <c r="E95" s="141"/>
      <c r="F95" s="141"/>
    </row>
    <row r="96" spans="1:14">
      <c r="E96" s="141"/>
      <c r="F96" s="141"/>
      <c r="G96" s="141"/>
      <c r="H96" s="141"/>
      <c r="I96" s="7"/>
      <c r="K96" s="11"/>
    </row>
    <row r="97" spans="3:9">
      <c r="E97" s="141"/>
      <c r="F97" s="141"/>
      <c r="G97" s="141"/>
      <c r="H97" s="141"/>
      <c r="I97" s="23"/>
    </row>
    <row r="98" spans="3:9">
      <c r="I98" s="23"/>
    </row>
    <row r="100" spans="3:9">
      <c r="C100" s="22"/>
      <c r="D100" s="22"/>
      <c r="E100" s="22"/>
      <c r="F100" s="22"/>
      <c r="G100" s="22"/>
      <c r="H100" s="22"/>
      <c r="I100" s="23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K1" zoomScale="80" zoomScaleNormal="80" workbookViewId="0">
      <pane ySplit="2" topLeftCell="A3" activePane="bottomLeft" state="frozen"/>
      <selection pane="bottomLeft" activeCell="O1" sqref="O1:Y1048576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5.7109375" style="123" customWidth="1"/>
    <col min="4" max="4" width="13.7109375" customWidth="1"/>
    <col min="5" max="5" width="13.28515625" style="123" customWidth="1"/>
    <col min="6" max="7" width="10.140625" style="157" customWidth="1"/>
    <col min="8" max="8" width="14.28515625" style="157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20" width="8.85546875" style="7"/>
    <col min="21" max="16384" width="8.85546875" style="5"/>
  </cols>
  <sheetData>
    <row r="1" spans="1:17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7" ht="45">
      <c r="A2" s="4" t="s">
        <v>1</v>
      </c>
      <c r="B2" s="4" t="s">
        <v>90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301</v>
      </c>
      <c r="J2" s="92" t="s">
        <v>302</v>
      </c>
      <c r="K2" s="92" t="s">
        <v>303</v>
      </c>
      <c r="L2" s="92" t="s">
        <v>304</v>
      </c>
      <c r="M2" s="96" t="s">
        <v>308</v>
      </c>
      <c r="N2" s="161" t="s">
        <v>307</v>
      </c>
    </row>
    <row r="3" spans="1:17">
      <c r="A3" s="40">
        <v>10</v>
      </c>
      <c r="B3" s="38" t="s">
        <v>9</v>
      </c>
      <c r="C3" s="97">
        <v>400926</v>
      </c>
      <c r="D3" s="97">
        <v>436601</v>
      </c>
      <c r="E3" s="97">
        <v>445262</v>
      </c>
      <c r="F3" s="97"/>
      <c r="G3" s="97"/>
      <c r="H3" s="97"/>
      <c r="I3" s="91">
        <f t="shared" ref="I3:I27" si="0">E3/$E$27</f>
        <v>0.12052453897391922</v>
      </c>
      <c r="J3" s="91">
        <f t="shared" ref="J3:J27" si="1">(E3-C3)/C3</f>
        <v>0.11058399804452693</v>
      </c>
      <c r="K3" s="53">
        <f t="shared" ref="K3:K27" si="2">E3-C3</f>
        <v>44336</v>
      </c>
      <c r="L3" s="39">
        <f>K3/$K$27</f>
        <v>0.13634588357581964</v>
      </c>
      <c r="M3" s="68">
        <f>E3-D3</f>
        <v>8661</v>
      </c>
      <c r="N3" s="98">
        <f>H3-G3</f>
        <v>0</v>
      </c>
      <c r="O3" s="57"/>
      <c r="P3" s="58"/>
      <c r="Q3" s="57"/>
    </row>
    <row r="4" spans="1:17">
      <c r="A4" s="40">
        <v>11</v>
      </c>
      <c r="B4" s="38" t="s">
        <v>10</v>
      </c>
      <c r="C4" s="97">
        <v>14224</v>
      </c>
      <c r="D4" s="97">
        <v>15896</v>
      </c>
      <c r="E4" s="97">
        <v>16249</v>
      </c>
      <c r="F4" s="97"/>
      <c r="G4" s="97"/>
      <c r="H4" s="97"/>
      <c r="I4" s="91">
        <f t="shared" si="0"/>
        <v>4.3983165726857749E-3</v>
      </c>
      <c r="J4" s="91">
        <f t="shared" si="1"/>
        <v>0.14236501687289088</v>
      </c>
      <c r="K4" s="53">
        <f t="shared" si="2"/>
        <v>2025</v>
      </c>
      <c r="L4" s="39">
        <f t="shared" ref="L4:L27" si="3">K4/$K$27</f>
        <v>6.2274543089370889E-3</v>
      </c>
      <c r="M4" s="68">
        <f t="shared" ref="M4:M27" si="4">E4-D4</f>
        <v>353</v>
      </c>
      <c r="N4" s="98">
        <f t="shared" ref="N4:N27" si="5">H4-G4</f>
        <v>0</v>
      </c>
      <c r="O4" s="57"/>
      <c r="P4" s="58"/>
      <c r="Q4" s="57"/>
    </row>
    <row r="5" spans="1:17" ht="17.25" customHeight="1">
      <c r="A5" s="40">
        <v>12</v>
      </c>
      <c r="B5" s="38" t="s">
        <v>11</v>
      </c>
      <c r="C5" s="97">
        <v>4191</v>
      </c>
      <c r="D5" s="97">
        <v>4921</v>
      </c>
      <c r="E5" s="97">
        <v>5182</v>
      </c>
      <c r="F5" s="97"/>
      <c r="G5" s="97"/>
      <c r="H5" s="97"/>
      <c r="I5" s="91">
        <f t="shared" si="0"/>
        <v>1.4026756403260315E-3</v>
      </c>
      <c r="J5" s="91">
        <f t="shared" si="1"/>
        <v>0.23645907897876403</v>
      </c>
      <c r="K5" s="53">
        <f t="shared" si="2"/>
        <v>991</v>
      </c>
      <c r="L5" s="39">
        <f t="shared" si="3"/>
        <v>3.0476085037810644E-3</v>
      </c>
      <c r="M5" s="68">
        <f t="shared" si="4"/>
        <v>261</v>
      </c>
      <c r="N5" s="98">
        <f t="shared" si="5"/>
        <v>0</v>
      </c>
      <c r="O5" s="57"/>
      <c r="P5" s="58"/>
      <c r="Q5" s="57"/>
    </row>
    <row r="6" spans="1:17">
      <c r="A6" s="40">
        <v>13</v>
      </c>
      <c r="B6" s="38" t="s">
        <v>12</v>
      </c>
      <c r="C6" s="97">
        <v>377340</v>
      </c>
      <c r="D6" s="97">
        <v>427809</v>
      </c>
      <c r="E6" s="97">
        <v>426023</v>
      </c>
      <c r="F6" s="97"/>
      <c r="G6" s="97"/>
      <c r="H6" s="97"/>
      <c r="I6" s="91">
        <f t="shared" si="0"/>
        <v>0.11531688234631741</v>
      </c>
      <c r="J6" s="91">
        <f t="shared" si="1"/>
        <v>0.12901627179731806</v>
      </c>
      <c r="K6" s="53">
        <f t="shared" si="2"/>
        <v>48683</v>
      </c>
      <c r="L6" s="39">
        <f t="shared" si="3"/>
        <v>0.1497141521590046</v>
      </c>
      <c r="M6" s="68">
        <f t="shared" si="4"/>
        <v>-1786</v>
      </c>
      <c r="N6" s="98">
        <f t="shared" si="5"/>
        <v>0</v>
      </c>
      <c r="O6" s="57"/>
      <c r="P6" s="58"/>
      <c r="Q6" s="57"/>
    </row>
    <row r="7" spans="1:17">
      <c r="A7" s="40">
        <v>14</v>
      </c>
      <c r="B7" s="38" t="s">
        <v>13</v>
      </c>
      <c r="C7" s="97">
        <v>441765</v>
      </c>
      <c r="D7" s="97">
        <v>503160</v>
      </c>
      <c r="E7" s="97">
        <v>502189</v>
      </c>
      <c r="F7" s="97"/>
      <c r="G7" s="97"/>
      <c r="H7" s="97"/>
      <c r="I7" s="91">
        <f t="shared" si="0"/>
        <v>0.13593366984555952</v>
      </c>
      <c r="J7" s="91">
        <f t="shared" si="1"/>
        <v>0.13677860400891878</v>
      </c>
      <c r="K7" s="53">
        <f t="shared" si="2"/>
        <v>60424</v>
      </c>
      <c r="L7" s="39">
        <f t="shared" si="3"/>
        <v>0.18582108600652575</v>
      </c>
      <c r="M7" s="68">
        <f t="shared" si="4"/>
        <v>-971</v>
      </c>
      <c r="N7" s="98">
        <f t="shared" si="5"/>
        <v>0</v>
      </c>
      <c r="O7" s="57"/>
      <c r="P7" s="58"/>
      <c r="Q7" s="57"/>
    </row>
    <row r="8" spans="1:17">
      <c r="A8" s="40">
        <v>15</v>
      </c>
      <c r="B8" s="38" t="s">
        <v>14</v>
      </c>
      <c r="C8" s="97">
        <v>56793</v>
      </c>
      <c r="D8" s="97">
        <v>63578</v>
      </c>
      <c r="E8" s="97">
        <v>63408</v>
      </c>
      <c r="F8" s="97"/>
      <c r="G8" s="97"/>
      <c r="H8" s="97"/>
      <c r="I8" s="91">
        <f t="shared" si="0"/>
        <v>1.7163422810071979E-2</v>
      </c>
      <c r="J8" s="91">
        <f t="shared" si="1"/>
        <v>0.11647562199566848</v>
      </c>
      <c r="K8" s="53">
        <f t="shared" si="2"/>
        <v>6615</v>
      </c>
      <c r="L8" s="39">
        <f t="shared" si="3"/>
        <v>2.0343017409194489E-2</v>
      </c>
      <c r="M8" s="68">
        <f t="shared" si="4"/>
        <v>-170</v>
      </c>
      <c r="N8" s="98">
        <f t="shared" si="5"/>
        <v>0</v>
      </c>
      <c r="O8" s="57"/>
      <c r="P8" s="58"/>
      <c r="Q8" s="57"/>
    </row>
    <row r="9" spans="1:17">
      <c r="A9" s="40">
        <v>16</v>
      </c>
      <c r="B9" s="38" t="s">
        <v>15</v>
      </c>
      <c r="C9" s="97">
        <v>60190</v>
      </c>
      <c r="D9" s="97">
        <v>64958</v>
      </c>
      <c r="E9" s="97">
        <v>64418</v>
      </c>
      <c r="F9" s="97"/>
      <c r="G9" s="97"/>
      <c r="H9" s="97"/>
      <c r="I9" s="91">
        <f t="shared" si="0"/>
        <v>1.7436811925612174E-2</v>
      </c>
      <c r="J9" s="91">
        <f t="shared" si="1"/>
        <v>7.0244226615716901E-2</v>
      </c>
      <c r="K9" s="53">
        <f t="shared" si="2"/>
        <v>4228</v>
      </c>
      <c r="L9" s="39">
        <f t="shared" si="3"/>
        <v>1.3002309539844945E-2</v>
      </c>
      <c r="M9" s="68">
        <f t="shared" si="4"/>
        <v>-540</v>
      </c>
      <c r="N9" s="98">
        <f t="shared" si="5"/>
        <v>0</v>
      </c>
      <c r="O9" s="57"/>
      <c r="P9" s="58"/>
      <c r="Q9" s="57"/>
    </row>
    <row r="10" spans="1:17">
      <c r="A10" s="40">
        <v>17</v>
      </c>
      <c r="B10" s="38" t="s">
        <v>16</v>
      </c>
      <c r="C10" s="97">
        <v>49495</v>
      </c>
      <c r="D10" s="97">
        <v>55572</v>
      </c>
      <c r="E10" s="97">
        <v>55378</v>
      </c>
      <c r="F10" s="97"/>
      <c r="G10" s="97"/>
      <c r="H10" s="97"/>
      <c r="I10" s="91">
        <f t="shared" si="0"/>
        <v>1.4989844000381121E-2</v>
      </c>
      <c r="J10" s="91">
        <f t="shared" si="1"/>
        <v>0.1188604909586827</v>
      </c>
      <c r="K10" s="53">
        <f t="shared" si="2"/>
        <v>5883</v>
      </c>
      <c r="L10" s="39">
        <f t="shared" si="3"/>
        <v>1.8091907999741676E-2</v>
      </c>
      <c r="M10" s="68">
        <f t="shared" si="4"/>
        <v>-194</v>
      </c>
      <c r="N10" s="98">
        <f t="shared" si="5"/>
        <v>0</v>
      </c>
      <c r="O10" s="57"/>
      <c r="P10" s="58"/>
      <c r="Q10" s="57"/>
    </row>
    <row r="11" spans="1:17">
      <c r="A11" s="40">
        <v>18</v>
      </c>
      <c r="B11" s="38" t="s">
        <v>17</v>
      </c>
      <c r="C11" s="97">
        <v>50705</v>
      </c>
      <c r="D11" s="97">
        <v>52316</v>
      </c>
      <c r="E11" s="97">
        <v>51953</v>
      </c>
      <c r="F11" s="97"/>
      <c r="G11" s="97"/>
      <c r="H11" s="97"/>
      <c r="I11" s="91">
        <f t="shared" si="0"/>
        <v>1.4062757148177984E-2</v>
      </c>
      <c r="J11" s="91">
        <f t="shared" si="1"/>
        <v>2.461295730204122E-2</v>
      </c>
      <c r="K11" s="53">
        <f t="shared" si="2"/>
        <v>1248</v>
      </c>
      <c r="L11" s="39">
        <f t="shared" si="3"/>
        <v>3.8379570259523391E-3</v>
      </c>
      <c r="M11" s="68">
        <f t="shared" si="4"/>
        <v>-363</v>
      </c>
      <c r="N11" s="98">
        <f t="shared" si="5"/>
        <v>0</v>
      </c>
      <c r="O11" s="57"/>
      <c r="P11" s="58"/>
      <c r="Q11" s="57"/>
    </row>
    <row r="12" spans="1:17">
      <c r="A12" s="40">
        <v>19</v>
      </c>
      <c r="B12" s="38" t="s">
        <v>18</v>
      </c>
      <c r="C12" s="97">
        <v>7346</v>
      </c>
      <c r="D12" s="97">
        <v>8640</v>
      </c>
      <c r="E12" s="97">
        <v>8646</v>
      </c>
      <c r="F12" s="97"/>
      <c r="G12" s="97"/>
      <c r="H12" s="97"/>
      <c r="I12" s="91">
        <f t="shared" si="0"/>
        <v>2.340319101941117E-3</v>
      </c>
      <c r="J12" s="91">
        <f t="shared" si="1"/>
        <v>0.17696705690171521</v>
      </c>
      <c r="K12" s="53">
        <f t="shared" si="2"/>
        <v>1300</v>
      </c>
      <c r="L12" s="39">
        <f t="shared" si="3"/>
        <v>3.9978719020336865E-3</v>
      </c>
      <c r="M12" s="68">
        <f t="shared" si="4"/>
        <v>6</v>
      </c>
      <c r="N12" s="98">
        <f t="shared" si="5"/>
        <v>0</v>
      </c>
      <c r="O12" s="57"/>
      <c r="P12" s="58"/>
      <c r="Q12" s="57"/>
    </row>
    <row r="13" spans="1:17">
      <c r="A13" s="40">
        <v>20</v>
      </c>
      <c r="B13" s="38" t="s">
        <v>19</v>
      </c>
      <c r="C13" s="97">
        <v>70751</v>
      </c>
      <c r="D13" s="97">
        <v>80372</v>
      </c>
      <c r="E13" s="97">
        <v>80867</v>
      </c>
      <c r="F13" s="97"/>
      <c r="G13" s="97"/>
      <c r="H13" s="97"/>
      <c r="I13" s="91">
        <f t="shared" si="0"/>
        <v>2.188926495682076E-2</v>
      </c>
      <c r="J13" s="91">
        <f t="shared" si="1"/>
        <v>0.14298031123235008</v>
      </c>
      <c r="K13" s="53">
        <f t="shared" si="2"/>
        <v>10116</v>
      </c>
      <c r="L13" s="39">
        <f t="shared" si="3"/>
        <v>3.1109593969979057E-2</v>
      </c>
      <c r="M13" s="68">
        <f t="shared" si="4"/>
        <v>495</v>
      </c>
      <c r="N13" s="98">
        <f t="shared" si="5"/>
        <v>0</v>
      </c>
    </row>
    <row r="14" spans="1:17">
      <c r="A14" s="40">
        <v>21</v>
      </c>
      <c r="B14" s="38" t="s">
        <v>20</v>
      </c>
      <c r="C14" s="97">
        <v>19788</v>
      </c>
      <c r="D14" s="97">
        <v>23990</v>
      </c>
      <c r="E14" s="97">
        <v>23734</v>
      </c>
      <c r="F14" s="97"/>
      <c r="G14" s="97"/>
      <c r="H14" s="97"/>
      <c r="I14" s="91">
        <f t="shared" si="0"/>
        <v>6.424373532901974E-3</v>
      </c>
      <c r="J14" s="91">
        <f t="shared" si="1"/>
        <v>0.19941378613300992</v>
      </c>
      <c r="K14" s="53">
        <f t="shared" si="2"/>
        <v>3946</v>
      </c>
      <c r="L14" s="39">
        <f t="shared" si="3"/>
        <v>1.2135078865711482E-2</v>
      </c>
      <c r="M14" s="68">
        <f t="shared" si="4"/>
        <v>-256</v>
      </c>
      <c r="N14" s="98">
        <f t="shared" si="5"/>
        <v>0</v>
      </c>
      <c r="O14" s="57"/>
    </row>
    <row r="15" spans="1:17">
      <c r="A15" s="40">
        <v>22</v>
      </c>
      <c r="B15" s="38" t="s">
        <v>21</v>
      </c>
      <c r="C15" s="97">
        <v>186304</v>
      </c>
      <c r="D15" s="97">
        <v>211070</v>
      </c>
      <c r="E15" s="97">
        <v>211440</v>
      </c>
      <c r="F15" s="97"/>
      <c r="G15" s="97"/>
      <c r="H15" s="97"/>
      <c r="I15" s="91">
        <f t="shared" si="0"/>
        <v>5.7233063950315723E-2</v>
      </c>
      <c r="J15" s="91">
        <f t="shared" si="1"/>
        <v>0.13491927172792856</v>
      </c>
      <c r="K15" s="53">
        <f t="shared" si="2"/>
        <v>25136</v>
      </c>
      <c r="L15" s="39">
        <f t="shared" si="3"/>
        <v>7.7300390868860577E-2</v>
      </c>
      <c r="M15" s="68">
        <f t="shared" si="4"/>
        <v>370</v>
      </c>
      <c r="N15" s="98">
        <f t="shared" si="5"/>
        <v>0</v>
      </c>
      <c r="O15" s="57"/>
    </row>
    <row r="16" spans="1:17">
      <c r="A16" s="40">
        <v>23</v>
      </c>
      <c r="B16" s="38" t="s">
        <v>22</v>
      </c>
      <c r="C16" s="97">
        <v>208864</v>
      </c>
      <c r="D16" s="97">
        <v>231249</v>
      </c>
      <c r="E16" s="97">
        <v>232996</v>
      </c>
      <c r="F16" s="97"/>
      <c r="G16" s="97"/>
      <c r="H16" s="97"/>
      <c r="I16" s="91">
        <f t="shared" si="0"/>
        <v>6.3067891449904281E-2</v>
      </c>
      <c r="J16" s="91">
        <f t="shared" si="1"/>
        <v>0.11553929829937185</v>
      </c>
      <c r="K16" s="53">
        <f t="shared" si="2"/>
        <v>24132</v>
      </c>
      <c r="L16" s="39">
        <f t="shared" si="3"/>
        <v>7.4212803646059172E-2</v>
      </c>
      <c r="M16" s="68">
        <f t="shared" si="4"/>
        <v>1747</v>
      </c>
      <c r="N16" s="98">
        <f t="shared" si="5"/>
        <v>0</v>
      </c>
      <c r="O16" s="57"/>
    </row>
    <row r="17" spans="1:20">
      <c r="A17" s="40">
        <v>24</v>
      </c>
      <c r="B17" s="38" t="s">
        <v>23</v>
      </c>
      <c r="C17" s="97">
        <v>135826</v>
      </c>
      <c r="D17" s="97">
        <v>166114</v>
      </c>
      <c r="E17" s="97">
        <v>166028</v>
      </c>
      <c r="F17" s="97"/>
      <c r="G17" s="97"/>
      <c r="H17" s="97"/>
      <c r="I17" s="91">
        <f t="shared" si="0"/>
        <v>4.4940839678126274E-2</v>
      </c>
      <c r="J17" s="91">
        <f t="shared" si="1"/>
        <v>0.22235801687453066</v>
      </c>
      <c r="K17" s="53">
        <f t="shared" si="2"/>
        <v>30202</v>
      </c>
      <c r="L17" s="39">
        <f t="shared" si="3"/>
        <v>9.2879790142478005E-2</v>
      </c>
      <c r="M17" s="68">
        <f t="shared" si="4"/>
        <v>-86</v>
      </c>
      <c r="N17" s="98">
        <f t="shared" si="5"/>
        <v>0</v>
      </c>
      <c r="O17" s="57"/>
    </row>
    <row r="18" spans="1:20">
      <c r="A18" s="40">
        <v>25</v>
      </c>
      <c r="B18" s="38" t="s">
        <v>24</v>
      </c>
      <c r="C18" s="97">
        <v>424657</v>
      </c>
      <c r="D18" s="97">
        <v>380925</v>
      </c>
      <c r="E18" s="97">
        <v>380495</v>
      </c>
      <c r="F18" s="97"/>
      <c r="G18" s="97"/>
      <c r="H18" s="97"/>
      <c r="I18" s="91">
        <f t="shared" si="0"/>
        <v>0.10299325892818474</v>
      </c>
      <c r="J18" s="91">
        <f t="shared" si="1"/>
        <v>-0.10399451792858708</v>
      </c>
      <c r="K18" s="53">
        <f t="shared" si="2"/>
        <v>-44162</v>
      </c>
      <c r="L18" s="39">
        <f t="shared" si="3"/>
        <v>-0.13581078379816283</v>
      </c>
      <c r="M18" s="68">
        <f t="shared" si="4"/>
        <v>-430</v>
      </c>
      <c r="N18" s="98">
        <f t="shared" si="5"/>
        <v>0</v>
      </c>
      <c r="O18" s="57"/>
    </row>
    <row r="19" spans="1:20">
      <c r="A19" s="40">
        <v>26</v>
      </c>
      <c r="B19" s="38" t="s">
        <v>25</v>
      </c>
      <c r="C19" s="97">
        <v>32433</v>
      </c>
      <c r="D19" s="97">
        <v>35444</v>
      </c>
      <c r="E19" s="97">
        <v>35227</v>
      </c>
      <c r="F19" s="97"/>
      <c r="G19" s="97"/>
      <c r="H19" s="97"/>
      <c r="I19" s="91">
        <f t="shared" si="0"/>
        <v>9.535325121915305E-3</v>
      </c>
      <c r="J19" s="91">
        <f t="shared" si="1"/>
        <v>8.6146825763882467E-2</v>
      </c>
      <c r="K19" s="53">
        <f t="shared" si="2"/>
        <v>2794</v>
      </c>
      <c r="L19" s="39">
        <f t="shared" si="3"/>
        <v>8.5923493032939394E-3</v>
      </c>
      <c r="M19" s="68">
        <f t="shared" si="4"/>
        <v>-217</v>
      </c>
      <c r="N19" s="98">
        <f t="shared" si="5"/>
        <v>0</v>
      </c>
      <c r="O19" s="57"/>
    </row>
    <row r="20" spans="1:20">
      <c r="A20" s="40">
        <v>27</v>
      </c>
      <c r="B20" s="38" t="s">
        <v>26</v>
      </c>
      <c r="C20" s="97">
        <v>128946</v>
      </c>
      <c r="D20" s="97">
        <v>147642</v>
      </c>
      <c r="E20" s="97">
        <v>148156</v>
      </c>
      <c r="F20" s="97"/>
      <c r="G20" s="97"/>
      <c r="H20" s="97"/>
      <c r="I20" s="91">
        <f t="shared" si="0"/>
        <v>4.0103205744527887E-2</v>
      </c>
      <c r="J20" s="91">
        <f t="shared" si="1"/>
        <v>0.14897709118545749</v>
      </c>
      <c r="K20" s="53">
        <f t="shared" si="2"/>
        <v>19210</v>
      </c>
      <c r="L20" s="39">
        <f t="shared" si="3"/>
        <v>5.9076245567743942E-2</v>
      </c>
      <c r="M20" s="68">
        <f t="shared" si="4"/>
        <v>514</v>
      </c>
      <c r="N20" s="98">
        <f t="shared" si="5"/>
        <v>0</v>
      </c>
      <c r="O20" s="57"/>
    </row>
    <row r="21" spans="1:20">
      <c r="A21" s="40">
        <v>28</v>
      </c>
      <c r="B21" s="38" t="s">
        <v>27</v>
      </c>
      <c r="C21" s="97">
        <v>136222</v>
      </c>
      <c r="D21" s="97">
        <v>162560</v>
      </c>
      <c r="E21" s="97">
        <v>162466</v>
      </c>
      <c r="F21" s="97"/>
      <c r="G21" s="97"/>
      <c r="H21" s="97"/>
      <c r="I21" s="91">
        <f t="shared" si="0"/>
        <v>4.3976669351835009E-2</v>
      </c>
      <c r="J21" s="91">
        <f t="shared" si="1"/>
        <v>0.19265610547488657</v>
      </c>
      <c r="K21" s="53">
        <f t="shared" si="2"/>
        <v>26244</v>
      </c>
      <c r="L21" s="39">
        <f t="shared" si="3"/>
        <v>8.0707807843824669E-2</v>
      </c>
      <c r="M21" s="68">
        <f t="shared" si="4"/>
        <v>-94</v>
      </c>
      <c r="N21" s="98">
        <f t="shared" si="5"/>
        <v>0</v>
      </c>
      <c r="O21" s="57"/>
    </row>
    <row r="22" spans="1:20">
      <c r="A22" s="40">
        <v>29</v>
      </c>
      <c r="B22" s="38" t="s">
        <v>28</v>
      </c>
      <c r="C22" s="97">
        <v>177125</v>
      </c>
      <c r="D22" s="97">
        <v>203804</v>
      </c>
      <c r="E22" s="97">
        <v>203047</v>
      </c>
      <c r="F22" s="97"/>
      <c r="G22" s="97"/>
      <c r="H22" s="97"/>
      <c r="I22" s="91">
        <f t="shared" si="0"/>
        <v>5.4961227468405961E-2</v>
      </c>
      <c r="J22" s="91">
        <f t="shared" si="1"/>
        <v>0.14634862385321101</v>
      </c>
      <c r="K22" s="53">
        <f t="shared" si="2"/>
        <v>25922</v>
      </c>
      <c r="L22" s="39">
        <f t="shared" si="3"/>
        <v>7.9717565726551712E-2</v>
      </c>
      <c r="M22" s="68">
        <f t="shared" si="4"/>
        <v>-757</v>
      </c>
      <c r="N22" s="98">
        <f t="shared" si="5"/>
        <v>0</v>
      </c>
      <c r="O22" s="57"/>
    </row>
    <row r="23" spans="1:20">
      <c r="A23" s="40">
        <v>30</v>
      </c>
      <c r="B23" s="38" t="s">
        <v>29</v>
      </c>
      <c r="C23" s="97">
        <v>43557</v>
      </c>
      <c r="D23" s="97">
        <v>51861</v>
      </c>
      <c r="E23" s="97">
        <v>51556</v>
      </c>
      <c r="F23" s="97"/>
      <c r="G23" s="97"/>
      <c r="H23" s="97"/>
      <c r="I23" s="91">
        <f t="shared" si="0"/>
        <v>1.3955296278010204E-2</v>
      </c>
      <c r="J23" s="91">
        <f t="shared" si="1"/>
        <v>0.18364441995546066</v>
      </c>
      <c r="K23" s="53">
        <f t="shared" si="2"/>
        <v>7999</v>
      </c>
      <c r="L23" s="39">
        <f t="shared" si="3"/>
        <v>2.4599213341821122E-2</v>
      </c>
      <c r="M23" s="68">
        <f t="shared" si="4"/>
        <v>-305</v>
      </c>
      <c r="N23" s="98">
        <f t="shared" si="5"/>
        <v>0</v>
      </c>
      <c r="O23" s="57"/>
    </row>
    <row r="24" spans="1:20">
      <c r="A24" s="40">
        <v>31</v>
      </c>
      <c r="B24" s="38" t="s">
        <v>30</v>
      </c>
      <c r="C24" s="97">
        <v>149781</v>
      </c>
      <c r="D24" s="97">
        <v>160975</v>
      </c>
      <c r="E24" s="97">
        <v>161015</v>
      </c>
      <c r="F24" s="97"/>
      <c r="G24" s="97"/>
      <c r="H24" s="97"/>
      <c r="I24" s="91">
        <f t="shared" si="0"/>
        <v>4.3583909345252018E-2</v>
      </c>
      <c r="J24" s="91">
        <f t="shared" si="1"/>
        <v>7.500283747604837E-2</v>
      </c>
      <c r="K24" s="53">
        <f t="shared" si="2"/>
        <v>11234</v>
      </c>
      <c r="L24" s="39">
        <f t="shared" si="3"/>
        <v>3.4547763805728028E-2</v>
      </c>
      <c r="M24" s="68">
        <f t="shared" si="4"/>
        <v>40</v>
      </c>
      <c r="N24" s="98">
        <f t="shared" si="5"/>
        <v>0</v>
      </c>
      <c r="O24" s="21"/>
    </row>
    <row r="25" spans="1:20">
      <c r="A25" s="40">
        <v>32</v>
      </c>
      <c r="B25" s="38" t="s">
        <v>31</v>
      </c>
      <c r="C25" s="97">
        <v>52671</v>
      </c>
      <c r="D25" s="97">
        <v>58065</v>
      </c>
      <c r="E25" s="97">
        <v>58446</v>
      </c>
      <c r="F25" s="97"/>
      <c r="G25" s="97"/>
      <c r="H25" s="97"/>
      <c r="I25" s="91">
        <f t="shared" si="0"/>
        <v>1.5820297274121039E-2</v>
      </c>
      <c r="J25" s="91">
        <f t="shared" si="1"/>
        <v>0.10964287748476391</v>
      </c>
      <c r="K25" s="53">
        <f t="shared" si="2"/>
        <v>5775</v>
      </c>
      <c r="L25" s="39">
        <f t="shared" si="3"/>
        <v>1.7759777103265033E-2</v>
      </c>
      <c r="M25" s="68">
        <f t="shared" si="4"/>
        <v>381</v>
      </c>
      <c r="N25" s="98">
        <f t="shared" si="5"/>
        <v>0</v>
      </c>
      <c r="O25" s="8"/>
    </row>
    <row r="26" spans="1:20">
      <c r="A26" s="40">
        <v>33</v>
      </c>
      <c r="B26" s="38" t="s">
        <v>32</v>
      </c>
      <c r="C26" s="97">
        <v>139295</v>
      </c>
      <c r="D26" s="97">
        <v>140181</v>
      </c>
      <c r="E26" s="97">
        <v>140187</v>
      </c>
      <c r="F26" s="97"/>
      <c r="G26" s="97"/>
      <c r="H26" s="97"/>
      <c r="I26" s="91">
        <f t="shared" si="0"/>
        <v>3.7946138554686482E-2</v>
      </c>
      <c r="J26" s="91">
        <f t="shared" si="1"/>
        <v>6.403675652392405E-3</v>
      </c>
      <c r="K26" s="53">
        <f t="shared" si="2"/>
        <v>892</v>
      </c>
      <c r="L26" s="39">
        <f t="shared" si="3"/>
        <v>2.7431551820108068E-3</v>
      </c>
      <c r="M26" s="68">
        <f t="shared" si="4"/>
        <v>6</v>
      </c>
      <c r="N26" s="98">
        <f t="shared" si="5"/>
        <v>0</v>
      </c>
      <c r="O26" s="8"/>
    </row>
    <row r="27" spans="1:20" s="110" customFormat="1">
      <c r="A27" s="188" t="s">
        <v>254</v>
      </c>
      <c r="B27" s="188"/>
      <c r="C27" s="64">
        <v>3369195</v>
      </c>
      <c r="D27" s="64">
        <v>3687703</v>
      </c>
      <c r="E27" s="64">
        <v>3694368</v>
      </c>
      <c r="F27" s="64"/>
      <c r="G27" s="64"/>
      <c r="H27" s="64"/>
      <c r="I27" s="100">
        <f t="shared" si="0"/>
        <v>1</v>
      </c>
      <c r="J27" s="100">
        <f t="shared" si="1"/>
        <v>9.6513558876823696E-2</v>
      </c>
      <c r="K27" s="97">
        <f t="shared" si="2"/>
        <v>325173</v>
      </c>
      <c r="L27" s="101">
        <f t="shared" si="3"/>
        <v>1</v>
      </c>
      <c r="M27" s="97">
        <f t="shared" si="4"/>
        <v>6665</v>
      </c>
      <c r="N27" s="98">
        <f t="shared" si="5"/>
        <v>0</v>
      </c>
      <c r="O27" s="57"/>
      <c r="P27" s="111"/>
      <c r="Q27" s="111"/>
      <c r="R27" s="111"/>
      <c r="S27" s="111"/>
      <c r="T27" s="111"/>
    </row>
    <row r="28" spans="1:20">
      <c r="I28" s="57"/>
      <c r="K28" s="17"/>
      <c r="L28" s="16"/>
      <c r="N28" s="8"/>
      <c r="O28" s="8"/>
    </row>
    <row r="29" spans="1:20">
      <c r="C29" s="124"/>
      <c r="D29" s="109"/>
      <c r="E29" s="124"/>
      <c r="F29" s="128"/>
      <c r="G29" s="128"/>
      <c r="H29" s="128"/>
      <c r="N29" s="8"/>
      <c r="O29" s="8"/>
    </row>
    <row r="30" spans="1:20">
      <c r="E30" s="159"/>
      <c r="F30" s="159"/>
      <c r="N30" s="8"/>
      <c r="O30" s="8"/>
    </row>
    <row r="31" spans="1:20">
      <c r="B31" s="7"/>
      <c r="N31" s="8"/>
    </row>
    <row r="32" spans="1:20">
      <c r="B32" s="7"/>
      <c r="N32" s="8"/>
    </row>
    <row r="33" spans="2:14">
      <c r="B33" s="7"/>
      <c r="N33" s="8"/>
    </row>
    <row r="34" spans="2:14">
      <c r="B34" s="56"/>
      <c r="N34" s="8"/>
    </row>
    <row r="35" spans="2:14">
      <c r="B35" s="7"/>
      <c r="N35" s="8"/>
    </row>
    <row r="36" spans="2:14">
      <c r="B36" s="7"/>
      <c r="N36" s="8"/>
    </row>
    <row r="37" spans="2:14">
      <c r="B37" s="7"/>
      <c r="N37" s="7"/>
    </row>
    <row r="38" spans="2:14">
      <c r="N38" s="7"/>
    </row>
    <row r="39" spans="2:14">
      <c r="N39" s="7"/>
    </row>
    <row r="40" spans="2:14">
      <c r="N40" s="7"/>
    </row>
    <row r="41" spans="2:14">
      <c r="N41" s="7"/>
    </row>
    <row r="42" spans="2:14">
      <c r="N42" s="7"/>
    </row>
    <row r="43" spans="2:14">
      <c r="N43" s="7"/>
    </row>
    <row r="44" spans="2:14">
      <c r="N44" s="7"/>
    </row>
    <row r="45" spans="2:14">
      <c r="N45" s="7"/>
    </row>
    <row r="46" spans="2:14">
      <c r="N46" s="7"/>
    </row>
    <row r="47" spans="2:14">
      <c r="N47" s="7"/>
    </row>
    <row r="48" spans="2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O1" sqref="O1:X1048576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5" ht="45">
      <c r="A2" s="93" t="s">
        <v>91</v>
      </c>
      <c r="B2" s="93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300</v>
      </c>
      <c r="J2" s="92" t="s">
        <v>302</v>
      </c>
      <c r="K2" s="92" t="s">
        <v>303</v>
      </c>
      <c r="L2" s="92" t="s">
        <v>309</v>
      </c>
      <c r="M2" s="122" t="s">
        <v>308</v>
      </c>
      <c r="N2" s="161" t="s">
        <v>307</v>
      </c>
    </row>
    <row r="3" spans="1:15">
      <c r="A3" s="41">
        <v>1</v>
      </c>
      <c r="B3" s="104" t="s">
        <v>92</v>
      </c>
      <c r="C3" s="98">
        <v>299007</v>
      </c>
      <c r="D3" s="98">
        <v>307504</v>
      </c>
      <c r="E3" s="98">
        <v>306823</v>
      </c>
      <c r="F3" s="98"/>
      <c r="G3" s="97"/>
      <c r="H3" s="98"/>
      <c r="I3" s="100">
        <f t="shared" ref="I3:I66" si="0">E3/$E$84</f>
        <v>2.112039567898634E-2</v>
      </c>
      <c r="J3" s="100">
        <f t="shared" ref="J3:J66" si="1">(E3-C3)/C3</f>
        <v>2.6139856257545811E-2</v>
      </c>
      <c r="K3" s="97">
        <f t="shared" ref="K3:K66" si="2">E3-C3</f>
        <v>7816</v>
      </c>
      <c r="L3" s="101">
        <f>K3/$K$84</f>
        <v>1.1528482697688551E-2</v>
      </c>
      <c r="M3" s="98">
        <f t="shared" ref="M3:M66" si="3">E3-D3</f>
        <v>-681</v>
      </c>
      <c r="N3" s="98">
        <f>H3-G3</f>
        <v>0</v>
      </c>
      <c r="O3" s="8"/>
    </row>
    <row r="4" spans="1:15">
      <c r="A4" s="41">
        <v>2</v>
      </c>
      <c r="B4" s="104" t="s">
        <v>93</v>
      </c>
      <c r="C4" s="98">
        <v>49744</v>
      </c>
      <c r="D4" s="98">
        <v>52566</v>
      </c>
      <c r="E4" s="98">
        <v>52862</v>
      </c>
      <c r="F4" s="98"/>
      <c r="G4" s="97"/>
      <c r="H4" s="98"/>
      <c r="I4" s="100">
        <f t="shared" si="0"/>
        <v>3.638796167114512E-3</v>
      </c>
      <c r="J4" s="100">
        <f t="shared" si="1"/>
        <v>6.2680926342875518E-2</v>
      </c>
      <c r="K4" s="97">
        <f t="shared" si="2"/>
        <v>3118</v>
      </c>
      <c r="L4" s="101">
        <f t="shared" ref="L4:L67" si="4">K4/$K$84</f>
        <v>4.5990032051423874E-3</v>
      </c>
      <c r="M4" s="98">
        <f t="shared" si="3"/>
        <v>296</v>
      </c>
      <c r="N4" s="98">
        <f t="shared" ref="N4:N67" si="5">H4-G4</f>
        <v>0</v>
      </c>
      <c r="O4" s="8"/>
    </row>
    <row r="5" spans="1:15">
      <c r="A5" s="41">
        <v>3</v>
      </c>
      <c r="B5" s="104" t="s">
        <v>94</v>
      </c>
      <c r="C5" s="98">
        <v>88564</v>
      </c>
      <c r="D5" s="98">
        <v>91326</v>
      </c>
      <c r="E5" s="98">
        <v>93451</v>
      </c>
      <c r="F5" s="98"/>
      <c r="G5" s="97"/>
      <c r="H5" s="98"/>
      <c r="I5" s="100">
        <f t="shared" si="0"/>
        <v>6.4327710002084343E-3</v>
      </c>
      <c r="J5" s="100">
        <f t="shared" si="1"/>
        <v>5.5180434488053834E-2</v>
      </c>
      <c r="K5" s="97">
        <f t="shared" si="2"/>
        <v>4887</v>
      </c>
      <c r="L5" s="101">
        <f t="shared" si="4"/>
        <v>7.2082516560393996E-3</v>
      </c>
      <c r="M5" s="98">
        <f t="shared" si="3"/>
        <v>2125</v>
      </c>
      <c r="N5" s="98">
        <f t="shared" si="5"/>
        <v>0</v>
      </c>
      <c r="O5" s="8"/>
    </row>
    <row r="6" spans="1:15">
      <c r="A6" s="41">
        <v>4</v>
      </c>
      <c r="B6" s="104" t="s">
        <v>95</v>
      </c>
      <c r="C6" s="98">
        <v>24064</v>
      </c>
      <c r="D6" s="98">
        <v>26842</v>
      </c>
      <c r="E6" s="98">
        <v>27941</v>
      </c>
      <c r="F6" s="98"/>
      <c r="G6" s="97"/>
      <c r="H6" s="98"/>
      <c r="I6" s="100">
        <f t="shared" si="0"/>
        <v>1.9233400874985166E-3</v>
      </c>
      <c r="J6" s="100">
        <f t="shared" si="1"/>
        <v>0.16111203457446807</v>
      </c>
      <c r="K6" s="97">
        <f t="shared" si="2"/>
        <v>3877</v>
      </c>
      <c r="L6" s="101">
        <f t="shared" si="4"/>
        <v>5.7185168140914166E-3</v>
      </c>
      <c r="M6" s="98">
        <f t="shared" si="3"/>
        <v>1099</v>
      </c>
      <c r="N6" s="98">
        <f t="shared" si="5"/>
        <v>0</v>
      </c>
      <c r="O6" s="8"/>
    </row>
    <row r="7" spans="1:15">
      <c r="A7" s="41">
        <v>5</v>
      </c>
      <c r="B7" s="104" t="s">
        <v>96</v>
      </c>
      <c r="C7" s="98">
        <v>39475</v>
      </c>
      <c r="D7" s="98">
        <v>40802</v>
      </c>
      <c r="E7" s="98">
        <v>40919</v>
      </c>
      <c r="F7" s="98"/>
      <c r="G7" s="97"/>
      <c r="H7" s="98"/>
      <c r="I7" s="100">
        <f t="shared" si="0"/>
        <v>2.8166906352797608E-3</v>
      </c>
      <c r="J7" s="100">
        <f t="shared" si="1"/>
        <v>3.6580113996200127E-2</v>
      </c>
      <c r="K7" s="97">
        <f t="shared" si="2"/>
        <v>1444</v>
      </c>
      <c r="L7" s="101">
        <f t="shared" si="4"/>
        <v>2.1298783284880076E-3</v>
      </c>
      <c r="M7" s="98">
        <f t="shared" si="3"/>
        <v>117</v>
      </c>
      <c r="N7" s="98">
        <f t="shared" si="5"/>
        <v>0</v>
      </c>
      <c r="O7" s="8"/>
    </row>
    <row r="8" spans="1:15">
      <c r="A8" s="41">
        <v>6</v>
      </c>
      <c r="B8" s="104" t="s">
        <v>97</v>
      </c>
      <c r="C8" s="98">
        <v>1096464</v>
      </c>
      <c r="D8" s="98">
        <v>1146187</v>
      </c>
      <c r="E8" s="98">
        <v>1158061</v>
      </c>
      <c r="F8" s="98"/>
      <c r="G8" s="97"/>
      <c r="H8" s="98"/>
      <c r="I8" s="100">
        <f t="shared" si="0"/>
        <v>7.9716013924649068E-2</v>
      </c>
      <c r="J8" s="100">
        <f t="shared" si="1"/>
        <v>5.6177859008594899E-2</v>
      </c>
      <c r="K8" s="97">
        <f t="shared" si="2"/>
        <v>61597</v>
      </c>
      <c r="L8" s="101">
        <f t="shared" si="4"/>
        <v>9.0854650553930619E-2</v>
      </c>
      <c r="M8" s="98">
        <f t="shared" si="3"/>
        <v>11874</v>
      </c>
      <c r="N8" s="98">
        <f t="shared" si="5"/>
        <v>0</v>
      </c>
      <c r="O8" s="8"/>
    </row>
    <row r="9" spans="1:15">
      <c r="A9" s="41">
        <v>7</v>
      </c>
      <c r="B9" s="104" t="s">
        <v>98</v>
      </c>
      <c r="C9" s="98">
        <v>489419</v>
      </c>
      <c r="D9" s="98">
        <v>496384</v>
      </c>
      <c r="E9" s="98">
        <v>556134</v>
      </c>
      <c r="F9" s="98"/>
      <c r="G9" s="97"/>
      <c r="H9" s="98"/>
      <c r="I9" s="100">
        <f t="shared" si="0"/>
        <v>3.8281908887330449E-2</v>
      </c>
      <c r="J9" s="100">
        <f t="shared" si="1"/>
        <v>0.13631469150155592</v>
      </c>
      <c r="K9" s="97">
        <f t="shared" si="2"/>
        <v>66715</v>
      </c>
      <c r="L9" s="101">
        <f t="shared" si="4"/>
        <v>9.8403623743128416E-2</v>
      </c>
      <c r="M9" s="98">
        <f t="shared" si="3"/>
        <v>59750</v>
      </c>
      <c r="N9" s="98">
        <f t="shared" si="5"/>
        <v>0</v>
      </c>
      <c r="O9" s="8"/>
    </row>
    <row r="10" spans="1:15">
      <c r="A10" s="41">
        <v>8</v>
      </c>
      <c r="B10" s="104" t="s">
        <v>99</v>
      </c>
      <c r="C10" s="98">
        <v>24847</v>
      </c>
      <c r="D10" s="98">
        <v>24524</v>
      </c>
      <c r="E10" s="98">
        <v>25885</v>
      </c>
      <c r="F10" s="98"/>
      <c r="G10" s="97"/>
      <c r="H10" s="98"/>
      <c r="I10" s="100">
        <f t="shared" si="0"/>
        <v>1.7818137563043236E-3</v>
      </c>
      <c r="J10" s="100">
        <f t="shared" si="1"/>
        <v>4.1775667082545175E-2</v>
      </c>
      <c r="K10" s="97">
        <f t="shared" si="2"/>
        <v>1038</v>
      </c>
      <c r="L10" s="101">
        <f t="shared" si="4"/>
        <v>1.531034421724759E-3</v>
      </c>
      <c r="M10" s="98">
        <f t="shared" si="3"/>
        <v>1361</v>
      </c>
      <c r="N10" s="98">
        <f t="shared" si="5"/>
        <v>0</v>
      </c>
      <c r="O10" s="8"/>
    </row>
    <row r="11" spans="1:15">
      <c r="A11" s="41">
        <v>9</v>
      </c>
      <c r="B11" s="104" t="s">
        <v>100</v>
      </c>
      <c r="C11" s="98">
        <v>156900</v>
      </c>
      <c r="D11" s="98">
        <v>157744</v>
      </c>
      <c r="E11" s="98">
        <v>161424</v>
      </c>
      <c r="F11" s="98"/>
      <c r="G11" s="97"/>
      <c r="H11" s="98"/>
      <c r="I11" s="100">
        <f t="shared" si="0"/>
        <v>1.1111744400141746E-2</v>
      </c>
      <c r="J11" s="100">
        <f t="shared" si="1"/>
        <v>2.8833652007648182E-2</v>
      </c>
      <c r="K11" s="97">
        <f t="shared" si="2"/>
        <v>4524</v>
      </c>
      <c r="L11" s="101">
        <f t="shared" si="4"/>
        <v>6.6728321039333429E-3</v>
      </c>
      <c r="M11" s="98">
        <f t="shared" si="3"/>
        <v>3680</v>
      </c>
      <c r="N11" s="98">
        <f t="shared" si="5"/>
        <v>0</v>
      </c>
      <c r="O11" s="8"/>
    </row>
    <row r="12" spans="1:15">
      <c r="A12" s="41">
        <v>10</v>
      </c>
      <c r="B12" s="104" t="s">
        <v>101</v>
      </c>
      <c r="C12" s="98">
        <v>165607</v>
      </c>
      <c r="D12" s="98">
        <v>172912</v>
      </c>
      <c r="E12" s="98">
        <v>175307</v>
      </c>
      <c r="F12" s="98"/>
      <c r="G12" s="97"/>
      <c r="H12" s="98"/>
      <c r="I12" s="100">
        <f t="shared" si="0"/>
        <v>1.2067391314523548E-2</v>
      </c>
      <c r="J12" s="100">
        <f t="shared" si="1"/>
        <v>5.8572403340438506E-2</v>
      </c>
      <c r="K12" s="97">
        <f t="shared" si="2"/>
        <v>9700</v>
      </c>
      <c r="L12" s="101">
        <f t="shared" si="4"/>
        <v>1.4307354422668749E-2</v>
      </c>
      <c r="M12" s="98">
        <f t="shared" si="3"/>
        <v>2395</v>
      </c>
      <c r="N12" s="98">
        <f t="shared" si="5"/>
        <v>0</v>
      </c>
      <c r="O12" s="8"/>
    </row>
    <row r="13" spans="1:15">
      <c r="A13" s="41">
        <v>11</v>
      </c>
      <c r="B13" s="104" t="s">
        <v>102</v>
      </c>
      <c r="C13" s="98">
        <v>43238</v>
      </c>
      <c r="D13" s="98">
        <v>45296</v>
      </c>
      <c r="E13" s="98">
        <v>46050</v>
      </c>
      <c r="F13" s="98"/>
      <c r="G13" s="97"/>
      <c r="H13" s="98"/>
      <c r="I13" s="100">
        <f t="shared" si="0"/>
        <v>3.1698869413874483E-3</v>
      </c>
      <c r="J13" s="100">
        <f t="shared" si="1"/>
        <v>6.5035385540496787E-2</v>
      </c>
      <c r="K13" s="97">
        <f t="shared" si="2"/>
        <v>2812</v>
      </c>
      <c r="L13" s="101">
        <f t="shared" si="4"/>
        <v>4.1476577975819093E-3</v>
      </c>
      <c r="M13" s="98">
        <f t="shared" si="3"/>
        <v>754</v>
      </c>
      <c r="N13" s="98">
        <f t="shared" si="5"/>
        <v>0</v>
      </c>
      <c r="O13" s="8"/>
    </row>
    <row r="14" spans="1:15">
      <c r="A14" s="41">
        <v>12</v>
      </c>
      <c r="B14" s="104" t="s">
        <v>103</v>
      </c>
      <c r="C14" s="98">
        <v>28732</v>
      </c>
      <c r="D14" s="98">
        <v>26012</v>
      </c>
      <c r="E14" s="98">
        <v>28211</v>
      </c>
      <c r="F14" s="98"/>
      <c r="G14" s="97"/>
      <c r="H14" s="98"/>
      <c r="I14" s="100">
        <f t="shared" si="0"/>
        <v>1.9419257438323843E-3</v>
      </c>
      <c r="J14" s="100">
        <f t="shared" si="1"/>
        <v>-1.8133092022831684E-2</v>
      </c>
      <c r="K14" s="97">
        <f t="shared" si="2"/>
        <v>-521</v>
      </c>
      <c r="L14" s="101">
        <f t="shared" si="4"/>
        <v>-7.6846718084643494E-4</v>
      </c>
      <c r="M14" s="98">
        <f t="shared" si="3"/>
        <v>2199</v>
      </c>
      <c r="N14" s="98">
        <f t="shared" si="5"/>
        <v>0</v>
      </c>
      <c r="O14" s="8"/>
    </row>
    <row r="15" spans="1:15">
      <c r="A15" s="41">
        <v>13</v>
      </c>
      <c r="B15" s="104" t="s">
        <v>104</v>
      </c>
      <c r="C15" s="98">
        <v>22505</v>
      </c>
      <c r="D15" s="98">
        <v>25151</v>
      </c>
      <c r="E15" s="98">
        <v>27431</v>
      </c>
      <c r="F15" s="98"/>
      <c r="G15" s="97"/>
      <c r="H15" s="98"/>
      <c r="I15" s="100">
        <f t="shared" si="0"/>
        <v>1.8882338477567663E-3</v>
      </c>
      <c r="J15" s="100">
        <f t="shared" si="1"/>
        <v>0.21888469229060209</v>
      </c>
      <c r="K15" s="97">
        <f t="shared" si="2"/>
        <v>4926</v>
      </c>
      <c r="L15" s="101">
        <f t="shared" si="4"/>
        <v>7.2657760707284802E-3</v>
      </c>
      <c r="M15" s="98">
        <f t="shared" si="3"/>
        <v>2280</v>
      </c>
      <c r="N15" s="98">
        <f t="shared" si="5"/>
        <v>0</v>
      </c>
      <c r="O15" s="8"/>
    </row>
    <row r="16" spans="1:15">
      <c r="A16" s="41">
        <v>14</v>
      </c>
      <c r="B16" s="104" t="s">
        <v>105</v>
      </c>
      <c r="C16" s="98">
        <v>56248</v>
      </c>
      <c r="D16" s="98">
        <v>58037</v>
      </c>
      <c r="E16" s="98">
        <v>58346</v>
      </c>
      <c r="F16" s="98"/>
      <c r="G16" s="97"/>
      <c r="H16" s="98"/>
      <c r="I16" s="100">
        <f t="shared" si="0"/>
        <v>4.0162914979846266E-3</v>
      </c>
      <c r="J16" s="100">
        <f t="shared" si="1"/>
        <v>3.7299103968141088E-2</v>
      </c>
      <c r="K16" s="97">
        <f t="shared" si="2"/>
        <v>2098</v>
      </c>
      <c r="L16" s="101">
        <f t="shared" si="4"/>
        <v>3.0945185132741273E-3</v>
      </c>
      <c r="M16" s="98">
        <f t="shared" si="3"/>
        <v>309</v>
      </c>
      <c r="N16" s="98">
        <f t="shared" si="5"/>
        <v>0</v>
      </c>
      <c r="O16" s="8"/>
    </row>
    <row r="17" spans="1:15">
      <c r="A17" s="41">
        <v>15</v>
      </c>
      <c r="B17" s="104" t="s">
        <v>106</v>
      </c>
      <c r="C17" s="98">
        <v>36041</v>
      </c>
      <c r="D17" s="98">
        <v>35737</v>
      </c>
      <c r="E17" s="98">
        <v>36501</v>
      </c>
      <c r="F17" s="98"/>
      <c r="G17" s="97"/>
      <c r="H17" s="98"/>
      <c r="I17" s="100">
        <f t="shared" si="0"/>
        <v>2.5125742290463245E-3</v>
      </c>
      <c r="J17" s="100">
        <f t="shared" si="1"/>
        <v>1.2763241863433313E-2</v>
      </c>
      <c r="K17" s="97">
        <f t="shared" si="2"/>
        <v>460</v>
      </c>
      <c r="L17" s="101">
        <f t="shared" si="4"/>
        <v>6.784930963327448E-4</v>
      </c>
      <c r="M17" s="98">
        <f t="shared" si="3"/>
        <v>764</v>
      </c>
      <c r="N17" s="98">
        <f t="shared" si="5"/>
        <v>0</v>
      </c>
      <c r="O17" s="8"/>
    </row>
    <row r="18" spans="1:15">
      <c r="A18" s="41">
        <v>16</v>
      </c>
      <c r="B18" s="104" t="s">
        <v>107</v>
      </c>
      <c r="C18" s="98">
        <v>665956</v>
      </c>
      <c r="D18" s="98">
        <v>694142</v>
      </c>
      <c r="E18" s="98">
        <v>695612</v>
      </c>
      <c r="F18" s="98"/>
      <c r="G18" s="97"/>
      <c r="H18" s="98"/>
      <c r="I18" s="100">
        <f t="shared" si="0"/>
        <v>4.7882983606349738E-2</v>
      </c>
      <c r="J18" s="100">
        <f t="shared" si="1"/>
        <v>4.4531470547603744E-2</v>
      </c>
      <c r="K18" s="97">
        <f t="shared" si="2"/>
        <v>29656</v>
      </c>
      <c r="L18" s="101">
        <f t="shared" si="4"/>
        <v>4.3742154923573653E-2</v>
      </c>
      <c r="M18" s="98">
        <f t="shared" si="3"/>
        <v>1470</v>
      </c>
      <c r="N18" s="98">
        <f t="shared" si="5"/>
        <v>0</v>
      </c>
    </row>
    <row r="19" spans="1:15">
      <c r="A19" s="41">
        <v>17</v>
      </c>
      <c r="B19" s="104" t="s">
        <v>108</v>
      </c>
      <c r="C19" s="98">
        <v>83932</v>
      </c>
      <c r="D19" s="98">
        <v>86530</v>
      </c>
      <c r="E19" s="98">
        <v>86605</v>
      </c>
      <c r="F19" s="98"/>
      <c r="G19" s="97"/>
      <c r="H19" s="98"/>
      <c r="I19" s="100">
        <f t="shared" si="0"/>
        <v>5.9615213584985876E-3</v>
      </c>
      <c r="J19" s="100">
        <f t="shared" si="1"/>
        <v>3.1847209645903825E-2</v>
      </c>
      <c r="K19" s="97">
        <f t="shared" si="2"/>
        <v>2673</v>
      </c>
      <c r="L19" s="101">
        <f t="shared" si="4"/>
        <v>3.9426348836900582E-3</v>
      </c>
      <c r="M19" s="98">
        <f t="shared" si="3"/>
        <v>75</v>
      </c>
      <c r="N19" s="98">
        <f t="shared" si="5"/>
        <v>0</v>
      </c>
    </row>
    <row r="20" spans="1:15">
      <c r="A20" s="41">
        <v>18</v>
      </c>
      <c r="B20" s="104" t="s">
        <v>109</v>
      </c>
      <c r="C20" s="98">
        <v>25565</v>
      </c>
      <c r="D20" s="98">
        <v>25951</v>
      </c>
      <c r="E20" s="98">
        <v>26956</v>
      </c>
      <c r="F20" s="98"/>
      <c r="G20" s="97"/>
      <c r="H20" s="98"/>
      <c r="I20" s="100">
        <f t="shared" si="0"/>
        <v>1.8555368597619989E-3</v>
      </c>
      <c r="J20" s="100">
        <f t="shared" si="1"/>
        <v>5.4410326618423627E-2</v>
      </c>
      <c r="K20" s="97">
        <f t="shared" si="2"/>
        <v>1391</v>
      </c>
      <c r="L20" s="101">
        <f t="shared" si="4"/>
        <v>2.0517041239105391E-3</v>
      </c>
      <c r="M20" s="98">
        <f t="shared" si="3"/>
        <v>1005</v>
      </c>
      <c r="N20" s="98">
        <f t="shared" si="5"/>
        <v>0</v>
      </c>
    </row>
    <row r="21" spans="1:15">
      <c r="A21" s="41">
        <v>19</v>
      </c>
      <c r="B21" s="104" t="s">
        <v>110</v>
      </c>
      <c r="C21" s="98">
        <v>58940</v>
      </c>
      <c r="D21" s="98">
        <v>58864</v>
      </c>
      <c r="E21" s="98">
        <v>61112</v>
      </c>
      <c r="F21" s="98"/>
      <c r="G21" s="97"/>
      <c r="H21" s="98"/>
      <c r="I21" s="100">
        <f t="shared" si="0"/>
        <v>4.2066912217604722E-3</v>
      </c>
      <c r="J21" s="100">
        <f t="shared" si="1"/>
        <v>3.6851034950797418E-2</v>
      </c>
      <c r="K21" s="97">
        <f t="shared" si="2"/>
        <v>2172</v>
      </c>
      <c r="L21" s="101">
        <f t="shared" si="4"/>
        <v>3.2036674026841776E-3</v>
      </c>
      <c r="M21" s="98">
        <f t="shared" si="3"/>
        <v>2248</v>
      </c>
      <c r="N21" s="98">
        <f t="shared" si="5"/>
        <v>0</v>
      </c>
    </row>
    <row r="22" spans="1:15">
      <c r="A22" s="41">
        <v>20</v>
      </c>
      <c r="B22" s="104" t="s">
        <v>111</v>
      </c>
      <c r="C22" s="98">
        <v>188981</v>
      </c>
      <c r="D22" s="98">
        <v>194695</v>
      </c>
      <c r="E22" s="98">
        <v>196173</v>
      </c>
      <c r="F22" s="98"/>
      <c r="G22" s="97"/>
      <c r="H22" s="98"/>
      <c r="I22" s="100">
        <f t="shared" si="0"/>
        <v>1.3503718370310528E-2</v>
      </c>
      <c r="J22" s="100">
        <f t="shared" si="1"/>
        <v>3.8056735862335364E-2</v>
      </c>
      <c r="K22" s="97">
        <f t="shared" si="2"/>
        <v>7192</v>
      </c>
      <c r="L22" s="101">
        <f t="shared" si="4"/>
        <v>1.0608092062663263E-2</v>
      </c>
      <c r="M22" s="98">
        <f t="shared" si="3"/>
        <v>1478</v>
      </c>
      <c r="N22" s="98">
        <f t="shared" si="5"/>
        <v>0</v>
      </c>
    </row>
    <row r="23" spans="1:15">
      <c r="A23" s="41">
        <v>21</v>
      </c>
      <c r="B23" s="104" t="s">
        <v>112</v>
      </c>
      <c r="C23" s="98">
        <v>139023</v>
      </c>
      <c r="D23" s="98">
        <v>142770</v>
      </c>
      <c r="E23" s="98">
        <v>144608</v>
      </c>
      <c r="F23" s="98"/>
      <c r="G23" s="97"/>
      <c r="H23" s="98"/>
      <c r="I23" s="100">
        <f t="shared" si="0"/>
        <v>9.9542021893627812E-3</v>
      </c>
      <c r="J23" s="100">
        <f t="shared" si="1"/>
        <v>4.0173208749631359E-2</v>
      </c>
      <c r="K23" s="97">
        <f t="shared" si="2"/>
        <v>5585</v>
      </c>
      <c r="L23" s="101">
        <f t="shared" si="4"/>
        <v>8.2377911804747388E-3</v>
      </c>
      <c r="M23" s="98">
        <f t="shared" si="3"/>
        <v>1838</v>
      </c>
      <c r="N23" s="98">
        <f t="shared" si="5"/>
        <v>0</v>
      </c>
    </row>
    <row r="24" spans="1:15">
      <c r="A24" s="41">
        <v>22</v>
      </c>
      <c r="B24" s="104" t="s">
        <v>113</v>
      </c>
      <c r="C24" s="98">
        <v>57348</v>
      </c>
      <c r="D24" s="98">
        <v>58819</v>
      </c>
      <c r="E24" s="98">
        <v>59743</v>
      </c>
      <c r="F24" s="98"/>
      <c r="G24" s="97"/>
      <c r="H24" s="98"/>
      <c r="I24" s="100">
        <f t="shared" si="0"/>
        <v>4.1124550605713423E-3</v>
      </c>
      <c r="J24" s="100">
        <f t="shared" si="1"/>
        <v>4.1762572365208903E-2</v>
      </c>
      <c r="K24" s="97">
        <f t="shared" si="2"/>
        <v>2395</v>
      </c>
      <c r="L24" s="101">
        <f t="shared" si="4"/>
        <v>3.532589055906356E-3</v>
      </c>
      <c r="M24" s="98">
        <f t="shared" si="3"/>
        <v>924</v>
      </c>
      <c r="N24" s="98">
        <f t="shared" si="5"/>
        <v>0</v>
      </c>
    </row>
    <row r="25" spans="1:15">
      <c r="A25" s="41">
        <v>23</v>
      </c>
      <c r="B25" s="104" t="s">
        <v>114</v>
      </c>
      <c r="C25" s="98">
        <v>64515</v>
      </c>
      <c r="D25" s="98">
        <v>68303</v>
      </c>
      <c r="E25" s="98">
        <v>69436</v>
      </c>
      <c r="F25" s="98"/>
      <c r="G25" s="97"/>
      <c r="H25" s="98"/>
      <c r="I25" s="100">
        <f t="shared" si="0"/>
        <v>4.7796801229571953E-3</v>
      </c>
      <c r="J25" s="100">
        <f t="shared" si="1"/>
        <v>7.6276834844609787E-2</v>
      </c>
      <c r="K25" s="97">
        <f t="shared" si="2"/>
        <v>4921</v>
      </c>
      <c r="L25" s="101">
        <f t="shared" si="4"/>
        <v>7.2584011457683421E-3</v>
      </c>
      <c r="M25" s="98">
        <f t="shared" si="3"/>
        <v>1133</v>
      </c>
      <c r="N25" s="98">
        <f t="shared" si="5"/>
        <v>0</v>
      </c>
    </row>
    <row r="26" spans="1:15">
      <c r="A26" s="41">
        <v>24</v>
      </c>
      <c r="B26" s="104" t="s">
        <v>115</v>
      </c>
      <c r="C26" s="98">
        <v>29197</v>
      </c>
      <c r="D26" s="98">
        <v>30923</v>
      </c>
      <c r="E26" s="98">
        <v>32947</v>
      </c>
      <c r="F26" s="98"/>
      <c r="G26" s="97"/>
      <c r="H26" s="98"/>
      <c r="I26" s="100">
        <f t="shared" si="0"/>
        <v>2.267931923081265E-3</v>
      </c>
      <c r="J26" s="100">
        <f t="shared" si="1"/>
        <v>0.12843785320409631</v>
      </c>
      <c r="K26" s="97">
        <f t="shared" si="2"/>
        <v>3750</v>
      </c>
      <c r="L26" s="101">
        <f t="shared" si="4"/>
        <v>5.5311937201038977E-3</v>
      </c>
      <c r="M26" s="98">
        <f t="shared" si="3"/>
        <v>2024</v>
      </c>
      <c r="N26" s="98">
        <f t="shared" si="5"/>
        <v>0</v>
      </c>
    </row>
    <row r="27" spans="1:15">
      <c r="A27" s="41">
        <v>25</v>
      </c>
      <c r="B27" s="104" t="s">
        <v>116</v>
      </c>
      <c r="C27" s="98">
        <v>82365</v>
      </c>
      <c r="D27" s="98">
        <v>82050</v>
      </c>
      <c r="E27" s="98">
        <v>88057</v>
      </c>
      <c r="F27" s="98"/>
      <c r="G27" s="97"/>
      <c r="H27" s="98"/>
      <c r="I27" s="100">
        <f t="shared" si="0"/>
        <v>6.0614708881162761E-3</v>
      </c>
      <c r="J27" s="100">
        <f t="shared" si="1"/>
        <v>6.9107023614399327E-2</v>
      </c>
      <c r="K27" s="97">
        <f t="shared" si="2"/>
        <v>5692</v>
      </c>
      <c r="L27" s="101">
        <f t="shared" si="4"/>
        <v>8.3956145746217035E-3</v>
      </c>
      <c r="M27" s="98">
        <f t="shared" si="3"/>
        <v>6007</v>
      </c>
      <c r="N27" s="98">
        <f t="shared" si="5"/>
        <v>0</v>
      </c>
    </row>
    <row r="28" spans="1:15">
      <c r="A28" s="41">
        <v>26</v>
      </c>
      <c r="B28" s="104" t="s">
        <v>117</v>
      </c>
      <c r="C28" s="98">
        <v>169033</v>
      </c>
      <c r="D28" s="98">
        <v>172453</v>
      </c>
      <c r="E28" s="98">
        <v>171825</v>
      </c>
      <c r="F28" s="98"/>
      <c r="G28" s="97"/>
      <c r="H28" s="98"/>
      <c r="I28" s="100">
        <f t="shared" si="0"/>
        <v>1.1827705183580853E-2</v>
      </c>
      <c r="J28" s="100">
        <f t="shared" si="1"/>
        <v>1.6517484751498227E-2</v>
      </c>
      <c r="K28" s="97">
        <f t="shared" si="2"/>
        <v>2792</v>
      </c>
      <c r="L28" s="101">
        <f t="shared" si="4"/>
        <v>4.1181580977413552E-3</v>
      </c>
      <c r="M28" s="98">
        <f t="shared" si="3"/>
        <v>-628</v>
      </c>
      <c r="N28" s="98">
        <f t="shared" si="5"/>
        <v>0</v>
      </c>
    </row>
    <row r="29" spans="1:15">
      <c r="A29" s="41">
        <v>27</v>
      </c>
      <c r="B29" s="104" t="s">
        <v>118</v>
      </c>
      <c r="C29" s="98">
        <v>272627</v>
      </c>
      <c r="D29" s="98">
        <v>293917</v>
      </c>
      <c r="E29" s="98">
        <v>294647</v>
      </c>
      <c r="F29" s="98"/>
      <c r="G29" s="97"/>
      <c r="H29" s="98"/>
      <c r="I29" s="100">
        <f t="shared" si="0"/>
        <v>2.0282251414093105E-2</v>
      </c>
      <c r="J29" s="100">
        <f t="shared" si="1"/>
        <v>8.0769696325015503E-2</v>
      </c>
      <c r="K29" s="97">
        <f t="shared" si="2"/>
        <v>22020</v>
      </c>
      <c r="L29" s="101">
        <f t="shared" si="4"/>
        <v>3.247916952445009E-2</v>
      </c>
      <c r="M29" s="98">
        <f t="shared" si="3"/>
        <v>730</v>
      </c>
      <c r="N29" s="98">
        <f t="shared" si="5"/>
        <v>0</v>
      </c>
    </row>
    <row r="30" spans="1:15">
      <c r="A30" s="41">
        <v>28</v>
      </c>
      <c r="B30" s="104" t="s">
        <v>119</v>
      </c>
      <c r="C30" s="98">
        <v>52676</v>
      </c>
      <c r="D30" s="98">
        <v>52406</v>
      </c>
      <c r="E30" s="98">
        <v>52627</v>
      </c>
      <c r="F30" s="98"/>
      <c r="G30" s="97"/>
      <c r="H30" s="98"/>
      <c r="I30" s="100">
        <f t="shared" si="0"/>
        <v>3.6226197625276271E-3</v>
      </c>
      <c r="J30" s="100">
        <f t="shared" si="1"/>
        <v>-9.3021489862555999E-4</v>
      </c>
      <c r="K30" s="97">
        <f t="shared" si="2"/>
        <v>-49</v>
      </c>
      <c r="L30" s="101">
        <f t="shared" si="4"/>
        <v>-7.2274264609357598E-5</v>
      </c>
      <c r="M30" s="98">
        <f t="shared" si="3"/>
        <v>221</v>
      </c>
      <c r="N30" s="98">
        <f t="shared" si="5"/>
        <v>0</v>
      </c>
    </row>
    <row r="31" spans="1:15">
      <c r="A31" s="41">
        <v>29</v>
      </c>
      <c r="B31" s="104" t="s">
        <v>120</v>
      </c>
      <c r="C31" s="98">
        <v>14970</v>
      </c>
      <c r="D31" s="98">
        <v>15225</v>
      </c>
      <c r="E31" s="98">
        <v>16478</v>
      </c>
      <c r="F31" s="98"/>
      <c r="G31" s="97"/>
      <c r="H31" s="98"/>
      <c r="I31" s="100">
        <f t="shared" si="0"/>
        <v>1.1342757224795303E-3</v>
      </c>
      <c r="J31" s="100">
        <f t="shared" si="1"/>
        <v>0.10073480293921176</v>
      </c>
      <c r="K31" s="97">
        <f t="shared" si="2"/>
        <v>1508</v>
      </c>
      <c r="L31" s="101">
        <f t="shared" si="4"/>
        <v>2.2242773679777808E-3</v>
      </c>
      <c r="M31" s="98">
        <f t="shared" si="3"/>
        <v>1253</v>
      </c>
      <c r="N31" s="98">
        <f t="shared" si="5"/>
        <v>0</v>
      </c>
    </row>
    <row r="32" spans="1:15">
      <c r="A32" s="41">
        <v>30</v>
      </c>
      <c r="B32" s="104" t="s">
        <v>121</v>
      </c>
      <c r="C32" s="98">
        <v>15259</v>
      </c>
      <c r="D32" s="98">
        <v>21794</v>
      </c>
      <c r="E32" s="98">
        <v>23792</v>
      </c>
      <c r="F32" s="98"/>
      <c r="G32" s="97"/>
      <c r="H32" s="98"/>
      <c r="I32" s="100">
        <f t="shared" si="0"/>
        <v>1.6377405018347484E-3</v>
      </c>
      <c r="J32" s="100">
        <f t="shared" si="1"/>
        <v>0.55921095746772398</v>
      </c>
      <c r="K32" s="97">
        <f t="shared" si="2"/>
        <v>8533</v>
      </c>
      <c r="L32" s="101">
        <f t="shared" si="4"/>
        <v>1.2586046936972416E-2</v>
      </c>
      <c r="M32" s="98">
        <f t="shared" si="3"/>
        <v>1998</v>
      </c>
      <c r="N32" s="98">
        <f t="shared" si="5"/>
        <v>0</v>
      </c>
    </row>
    <row r="33" spans="1:14">
      <c r="A33" s="41">
        <v>31</v>
      </c>
      <c r="B33" s="104" t="s">
        <v>122</v>
      </c>
      <c r="C33" s="98">
        <v>159265</v>
      </c>
      <c r="D33" s="98">
        <v>167286</v>
      </c>
      <c r="E33" s="98">
        <v>166709</v>
      </c>
      <c r="F33" s="98"/>
      <c r="G33" s="97"/>
      <c r="H33" s="98"/>
      <c r="I33" s="100">
        <f t="shared" si="0"/>
        <v>1.1475541413936158E-2</v>
      </c>
      <c r="J33" s="100">
        <f t="shared" si="1"/>
        <v>4.6739710545317552E-2</v>
      </c>
      <c r="K33" s="97">
        <f t="shared" si="2"/>
        <v>7444</v>
      </c>
      <c r="L33" s="101">
        <f t="shared" si="4"/>
        <v>1.0979788280654244E-2</v>
      </c>
      <c r="M33" s="98">
        <f t="shared" si="3"/>
        <v>-577</v>
      </c>
      <c r="N33" s="98">
        <f t="shared" si="5"/>
        <v>0</v>
      </c>
    </row>
    <row r="34" spans="1:14">
      <c r="A34" s="41">
        <v>32</v>
      </c>
      <c r="B34" s="104" t="s">
        <v>123</v>
      </c>
      <c r="C34" s="98">
        <v>58729</v>
      </c>
      <c r="D34" s="98">
        <v>59225</v>
      </c>
      <c r="E34" s="98">
        <v>59952</v>
      </c>
      <c r="F34" s="98"/>
      <c r="G34" s="97"/>
      <c r="H34" s="98"/>
      <c r="I34" s="100">
        <f t="shared" si="0"/>
        <v>4.1268417352890397E-3</v>
      </c>
      <c r="J34" s="100">
        <f t="shared" si="1"/>
        <v>2.0824464915118596E-2</v>
      </c>
      <c r="K34" s="97">
        <f t="shared" si="2"/>
        <v>1223</v>
      </c>
      <c r="L34" s="101">
        <f t="shared" si="4"/>
        <v>1.8039066452498846E-3</v>
      </c>
      <c r="M34" s="98">
        <f t="shared" si="3"/>
        <v>727</v>
      </c>
      <c r="N34" s="98">
        <f t="shared" si="5"/>
        <v>0</v>
      </c>
    </row>
    <row r="35" spans="1:14">
      <c r="A35" s="41">
        <v>33</v>
      </c>
      <c r="B35" s="104" t="s">
        <v>124</v>
      </c>
      <c r="C35" s="98">
        <v>236947</v>
      </c>
      <c r="D35" s="98">
        <v>247666</v>
      </c>
      <c r="E35" s="98">
        <v>249694</v>
      </c>
      <c r="F35" s="98"/>
      <c r="G35" s="97"/>
      <c r="H35" s="98"/>
      <c r="I35" s="100">
        <f t="shared" si="0"/>
        <v>1.7187877306032519E-2</v>
      </c>
      <c r="J35" s="100">
        <f t="shared" si="1"/>
        <v>5.3796840643688254E-2</v>
      </c>
      <c r="K35" s="97">
        <f t="shared" si="2"/>
        <v>12747</v>
      </c>
      <c r="L35" s="101">
        <f t="shared" si="4"/>
        <v>1.880163369337717E-2</v>
      </c>
      <c r="M35" s="98">
        <f t="shared" si="3"/>
        <v>2028</v>
      </c>
      <c r="N35" s="98">
        <f t="shared" si="5"/>
        <v>0</v>
      </c>
    </row>
    <row r="36" spans="1:14">
      <c r="A36" s="41">
        <v>34</v>
      </c>
      <c r="B36" s="104" t="s">
        <v>125</v>
      </c>
      <c r="C36" s="98">
        <v>4001430</v>
      </c>
      <c r="D36" s="98">
        <v>4107912</v>
      </c>
      <c r="E36" s="98">
        <v>4105918</v>
      </c>
      <c r="F36" s="98"/>
      <c r="G36" s="97"/>
      <c r="H36" s="98"/>
      <c r="I36" s="100">
        <f t="shared" si="0"/>
        <v>0.28263400327052485</v>
      </c>
      <c r="J36" s="100">
        <f t="shared" si="1"/>
        <v>2.6112664722361754E-2</v>
      </c>
      <c r="K36" s="97">
        <f t="shared" si="2"/>
        <v>104488</v>
      </c>
      <c r="L36" s="101">
        <f t="shared" si="4"/>
        <v>0.15411823184699094</v>
      </c>
      <c r="M36" s="98">
        <f t="shared" si="3"/>
        <v>-1994</v>
      </c>
      <c r="N36" s="98">
        <f t="shared" si="5"/>
        <v>0</v>
      </c>
    </row>
    <row r="37" spans="1:14">
      <c r="A37" s="41">
        <v>35</v>
      </c>
      <c r="B37" s="104" t="s">
        <v>126</v>
      </c>
      <c r="C37" s="98">
        <v>869702</v>
      </c>
      <c r="D37" s="98">
        <v>915926</v>
      </c>
      <c r="E37" s="98">
        <v>933693</v>
      </c>
      <c r="F37" s="98"/>
      <c r="G37" s="97"/>
      <c r="H37" s="98"/>
      <c r="I37" s="100">
        <f t="shared" si="0"/>
        <v>6.4271471182733353E-2</v>
      </c>
      <c r="J37" s="100">
        <f t="shared" si="1"/>
        <v>7.3578076168618681E-2</v>
      </c>
      <c r="K37" s="97">
        <f t="shared" si="2"/>
        <v>63991</v>
      </c>
      <c r="L37" s="101">
        <f t="shared" si="4"/>
        <v>9.4385764624844937E-2</v>
      </c>
      <c r="M37" s="98">
        <f t="shared" si="3"/>
        <v>17767</v>
      </c>
      <c r="N37" s="98">
        <f t="shared" si="5"/>
        <v>0</v>
      </c>
    </row>
    <row r="38" spans="1:14">
      <c r="A38" s="41">
        <v>36</v>
      </c>
      <c r="B38" s="104" t="s">
        <v>127</v>
      </c>
      <c r="C38" s="98">
        <v>23668</v>
      </c>
      <c r="D38" s="98">
        <v>23577</v>
      </c>
      <c r="E38" s="98">
        <v>25320</v>
      </c>
      <c r="F38" s="98"/>
      <c r="G38" s="97"/>
      <c r="H38" s="98"/>
      <c r="I38" s="100">
        <f t="shared" si="0"/>
        <v>1.7429215495316001E-3</v>
      </c>
      <c r="J38" s="100">
        <f t="shared" si="1"/>
        <v>6.9798884569883382E-2</v>
      </c>
      <c r="K38" s="97">
        <f t="shared" si="2"/>
        <v>1652</v>
      </c>
      <c r="L38" s="101">
        <f t="shared" si="4"/>
        <v>2.4366752068297705E-3</v>
      </c>
      <c r="M38" s="98">
        <f t="shared" si="3"/>
        <v>1743</v>
      </c>
      <c r="N38" s="98">
        <f t="shared" si="5"/>
        <v>0</v>
      </c>
    </row>
    <row r="39" spans="1:14">
      <c r="A39" s="41">
        <v>37</v>
      </c>
      <c r="B39" s="104" t="s">
        <v>128</v>
      </c>
      <c r="C39" s="98">
        <v>46503</v>
      </c>
      <c r="D39" s="98">
        <v>48561</v>
      </c>
      <c r="E39" s="98">
        <v>50050</v>
      </c>
      <c r="F39" s="98"/>
      <c r="G39" s="97"/>
      <c r="H39" s="98"/>
      <c r="I39" s="100">
        <f t="shared" si="0"/>
        <v>3.4452299981854893E-3</v>
      </c>
      <c r="J39" s="100">
        <f t="shared" si="1"/>
        <v>7.6274648947379745E-2</v>
      </c>
      <c r="K39" s="97">
        <f t="shared" si="2"/>
        <v>3547</v>
      </c>
      <c r="L39" s="101">
        <f t="shared" si="4"/>
        <v>5.2317717667222739E-3</v>
      </c>
      <c r="M39" s="98">
        <f t="shared" si="3"/>
        <v>1489</v>
      </c>
      <c r="N39" s="98">
        <f t="shared" si="5"/>
        <v>0</v>
      </c>
    </row>
    <row r="40" spans="1:14">
      <c r="A40" s="41">
        <v>38</v>
      </c>
      <c r="B40" s="104" t="s">
        <v>129</v>
      </c>
      <c r="C40" s="98">
        <v>213779</v>
      </c>
      <c r="D40" s="98">
        <v>214560</v>
      </c>
      <c r="E40" s="98">
        <v>219482</v>
      </c>
      <c r="F40" s="98"/>
      <c r="G40" s="97"/>
      <c r="H40" s="98"/>
      <c r="I40" s="100">
        <f t="shared" si="0"/>
        <v>1.5108211198036915E-2</v>
      </c>
      <c r="J40" s="100">
        <f t="shared" si="1"/>
        <v>2.6677082407533012E-2</v>
      </c>
      <c r="K40" s="97">
        <f t="shared" si="2"/>
        <v>5703</v>
      </c>
      <c r="L40" s="101">
        <f t="shared" si="4"/>
        <v>8.4118394095340082E-3</v>
      </c>
      <c r="M40" s="98">
        <f t="shared" si="3"/>
        <v>4922</v>
      </c>
      <c r="N40" s="98">
        <f t="shared" si="5"/>
        <v>0</v>
      </c>
    </row>
    <row r="41" spans="1:14">
      <c r="A41" s="41">
        <v>39</v>
      </c>
      <c r="B41" s="104" t="s">
        <v>130</v>
      </c>
      <c r="C41" s="98">
        <v>66183</v>
      </c>
      <c r="D41" s="98">
        <v>67994</v>
      </c>
      <c r="E41" s="98">
        <v>68340</v>
      </c>
      <c r="F41" s="98"/>
      <c r="G41" s="97"/>
      <c r="H41" s="98"/>
      <c r="I41" s="100">
        <f t="shared" si="0"/>
        <v>4.7042361253945321E-3</v>
      </c>
      <c r="J41" s="100">
        <f t="shared" si="1"/>
        <v>3.2591450976836953E-2</v>
      </c>
      <c r="K41" s="97">
        <f t="shared" si="2"/>
        <v>2157</v>
      </c>
      <c r="L41" s="101">
        <f t="shared" si="4"/>
        <v>3.181542627803762E-3</v>
      </c>
      <c r="M41" s="98">
        <f t="shared" si="3"/>
        <v>346</v>
      </c>
      <c r="N41" s="98">
        <f t="shared" si="5"/>
        <v>0</v>
      </c>
    </row>
    <row r="42" spans="1:14">
      <c r="A42" s="41">
        <v>40</v>
      </c>
      <c r="B42" s="104" t="s">
        <v>131</v>
      </c>
      <c r="C42" s="98">
        <v>25567</v>
      </c>
      <c r="D42" s="98">
        <v>26348</v>
      </c>
      <c r="E42" s="98">
        <v>26620</v>
      </c>
      <c r="F42" s="98"/>
      <c r="G42" s="97"/>
      <c r="H42" s="98"/>
      <c r="I42" s="100">
        <f t="shared" si="0"/>
        <v>1.8324080429909634E-3</v>
      </c>
      <c r="J42" s="100">
        <f t="shared" si="1"/>
        <v>4.1185903703993429E-2</v>
      </c>
      <c r="K42" s="97">
        <f t="shared" si="2"/>
        <v>1053</v>
      </c>
      <c r="L42" s="101">
        <f t="shared" si="4"/>
        <v>1.5531591966051746E-3</v>
      </c>
      <c r="M42" s="98">
        <f t="shared" si="3"/>
        <v>272</v>
      </c>
      <c r="N42" s="98">
        <f t="shared" si="5"/>
        <v>0</v>
      </c>
    </row>
    <row r="43" spans="1:14">
      <c r="A43" s="41">
        <v>41</v>
      </c>
      <c r="B43" s="104" t="s">
        <v>132</v>
      </c>
      <c r="C43" s="98">
        <v>478653</v>
      </c>
      <c r="D43" s="98">
        <v>501571</v>
      </c>
      <c r="E43" s="98">
        <v>503794</v>
      </c>
      <c r="F43" s="98"/>
      <c r="G43" s="97"/>
      <c r="H43" s="98"/>
      <c r="I43" s="100">
        <f t="shared" si="0"/>
        <v>3.4679044989128077E-2</v>
      </c>
      <c r="J43" s="100">
        <f t="shared" si="1"/>
        <v>5.2524480155770464E-2</v>
      </c>
      <c r="K43" s="97">
        <f t="shared" si="2"/>
        <v>25141</v>
      </c>
      <c r="L43" s="101">
        <f t="shared" si="4"/>
        <v>3.7082597684568556E-2</v>
      </c>
      <c r="M43" s="98">
        <f t="shared" si="3"/>
        <v>2223</v>
      </c>
      <c r="N43" s="98">
        <f t="shared" si="5"/>
        <v>0</v>
      </c>
    </row>
    <row r="44" spans="1:14">
      <c r="A44" s="41">
        <v>42</v>
      </c>
      <c r="B44" s="104" t="s">
        <v>133</v>
      </c>
      <c r="C44" s="98">
        <v>299289</v>
      </c>
      <c r="D44" s="98">
        <v>310487</v>
      </c>
      <c r="E44" s="98">
        <v>315730</v>
      </c>
      <c r="F44" s="98"/>
      <c r="G44" s="97"/>
      <c r="H44" s="98"/>
      <c r="I44" s="100">
        <f t="shared" si="0"/>
        <v>2.173351583071138E-2</v>
      </c>
      <c r="J44" s="100">
        <f t="shared" si="1"/>
        <v>5.4933525789454339E-2</v>
      </c>
      <c r="K44" s="97">
        <f t="shared" si="2"/>
        <v>16441</v>
      </c>
      <c r="L44" s="101">
        <f t="shared" si="4"/>
        <v>2.4250228253927517E-2</v>
      </c>
      <c r="M44" s="98">
        <f t="shared" si="3"/>
        <v>5243</v>
      </c>
      <c r="N44" s="98">
        <f t="shared" si="5"/>
        <v>0</v>
      </c>
    </row>
    <row r="45" spans="1:14">
      <c r="A45" s="41">
        <v>43</v>
      </c>
      <c r="B45" s="104" t="s">
        <v>134</v>
      </c>
      <c r="C45" s="98">
        <v>83010</v>
      </c>
      <c r="D45" s="98">
        <v>84541</v>
      </c>
      <c r="E45" s="98">
        <v>85039</v>
      </c>
      <c r="F45" s="98"/>
      <c r="G45" s="97"/>
      <c r="H45" s="98"/>
      <c r="I45" s="100">
        <f t="shared" si="0"/>
        <v>5.8537245517621544E-3</v>
      </c>
      <c r="J45" s="100">
        <f t="shared" si="1"/>
        <v>2.4442838212263583E-2</v>
      </c>
      <c r="K45" s="97">
        <f t="shared" si="2"/>
        <v>2029</v>
      </c>
      <c r="L45" s="101">
        <f t="shared" si="4"/>
        <v>2.9927445488242155E-3</v>
      </c>
      <c r="M45" s="98">
        <f t="shared" si="3"/>
        <v>498</v>
      </c>
      <c r="N45" s="98">
        <f t="shared" si="5"/>
        <v>0</v>
      </c>
    </row>
    <row r="46" spans="1:14">
      <c r="A46" s="41">
        <v>44</v>
      </c>
      <c r="B46" s="104" t="s">
        <v>135</v>
      </c>
      <c r="C46" s="98">
        <v>93272</v>
      </c>
      <c r="D46" s="98">
        <v>98156</v>
      </c>
      <c r="E46" s="98">
        <v>99380</v>
      </c>
      <c r="F46" s="98"/>
      <c r="G46" s="97"/>
      <c r="H46" s="98"/>
      <c r="I46" s="100">
        <f t="shared" si="0"/>
        <v>6.8408982461473315E-3</v>
      </c>
      <c r="J46" s="100">
        <f t="shared" si="1"/>
        <v>6.5485890728192817E-2</v>
      </c>
      <c r="K46" s="97">
        <f t="shared" si="2"/>
        <v>6108</v>
      </c>
      <c r="L46" s="101">
        <f t="shared" si="4"/>
        <v>9.0092083313052292E-3</v>
      </c>
      <c r="M46" s="98">
        <f t="shared" si="3"/>
        <v>1224</v>
      </c>
      <c r="N46" s="98">
        <f t="shared" si="5"/>
        <v>0</v>
      </c>
    </row>
    <row r="47" spans="1:14">
      <c r="A47" s="41">
        <v>45</v>
      </c>
      <c r="B47" s="104" t="s">
        <v>136</v>
      </c>
      <c r="C47" s="98">
        <v>234835</v>
      </c>
      <c r="D47" s="98">
        <v>248960</v>
      </c>
      <c r="E47" s="98">
        <v>249920</v>
      </c>
      <c r="F47" s="98"/>
      <c r="G47" s="97"/>
      <c r="H47" s="98"/>
      <c r="I47" s="100">
        <f t="shared" si="0"/>
        <v>1.7203434188741609E-2</v>
      </c>
      <c r="J47" s="100">
        <f t="shared" si="1"/>
        <v>6.4236591649455999E-2</v>
      </c>
      <c r="K47" s="97">
        <f t="shared" si="2"/>
        <v>15085</v>
      </c>
      <c r="L47" s="101">
        <f t="shared" si="4"/>
        <v>2.2250148604737948E-2</v>
      </c>
      <c r="M47" s="98">
        <f t="shared" si="3"/>
        <v>960</v>
      </c>
      <c r="N47" s="98">
        <f t="shared" si="5"/>
        <v>0</v>
      </c>
    </row>
    <row r="48" spans="1:14">
      <c r="A48" s="41">
        <v>46</v>
      </c>
      <c r="B48" s="104" t="s">
        <v>137</v>
      </c>
      <c r="C48" s="98">
        <v>140012</v>
      </c>
      <c r="D48" s="98">
        <v>144569</v>
      </c>
      <c r="E48" s="98">
        <v>146479</v>
      </c>
      <c r="F48" s="98"/>
      <c r="G48" s="97"/>
      <c r="H48" s="98"/>
      <c r="I48" s="100">
        <f t="shared" si="0"/>
        <v>1.0082993904180066E-2</v>
      </c>
      <c r="J48" s="100">
        <f t="shared" si="1"/>
        <v>4.6188898094449045E-2</v>
      </c>
      <c r="K48" s="97">
        <f t="shared" si="2"/>
        <v>6467</v>
      </c>
      <c r="L48" s="101">
        <f t="shared" si="4"/>
        <v>9.5387279434431763E-3</v>
      </c>
      <c r="M48" s="98">
        <f t="shared" si="3"/>
        <v>1910</v>
      </c>
      <c r="N48" s="98">
        <f t="shared" si="5"/>
        <v>0</v>
      </c>
    </row>
    <row r="49" spans="1:14">
      <c r="A49" s="41">
        <v>47</v>
      </c>
      <c r="B49" s="104" t="s">
        <v>138</v>
      </c>
      <c r="C49" s="98">
        <v>67264</v>
      </c>
      <c r="D49" s="98">
        <v>76915</v>
      </c>
      <c r="E49" s="98">
        <v>75442</v>
      </c>
      <c r="F49" s="98"/>
      <c r="G49" s="97"/>
      <c r="H49" s="98"/>
      <c r="I49" s="100">
        <f t="shared" si="0"/>
        <v>5.193107722739454E-3</v>
      </c>
      <c r="J49" s="100">
        <f t="shared" si="1"/>
        <v>0.12158063748810656</v>
      </c>
      <c r="K49" s="97">
        <f t="shared" si="2"/>
        <v>8178</v>
      </c>
      <c r="L49" s="101">
        <f t="shared" si="4"/>
        <v>1.2062427264802581E-2</v>
      </c>
      <c r="M49" s="98">
        <f t="shared" si="3"/>
        <v>-1473</v>
      </c>
      <c r="N49" s="98">
        <f t="shared" si="5"/>
        <v>0</v>
      </c>
    </row>
    <row r="50" spans="1:14">
      <c r="A50" s="41">
        <v>48</v>
      </c>
      <c r="B50" s="104" t="s">
        <v>139</v>
      </c>
      <c r="C50" s="98">
        <v>188080</v>
      </c>
      <c r="D50" s="98">
        <v>190257</v>
      </c>
      <c r="E50" s="98">
        <v>210690</v>
      </c>
      <c r="F50" s="98"/>
      <c r="G50" s="97"/>
      <c r="H50" s="98"/>
      <c r="I50" s="100">
        <f t="shared" si="0"/>
        <v>1.4503007159194821E-2</v>
      </c>
      <c r="J50" s="100">
        <f t="shared" si="1"/>
        <v>0.12021480221182476</v>
      </c>
      <c r="K50" s="97">
        <f t="shared" si="2"/>
        <v>22610</v>
      </c>
      <c r="L50" s="101">
        <f t="shared" si="4"/>
        <v>3.3349410669746435E-2</v>
      </c>
      <c r="M50" s="98">
        <f t="shared" si="3"/>
        <v>20433</v>
      </c>
      <c r="N50" s="98">
        <f t="shared" si="5"/>
        <v>0</v>
      </c>
    </row>
    <row r="51" spans="1:14">
      <c r="A51" s="41">
        <v>49</v>
      </c>
      <c r="B51" s="104" t="s">
        <v>140</v>
      </c>
      <c r="C51" s="98">
        <v>23993</v>
      </c>
      <c r="D51" s="98">
        <v>24369</v>
      </c>
      <c r="E51" s="98">
        <v>25370</v>
      </c>
      <c r="F51" s="98"/>
      <c r="G51" s="97"/>
      <c r="H51" s="98"/>
      <c r="I51" s="100">
        <f t="shared" si="0"/>
        <v>1.7463633377415757E-3</v>
      </c>
      <c r="J51" s="100">
        <f t="shared" si="1"/>
        <v>5.7391739257283372E-2</v>
      </c>
      <c r="K51" s="97">
        <f t="shared" si="2"/>
        <v>1377</v>
      </c>
      <c r="L51" s="101">
        <f t="shared" si="4"/>
        <v>2.0310543340221515E-3</v>
      </c>
      <c r="M51" s="98">
        <f t="shared" si="3"/>
        <v>1001</v>
      </c>
      <c r="N51" s="98">
        <f t="shared" si="5"/>
        <v>0</v>
      </c>
    </row>
    <row r="52" spans="1:14">
      <c r="A52" s="41">
        <v>50</v>
      </c>
      <c r="B52" s="104" t="s">
        <v>141</v>
      </c>
      <c r="C52" s="98">
        <v>37105</v>
      </c>
      <c r="D52" s="98">
        <v>37981</v>
      </c>
      <c r="E52" s="98">
        <v>39096</v>
      </c>
      <c r="F52" s="98"/>
      <c r="G52" s="97"/>
      <c r="H52" s="98"/>
      <c r="I52" s="100">
        <f t="shared" si="0"/>
        <v>2.6912030371440535E-3</v>
      </c>
      <c r="J52" s="100">
        <f t="shared" si="1"/>
        <v>5.3658536585365853E-2</v>
      </c>
      <c r="K52" s="97">
        <f t="shared" si="2"/>
        <v>1991</v>
      </c>
      <c r="L52" s="101">
        <f t="shared" si="4"/>
        <v>2.936695119127163E-3</v>
      </c>
      <c r="M52" s="98">
        <f t="shared" si="3"/>
        <v>1115</v>
      </c>
      <c r="N52" s="98">
        <f t="shared" si="5"/>
        <v>0</v>
      </c>
    </row>
    <row r="53" spans="1:14">
      <c r="A53" s="41">
        <v>51</v>
      </c>
      <c r="B53" s="104" t="s">
        <v>142</v>
      </c>
      <c r="C53" s="98">
        <v>37744</v>
      </c>
      <c r="D53" s="98">
        <v>36482</v>
      </c>
      <c r="E53" s="98">
        <v>37775</v>
      </c>
      <c r="F53" s="98"/>
      <c r="G53" s="97"/>
      <c r="H53" s="98"/>
      <c r="I53" s="100">
        <f t="shared" si="0"/>
        <v>2.6002709926365008E-3</v>
      </c>
      <c r="J53" s="100">
        <f t="shared" si="1"/>
        <v>8.2132259431962691E-4</v>
      </c>
      <c r="K53" s="97">
        <f t="shared" si="2"/>
        <v>31</v>
      </c>
      <c r="L53" s="101">
        <f t="shared" si="4"/>
        <v>4.5724534752858888E-5</v>
      </c>
      <c r="M53" s="98">
        <f t="shared" si="3"/>
        <v>1293</v>
      </c>
      <c r="N53" s="98">
        <f t="shared" si="5"/>
        <v>0</v>
      </c>
    </row>
    <row r="54" spans="1:14">
      <c r="A54" s="41">
        <v>52</v>
      </c>
      <c r="B54" s="104" t="s">
        <v>143</v>
      </c>
      <c r="C54" s="98">
        <v>81236</v>
      </c>
      <c r="D54" s="98">
        <v>84997</v>
      </c>
      <c r="E54" s="98">
        <v>85564</v>
      </c>
      <c r="F54" s="98"/>
      <c r="G54" s="97"/>
      <c r="H54" s="98"/>
      <c r="I54" s="100">
        <f t="shared" si="0"/>
        <v>5.8898633279668971E-3</v>
      </c>
      <c r="J54" s="100">
        <f t="shared" si="1"/>
        <v>5.327687232261559E-2</v>
      </c>
      <c r="K54" s="97">
        <f t="shared" si="2"/>
        <v>4328</v>
      </c>
      <c r="L54" s="101">
        <f t="shared" si="4"/>
        <v>6.3837350454959123E-3</v>
      </c>
      <c r="M54" s="98">
        <f t="shared" si="3"/>
        <v>567</v>
      </c>
      <c r="N54" s="98">
        <f t="shared" si="5"/>
        <v>0</v>
      </c>
    </row>
    <row r="55" spans="1:14">
      <c r="A55" s="41">
        <v>53</v>
      </c>
      <c r="B55" s="104" t="s">
        <v>144</v>
      </c>
      <c r="C55" s="98">
        <v>52617</v>
      </c>
      <c r="D55" s="98">
        <v>45287</v>
      </c>
      <c r="E55" s="98">
        <v>51384</v>
      </c>
      <c r="F55" s="98"/>
      <c r="G55" s="97"/>
      <c r="H55" s="98"/>
      <c r="I55" s="100">
        <f t="shared" si="0"/>
        <v>3.537056907627636E-3</v>
      </c>
      <c r="J55" s="100">
        <f t="shared" si="1"/>
        <v>-2.3433491077028336E-2</v>
      </c>
      <c r="K55" s="97">
        <f t="shared" si="2"/>
        <v>-1233</v>
      </c>
      <c r="L55" s="101">
        <f t="shared" si="4"/>
        <v>-1.8186564951701617E-3</v>
      </c>
      <c r="M55" s="98">
        <f t="shared" si="3"/>
        <v>6097</v>
      </c>
      <c r="N55" s="98">
        <f t="shared" si="5"/>
        <v>0</v>
      </c>
    </row>
    <row r="56" spans="1:14">
      <c r="A56" s="41">
        <v>54</v>
      </c>
      <c r="B56" s="104" t="s">
        <v>145</v>
      </c>
      <c r="C56" s="98">
        <v>178585</v>
      </c>
      <c r="D56" s="98">
        <v>182703</v>
      </c>
      <c r="E56" s="98">
        <v>182687</v>
      </c>
      <c r="F56" s="98"/>
      <c r="G56" s="97"/>
      <c r="H56" s="98"/>
      <c r="I56" s="100">
        <f t="shared" si="0"/>
        <v>1.2575399254315934E-2</v>
      </c>
      <c r="J56" s="100">
        <f t="shared" si="1"/>
        <v>2.2969454321471568E-2</v>
      </c>
      <c r="K56" s="97">
        <f t="shared" si="2"/>
        <v>4102</v>
      </c>
      <c r="L56" s="101">
        <f t="shared" si="4"/>
        <v>6.0503884372976506E-3</v>
      </c>
      <c r="M56" s="98">
        <f t="shared" si="3"/>
        <v>-16</v>
      </c>
      <c r="N56" s="98">
        <f t="shared" si="5"/>
        <v>0</v>
      </c>
    </row>
    <row r="57" spans="1:14">
      <c r="A57" s="41">
        <v>55</v>
      </c>
      <c r="B57" s="104" t="s">
        <v>146</v>
      </c>
      <c r="C57" s="98">
        <v>160953</v>
      </c>
      <c r="D57" s="98">
        <v>169557</v>
      </c>
      <c r="E57" s="98">
        <v>169125</v>
      </c>
      <c r="F57" s="98"/>
      <c r="G57" s="97"/>
      <c r="H57" s="98"/>
      <c r="I57" s="100">
        <f t="shared" si="0"/>
        <v>1.1641848620242175E-2</v>
      </c>
      <c r="J57" s="100">
        <f t="shared" si="1"/>
        <v>5.0772585785912656E-2</v>
      </c>
      <c r="K57" s="97">
        <f t="shared" si="2"/>
        <v>8172</v>
      </c>
      <c r="L57" s="101">
        <f t="shared" si="4"/>
        <v>1.2053577354850414E-2</v>
      </c>
      <c r="M57" s="98">
        <f t="shared" si="3"/>
        <v>-432</v>
      </c>
      <c r="N57" s="98">
        <f t="shared" si="5"/>
        <v>0</v>
      </c>
    </row>
    <row r="58" spans="1:14">
      <c r="A58" s="41">
        <v>56</v>
      </c>
      <c r="B58" s="104" t="s">
        <v>147</v>
      </c>
      <c r="C58" s="98">
        <v>23550</v>
      </c>
      <c r="D58" s="98">
        <v>27399</v>
      </c>
      <c r="E58" s="98">
        <v>28262</v>
      </c>
      <c r="F58" s="98"/>
      <c r="G58" s="97"/>
      <c r="H58" s="98"/>
      <c r="I58" s="100">
        <f t="shared" si="0"/>
        <v>1.9454363678065593E-3</v>
      </c>
      <c r="J58" s="100">
        <f t="shared" si="1"/>
        <v>0.20008492569002123</v>
      </c>
      <c r="K58" s="97">
        <f t="shared" si="2"/>
        <v>4712</v>
      </c>
      <c r="L58" s="101">
        <f t="shared" si="4"/>
        <v>6.9501292824345516E-3</v>
      </c>
      <c r="M58" s="98">
        <f t="shared" si="3"/>
        <v>863</v>
      </c>
      <c r="N58" s="98">
        <f t="shared" si="5"/>
        <v>0</v>
      </c>
    </row>
    <row r="59" spans="1:14">
      <c r="A59" s="41">
        <v>57</v>
      </c>
      <c r="B59" s="104" t="s">
        <v>148</v>
      </c>
      <c r="C59" s="98">
        <v>24026</v>
      </c>
      <c r="D59" s="98">
        <v>24506</v>
      </c>
      <c r="E59" s="98">
        <v>24374</v>
      </c>
      <c r="F59" s="98"/>
      <c r="G59" s="97"/>
      <c r="H59" s="98"/>
      <c r="I59" s="100">
        <f t="shared" si="0"/>
        <v>1.6778029165988634E-3</v>
      </c>
      <c r="J59" s="100">
        <f t="shared" si="1"/>
        <v>1.4484308665612254E-2</v>
      </c>
      <c r="K59" s="97">
        <f t="shared" si="2"/>
        <v>348</v>
      </c>
      <c r="L59" s="101">
        <f t="shared" si="4"/>
        <v>5.1329477722564178E-4</v>
      </c>
      <c r="M59" s="98">
        <f t="shared" si="3"/>
        <v>-132</v>
      </c>
      <c r="N59" s="98">
        <f t="shared" si="5"/>
        <v>0</v>
      </c>
    </row>
    <row r="60" spans="1:14">
      <c r="A60" s="41">
        <v>58</v>
      </c>
      <c r="B60" s="104" t="s">
        <v>149</v>
      </c>
      <c r="C60" s="98">
        <v>76676</v>
      </c>
      <c r="D60" s="98">
        <v>74930</v>
      </c>
      <c r="E60" s="98">
        <v>79208</v>
      </c>
      <c r="F60" s="98"/>
      <c r="G60" s="97"/>
      <c r="H60" s="98"/>
      <c r="I60" s="100">
        <f t="shared" si="0"/>
        <v>5.4523432107148094E-3</v>
      </c>
      <c r="J60" s="100">
        <f t="shared" si="1"/>
        <v>3.3022066878814753E-2</v>
      </c>
      <c r="K60" s="97">
        <f t="shared" si="2"/>
        <v>2532</v>
      </c>
      <c r="L60" s="101">
        <f t="shared" si="4"/>
        <v>3.7346619998141518E-3</v>
      </c>
      <c r="M60" s="98">
        <f t="shared" si="3"/>
        <v>4278</v>
      </c>
      <c r="N60" s="98">
        <f t="shared" si="5"/>
        <v>0</v>
      </c>
    </row>
    <row r="61" spans="1:14">
      <c r="A61" s="41">
        <v>59</v>
      </c>
      <c r="B61" s="104" t="s">
        <v>150</v>
      </c>
      <c r="C61" s="98">
        <v>257863</v>
      </c>
      <c r="D61" s="98">
        <v>271537</v>
      </c>
      <c r="E61" s="98">
        <v>275448</v>
      </c>
      <c r="F61" s="98"/>
      <c r="G61" s="97"/>
      <c r="H61" s="98"/>
      <c r="I61" s="100">
        <f t="shared" si="0"/>
        <v>1.8960673577226705E-2</v>
      </c>
      <c r="J61" s="100">
        <f t="shared" si="1"/>
        <v>6.8195126869694367E-2</v>
      </c>
      <c r="K61" s="97">
        <f t="shared" si="2"/>
        <v>17585</v>
      </c>
      <c r="L61" s="101">
        <f t="shared" si="4"/>
        <v>2.5937611084807213E-2</v>
      </c>
      <c r="M61" s="98">
        <f t="shared" si="3"/>
        <v>3911</v>
      </c>
      <c r="N61" s="98">
        <f t="shared" si="5"/>
        <v>0</v>
      </c>
    </row>
    <row r="62" spans="1:14">
      <c r="A62" s="41">
        <v>60</v>
      </c>
      <c r="B62" s="104" t="s">
        <v>151</v>
      </c>
      <c r="C62" s="98">
        <v>55658</v>
      </c>
      <c r="D62" s="98">
        <v>58893</v>
      </c>
      <c r="E62" s="98">
        <v>59835</v>
      </c>
      <c r="F62" s="98"/>
      <c r="G62" s="97"/>
      <c r="H62" s="98"/>
      <c r="I62" s="100">
        <f t="shared" si="0"/>
        <v>4.1187879508776974E-3</v>
      </c>
      <c r="J62" s="100">
        <f t="shared" si="1"/>
        <v>7.5047612203097483E-2</v>
      </c>
      <c r="K62" s="97">
        <f t="shared" si="2"/>
        <v>4177</v>
      </c>
      <c r="L62" s="101">
        <f t="shared" si="4"/>
        <v>6.1610123116997281E-3</v>
      </c>
      <c r="M62" s="98">
        <f t="shared" si="3"/>
        <v>942</v>
      </c>
      <c r="N62" s="98">
        <f t="shared" si="5"/>
        <v>0</v>
      </c>
    </row>
    <row r="63" spans="1:14">
      <c r="A63" s="41">
        <v>61</v>
      </c>
      <c r="B63" s="104" t="s">
        <v>152</v>
      </c>
      <c r="C63" s="98">
        <v>120735</v>
      </c>
      <c r="D63" s="98">
        <v>116999</v>
      </c>
      <c r="E63" s="98">
        <v>118234</v>
      </c>
      <c r="F63" s="98"/>
      <c r="G63" s="97"/>
      <c r="H63" s="98"/>
      <c r="I63" s="100">
        <f t="shared" si="0"/>
        <v>8.138727744364898E-3</v>
      </c>
      <c r="J63" s="100">
        <f t="shared" si="1"/>
        <v>-2.0714788586573902E-2</v>
      </c>
      <c r="K63" s="97">
        <f t="shared" si="2"/>
        <v>-2501</v>
      </c>
      <c r="L63" s="101">
        <f t="shared" si="4"/>
        <v>-3.6889374650612931E-3</v>
      </c>
      <c r="M63" s="98">
        <f t="shared" si="3"/>
        <v>1235</v>
      </c>
      <c r="N63" s="98">
        <f t="shared" si="5"/>
        <v>0</v>
      </c>
    </row>
    <row r="64" spans="1:14">
      <c r="A64" s="41">
        <v>62</v>
      </c>
      <c r="B64" s="104" t="s">
        <v>153</v>
      </c>
      <c r="C64" s="98">
        <v>8040</v>
      </c>
      <c r="D64" s="98">
        <v>7694</v>
      </c>
      <c r="E64" s="98">
        <v>8642</v>
      </c>
      <c r="F64" s="98"/>
      <c r="G64" s="97"/>
      <c r="H64" s="98"/>
      <c r="I64" s="100">
        <f t="shared" si="0"/>
        <v>5.9487867421216783E-4</v>
      </c>
      <c r="J64" s="100">
        <f t="shared" si="1"/>
        <v>7.4875621890547264E-2</v>
      </c>
      <c r="K64" s="97">
        <f t="shared" si="2"/>
        <v>602</v>
      </c>
      <c r="L64" s="101">
        <f t="shared" si="4"/>
        <v>8.8794096520067908E-4</v>
      </c>
      <c r="M64" s="98">
        <f t="shared" si="3"/>
        <v>948</v>
      </c>
      <c r="N64" s="98">
        <f t="shared" si="5"/>
        <v>0</v>
      </c>
    </row>
    <row r="65" spans="1:14">
      <c r="A65" s="41">
        <v>63</v>
      </c>
      <c r="B65" s="104" t="s">
        <v>154</v>
      </c>
      <c r="C65" s="98">
        <v>119823</v>
      </c>
      <c r="D65" s="98">
        <v>133428</v>
      </c>
      <c r="E65" s="98">
        <v>132791</v>
      </c>
      <c r="F65" s="98"/>
      <c r="G65" s="97"/>
      <c r="H65" s="98"/>
      <c r="I65" s="100">
        <f t="shared" si="0"/>
        <v>9.1407699638171684E-3</v>
      </c>
      <c r="J65" s="100">
        <f t="shared" si="1"/>
        <v>0.10822630045984494</v>
      </c>
      <c r="K65" s="97">
        <f t="shared" si="2"/>
        <v>12968</v>
      </c>
      <c r="L65" s="101">
        <f t="shared" si="4"/>
        <v>1.9127605376615293E-2</v>
      </c>
      <c r="M65" s="98">
        <f t="shared" si="3"/>
        <v>-637</v>
      </c>
      <c r="N65" s="98">
        <f t="shared" si="5"/>
        <v>0</v>
      </c>
    </row>
    <row r="66" spans="1:14">
      <c r="A66" s="41">
        <v>64</v>
      </c>
      <c r="B66" s="104" t="s">
        <v>155</v>
      </c>
      <c r="C66" s="98">
        <v>60824</v>
      </c>
      <c r="D66" s="98">
        <v>62882</v>
      </c>
      <c r="E66" s="98">
        <v>63258</v>
      </c>
      <c r="F66" s="98"/>
      <c r="G66" s="97"/>
      <c r="H66" s="98"/>
      <c r="I66" s="100">
        <f t="shared" si="0"/>
        <v>4.3544127717326207E-3</v>
      </c>
      <c r="J66" s="100">
        <f t="shared" si="1"/>
        <v>4.0017098513744576E-2</v>
      </c>
      <c r="K66" s="97">
        <f t="shared" si="2"/>
        <v>2434</v>
      </c>
      <c r="L66" s="101">
        <f t="shared" si="4"/>
        <v>3.5901134705954366E-3</v>
      </c>
      <c r="M66" s="98">
        <f t="shared" si="3"/>
        <v>376</v>
      </c>
      <c r="N66" s="98">
        <f t="shared" si="5"/>
        <v>0</v>
      </c>
    </row>
    <row r="67" spans="1:14">
      <c r="A67" s="41">
        <v>65</v>
      </c>
      <c r="B67" s="104" t="s">
        <v>156</v>
      </c>
      <c r="C67" s="98">
        <v>75858</v>
      </c>
      <c r="D67" s="98">
        <v>82926</v>
      </c>
      <c r="E67" s="98">
        <v>85756</v>
      </c>
      <c r="F67" s="98"/>
      <c r="G67" s="97"/>
      <c r="H67" s="98"/>
      <c r="I67" s="100">
        <f t="shared" ref="I67:I84" si="6">E67/$E$84</f>
        <v>5.903079794693203E-3</v>
      </c>
      <c r="J67" s="100">
        <f t="shared" ref="J67:J84" si="7">(E67-C67)/C67</f>
        <v>0.13048063487041578</v>
      </c>
      <c r="K67" s="97">
        <f t="shared" ref="K67:K84" si="8">E67-C67</f>
        <v>9898</v>
      </c>
      <c r="L67" s="101">
        <f t="shared" si="4"/>
        <v>1.4599401451090234E-2</v>
      </c>
      <c r="M67" s="98">
        <f t="shared" ref="M67:M84" si="9">E67-D67</f>
        <v>2830</v>
      </c>
      <c r="N67" s="98">
        <f t="shared" si="5"/>
        <v>0</v>
      </c>
    </row>
    <row r="68" spans="1:14">
      <c r="A68" s="41">
        <v>66</v>
      </c>
      <c r="B68" s="104" t="s">
        <v>157</v>
      </c>
      <c r="C68" s="98">
        <v>37610</v>
      </c>
      <c r="D68" s="98">
        <v>37456</v>
      </c>
      <c r="E68" s="98">
        <v>38521</v>
      </c>
      <c r="F68" s="98"/>
      <c r="G68" s="97"/>
      <c r="H68" s="98"/>
      <c r="I68" s="100">
        <f t="shared" si="6"/>
        <v>2.6516224727293355E-3</v>
      </c>
      <c r="J68" s="100">
        <f t="shared" si="7"/>
        <v>2.4222281308162723E-2</v>
      </c>
      <c r="K68" s="97">
        <f t="shared" si="8"/>
        <v>911</v>
      </c>
      <c r="L68" s="101">
        <f t="shared" ref="L68:L84" si="10">K68/$K$84</f>
        <v>1.3437113277372404E-3</v>
      </c>
      <c r="M68" s="98">
        <f t="shared" si="9"/>
        <v>1065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98">
        <v>83980</v>
      </c>
      <c r="D69" s="98">
        <v>85591</v>
      </c>
      <c r="E69" s="98">
        <v>87366</v>
      </c>
      <c r="F69" s="98"/>
      <c r="G69" s="97"/>
      <c r="H69" s="98"/>
      <c r="I69" s="100">
        <f t="shared" si="6"/>
        <v>6.0139053750544146E-3</v>
      </c>
      <c r="J69" s="100">
        <f t="shared" si="7"/>
        <v>4.0319123600857348E-2</v>
      </c>
      <c r="K69" s="97">
        <f t="shared" si="8"/>
        <v>3386</v>
      </c>
      <c r="L69" s="101">
        <f t="shared" si="10"/>
        <v>4.9942991830058125E-3</v>
      </c>
      <c r="M69" s="98">
        <f t="shared" si="9"/>
        <v>1775</v>
      </c>
      <c r="N69" s="98">
        <f t="shared" si="11"/>
        <v>0</v>
      </c>
    </row>
    <row r="70" spans="1:14">
      <c r="A70" s="41">
        <v>68</v>
      </c>
      <c r="B70" s="104" t="s">
        <v>159</v>
      </c>
      <c r="C70" s="98">
        <v>47604</v>
      </c>
      <c r="D70" s="98">
        <v>50805</v>
      </c>
      <c r="E70" s="98">
        <v>51466</v>
      </c>
      <c r="F70" s="98"/>
      <c r="G70" s="97"/>
      <c r="H70" s="98"/>
      <c r="I70" s="100">
        <f t="shared" si="6"/>
        <v>3.5427014402919957E-3</v>
      </c>
      <c r="J70" s="100">
        <f t="shared" si="7"/>
        <v>8.112763633308126E-2</v>
      </c>
      <c r="K70" s="97">
        <f t="shared" si="8"/>
        <v>3862</v>
      </c>
      <c r="L70" s="101">
        <f t="shared" si="10"/>
        <v>5.6963920392110014E-3</v>
      </c>
      <c r="M70" s="98">
        <f t="shared" si="9"/>
        <v>661</v>
      </c>
      <c r="N70" s="98">
        <f t="shared" si="11"/>
        <v>0</v>
      </c>
    </row>
    <row r="71" spans="1:14">
      <c r="A71" s="41">
        <v>69</v>
      </c>
      <c r="B71" s="104" t="s">
        <v>160</v>
      </c>
      <c r="C71" s="98">
        <v>8942</v>
      </c>
      <c r="D71" s="98">
        <v>7371</v>
      </c>
      <c r="E71" s="98">
        <v>7945</v>
      </c>
      <c r="F71" s="98"/>
      <c r="G71" s="97"/>
      <c r="H71" s="98"/>
      <c r="I71" s="100">
        <f t="shared" si="6"/>
        <v>5.4690014656510913E-4</v>
      </c>
      <c r="J71" s="100">
        <f t="shared" si="7"/>
        <v>-0.11149630955043614</v>
      </c>
      <c r="K71" s="97">
        <f t="shared" si="8"/>
        <v>-997</v>
      </c>
      <c r="L71" s="101">
        <f t="shared" si="10"/>
        <v>-1.4705600370516229E-3</v>
      </c>
      <c r="M71" s="98">
        <f t="shared" si="9"/>
        <v>574</v>
      </c>
      <c r="N71" s="98">
        <f t="shared" si="11"/>
        <v>0</v>
      </c>
    </row>
    <row r="72" spans="1:14">
      <c r="A72" s="41">
        <v>70</v>
      </c>
      <c r="B72" s="104" t="s">
        <v>161</v>
      </c>
      <c r="C72" s="98">
        <v>43178</v>
      </c>
      <c r="D72" s="98">
        <v>40318</v>
      </c>
      <c r="E72" s="98">
        <v>40654</v>
      </c>
      <c r="F72" s="98"/>
      <c r="G72" s="97"/>
      <c r="H72" s="98"/>
      <c r="I72" s="100">
        <f t="shared" si="6"/>
        <v>2.7984491577668909E-3</v>
      </c>
      <c r="J72" s="100">
        <f t="shared" si="7"/>
        <v>-5.8455695029876326E-2</v>
      </c>
      <c r="K72" s="97">
        <f t="shared" si="8"/>
        <v>-2524</v>
      </c>
      <c r="L72" s="101">
        <f t="shared" si="10"/>
        <v>-3.7228621198779305E-3</v>
      </c>
      <c r="M72" s="98">
        <f t="shared" si="9"/>
        <v>336</v>
      </c>
      <c r="N72" s="98">
        <f t="shared" si="11"/>
        <v>0</v>
      </c>
    </row>
    <row r="73" spans="1:14">
      <c r="A73" s="41">
        <v>71</v>
      </c>
      <c r="B73" s="104" t="s">
        <v>162</v>
      </c>
      <c r="C73" s="98">
        <v>37751</v>
      </c>
      <c r="D73" s="98">
        <v>35852</v>
      </c>
      <c r="E73" s="98">
        <v>35837</v>
      </c>
      <c r="F73" s="98"/>
      <c r="G73" s="97"/>
      <c r="H73" s="98"/>
      <c r="I73" s="100">
        <f t="shared" si="6"/>
        <v>2.4668672816178499E-3</v>
      </c>
      <c r="J73" s="100">
        <f t="shared" si="7"/>
        <v>-5.0700643691557842E-2</v>
      </c>
      <c r="K73" s="97">
        <f t="shared" si="8"/>
        <v>-1914</v>
      </c>
      <c r="L73" s="101">
        <f t="shared" si="10"/>
        <v>-2.8231212747410295E-3</v>
      </c>
      <c r="M73" s="98">
        <f t="shared" si="9"/>
        <v>-15</v>
      </c>
      <c r="N73" s="98">
        <f t="shared" si="11"/>
        <v>0</v>
      </c>
    </row>
    <row r="74" spans="1:14">
      <c r="A74" s="41">
        <v>72</v>
      </c>
      <c r="B74" s="104" t="s">
        <v>163</v>
      </c>
      <c r="C74" s="98">
        <v>51522</v>
      </c>
      <c r="D74" s="98">
        <v>57084</v>
      </c>
      <c r="E74" s="98">
        <v>57628</v>
      </c>
      <c r="F74" s="98"/>
      <c r="G74" s="97"/>
      <c r="H74" s="98"/>
      <c r="I74" s="100">
        <f t="shared" si="6"/>
        <v>3.9668674192893782E-3</v>
      </c>
      <c r="J74" s="100">
        <f t="shared" si="7"/>
        <v>0.11851248010558596</v>
      </c>
      <c r="K74" s="97">
        <f t="shared" si="8"/>
        <v>6106</v>
      </c>
      <c r="L74" s="101">
        <f t="shared" si="10"/>
        <v>9.006258361321174E-3</v>
      </c>
      <c r="M74" s="98">
        <f t="shared" si="9"/>
        <v>544</v>
      </c>
      <c r="N74" s="98">
        <f t="shared" si="11"/>
        <v>0</v>
      </c>
    </row>
    <row r="75" spans="1:14">
      <c r="A75" s="41">
        <v>73</v>
      </c>
      <c r="B75" s="104" t="s">
        <v>164</v>
      </c>
      <c r="C75" s="98">
        <v>42596</v>
      </c>
      <c r="D75" s="98">
        <v>44575</v>
      </c>
      <c r="E75" s="98">
        <v>47391</v>
      </c>
      <c r="F75" s="98"/>
      <c r="G75" s="97"/>
      <c r="H75" s="98"/>
      <c r="I75" s="100">
        <f t="shared" si="6"/>
        <v>3.2621957011789915E-3</v>
      </c>
      <c r="J75" s="100">
        <f t="shared" si="7"/>
        <v>0.11256925532913889</v>
      </c>
      <c r="K75" s="97">
        <f t="shared" si="8"/>
        <v>4795</v>
      </c>
      <c r="L75" s="101">
        <f t="shared" si="10"/>
        <v>7.0725530367728509E-3</v>
      </c>
      <c r="M75" s="98">
        <f t="shared" si="9"/>
        <v>2816</v>
      </c>
      <c r="N75" s="98">
        <f t="shared" si="11"/>
        <v>0</v>
      </c>
    </row>
    <row r="76" spans="1:14">
      <c r="A76" s="41">
        <v>74</v>
      </c>
      <c r="B76" s="104" t="s">
        <v>165</v>
      </c>
      <c r="C76" s="98">
        <v>28176</v>
      </c>
      <c r="D76" s="98">
        <v>28929</v>
      </c>
      <c r="E76" s="98">
        <v>28738</v>
      </c>
      <c r="F76" s="98"/>
      <c r="G76" s="97"/>
      <c r="H76" s="98"/>
      <c r="I76" s="100">
        <f t="shared" si="6"/>
        <v>1.9782021915655261E-3</v>
      </c>
      <c r="J76" s="100">
        <f t="shared" si="7"/>
        <v>1.9946053378762069E-2</v>
      </c>
      <c r="K76" s="97">
        <f t="shared" si="8"/>
        <v>562</v>
      </c>
      <c r="L76" s="101">
        <f t="shared" si="10"/>
        <v>8.2894156551957087E-4</v>
      </c>
      <c r="M76" s="98">
        <f t="shared" si="9"/>
        <v>-191</v>
      </c>
      <c r="N76" s="98">
        <f t="shared" si="11"/>
        <v>0</v>
      </c>
    </row>
    <row r="77" spans="1:14">
      <c r="A77" s="41">
        <v>75</v>
      </c>
      <c r="B77" s="104" t="s">
        <v>166</v>
      </c>
      <c r="C77" s="98">
        <v>9612</v>
      </c>
      <c r="D77" s="98">
        <v>12542</v>
      </c>
      <c r="E77" s="98">
        <v>13354</v>
      </c>
      <c r="F77" s="98"/>
      <c r="G77" s="97"/>
      <c r="H77" s="98"/>
      <c r="I77" s="100">
        <f t="shared" si="6"/>
        <v>9.1923279512026018E-4</v>
      </c>
      <c r="J77" s="100">
        <f t="shared" si="7"/>
        <v>0.38930503537245109</v>
      </c>
      <c r="K77" s="97">
        <f t="shared" si="8"/>
        <v>3742</v>
      </c>
      <c r="L77" s="101">
        <f t="shared" si="10"/>
        <v>5.5193938401676759E-3</v>
      </c>
      <c r="M77" s="98">
        <f t="shared" si="9"/>
        <v>812</v>
      </c>
      <c r="N77" s="98">
        <f t="shared" si="11"/>
        <v>0</v>
      </c>
    </row>
    <row r="78" spans="1:14">
      <c r="A78" s="41">
        <v>76</v>
      </c>
      <c r="B78" s="104" t="s">
        <v>167</v>
      </c>
      <c r="C78" s="98">
        <v>15523</v>
      </c>
      <c r="D78" s="98">
        <v>16117</v>
      </c>
      <c r="E78" s="98">
        <v>16001</v>
      </c>
      <c r="F78" s="98"/>
      <c r="G78" s="97"/>
      <c r="H78" s="98"/>
      <c r="I78" s="100">
        <f t="shared" si="6"/>
        <v>1.101441062956364E-3</v>
      </c>
      <c r="J78" s="100">
        <f t="shared" si="7"/>
        <v>3.0793016813760225E-2</v>
      </c>
      <c r="K78" s="97">
        <f t="shared" si="8"/>
        <v>478</v>
      </c>
      <c r="L78" s="101">
        <f t="shared" si="10"/>
        <v>7.0504282618924355E-4</v>
      </c>
      <c r="M78" s="98">
        <f t="shared" si="9"/>
        <v>-116</v>
      </c>
      <c r="N78" s="98">
        <f t="shared" si="11"/>
        <v>0</v>
      </c>
    </row>
    <row r="79" spans="1:14">
      <c r="A79" s="41">
        <v>77</v>
      </c>
      <c r="B79" s="104" t="s">
        <v>168</v>
      </c>
      <c r="C79" s="98">
        <v>52394</v>
      </c>
      <c r="D79" s="98">
        <v>53386</v>
      </c>
      <c r="E79" s="98">
        <v>52909</v>
      </c>
      <c r="F79" s="98"/>
      <c r="G79" s="97"/>
      <c r="H79" s="98"/>
      <c r="I79" s="100">
        <f t="shared" si="6"/>
        <v>3.6420314480318889E-3</v>
      </c>
      <c r="J79" s="100">
        <f t="shared" si="7"/>
        <v>9.8293697751650946E-3</v>
      </c>
      <c r="K79" s="97">
        <f t="shared" si="8"/>
        <v>515</v>
      </c>
      <c r="L79" s="101">
        <f t="shared" si="10"/>
        <v>7.5961727089426869E-4</v>
      </c>
      <c r="M79" s="98">
        <f t="shared" si="9"/>
        <v>-477</v>
      </c>
      <c r="N79" s="98">
        <f t="shared" si="11"/>
        <v>0</v>
      </c>
    </row>
    <row r="80" spans="1:14">
      <c r="A80" s="41">
        <v>78</v>
      </c>
      <c r="B80" s="104" t="s">
        <v>169</v>
      </c>
      <c r="C80" s="98">
        <v>35796</v>
      </c>
      <c r="D80" s="98">
        <v>36791</v>
      </c>
      <c r="E80" s="98">
        <v>37373</v>
      </c>
      <c r="F80" s="98"/>
      <c r="G80" s="97"/>
      <c r="H80" s="98"/>
      <c r="I80" s="100">
        <f t="shared" si="6"/>
        <v>2.5725990154282976E-3</v>
      </c>
      <c r="J80" s="100">
        <f t="shared" si="7"/>
        <v>4.4055201698513798E-2</v>
      </c>
      <c r="K80" s="97">
        <f t="shared" si="8"/>
        <v>1577</v>
      </c>
      <c r="L80" s="101">
        <f t="shared" si="10"/>
        <v>2.3260513324276926E-3</v>
      </c>
      <c r="M80" s="98">
        <f t="shared" si="9"/>
        <v>582</v>
      </c>
      <c r="N80" s="98">
        <f t="shared" si="11"/>
        <v>0</v>
      </c>
    </row>
    <row r="81" spans="1:14">
      <c r="A81" s="41">
        <v>79</v>
      </c>
      <c r="B81" s="104" t="s">
        <v>170</v>
      </c>
      <c r="C81" s="98">
        <v>13804</v>
      </c>
      <c r="D81" s="98">
        <v>13329</v>
      </c>
      <c r="E81" s="98">
        <v>13934</v>
      </c>
      <c r="F81" s="98"/>
      <c r="G81" s="97"/>
      <c r="H81" s="98"/>
      <c r="I81" s="100">
        <f t="shared" si="6"/>
        <v>9.591575383559762E-4</v>
      </c>
      <c r="J81" s="100">
        <f t="shared" si="7"/>
        <v>9.4175601274992752E-3</v>
      </c>
      <c r="K81" s="97">
        <f t="shared" si="8"/>
        <v>130</v>
      </c>
      <c r="L81" s="101">
        <f t="shared" si="10"/>
        <v>1.917480489636018E-4</v>
      </c>
      <c r="M81" s="98">
        <f t="shared" si="9"/>
        <v>605</v>
      </c>
      <c r="N81" s="98">
        <f t="shared" si="11"/>
        <v>0</v>
      </c>
    </row>
    <row r="82" spans="1:14">
      <c r="A82" s="41">
        <v>80</v>
      </c>
      <c r="B82" s="104" t="s">
        <v>171</v>
      </c>
      <c r="C82" s="98">
        <v>50280</v>
      </c>
      <c r="D82" s="98">
        <v>52629</v>
      </c>
      <c r="E82" s="98">
        <v>52368</v>
      </c>
      <c r="F82" s="98"/>
      <c r="G82" s="97"/>
      <c r="H82" s="98"/>
      <c r="I82" s="100">
        <f t="shared" si="6"/>
        <v>3.6047912995999542E-3</v>
      </c>
      <c r="J82" s="100">
        <f t="shared" si="7"/>
        <v>4.1527446300715989E-2</v>
      </c>
      <c r="K82" s="97">
        <f t="shared" si="8"/>
        <v>2088</v>
      </c>
      <c r="L82" s="101">
        <f t="shared" si="10"/>
        <v>3.0797686633538502E-3</v>
      </c>
      <c r="M82" s="98">
        <f t="shared" si="9"/>
        <v>-261</v>
      </c>
      <c r="N82" s="98">
        <f t="shared" si="11"/>
        <v>0</v>
      </c>
    </row>
    <row r="83" spans="1:14">
      <c r="A83" s="41">
        <v>81</v>
      </c>
      <c r="B83" s="104" t="s">
        <v>172</v>
      </c>
      <c r="C83" s="98">
        <v>67875</v>
      </c>
      <c r="D83" s="98">
        <v>70084</v>
      </c>
      <c r="E83" s="98">
        <v>70822</v>
      </c>
      <c r="F83" s="98"/>
      <c r="G83" s="97"/>
      <c r="H83" s="98"/>
      <c r="I83" s="100">
        <f t="shared" si="6"/>
        <v>4.8750864921377167E-3</v>
      </c>
      <c r="J83" s="100">
        <f t="shared" si="7"/>
        <v>4.3418047882136282E-2</v>
      </c>
      <c r="K83" s="97">
        <f t="shared" si="8"/>
        <v>2947</v>
      </c>
      <c r="L83" s="101">
        <f t="shared" si="10"/>
        <v>4.3467807715056499E-3</v>
      </c>
      <c r="M83" s="98">
        <f t="shared" si="9"/>
        <v>738</v>
      </c>
      <c r="N83" s="98">
        <f t="shared" si="11"/>
        <v>0</v>
      </c>
    </row>
    <row r="84" spans="1:14" s="110" customFormat="1">
      <c r="A84" s="192" t="s">
        <v>173</v>
      </c>
      <c r="B84" s="192"/>
      <c r="C84" s="63">
        <v>13849359</v>
      </c>
      <c r="D84" s="63">
        <v>14325806</v>
      </c>
      <c r="E84" s="63">
        <v>14527332</v>
      </c>
      <c r="F84" s="63"/>
      <c r="G84" s="64"/>
      <c r="H84" s="63"/>
      <c r="I84" s="69">
        <f t="shared" si="6"/>
        <v>1</v>
      </c>
      <c r="J84" s="69">
        <f t="shared" si="7"/>
        <v>4.8953384773981236E-2</v>
      </c>
      <c r="K84" s="64">
        <f t="shared" si="8"/>
        <v>677973</v>
      </c>
      <c r="L84" s="70">
        <f t="shared" si="10"/>
        <v>1</v>
      </c>
      <c r="M84" s="64">
        <f t="shared" si="9"/>
        <v>201526</v>
      </c>
      <c r="N84" s="98">
        <f t="shared" si="11"/>
        <v>0</v>
      </c>
    </row>
    <row r="85" spans="1:14">
      <c r="C85" s="131"/>
      <c r="D85" s="129"/>
      <c r="E85" s="130"/>
      <c r="F85" s="141"/>
      <c r="G85" s="141"/>
      <c r="H85" s="141"/>
      <c r="L85" s="12"/>
    </row>
    <row r="86" spans="1:14">
      <c r="C86" s="127"/>
      <c r="D86" s="127"/>
      <c r="E86" s="127"/>
      <c r="F86" s="127"/>
      <c r="G86" s="127"/>
      <c r="H86" s="127"/>
    </row>
    <row r="88" spans="1:14">
      <c r="D88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W7" sqref="W7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4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4" ht="45">
      <c r="A2" s="18" t="s">
        <v>91</v>
      </c>
      <c r="B2" s="18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59" t="s">
        <v>300</v>
      </c>
      <c r="J2" s="13" t="s">
        <v>310</v>
      </c>
      <c r="K2" s="92" t="s">
        <v>311</v>
      </c>
      <c r="L2" s="92" t="s">
        <v>309</v>
      </c>
      <c r="M2" s="96" t="s">
        <v>312</v>
      </c>
      <c r="N2" s="161" t="s">
        <v>313</v>
      </c>
    </row>
    <row r="3" spans="1:14">
      <c r="A3" s="41">
        <v>1</v>
      </c>
      <c r="B3" s="104" t="s">
        <v>92</v>
      </c>
      <c r="C3" s="54">
        <v>50306</v>
      </c>
      <c r="D3" s="54">
        <v>51112</v>
      </c>
      <c r="E3" s="54">
        <v>51293</v>
      </c>
      <c r="F3" s="54"/>
      <c r="G3" s="54"/>
      <c r="H3" s="54"/>
      <c r="I3" s="100">
        <f t="shared" ref="I3:I66" si="0">E3/$E$84</f>
        <v>2.4349268377899049E-2</v>
      </c>
      <c r="J3" s="100">
        <f t="shared" ref="J3:J66" si="1">(E3-C3)/C3</f>
        <v>1.9619926052558342E-2</v>
      </c>
      <c r="K3" s="97">
        <f t="shared" ref="K3:K66" si="2">E3-C3</f>
        <v>987</v>
      </c>
      <c r="L3" s="101">
        <f>K3/$K$84</f>
        <v>1.3093485095713774E-2</v>
      </c>
      <c r="M3" s="98">
        <f t="shared" ref="M3:M66" si="3">E3-D3</f>
        <v>181</v>
      </c>
      <c r="N3" s="98">
        <f>H3-G3</f>
        <v>0</v>
      </c>
    </row>
    <row r="4" spans="1:14">
      <c r="A4" s="41">
        <v>2</v>
      </c>
      <c r="B4" s="104" t="s">
        <v>93</v>
      </c>
      <c r="C4" s="54">
        <v>11409</v>
      </c>
      <c r="D4" s="54">
        <v>11840</v>
      </c>
      <c r="E4" s="54">
        <v>11883</v>
      </c>
      <c r="F4" s="54"/>
      <c r="G4" s="54"/>
      <c r="H4" s="54"/>
      <c r="I4" s="100">
        <f t="shared" si="0"/>
        <v>5.6409715971882015E-3</v>
      </c>
      <c r="J4" s="100">
        <f t="shared" si="1"/>
        <v>4.1546147778069947E-2</v>
      </c>
      <c r="K4" s="97">
        <f t="shared" si="2"/>
        <v>474</v>
      </c>
      <c r="L4" s="101">
        <f t="shared" ref="L4:L67" si="4">K4/$K$84</f>
        <v>6.2880566721057029E-3</v>
      </c>
      <c r="M4" s="98">
        <f t="shared" si="3"/>
        <v>43</v>
      </c>
      <c r="N4" s="98">
        <f t="shared" ref="N4:N67" si="5">H4-G4</f>
        <v>0</v>
      </c>
    </row>
    <row r="5" spans="1:14">
      <c r="A5" s="41">
        <v>3</v>
      </c>
      <c r="B5" s="104" t="s">
        <v>94</v>
      </c>
      <c r="C5" s="54">
        <v>17279</v>
      </c>
      <c r="D5" s="54">
        <v>18342</v>
      </c>
      <c r="E5" s="54">
        <v>18395</v>
      </c>
      <c r="F5" s="54"/>
      <c r="G5" s="54"/>
      <c r="H5" s="54"/>
      <c r="I5" s="100">
        <f t="shared" si="0"/>
        <v>8.7322790987357547E-3</v>
      </c>
      <c r="J5" s="100">
        <f t="shared" si="1"/>
        <v>6.4587071011053876E-2</v>
      </c>
      <c r="K5" s="97">
        <f t="shared" si="2"/>
        <v>1116</v>
      </c>
      <c r="L5" s="101">
        <f t="shared" si="4"/>
        <v>1.4804791658375453E-2</v>
      </c>
      <c r="M5" s="98">
        <f t="shared" si="3"/>
        <v>53</v>
      </c>
      <c r="N5" s="98">
        <f t="shared" si="5"/>
        <v>0</v>
      </c>
    </row>
    <row r="6" spans="1:14">
      <c r="A6" s="41">
        <v>4</v>
      </c>
      <c r="B6" s="104" t="s">
        <v>95</v>
      </c>
      <c r="C6" s="54">
        <v>6085</v>
      </c>
      <c r="D6" s="54">
        <v>7191</v>
      </c>
      <c r="E6" s="54">
        <v>7155</v>
      </c>
      <c r="F6" s="54"/>
      <c r="G6" s="54"/>
      <c r="H6" s="54"/>
      <c r="I6" s="100">
        <f t="shared" si="0"/>
        <v>3.3965456347623984E-3</v>
      </c>
      <c r="J6" s="100">
        <f t="shared" si="1"/>
        <v>0.17584223500410848</v>
      </c>
      <c r="K6" s="97">
        <f t="shared" si="2"/>
        <v>1070</v>
      </c>
      <c r="L6" s="101">
        <f t="shared" si="4"/>
        <v>1.4194558310449582E-2</v>
      </c>
      <c r="M6" s="98">
        <f t="shared" si="3"/>
        <v>-36</v>
      </c>
      <c r="N6" s="98">
        <f t="shared" si="5"/>
        <v>0</v>
      </c>
    </row>
    <row r="7" spans="1:14">
      <c r="A7" s="41">
        <v>5</v>
      </c>
      <c r="B7" s="104" t="s">
        <v>96</v>
      </c>
      <c r="C7" s="54">
        <v>7664</v>
      </c>
      <c r="D7" s="54">
        <v>7960</v>
      </c>
      <c r="E7" s="54">
        <v>7901</v>
      </c>
      <c r="F7" s="54"/>
      <c r="G7" s="54"/>
      <c r="H7" s="54"/>
      <c r="I7" s="100">
        <f t="shared" si="0"/>
        <v>3.7506788344175697E-3</v>
      </c>
      <c r="J7" s="100">
        <f t="shared" si="1"/>
        <v>3.0923799582463465E-2</v>
      </c>
      <c r="K7" s="97">
        <f t="shared" si="2"/>
        <v>237</v>
      </c>
      <c r="L7" s="101">
        <f t="shared" si="4"/>
        <v>3.1440283360528514E-3</v>
      </c>
      <c r="M7" s="98">
        <f t="shared" si="3"/>
        <v>-59</v>
      </c>
      <c r="N7" s="98">
        <f t="shared" si="5"/>
        <v>0</v>
      </c>
    </row>
    <row r="8" spans="1:14">
      <c r="A8" s="41">
        <v>6</v>
      </c>
      <c r="B8" s="104" t="s">
        <v>97</v>
      </c>
      <c r="C8" s="54">
        <v>127474</v>
      </c>
      <c r="D8" s="54">
        <v>131754</v>
      </c>
      <c r="E8" s="54">
        <v>132704</v>
      </c>
      <c r="F8" s="54"/>
      <c r="G8" s="54"/>
      <c r="H8" s="54"/>
      <c r="I8" s="100">
        <f t="shared" si="0"/>
        <v>6.2995833950455535E-2</v>
      </c>
      <c r="J8" s="100">
        <f t="shared" si="1"/>
        <v>4.1027974332020649E-2</v>
      </c>
      <c r="K8" s="97">
        <f t="shared" si="2"/>
        <v>5230</v>
      </c>
      <c r="L8" s="101">
        <f t="shared" si="4"/>
        <v>6.9380878470702165E-2</v>
      </c>
      <c r="M8" s="98">
        <f t="shared" si="3"/>
        <v>950</v>
      </c>
      <c r="N8" s="98">
        <f t="shared" si="5"/>
        <v>0</v>
      </c>
    </row>
    <row r="9" spans="1:14">
      <c r="A9" s="41">
        <v>7</v>
      </c>
      <c r="B9" s="104" t="s">
        <v>98</v>
      </c>
      <c r="C9" s="54">
        <v>88442</v>
      </c>
      <c r="D9" s="54">
        <v>91054</v>
      </c>
      <c r="E9" s="54">
        <v>91462</v>
      </c>
      <c r="F9" s="54"/>
      <c r="G9" s="54"/>
      <c r="H9" s="54"/>
      <c r="I9" s="100">
        <f t="shared" si="0"/>
        <v>4.3417869580242976E-2</v>
      </c>
      <c r="J9" s="100">
        <f t="shared" si="1"/>
        <v>3.4146672395468217E-2</v>
      </c>
      <c r="K9" s="97">
        <f t="shared" si="2"/>
        <v>3020</v>
      </c>
      <c r="L9" s="101">
        <f t="shared" si="4"/>
        <v>4.0063145885567981E-2</v>
      </c>
      <c r="M9" s="98">
        <f t="shared" si="3"/>
        <v>408</v>
      </c>
      <c r="N9" s="98">
        <f t="shared" si="5"/>
        <v>0</v>
      </c>
    </row>
    <row r="10" spans="1:14">
      <c r="A10" s="41">
        <v>8</v>
      </c>
      <c r="B10" s="104" t="s">
        <v>99</v>
      </c>
      <c r="C10" s="54">
        <v>4354</v>
      </c>
      <c r="D10" s="54">
        <v>4355</v>
      </c>
      <c r="E10" s="54">
        <v>4368</v>
      </c>
      <c r="F10" s="54"/>
      <c r="G10" s="54"/>
      <c r="H10" s="54"/>
      <c r="I10" s="100">
        <f t="shared" si="0"/>
        <v>2.0735305845761224E-3</v>
      </c>
      <c r="J10" s="100">
        <f t="shared" si="1"/>
        <v>3.2154340836012861E-3</v>
      </c>
      <c r="K10" s="97">
        <f t="shared" si="2"/>
        <v>14</v>
      </c>
      <c r="L10" s="101">
        <f t="shared" si="4"/>
        <v>1.8572319284700388E-4</v>
      </c>
      <c r="M10" s="98">
        <f t="shared" si="3"/>
        <v>13</v>
      </c>
      <c r="N10" s="98">
        <f t="shared" si="5"/>
        <v>0</v>
      </c>
    </row>
    <row r="11" spans="1:14">
      <c r="A11" s="41">
        <v>9</v>
      </c>
      <c r="B11" s="104" t="s">
        <v>100</v>
      </c>
      <c r="C11" s="54">
        <v>35397</v>
      </c>
      <c r="D11" s="54">
        <v>36205</v>
      </c>
      <c r="E11" s="54">
        <v>36129</v>
      </c>
      <c r="F11" s="54"/>
      <c r="G11" s="54"/>
      <c r="H11" s="54"/>
      <c r="I11" s="100">
        <f t="shared" si="0"/>
        <v>1.7150775295364178E-2</v>
      </c>
      <c r="J11" s="100">
        <f t="shared" si="1"/>
        <v>2.0679718620222054E-2</v>
      </c>
      <c r="K11" s="97">
        <f t="shared" si="2"/>
        <v>732</v>
      </c>
      <c r="L11" s="101">
        <f t="shared" si="4"/>
        <v>9.7106697974290602E-3</v>
      </c>
      <c r="M11" s="98">
        <f t="shared" si="3"/>
        <v>-76</v>
      </c>
      <c r="N11" s="98">
        <f t="shared" si="5"/>
        <v>0</v>
      </c>
    </row>
    <row r="12" spans="1:14">
      <c r="A12" s="41">
        <v>10</v>
      </c>
      <c r="B12" s="104" t="s">
        <v>101</v>
      </c>
      <c r="C12" s="54">
        <v>34892</v>
      </c>
      <c r="D12" s="54">
        <v>35605</v>
      </c>
      <c r="E12" s="54">
        <v>35779</v>
      </c>
      <c r="F12" s="54"/>
      <c r="G12" s="54"/>
      <c r="H12" s="54"/>
      <c r="I12" s="100">
        <f t="shared" si="0"/>
        <v>1.6984627011343654E-2</v>
      </c>
      <c r="J12" s="100">
        <f t="shared" si="1"/>
        <v>2.5421300011463945E-2</v>
      </c>
      <c r="K12" s="97">
        <f t="shared" si="2"/>
        <v>887</v>
      </c>
      <c r="L12" s="101">
        <f t="shared" si="4"/>
        <v>1.1766890861092318E-2</v>
      </c>
      <c r="M12" s="98">
        <f t="shared" si="3"/>
        <v>174</v>
      </c>
      <c r="N12" s="98">
        <f t="shared" si="5"/>
        <v>0</v>
      </c>
    </row>
    <row r="13" spans="1:14">
      <c r="A13" s="41">
        <v>11</v>
      </c>
      <c r="B13" s="104" t="s">
        <v>102</v>
      </c>
      <c r="C13" s="54">
        <v>4103</v>
      </c>
      <c r="D13" s="54">
        <v>4212</v>
      </c>
      <c r="E13" s="54">
        <v>4197</v>
      </c>
      <c r="F13" s="54"/>
      <c r="G13" s="54"/>
      <c r="H13" s="54"/>
      <c r="I13" s="100">
        <f t="shared" si="0"/>
        <v>1.9923552800975245E-3</v>
      </c>
      <c r="J13" s="100">
        <f t="shared" si="1"/>
        <v>2.2910065805508164E-2</v>
      </c>
      <c r="K13" s="97">
        <f t="shared" si="2"/>
        <v>94</v>
      </c>
      <c r="L13" s="101">
        <f t="shared" si="4"/>
        <v>1.246998580544169E-3</v>
      </c>
      <c r="M13" s="98">
        <f t="shared" si="3"/>
        <v>-15</v>
      </c>
      <c r="N13" s="98">
        <f t="shared" si="5"/>
        <v>0</v>
      </c>
    </row>
    <row r="14" spans="1:14">
      <c r="A14" s="41">
        <v>12</v>
      </c>
      <c r="B14" s="104" t="s">
        <v>103</v>
      </c>
      <c r="C14" s="54">
        <v>3385</v>
      </c>
      <c r="D14" s="54">
        <v>3894</v>
      </c>
      <c r="E14" s="54">
        <v>3871</v>
      </c>
      <c r="F14" s="54"/>
      <c r="G14" s="54"/>
      <c r="H14" s="54"/>
      <c r="I14" s="100">
        <f t="shared" si="0"/>
        <v>1.8376000212669804E-3</v>
      </c>
      <c r="J14" s="100">
        <f t="shared" si="1"/>
        <v>0.14357459379615953</v>
      </c>
      <c r="K14" s="97">
        <f t="shared" si="2"/>
        <v>486</v>
      </c>
      <c r="L14" s="101">
        <f t="shared" si="4"/>
        <v>6.447247980260278E-3</v>
      </c>
      <c r="M14" s="98">
        <f t="shared" si="3"/>
        <v>-23</v>
      </c>
      <c r="N14" s="98">
        <f t="shared" si="5"/>
        <v>0</v>
      </c>
    </row>
    <row r="15" spans="1:14">
      <c r="A15" s="41">
        <v>13</v>
      </c>
      <c r="B15" s="104" t="s">
        <v>104</v>
      </c>
      <c r="C15" s="54">
        <v>5003</v>
      </c>
      <c r="D15" s="54">
        <v>5309</v>
      </c>
      <c r="E15" s="54">
        <v>5281</v>
      </c>
      <c r="F15" s="54"/>
      <c r="G15" s="54"/>
      <c r="H15" s="54"/>
      <c r="I15" s="100">
        <f t="shared" si="0"/>
        <v>2.5069402511782289E-3</v>
      </c>
      <c r="J15" s="100">
        <f t="shared" si="1"/>
        <v>5.5566660003997605E-2</v>
      </c>
      <c r="K15" s="97">
        <f t="shared" si="2"/>
        <v>278</v>
      </c>
      <c r="L15" s="101">
        <f t="shared" si="4"/>
        <v>3.6879319722476485E-3</v>
      </c>
      <c r="M15" s="98">
        <f t="shared" si="3"/>
        <v>-28</v>
      </c>
      <c r="N15" s="98">
        <f t="shared" si="5"/>
        <v>0</v>
      </c>
    </row>
    <row r="16" spans="1:14">
      <c r="A16" s="41">
        <v>14</v>
      </c>
      <c r="B16" s="104" t="s">
        <v>105</v>
      </c>
      <c r="C16" s="54">
        <v>6680</v>
      </c>
      <c r="D16" s="54">
        <v>6922</v>
      </c>
      <c r="E16" s="54">
        <v>6921</v>
      </c>
      <c r="F16" s="54"/>
      <c r="G16" s="54"/>
      <c r="H16" s="54"/>
      <c r="I16" s="100">
        <f t="shared" si="0"/>
        <v>3.2854636391601061E-3</v>
      </c>
      <c r="J16" s="100">
        <f t="shared" si="1"/>
        <v>3.6077844311377248E-2</v>
      </c>
      <c r="K16" s="97">
        <f t="shared" si="2"/>
        <v>241</v>
      </c>
      <c r="L16" s="101">
        <f t="shared" si="4"/>
        <v>3.1970921054377097E-3</v>
      </c>
      <c r="M16" s="98">
        <f t="shared" si="3"/>
        <v>-1</v>
      </c>
      <c r="N16" s="98">
        <f t="shared" si="5"/>
        <v>0</v>
      </c>
    </row>
    <row r="17" spans="1:14">
      <c r="A17" s="41">
        <v>15</v>
      </c>
      <c r="B17" s="104" t="s">
        <v>106</v>
      </c>
      <c r="C17" s="54">
        <v>8356</v>
      </c>
      <c r="D17" s="54">
        <v>8801</v>
      </c>
      <c r="E17" s="54">
        <v>8815</v>
      </c>
      <c r="F17" s="54"/>
      <c r="G17" s="54"/>
      <c r="H17" s="54"/>
      <c r="I17" s="100">
        <f t="shared" si="0"/>
        <v>4.1845632104025917E-3</v>
      </c>
      <c r="J17" s="100">
        <f t="shared" si="1"/>
        <v>5.4930588798468169E-2</v>
      </c>
      <c r="K17" s="97">
        <f t="shared" si="2"/>
        <v>459</v>
      </c>
      <c r="L17" s="101">
        <f t="shared" si="4"/>
        <v>6.0890675369124842E-3</v>
      </c>
      <c r="M17" s="98">
        <f t="shared" si="3"/>
        <v>14</v>
      </c>
      <c r="N17" s="98">
        <f t="shared" si="5"/>
        <v>0</v>
      </c>
    </row>
    <row r="18" spans="1:14">
      <c r="A18" s="41">
        <v>16</v>
      </c>
      <c r="B18" s="104" t="s">
        <v>107</v>
      </c>
      <c r="C18" s="54">
        <v>80075</v>
      </c>
      <c r="D18" s="54">
        <v>81749</v>
      </c>
      <c r="E18" s="54">
        <v>82298</v>
      </c>
      <c r="F18" s="54"/>
      <c r="G18" s="54"/>
      <c r="H18" s="54"/>
      <c r="I18" s="100">
        <f t="shared" si="0"/>
        <v>3.9067632795202777E-2</v>
      </c>
      <c r="J18" s="100">
        <f t="shared" si="1"/>
        <v>2.7761473618482673E-2</v>
      </c>
      <c r="K18" s="97">
        <f t="shared" si="2"/>
        <v>2223</v>
      </c>
      <c r="L18" s="101">
        <f t="shared" si="4"/>
        <v>2.9490189835634974E-2</v>
      </c>
      <c r="M18" s="98">
        <f t="shared" si="3"/>
        <v>549</v>
      </c>
      <c r="N18" s="98">
        <f t="shared" si="5"/>
        <v>0</v>
      </c>
    </row>
    <row r="19" spans="1:14">
      <c r="A19" s="41">
        <v>17</v>
      </c>
      <c r="B19" s="104" t="s">
        <v>108</v>
      </c>
      <c r="C19" s="54">
        <v>15648</v>
      </c>
      <c r="D19" s="54">
        <v>16308</v>
      </c>
      <c r="E19" s="54">
        <v>16409</v>
      </c>
      <c r="F19" s="54"/>
      <c r="G19" s="54"/>
      <c r="H19" s="54"/>
      <c r="I19" s="100">
        <f t="shared" si="0"/>
        <v>7.7895062642650168E-3</v>
      </c>
      <c r="J19" s="100">
        <f t="shared" si="1"/>
        <v>4.8632413087934562E-2</v>
      </c>
      <c r="K19" s="97">
        <f t="shared" si="2"/>
        <v>761</v>
      </c>
      <c r="L19" s="101">
        <f t="shared" si="4"/>
        <v>1.0095382125469282E-2</v>
      </c>
      <c r="M19" s="98">
        <f t="shared" si="3"/>
        <v>101</v>
      </c>
      <c r="N19" s="98">
        <f t="shared" si="5"/>
        <v>0</v>
      </c>
    </row>
    <row r="20" spans="1:14">
      <c r="A20" s="41">
        <v>18</v>
      </c>
      <c r="B20" s="104" t="s">
        <v>109</v>
      </c>
      <c r="C20" s="54">
        <v>2938</v>
      </c>
      <c r="D20" s="54">
        <v>3022</v>
      </c>
      <c r="E20" s="54">
        <v>3027</v>
      </c>
      <c r="F20" s="54"/>
      <c r="G20" s="54"/>
      <c r="H20" s="54"/>
      <c r="I20" s="100">
        <f t="shared" si="0"/>
        <v>1.436945302086063E-3</v>
      </c>
      <c r="J20" s="100">
        <f t="shared" si="1"/>
        <v>3.0292716133424099E-2</v>
      </c>
      <c r="K20" s="97">
        <f t="shared" si="2"/>
        <v>89</v>
      </c>
      <c r="L20" s="101">
        <f t="shared" si="4"/>
        <v>1.1806688688130961E-3</v>
      </c>
      <c r="M20" s="98">
        <f t="shared" si="3"/>
        <v>5</v>
      </c>
      <c r="N20" s="98">
        <f t="shared" si="5"/>
        <v>0</v>
      </c>
    </row>
    <row r="21" spans="1:14">
      <c r="A21" s="41">
        <v>19</v>
      </c>
      <c r="B21" s="104" t="s">
        <v>110</v>
      </c>
      <c r="C21" s="54">
        <v>11791</v>
      </c>
      <c r="D21" s="54">
        <v>12205</v>
      </c>
      <c r="E21" s="54">
        <v>12214</v>
      </c>
      <c r="F21" s="54"/>
      <c r="G21" s="54"/>
      <c r="H21" s="54"/>
      <c r="I21" s="100">
        <f t="shared" si="0"/>
        <v>5.7981004029333243E-3</v>
      </c>
      <c r="J21" s="100">
        <f t="shared" si="1"/>
        <v>3.5874819777796628E-2</v>
      </c>
      <c r="K21" s="97">
        <f t="shared" si="2"/>
        <v>423</v>
      </c>
      <c r="L21" s="101">
        <f t="shared" si="4"/>
        <v>5.6114936124487605E-3</v>
      </c>
      <c r="M21" s="98">
        <f t="shared" si="3"/>
        <v>9</v>
      </c>
      <c r="N21" s="98">
        <f t="shared" si="5"/>
        <v>0</v>
      </c>
    </row>
    <row r="22" spans="1:14">
      <c r="A22" s="41">
        <v>20</v>
      </c>
      <c r="B22" s="104" t="s">
        <v>111</v>
      </c>
      <c r="C22" s="54">
        <v>32313</v>
      </c>
      <c r="D22" s="54">
        <v>35594</v>
      </c>
      <c r="E22" s="54">
        <v>35834</v>
      </c>
      <c r="F22" s="54"/>
      <c r="G22" s="54"/>
      <c r="H22" s="54"/>
      <c r="I22" s="100">
        <f t="shared" si="0"/>
        <v>1.7010736027404022E-2</v>
      </c>
      <c r="J22" s="100">
        <f t="shared" si="1"/>
        <v>0.1089654318695262</v>
      </c>
      <c r="K22" s="97">
        <f t="shared" si="2"/>
        <v>3521</v>
      </c>
      <c r="L22" s="101">
        <f t="shared" si="4"/>
        <v>4.6709383001021475E-2</v>
      </c>
      <c r="M22" s="98">
        <f t="shared" si="3"/>
        <v>240</v>
      </c>
      <c r="N22" s="98">
        <f t="shared" si="5"/>
        <v>0</v>
      </c>
    </row>
    <row r="23" spans="1:14">
      <c r="A23" s="41">
        <v>21</v>
      </c>
      <c r="B23" s="104" t="s">
        <v>112</v>
      </c>
      <c r="C23" s="54">
        <v>20325</v>
      </c>
      <c r="D23" s="54">
        <v>21126</v>
      </c>
      <c r="E23" s="54">
        <v>21193</v>
      </c>
      <c r="F23" s="54"/>
      <c r="G23" s="54"/>
      <c r="H23" s="54"/>
      <c r="I23" s="100">
        <f t="shared" si="0"/>
        <v>1.0060515952134103E-2</v>
      </c>
      <c r="J23" s="100">
        <f t="shared" si="1"/>
        <v>4.2706027060270602E-2</v>
      </c>
      <c r="K23" s="97">
        <f t="shared" si="2"/>
        <v>868</v>
      </c>
      <c r="L23" s="101">
        <f t="shared" si="4"/>
        <v>1.1514837956514241E-2</v>
      </c>
      <c r="M23" s="98">
        <f t="shared" si="3"/>
        <v>67</v>
      </c>
      <c r="N23" s="98">
        <f t="shared" si="5"/>
        <v>0</v>
      </c>
    </row>
    <row r="24" spans="1:14">
      <c r="A24" s="41">
        <v>22</v>
      </c>
      <c r="B24" s="104" t="s">
        <v>113</v>
      </c>
      <c r="C24" s="54">
        <v>11142</v>
      </c>
      <c r="D24" s="54">
        <v>11487</v>
      </c>
      <c r="E24" s="54">
        <v>11512</v>
      </c>
      <c r="F24" s="54"/>
      <c r="G24" s="54"/>
      <c r="H24" s="54"/>
      <c r="I24" s="100">
        <f t="shared" si="0"/>
        <v>5.4648544161264474E-3</v>
      </c>
      <c r="J24" s="100">
        <f t="shared" si="1"/>
        <v>3.320768264225453E-2</v>
      </c>
      <c r="K24" s="97">
        <f t="shared" si="2"/>
        <v>370</v>
      </c>
      <c r="L24" s="101">
        <f t="shared" si="4"/>
        <v>4.9083986680993888E-3</v>
      </c>
      <c r="M24" s="98">
        <f t="shared" si="3"/>
        <v>25</v>
      </c>
      <c r="N24" s="98">
        <f t="shared" si="5"/>
        <v>0</v>
      </c>
    </row>
    <row r="25" spans="1:14">
      <c r="A25" s="41">
        <v>23</v>
      </c>
      <c r="B25" s="104" t="s">
        <v>114</v>
      </c>
      <c r="C25" s="54">
        <v>10219</v>
      </c>
      <c r="D25" s="54">
        <v>10617</v>
      </c>
      <c r="E25" s="54">
        <v>10552</v>
      </c>
      <c r="F25" s="54"/>
      <c r="G25" s="54"/>
      <c r="H25" s="54"/>
      <c r="I25" s="100">
        <f t="shared" si="0"/>
        <v>5.0091334085272995E-3</v>
      </c>
      <c r="J25" s="100">
        <f t="shared" si="1"/>
        <v>3.258635874351698E-2</v>
      </c>
      <c r="K25" s="97">
        <f t="shared" si="2"/>
        <v>333</v>
      </c>
      <c r="L25" s="101">
        <f t="shared" si="4"/>
        <v>4.41755880128945E-3</v>
      </c>
      <c r="M25" s="98">
        <f t="shared" si="3"/>
        <v>-65</v>
      </c>
      <c r="N25" s="98">
        <f t="shared" si="5"/>
        <v>0</v>
      </c>
    </row>
    <row r="26" spans="1:14">
      <c r="A26" s="41">
        <v>24</v>
      </c>
      <c r="B26" s="104" t="s">
        <v>115</v>
      </c>
      <c r="C26" s="54">
        <v>4610</v>
      </c>
      <c r="D26" s="54">
        <v>4865</v>
      </c>
      <c r="E26" s="54">
        <v>4845</v>
      </c>
      <c r="F26" s="54"/>
      <c r="G26" s="54"/>
      <c r="H26" s="54"/>
      <c r="I26" s="100">
        <f t="shared" si="0"/>
        <v>2.2999669602269492E-3</v>
      </c>
      <c r="J26" s="100">
        <f t="shared" si="1"/>
        <v>5.0976138828633402E-2</v>
      </c>
      <c r="K26" s="97">
        <f t="shared" si="2"/>
        <v>235</v>
      </c>
      <c r="L26" s="101">
        <f t="shared" si="4"/>
        <v>3.1174964513604225E-3</v>
      </c>
      <c r="M26" s="98">
        <f t="shared" si="3"/>
        <v>-20</v>
      </c>
      <c r="N26" s="98">
        <f t="shared" si="5"/>
        <v>0</v>
      </c>
    </row>
    <row r="27" spans="1:14">
      <c r="A27" s="41">
        <v>25</v>
      </c>
      <c r="B27" s="104" t="s">
        <v>116</v>
      </c>
      <c r="C27" s="54">
        <v>12880</v>
      </c>
      <c r="D27" s="54">
        <v>13047</v>
      </c>
      <c r="E27" s="54">
        <v>13027</v>
      </c>
      <c r="F27" s="54"/>
      <c r="G27" s="54"/>
      <c r="H27" s="54"/>
      <c r="I27" s="100">
        <f t="shared" si="0"/>
        <v>6.1840391312438523E-3</v>
      </c>
      <c r="J27" s="100">
        <f t="shared" si="1"/>
        <v>1.141304347826087E-2</v>
      </c>
      <c r="K27" s="97">
        <f t="shared" si="2"/>
        <v>147</v>
      </c>
      <c r="L27" s="101">
        <f t="shared" si="4"/>
        <v>1.9500935248935407E-3</v>
      </c>
      <c r="M27" s="98">
        <f t="shared" si="3"/>
        <v>-20</v>
      </c>
      <c r="N27" s="98">
        <f t="shared" si="5"/>
        <v>0</v>
      </c>
    </row>
    <row r="28" spans="1:14">
      <c r="A28" s="41">
        <v>26</v>
      </c>
      <c r="B28" s="104" t="s">
        <v>117</v>
      </c>
      <c r="C28" s="54">
        <v>18092</v>
      </c>
      <c r="D28" s="54">
        <v>17958</v>
      </c>
      <c r="E28" s="54">
        <v>18118</v>
      </c>
      <c r="F28" s="54"/>
      <c r="G28" s="54"/>
      <c r="H28" s="54"/>
      <c r="I28" s="100">
        <f t="shared" si="0"/>
        <v>8.6007845996680828E-3</v>
      </c>
      <c r="J28" s="100">
        <f t="shared" si="1"/>
        <v>1.4370992703957551E-3</v>
      </c>
      <c r="K28" s="97">
        <f t="shared" si="2"/>
        <v>26</v>
      </c>
      <c r="L28" s="101">
        <f t="shared" si="4"/>
        <v>3.4491450100157864E-4</v>
      </c>
      <c r="M28" s="98">
        <f t="shared" si="3"/>
        <v>160</v>
      </c>
      <c r="N28" s="98">
        <f t="shared" si="5"/>
        <v>0</v>
      </c>
    </row>
    <row r="29" spans="1:14">
      <c r="A29" s="41">
        <v>27</v>
      </c>
      <c r="B29" s="104" t="s">
        <v>118</v>
      </c>
      <c r="C29" s="54">
        <v>43936</v>
      </c>
      <c r="D29" s="54">
        <v>46378</v>
      </c>
      <c r="E29" s="54">
        <v>46709</v>
      </c>
      <c r="F29" s="54"/>
      <c r="G29" s="54"/>
      <c r="H29" s="54"/>
      <c r="I29" s="100">
        <f t="shared" si="0"/>
        <v>2.2173200566613118E-2</v>
      </c>
      <c r="J29" s="100">
        <f t="shared" si="1"/>
        <v>6.3114530225782964E-2</v>
      </c>
      <c r="K29" s="97">
        <f t="shared" si="2"/>
        <v>2773</v>
      </c>
      <c r="L29" s="101">
        <f t="shared" si="4"/>
        <v>3.6786458126052982E-2</v>
      </c>
      <c r="M29" s="98">
        <f t="shared" si="3"/>
        <v>331</v>
      </c>
      <c r="N29" s="98">
        <f t="shared" si="5"/>
        <v>0</v>
      </c>
    </row>
    <row r="30" spans="1:14">
      <c r="A30" s="41">
        <v>28</v>
      </c>
      <c r="B30" s="104" t="s">
        <v>119</v>
      </c>
      <c r="C30" s="54">
        <v>9757</v>
      </c>
      <c r="D30" s="54">
        <v>10273</v>
      </c>
      <c r="E30" s="54">
        <v>10335</v>
      </c>
      <c r="F30" s="54"/>
      <c r="G30" s="54"/>
      <c r="H30" s="54"/>
      <c r="I30" s="100">
        <f t="shared" si="0"/>
        <v>4.9061214724345752E-3</v>
      </c>
      <c r="J30" s="100">
        <f t="shared" si="1"/>
        <v>5.9239520344368149E-2</v>
      </c>
      <c r="K30" s="97">
        <f t="shared" si="2"/>
        <v>578</v>
      </c>
      <c r="L30" s="101">
        <f t="shared" si="4"/>
        <v>7.6677146761120179E-3</v>
      </c>
      <c r="M30" s="98">
        <f t="shared" si="3"/>
        <v>62</v>
      </c>
      <c r="N30" s="98">
        <f t="shared" si="5"/>
        <v>0</v>
      </c>
    </row>
    <row r="31" spans="1:14">
      <c r="A31" s="41">
        <v>29</v>
      </c>
      <c r="B31" s="104" t="s">
        <v>120</v>
      </c>
      <c r="C31" s="54">
        <v>2570</v>
      </c>
      <c r="D31" s="54">
        <v>2539</v>
      </c>
      <c r="E31" s="54">
        <v>2575</v>
      </c>
      <c r="F31" s="54"/>
      <c r="G31" s="54"/>
      <c r="H31" s="54"/>
      <c r="I31" s="100">
        <f t="shared" si="0"/>
        <v>1.2223766610081309E-3</v>
      </c>
      <c r="J31" s="100">
        <f t="shared" si="1"/>
        <v>1.9455252918287938E-3</v>
      </c>
      <c r="K31" s="97">
        <f t="shared" si="2"/>
        <v>5</v>
      </c>
      <c r="L31" s="101">
        <f t="shared" si="4"/>
        <v>6.6329711731072822E-5</v>
      </c>
      <c r="M31" s="98">
        <f t="shared" si="3"/>
        <v>36</v>
      </c>
      <c r="N31" s="98">
        <f t="shared" si="5"/>
        <v>0</v>
      </c>
    </row>
    <row r="32" spans="1:14">
      <c r="A32" s="41">
        <v>30</v>
      </c>
      <c r="B32" s="104" t="s">
        <v>121</v>
      </c>
      <c r="C32" s="54">
        <v>3371</v>
      </c>
      <c r="D32" s="54">
        <v>3406</v>
      </c>
      <c r="E32" s="54">
        <v>3407</v>
      </c>
      <c r="F32" s="54"/>
      <c r="G32" s="54"/>
      <c r="H32" s="54"/>
      <c r="I32" s="100">
        <f t="shared" si="0"/>
        <v>1.6173348675940589E-3</v>
      </c>
      <c r="J32" s="100">
        <f t="shared" si="1"/>
        <v>1.0679323642835954E-2</v>
      </c>
      <c r="K32" s="97">
        <f t="shared" si="2"/>
        <v>36</v>
      </c>
      <c r="L32" s="101">
        <f t="shared" si="4"/>
        <v>4.7757392446372428E-4</v>
      </c>
      <c r="M32" s="98">
        <f t="shared" si="3"/>
        <v>1</v>
      </c>
      <c r="N32" s="98">
        <f t="shared" si="5"/>
        <v>0</v>
      </c>
    </row>
    <row r="33" spans="1:14">
      <c r="A33" s="41">
        <v>31</v>
      </c>
      <c r="B33" s="104" t="s">
        <v>122</v>
      </c>
      <c r="C33" s="54">
        <v>38305</v>
      </c>
      <c r="D33" s="54">
        <v>39422</v>
      </c>
      <c r="E33" s="54">
        <v>39838</v>
      </c>
      <c r="F33" s="54"/>
      <c r="G33" s="54"/>
      <c r="H33" s="54"/>
      <c r="I33" s="100">
        <f t="shared" si="0"/>
        <v>1.8911472396598801E-2</v>
      </c>
      <c r="J33" s="100">
        <f t="shared" si="1"/>
        <v>4.0020885001957968E-2</v>
      </c>
      <c r="K33" s="97">
        <f t="shared" si="2"/>
        <v>1533</v>
      </c>
      <c r="L33" s="101">
        <f t="shared" si="4"/>
        <v>2.0336689616746926E-2</v>
      </c>
      <c r="M33" s="98">
        <f t="shared" si="3"/>
        <v>416</v>
      </c>
      <c r="N33" s="98">
        <f t="shared" si="5"/>
        <v>0</v>
      </c>
    </row>
    <row r="34" spans="1:14">
      <c r="A34" s="41">
        <v>32</v>
      </c>
      <c r="B34" s="104" t="s">
        <v>123</v>
      </c>
      <c r="C34" s="54">
        <v>10561</v>
      </c>
      <c r="D34" s="54">
        <v>11154</v>
      </c>
      <c r="E34" s="54">
        <v>11140</v>
      </c>
      <c r="F34" s="54"/>
      <c r="G34" s="54"/>
      <c r="H34" s="54"/>
      <c r="I34" s="100">
        <f t="shared" si="0"/>
        <v>5.2882625256817778E-3</v>
      </c>
      <c r="J34" s="100">
        <f t="shared" si="1"/>
        <v>5.4824353754379322E-2</v>
      </c>
      <c r="K34" s="97">
        <f t="shared" si="2"/>
        <v>579</v>
      </c>
      <c r="L34" s="101">
        <f t="shared" si="4"/>
        <v>7.6809806184582321E-3</v>
      </c>
      <c r="M34" s="98">
        <f t="shared" si="3"/>
        <v>-14</v>
      </c>
      <c r="N34" s="98">
        <f t="shared" si="5"/>
        <v>0</v>
      </c>
    </row>
    <row r="35" spans="1:14">
      <c r="A35" s="41">
        <v>33</v>
      </c>
      <c r="B35" s="104" t="s">
        <v>124</v>
      </c>
      <c r="C35" s="54">
        <v>46878</v>
      </c>
      <c r="D35" s="54">
        <v>50045</v>
      </c>
      <c r="E35" s="54">
        <v>50279</v>
      </c>
      <c r="F35" s="54"/>
      <c r="G35" s="54"/>
      <c r="H35" s="54"/>
      <c r="I35" s="100">
        <f t="shared" si="0"/>
        <v>2.3867913063622449E-2</v>
      </c>
      <c r="J35" s="100">
        <f t="shared" si="1"/>
        <v>7.2550023465164898E-2</v>
      </c>
      <c r="K35" s="97">
        <f t="shared" si="2"/>
        <v>3401</v>
      </c>
      <c r="L35" s="101">
        <f t="shared" si="4"/>
        <v>4.5117469919475732E-2</v>
      </c>
      <c r="M35" s="98">
        <f t="shared" si="3"/>
        <v>234</v>
      </c>
      <c r="N35" s="98">
        <f t="shared" si="5"/>
        <v>0</v>
      </c>
    </row>
    <row r="36" spans="1:14">
      <c r="A36" s="41">
        <v>34</v>
      </c>
      <c r="B36" s="104" t="s">
        <v>125</v>
      </c>
      <c r="C36" s="54">
        <v>499169</v>
      </c>
      <c r="D36" s="54">
        <v>497197</v>
      </c>
      <c r="E36" s="54">
        <v>501139</v>
      </c>
      <c r="F36" s="54"/>
      <c r="G36" s="54"/>
      <c r="H36" s="54"/>
      <c r="I36" s="100">
        <f t="shared" si="0"/>
        <v>0.23789538544503055</v>
      </c>
      <c r="J36" s="100">
        <f t="shared" si="1"/>
        <v>3.9465591813594193E-3</v>
      </c>
      <c r="K36" s="97">
        <f t="shared" si="2"/>
        <v>1970</v>
      </c>
      <c r="L36" s="101">
        <f t="shared" si="4"/>
        <v>2.6133906422042691E-2</v>
      </c>
      <c r="M36" s="98">
        <f t="shared" si="3"/>
        <v>3942</v>
      </c>
      <c r="N36" s="98">
        <f t="shared" si="5"/>
        <v>0</v>
      </c>
    </row>
    <row r="37" spans="1:14">
      <c r="A37" s="41">
        <v>35</v>
      </c>
      <c r="B37" s="104" t="s">
        <v>126</v>
      </c>
      <c r="C37" s="54">
        <v>119187</v>
      </c>
      <c r="D37" s="54">
        <v>126406</v>
      </c>
      <c r="E37" s="54">
        <v>126856</v>
      </c>
      <c r="F37" s="54"/>
      <c r="G37" s="54"/>
      <c r="H37" s="54"/>
      <c r="I37" s="100">
        <f t="shared" si="0"/>
        <v>6.0219733479164053E-2</v>
      </c>
      <c r="J37" s="100">
        <f t="shared" si="1"/>
        <v>6.4344265733679004E-2</v>
      </c>
      <c r="K37" s="97">
        <f t="shared" si="2"/>
        <v>7669</v>
      </c>
      <c r="L37" s="101">
        <f t="shared" si="4"/>
        <v>0.10173651185311948</v>
      </c>
      <c r="M37" s="98">
        <f t="shared" si="3"/>
        <v>450</v>
      </c>
      <c r="N37" s="98">
        <f t="shared" si="5"/>
        <v>0</v>
      </c>
    </row>
    <row r="38" spans="1:14">
      <c r="A38" s="41">
        <v>36</v>
      </c>
      <c r="B38" s="104" t="s">
        <v>127</v>
      </c>
      <c r="C38" s="54">
        <v>4527</v>
      </c>
      <c r="D38" s="54">
        <v>4809</v>
      </c>
      <c r="E38" s="54">
        <v>4749</v>
      </c>
      <c r="F38" s="54"/>
      <c r="G38" s="54"/>
      <c r="H38" s="54"/>
      <c r="I38" s="100">
        <f t="shared" si="0"/>
        <v>2.2543948594670343E-3</v>
      </c>
      <c r="J38" s="100">
        <f t="shared" si="1"/>
        <v>4.9039098740888007E-2</v>
      </c>
      <c r="K38" s="97">
        <f t="shared" si="2"/>
        <v>222</v>
      </c>
      <c r="L38" s="101">
        <f t="shared" si="4"/>
        <v>2.9450392008596332E-3</v>
      </c>
      <c r="M38" s="98">
        <f t="shared" si="3"/>
        <v>-60</v>
      </c>
      <c r="N38" s="98">
        <f t="shared" si="5"/>
        <v>0</v>
      </c>
    </row>
    <row r="39" spans="1:14">
      <c r="A39" s="41">
        <v>37</v>
      </c>
      <c r="B39" s="104" t="s">
        <v>128</v>
      </c>
      <c r="C39" s="54">
        <v>9230</v>
      </c>
      <c r="D39" s="54">
        <v>9656</v>
      </c>
      <c r="E39" s="54">
        <v>9630</v>
      </c>
      <c r="F39" s="54"/>
      <c r="G39" s="54"/>
      <c r="H39" s="54"/>
      <c r="I39" s="100">
        <f t="shared" si="0"/>
        <v>4.5714513574789516E-3</v>
      </c>
      <c r="J39" s="100">
        <f t="shared" si="1"/>
        <v>4.3336944745395449E-2</v>
      </c>
      <c r="K39" s="97">
        <f t="shared" si="2"/>
        <v>400</v>
      </c>
      <c r="L39" s="101">
        <f t="shared" si="4"/>
        <v>5.3063769384858253E-3</v>
      </c>
      <c r="M39" s="98">
        <f t="shared" si="3"/>
        <v>-26</v>
      </c>
      <c r="N39" s="98">
        <f t="shared" si="5"/>
        <v>0</v>
      </c>
    </row>
    <row r="40" spans="1:14">
      <c r="A40" s="41">
        <v>38</v>
      </c>
      <c r="B40" s="104" t="s">
        <v>129</v>
      </c>
      <c r="C40" s="54">
        <v>31204</v>
      </c>
      <c r="D40" s="54">
        <v>32773</v>
      </c>
      <c r="E40" s="54">
        <v>32875</v>
      </c>
      <c r="F40" s="54"/>
      <c r="G40" s="54"/>
      <c r="H40" s="54"/>
      <c r="I40" s="100">
        <f t="shared" si="0"/>
        <v>1.5606070963356233E-2</v>
      </c>
      <c r="J40" s="100">
        <f t="shared" si="1"/>
        <v>5.3550826817074737E-2</v>
      </c>
      <c r="K40" s="97">
        <f t="shared" si="2"/>
        <v>1671</v>
      </c>
      <c r="L40" s="101">
        <f t="shared" si="4"/>
        <v>2.2167389660524537E-2</v>
      </c>
      <c r="M40" s="98">
        <f t="shared" si="3"/>
        <v>102</v>
      </c>
      <c r="N40" s="98">
        <f t="shared" si="5"/>
        <v>0</v>
      </c>
    </row>
    <row r="41" spans="1:14">
      <c r="A41" s="41">
        <v>39</v>
      </c>
      <c r="B41" s="104" t="s">
        <v>130</v>
      </c>
      <c r="C41" s="54">
        <v>9419</v>
      </c>
      <c r="D41" s="54">
        <v>9762</v>
      </c>
      <c r="E41" s="54">
        <v>9800</v>
      </c>
      <c r="F41" s="54"/>
      <c r="G41" s="54"/>
      <c r="H41" s="54"/>
      <c r="I41" s="100">
        <f t="shared" si="0"/>
        <v>4.652151952574634E-3</v>
      </c>
      <c r="J41" s="100">
        <f t="shared" si="1"/>
        <v>4.045015394415543E-2</v>
      </c>
      <c r="K41" s="97">
        <f t="shared" si="2"/>
        <v>381</v>
      </c>
      <c r="L41" s="101">
        <f t="shared" si="4"/>
        <v>5.0543240339077488E-3</v>
      </c>
      <c r="M41" s="98">
        <f t="shared" si="3"/>
        <v>38</v>
      </c>
      <c r="N41" s="98">
        <f t="shared" si="5"/>
        <v>0</v>
      </c>
    </row>
    <row r="42" spans="1:14">
      <c r="A42" s="41">
        <v>40</v>
      </c>
      <c r="B42" s="104" t="s">
        <v>131</v>
      </c>
      <c r="C42" s="54">
        <v>5143</v>
      </c>
      <c r="D42" s="54">
        <v>5290</v>
      </c>
      <c r="E42" s="54">
        <v>5296</v>
      </c>
      <c r="F42" s="54"/>
      <c r="G42" s="54"/>
      <c r="H42" s="54"/>
      <c r="I42" s="100">
        <f t="shared" si="0"/>
        <v>2.5140608919219654E-3</v>
      </c>
      <c r="J42" s="100">
        <f t="shared" si="1"/>
        <v>2.974917363406572E-2</v>
      </c>
      <c r="K42" s="97">
        <f t="shared" si="2"/>
        <v>153</v>
      </c>
      <c r="L42" s="101">
        <f t="shared" si="4"/>
        <v>2.0296891789708281E-3</v>
      </c>
      <c r="M42" s="98">
        <f t="shared" si="3"/>
        <v>6</v>
      </c>
      <c r="N42" s="98">
        <f t="shared" si="5"/>
        <v>0</v>
      </c>
    </row>
    <row r="43" spans="1:14">
      <c r="A43" s="41">
        <v>41</v>
      </c>
      <c r="B43" s="104" t="s">
        <v>132</v>
      </c>
      <c r="C43" s="54">
        <v>36774</v>
      </c>
      <c r="D43" s="54">
        <v>39004</v>
      </c>
      <c r="E43" s="54">
        <v>39082</v>
      </c>
      <c r="F43" s="54"/>
      <c r="G43" s="54"/>
      <c r="H43" s="54"/>
      <c r="I43" s="100">
        <f t="shared" si="0"/>
        <v>1.8552592103114475E-2</v>
      </c>
      <c r="J43" s="100">
        <f t="shared" si="1"/>
        <v>6.2761733833686842E-2</v>
      </c>
      <c r="K43" s="97">
        <f t="shared" si="2"/>
        <v>2308</v>
      </c>
      <c r="L43" s="101">
        <f t="shared" si="4"/>
        <v>3.0617794935063211E-2</v>
      </c>
      <c r="M43" s="98">
        <f t="shared" si="3"/>
        <v>78</v>
      </c>
      <c r="N43" s="98">
        <f t="shared" si="5"/>
        <v>0</v>
      </c>
    </row>
    <row r="44" spans="1:14">
      <c r="A44" s="41">
        <v>42</v>
      </c>
      <c r="B44" s="104" t="s">
        <v>133</v>
      </c>
      <c r="C44" s="54">
        <v>60120</v>
      </c>
      <c r="D44" s="54">
        <v>63048</v>
      </c>
      <c r="E44" s="54">
        <v>63150</v>
      </c>
      <c r="F44" s="54"/>
      <c r="G44" s="54"/>
      <c r="H44" s="54"/>
      <c r="I44" s="100">
        <f t="shared" si="0"/>
        <v>2.9977897531131441E-2</v>
      </c>
      <c r="J44" s="100">
        <f t="shared" si="1"/>
        <v>5.0399201596806387E-2</v>
      </c>
      <c r="K44" s="97">
        <f t="shared" si="2"/>
        <v>3030</v>
      </c>
      <c r="L44" s="101">
        <f t="shared" si="4"/>
        <v>4.0195805309030129E-2</v>
      </c>
      <c r="M44" s="98">
        <f t="shared" si="3"/>
        <v>102</v>
      </c>
      <c r="N44" s="98">
        <f t="shared" si="5"/>
        <v>0</v>
      </c>
    </row>
    <row r="45" spans="1:14">
      <c r="A45" s="41">
        <v>43</v>
      </c>
      <c r="B45" s="104" t="s">
        <v>134</v>
      </c>
      <c r="C45" s="54">
        <v>12343</v>
      </c>
      <c r="D45" s="54">
        <v>12617</v>
      </c>
      <c r="E45" s="54">
        <v>12636</v>
      </c>
      <c r="F45" s="54"/>
      <c r="G45" s="54"/>
      <c r="H45" s="54"/>
      <c r="I45" s="100">
        <f t="shared" si="0"/>
        <v>5.9984277625237826E-3</v>
      </c>
      <c r="J45" s="100">
        <f t="shared" si="1"/>
        <v>2.3738151178805802E-2</v>
      </c>
      <c r="K45" s="97">
        <f t="shared" si="2"/>
        <v>293</v>
      </c>
      <c r="L45" s="101">
        <f t="shared" si="4"/>
        <v>3.8869211074408672E-3</v>
      </c>
      <c r="M45" s="98">
        <f t="shared" si="3"/>
        <v>19</v>
      </c>
      <c r="N45" s="98">
        <f t="shared" si="5"/>
        <v>0</v>
      </c>
    </row>
    <row r="46" spans="1:14">
      <c r="A46" s="41">
        <v>44</v>
      </c>
      <c r="B46" s="104" t="s">
        <v>135</v>
      </c>
      <c r="C46" s="54">
        <v>15555</v>
      </c>
      <c r="D46" s="54">
        <v>15830</v>
      </c>
      <c r="E46" s="54">
        <v>15989</v>
      </c>
      <c r="F46" s="54"/>
      <c r="G46" s="54"/>
      <c r="H46" s="54"/>
      <c r="I46" s="100">
        <f t="shared" si="0"/>
        <v>7.5901283234403897E-3</v>
      </c>
      <c r="J46" s="100">
        <f t="shared" si="1"/>
        <v>2.7900996464159434E-2</v>
      </c>
      <c r="K46" s="97">
        <f t="shared" si="2"/>
        <v>434</v>
      </c>
      <c r="L46" s="101">
        <f t="shared" si="4"/>
        <v>5.7574189782571205E-3</v>
      </c>
      <c r="M46" s="98">
        <f t="shared" si="3"/>
        <v>159</v>
      </c>
      <c r="N46" s="98">
        <f t="shared" si="5"/>
        <v>0</v>
      </c>
    </row>
    <row r="47" spans="1:14">
      <c r="A47" s="41">
        <v>45</v>
      </c>
      <c r="B47" s="104" t="s">
        <v>136</v>
      </c>
      <c r="C47" s="54">
        <v>38606</v>
      </c>
      <c r="D47" s="54">
        <v>39634</v>
      </c>
      <c r="E47" s="54">
        <v>39716</v>
      </c>
      <c r="F47" s="54"/>
      <c r="G47" s="54"/>
      <c r="H47" s="54"/>
      <c r="I47" s="100">
        <f t="shared" si="0"/>
        <v>1.8853557851883078E-2</v>
      </c>
      <c r="J47" s="100">
        <f t="shared" si="1"/>
        <v>2.8752007459980314E-2</v>
      </c>
      <c r="K47" s="97">
        <f t="shared" si="2"/>
        <v>1110</v>
      </c>
      <c r="L47" s="101">
        <f t="shared" si="4"/>
        <v>1.4725196004298165E-2</v>
      </c>
      <c r="M47" s="98">
        <f t="shared" si="3"/>
        <v>82</v>
      </c>
      <c r="N47" s="98">
        <f t="shared" si="5"/>
        <v>0</v>
      </c>
    </row>
    <row r="48" spans="1:14">
      <c r="A48" s="41">
        <v>46</v>
      </c>
      <c r="B48" s="104" t="s">
        <v>137</v>
      </c>
      <c r="C48" s="54">
        <v>22829</v>
      </c>
      <c r="D48" s="54">
        <v>24040</v>
      </c>
      <c r="E48" s="54">
        <v>24007</v>
      </c>
      <c r="F48" s="54"/>
      <c r="G48" s="54"/>
      <c r="H48" s="54"/>
      <c r="I48" s="100">
        <f t="shared" si="0"/>
        <v>1.1396348155659106E-2</v>
      </c>
      <c r="J48" s="100">
        <f t="shared" si="1"/>
        <v>5.1601033772832802E-2</v>
      </c>
      <c r="K48" s="97">
        <f t="shared" si="2"/>
        <v>1178</v>
      </c>
      <c r="L48" s="101">
        <f t="shared" si="4"/>
        <v>1.5627280083840754E-2</v>
      </c>
      <c r="M48" s="98">
        <f t="shared" si="3"/>
        <v>-33</v>
      </c>
      <c r="N48" s="98">
        <f t="shared" si="5"/>
        <v>0</v>
      </c>
    </row>
    <row r="49" spans="1:14">
      <c r="A49" s="41">
        <v>47</v>
      </c>
      <c r="B49" s="104" t="s">
        <v>138</v>
      </c>
      <c r="C49" s="54">
        <v>10293</v>
      </c>
      <c r="D49" s="54">
        <v>11621</v>
      </c>
      <c r="E49" s="54">
        <v>11600</v>
      </c>
      <c r="F49" s="54"/>
      <c r="G49" s="54"/>
      <c r="H49" s="54"/>
      <c r="I49" s="100">
        <f t="shared" si="0"/>
        <v>5.5066288418230361E-3</v>
      </c>
      <c r="J49" s="100">
        <f t="shared" si="1"/>
        <v>0.12697950063149713</v>
      </c>
      <c r="K49" s="97">
        <f t="shared" si="2"/>
        <v>1307</v>
      </c>
      <c r="L49" s="101">
        <f t="shared" si="4"/>
        <v>1.7338586646502435E-2</v>
      </c>
      <c r="M49" s="98">
        <f t="shared" si="3"/>
        <v>-21</v>
      </c>
      <c r="N49" s="98">
        <f t="shared" si="5"/>
        <v>0</v>
      </c>
    </row>
    <row r="50" spans="1:14">
      <c r="A50" s="41">
        <v>48</v>
      </c>
      <c r="B50" s="104" t="s">
        <v>139</v>
      </c>
      <c r="C50" s="54">
        <v>36214</v>
      </c>
      <c r="D50" s="54">
        <v>38005</v>
      </c>
      <c r="E50" s="54">
        <v>38219</v>
      </c>
      <c r="F50" s="54"/>
      <c r="G50" s="54"/>
      <c r="H50" s="54"/>
      <c r="I50" s="100">
        <f t="shared" si="0"/>
        <v>1.8142917905658158E-2</v>
      </c>
      <c r="J50" s="100">
        <f t="shared" si="1"/>
        <v>5.5365328326061745E-2</v>
      </c>
      <c r="K50" s="97">
        <f t="shared" si="2"/>
        <v>2005</v>
      </c>
      <c r="L50" s="101">
        <f t="shared" si="4"/>
        <v>2.65982144041602E-2</v>
      </c>
      <c r="M50" s="98">
        <f t="shared" si="3"/>
        <v>214</v>
      </c>
      <c r="N50" s="98">
        <f t="shared" si="5"/>
        <v>0</v>
      </c>
    </row>
    <row r="51" spans="1:14">
      <c r="A51" s="41">
        <v>49</v>
      </c>
      <c r="B51" s="104" t="s">
        <v>140</v>
      </c>
      <c r="C51" s="54">
        <v>4389</v>
      </c>
      <c r="D51" s="54">
        <v>4769</v>
      </c>
      <c r="E51" s="54">
        <v>4812</v>
      </c>
      <c r="F51" s="54"/>
      <c r="G51" s="54"/>
      <c r="H51" s="54"/>
      <c r="I51" s="100">
        <f t="shared" si="0"/>
        <v>2.2843015505907283E-3</v>
      </c>
      <c r="J51" s="100">
        <f t="shared" si="1"/>
        <v>9.6377306903622686E-2</v>
      </c>
      <c r="K51" s="97">
        <f t="shared" si="2"/>
        <v>423</v>
      </c>
      <c r="L51" s="101">
        <f t="shared" si="4"/>
        <v>5.6114936124487605E-3</v>
      </c>
      <c r="M51" s="98">
        <f t="shared" si="3"/>
        <v>43</v>
      </c>
      <c r="N51" s="98">
        <f t="shared" si="5"/>
        <v>0</v>
      </c>
    </row>
    <row r="52" spans="1:14">
      <c r="A52" s="41">
        <v>50</v>
      </c>
      <c r="B52" s="104" t="s">
        <v>141</v>
      </c>
      <c r="C52" s="54">
        <v>9186</v>
      </c>
      <c r="D52" s="54">
        <v>9454</v>
      </c>
      <c r="E52" s="54">
        <v>9379</v>
      </c>
      <c r="F52" s="54"/>
      <c r="G52" s="54"/>
      <c r="H52" s="54"/>
      <c r="I52" s="100">
        <f t="shared" si="0"/>
        <v>4.4522993023670913E-3</v>
      </c>
      <c r="J52" s="100">
        <f t="shared" si="1"/>
        <v>2.1010232963204877E-2</v>
      </c>
      <c r="K52" s="97">
        <f t="shared" si="2"/>
        <v>193</v>
      </c>
      <c r="L52" s="101">
        <f t="shared" si="4"/>
        <v>2.5603268728194109E-3</v>
      </c>
      <c r="M52" s="98">
        <f t="shared" si="3"/>
        <v>-75</v>
      </c>
      <c r="N52" s="98">
        <f t="shared" si="5"/>
        <v>0</v>
      </c>
    </row>
    <row r="53" spans="1:14">
      <c r="A53" s="41">
        <v>51</v>
      </c>
      <c r="B53" s="104" t="s">
        <v>142</v>
      </c>
      <c r="C53" s="54">
        <v>8654</v>
      </c>
      <c r="D53" s="54">
        <v>9017</v>
      </c>
      <c r="E53" s="54">
        <v>9044</v>
      </c>
      <c r="F53" s="54"/>
      <c r="G53" s="54"/>
      <c r="H53" s="54"/>
      <c r="I53" s="100">
        <f t="shared" si="0"/>
        <v>4.2932716590903053E-3</v>
      </c>
      <c r="J53" s="100">
        <f t="shared" si="1"/>
        <v>4.5065865495724521E-2</v>
      </c>
      <c r="K53" s="97">
        <f t="shared" si="2"/>
        <v>390</v>
      </c>
      <c r="L53" s="101">
        <f t="shared" si="4"/>
        <v>5.1737175150236795E-3</v>
      </c>
      <c r="M53" s="98">
        <f t="shared" si="3"/>
        <v>27</v>
      </c>
      <c r="N53" s="98">
        <f t="shared" si="5"/>
        <v>0</v>
      </c>
    </row>
    <row r="54" spans="1:14">
      <c r="A54" s="41">
        <v>52</v>
      </c>
      <c r="B54" s="104" t="s">
        <v>143</v>
      </c>
      <c r="C54" s="54">
        <v>15391</v>
      </c>
      <c r="D54" s="54">
        <v>16868</v>
      </c>
      <c r="E54" s="54">
        <v>17071</v>
      </c>
      <c r="F54" s="54"/>
      <c r="G54" s="54"/>
      <c r="H54" s="54"/>
      <c r="I54" s="100">
        <f t="shared" si="0"/>
        <v>8.1037638757552634E-3</v>
      </c>
      <c r="J54" s="100">
        <f t="shared" si="1"/>
        <v>0.10915470079916835</v>
      </c>
      <c r="K54" s="97">
        <f t="shared" si="2"/>
        <v>1680</v>
      </c>
      <c r="L54" s="101">
        <f t="shared" si="4"/>
        <v>2.2286783141640468E-2</v>
      </c>
      <c r="M54" s="98">
        <f t="shared" si="3"/>
        <v>203</v>
      </c>
      <c r="N54" s="98">
        <f t="shared" si="5"/>
        <v>0</v>
      </c>
    </row>
    <row r="55" spans="1:14">
      <c r="A55" s="41">
        <v>53</v>
      </c>
      <c r="B55" s="104" t="s">
        <v>144</v>
      </c>
      <c r="C55" s="54">
        <v>7418</v>
      </c>
      <c r="D55" s="54">
        <v>7846</v>
      </c>
      <c r="E55" s="54">
        <v>8107</v>
      </c>
      <c r="F55" s="54"/>
      <c r="G55" s="54"/>
      <c r="H55" s="54"/>
      <c r="I55" s="100">
        <f t="shared" si="0"/>
        <v>3.8484689672982201E-3</v>
      </c>
      <c r="J55" s="100">
        <f t="shared" si="1"/>
        <v>9.2882178484766778E-2</v>
      </c>
      <c r="K55" s="97">
        <f t="shared" si="2"/>
        <v>689</v>
      </c>
      <c r="L55" s="101">
        <f t="shared" si="4"/>
        <v>9.1402342765418334E-3</v>
      </c>
      <c r="M55" s="98">
        <f t="shared" si="3"/>
        <v>261</v>
      </c>
      <c r="N55" s="98">
        <f t="shared" si="5"/>
        <v>0</v>
      </c>
    </row>
    <row r="56" spans="1:14">
      <c r="A56" s="41">
        <v>54</v>
      </c>
      <c r="B56" s="104" t="s">
        <v>145</v>
      </c>
      <c r="C56" s="54">
        <v>26059</v>
      </c>
      <c r="D56" s="54">
        <v>26677</v>
      </c>
      <c r="E56" s="54">
        <v>26789</v>
      </c>
      <c r="F56" s="54"/>
      <c r="G56" s="54"/>
      <c r="H56" s="54"/>
      <c r="I56" s="100">
        <f t="shared" si="0"/>
        <v>1.2716989658930802E-2</v>
      </c>
      <c r="J56" s="100">
        <f t="shared" si="1"/>
        <v>2.801335431137035E-2</v>
      </c>
      <c r="K56" s="97">
        <f t="shared" si="2"/>
        <v>730</v>
      </c>
      <c r="L56" s="101">
        <f t="shared" si="4"/>
        <v>9.6841379127366317E-3</v>
      </c>
      <c r="M56" s="98">
        <f t="shared" si="3"/>
        <v>112</v>
      </c>
      <c r="N56" s="98">
        <f t="shared" si="5"/>
        <v>0</v>
      </c>
    </row>
    <row r="57" spans="1:14">
      <c r="A57" s="41">
        <v>55</v>
      </c>
      <c r="B57" s="104" t="s">
        <v>146</v>
      </c>
      <c r="C57" s="54">
        <v>29676</v>
      </c>
      <c r="D57" s="54">
        <v>31058</v>
      </c>
      <c r="E57" s="54">
        <v>31014</v>
      </c>
      <c r="F57" s="54"/>
      <c r="G57" s="54"/>
      <c r="H57" s="54"/>
      <c r="I57" s="100">
        <f t="shared" si="0"/>
        <v>1.4722636801749969E-2</v>
      </c>
      <c r="J57" s="100">
        <f t="shared" si="1"/>
        <v>4.5086938940558027E-2</v>
      </c>
      <c r="K57" s="97">
        <f t="shared" si="2"/>
        <v>1338</v>
      </c>
      <c r="L57" s="101">
        <f t="shared" si="4"/>
        <v>1.7749830859235087E-2</v>
      </c>
      <c r="M57" s="98">
        <f t="shared" si="3"/>
        <v>-44</v>
      </c>
      <c r="N57" s="98">
        <f t="shared" si="5"/>
        <v>0</v>
      </c>
    </row>
    <row r="58" spans="1:14">
      <c r="A58" s="41">
        <v>56</v>
      </c>
      <c r="B58" s="104" t="s">
        <v>147</v>
      </c>
      <c r="C58" s="54">
        <v>3436</v>
      </c>
      <c r="D58" s="54">
        <v>3573</v>
      </c>
      <c r="E58" s="54">
        <v>3572</v>
      </c>
      <c r="F58" s="54"/>
      <c r="G58" s="54"/>
      <c r="H58" s="54"/>
      <c r="I58" s="100">
        <f t="shared" si="0"/>
        <v>1.6956619157751625E-3</v>
      </c>
      <c r="J58" s="100">
        <f t="shared" si="1"/>
        <v>3.9580908032596042E-2</v>
      </c>
      <c r="K58" s="97">
        <f t="shared" si="2"/>
        <v>136</v>
      </c>
      <c r="L58" s="101">
        <f t="shared" si="4"/>
        <v>1.8041681590851807E-3</v>
      </c>
      <c r="M58" s="98">
        <f t="shared" si="3"/>
        <v>-1</v>
      </c>
      <c r="N58" s="98">
        <f t="shared" si="5"/>
        <v>0</v>
      </c>
    </row>
    <row r="59" spans="1:14">
      <c r="A59" s="41">
        <v>57</v>
      </c>
      <c r="B59" s="104" t="s">
        <v>148</v>
      </c>
      <c r="C59" s="54">
        <v>4579</v>
      </c>
      <c r="D59" s="54">
        <v>4672</v>
      </c>
      <c r="E59" s="54">
        <v>4712</v>
      </c>
      <c r="F59" s="54"/>
      <c r="G59" s="54"/>
      <c r="H59" s="54"/>
      <c r="I59" s="100">
        <f t="shared" si="0"/>
        <v>2.2368306122991506E-3</v>
      </c>
      <c r="J59" s="100">
        <f t="shared" si="1"/>
        <v>2.9045643153526972E-2</v>
      </c>
      <c r="K59" s="97">
        <f t="shared" si="2"/>
        <v>133</v>
      </c>
      <c r="L59" s="101">
        <f t="shared" si="4"/>
        <v>1.7643703320465369E-3</v>
      </c>
      <c r="M59" s="98">
        <f t="shared" si="3"/>
        <v>40</v>
      </c>
      <c r="N59" s="98">
        <f t="shared" si="5"/>
        <v>0</v>
      </c>
    </row>
    <row r="60" spans="1:14">
      <c r="A60" s="41">
        <v>58</v>
      </c>
      <c r="B60" s="104" t="s">
        <v>149</v>
      </c>
      <c r="C60" s="54">
        <v>12080</v>
      </c>
      <c r="D60" s="54">
        <v>12787</v>
      </c>
      <c r="E60" s="54">
        <v>12808</v>
      </c>
      <c r="F60" s="54"/>
      <c r="G60" s="54"/>
      <c r="H60" s="54"/>
      <c r="I60" s="100">
        <f t="shared" si="0"/>
        <v>6.0800777763852969E-3</v>
      </c>
      <c r="J60" s="100">
        <f t="shared" si="1"/>
        <v>6.0264900662251653E-2</v>
      </c>
      <c r="K60" s="97">
        <f t="shared" si="2"/>
        <v>728</v>
      </c>
      <c r="L60" s="101">
        <f t="shared" si="4"/>
        <v>9.6576060280442015E-3</v>
      </c>
      <c r="M60" s="98">
        <f t="shared" si="3"/>
        <v>21</v>
      </c>
      <c r="N60" s="98">
        <f t="shared" si="5"/>
        <v>0</v>
      </c>
    </row>
    <row r="61" spans="1:14">
      <c r="A61" s="41">
        <v>59</v>
      </c>
      <c r="B61" s="104" t="s">
        <v>150</v>
      </c>
      <c r="C61" s="54">
        <v>24231</v>
      </c>
      <c r="D61" s="54">
        <v>25451</v>
      </c>
      <c r="E61" s="54">
        <v>25544</v>
      </c>
      <c r="F61" s="54"/>
      <c r="G61" s="54"/>
      <c r="H61" s="54"/>
      <c r="I61" s="100">
        <f t="shared" si="0"/>
        <v>1.2125976477200658E-2</v>
      </c>
      <c r="J61" s="100">
        <f t="shared" si="1"/>
        <v>5.4186785522677562E-2</v>
      </c>
      <c r="K61" s="97">
        <f t="shared" si="2"/>
        <v>1313</v>
      </c>
      <c r="L61" s="101">
        <f t="shared" si="4"/>
        <v>1.7418182300579722E-2</v>
      </c>
      <c r="M61" s="98">
        <f t="shared" si="3"/>
        <v>93</v>
      </c>
      <c r="N61" s="98">
        <f t="shared" si="5"/>
        <v>0</v>
      </c>
    </row>
    <row r="62" spans="1:14">
      <c r="A62" s="41">
        <v>60</v>
      </c>
      <c r="B62" s="104" t="s">
        <v>151</v>
      </c>
      <c r="C62" s="54">
        <v>12498</v>
      </c>
      <c r="D62" s="54">
        <v>13093</v>
      </c>
      <c r="E62" s="54">
        <v>13061</v>
      </c>
      <c r="F62" s="54"/>
      <c r="G62" s="54"/>
      <c r="H62" s="54"/>
      <c r="I62" s="100">
        <f t="shared" si="0"/>
        <v>6.2001792502629893E-3</v>
      </c>
      <c r="J62" s="100">
        <f t="shared" si="1"/>
        <v>4.5047207553208513E-2</v>
      </c>
      <c r="K62" s="97">
        <f t="shared" si="2"/>
        <v>563</v>
      </c>
      <c r="L62" s="101">
        <f t="shared" si="4"/>
        <v>7.4687255409187992E-3</v>
      </c>
      <c r="M62" s="98">
        <f t="shared" si="3"/>
        <v>-32</v>
      </c>
      <c r="N62" s="98">
        <f t="shared" si="5"/>
        <v>0</v>
      </c>
    </row>
    <row r="63" spans="1:14">
      <c r="A63" s="41">
        <v>61</v>
      </c>
      <c r="B63" s="104" t="s">
        <v>152</v>
      </c>
      <c r="C63" s="54">
        <v>18002</v>
      </c>
      <c r="D63" s="54">
        <v>18592</v>
      </c>
      <c r="E63" s="54">
        <v>18715</v>
      </c>
      <c r="F63" s="54"/>
      <c r="G63" s="54"/>
      <c r="H63" s="54"/>
      <c r="I63" s="100">
        <f t="shared" si="0"/>
        <v>8.8841861012688029E-3</v>
      </c>
      <c r="J63" s="100">
        <f t="shared" si="1"/>
        <v>3.9606710365514941E-2</v>
      </c>
      <c r="K63" s="97">
        <f t="shared" si="2"/>
        <v>713</v>
      </c>
      <c r="L63" s="101">
        <f t="shared" si="4"/>
        <v>9.4586168928509837E-3</v>
      </c>
      <c r="M63" s="98">
        <f t="shared" si="3"/>
        <v>123</v>
      </c>
      <c r="N63" s="98">
        <f t="shared" si="5"/>
        <v>0</v>
      </c>
    </row>
    <row r="64" spans="1:14">
      <c r="A64" s="41">
        <v>62</v>
      </c>
      <c r="B64" s="104" t="s">
        <v>153</v>
      </c>
      <c r="C64" s="54">
        <v>1921</v>
      </c>
      <c r="D64" s="54">
        <v>1992</v>
      </c>
      <c r="E64" s="54">
        <v>1985</v>
      </c>
      <c r="F64" s="54"/>
      <c r="G64" s="54"/>
      <c r="H64" s="54"/>
      <c r="I64" s="100">
        <f t="shared" si="0"/>
        <v>9.4229812508782123E-4</v>
      </c>
      <c r="J64" s="100">
        <f t="shared" si="1"/>
        <v>3.3315981259760541E-2</v>
      </c>
      <c r="K64" s="97">
        <f t="shared" si="2"/>
        <v>64</v>
      </c>
      <c r="L64" s="101">
        <f t="shared" si="4"/>
        <v>8.490203101577321E-4</v>
      </c>
      <c r="M64" s="98">
        <f t="shared" si="3"/>
        <v>-7</v>
      </c>
      <c r="N64" s="98">
        <f t="shared" si="5"/>
        <v>0</v>
      </c>
    </row>
    <row r="65" spans="1:14">
      <c r="A65" s="41">
        <v>63</v>
      </c>
      <c r="B65" s="104" t="s">
        <v>154</v>
      </c>
      <c r="C65" s="54">
        <v>30977</v>
      </c>
      <c r="D65" s="54">
        <v>33645</v>
      </c>
      <c r="E65" s="54">
        <v>33808</v>
      </c>
      <c r="F65" s="54"/>
      <c r="G65" s="54"/>
      <c r="H65" s="54"/>
      <c r="I65" s="100">
        <f t="shared" si="0"/>
        <v>1.6048974817616656E-2</v>
      </c>
      <c r="J65" s="100">
        <f t="shared" si="1"/>
        <v>9.1390386415727803E-2</v>
      </c>
      <c r="K65" s="97">
        <f t="shared" si="2"/>
        <v>2831</v>
      </c>
      <c r="L65" s="101">
        <f t="shared" si="4"/>
        <v>3.7555882782133426E-2</v>
      </c>
      <c r="M65" s="98">
        <f t="shared" si="3"/>
        <v>163</v>
      </c>
      <c r="N65" s="98">
        <f t="shared" si="5"/>
        <v>0</v>
      </c>
    </row>
    <row r="66" spans="1:14">
      <c r="A66" s="41">
        <v>64</v>
      </c>
      <c r="B66" s="104" t="s">
        <v>155</v>
      </c>
      <c r="C66" s="54">
        <v>11197</v>
      </c>
      <c r="D66" s="54">
        <v>11623</v>
      </c>
      <c r="E66" s="54">
        <v>11705</v>
      </c>
      <c r="F66" s="54"/>
      <c r="G66" s="54"/>
      <c r="H66" s="54"/>
      <c r="I66" s="100">
        <f t="shared" si="0"/>
        <v>5.5564733270291929E-3</v>
      </c>
      <c r="J66" s="100">
        <f t="shared" si="1"/>
        <v>4.5369295346967937E-2</v>
      </c>
      <c r="K66" s="97">
        <f t="shared" si="2"/>
        <v>508</v>
      </c>
      <c r="L66" s="101">
        <f t="shared" si="4"/>
        <v>6.7390987118769981E-3</v>
      </c>
      <c r="M66" s="98">
        <f t="shared" si="3"/>
        <v>82</v>
      </c>
      <c r="N66" s="98">
        <f t="shared" si="5"/>
        <v>0</v>
      </c>
    </row>
    <row r="67" spans="1:14">
      <c r="A67" s="41">
        <v>65</v>
      </c>
      <c r="B67" s="104" t="s">
        <v>156</v>
      </c>
      <c r="C67" s="54">
        <v>13579</v>
      </c>
      <c r="D67" s="54">
        <v>14923</v>
      </c>
      <c r="E67" s="54">
        <v>14983</v>
      </c>
      <c r="F67" s="54"/>
      <c r="G67" s="54"/>
      <c r="H67" s="54"/>
      <c r="I67" s="100">
        <f t="shared" ref="I67:I84" si="6">E67/$E$84</f>
        <v>7.1125706842271163E-3</v>
      </c>
      <c r="J67" s="100">
        <f t="shared" ref="J67:J84" si="7">(E67-C67)/C67</f>
        <v>0.10339494808159658</v>
      </c>
      <c r="K67" s="97">
        <f t="shared" ref="K67:K84" si="8">E67-C67</f>
        <v>1404</v>
      </c>
      <c r="L67" s="101">
        <f t="shared" si="4"/>
        <v>1.8625383054085246E-2</v>
      </c>
      <c r="M67" s="98">
        <f t="shared" ref="M67:M84" si="9">E67-D67</f>
        <v>60</v>
      </c>
      <c r="N67" s="98">
        <f t="shared" si="5"/>
        <v>0</v>
      </c>
    </row>
    <row r="68" spans="1:14">
      <c r="A68" s="41">
        <v>66</v>
      </c>
      <c r="B68" s="104" t="s">
        <v>157</v>
      </c>
      <c r="C68" s="54">
        <v>10089</v>
      </c>
      <c r="D68" s="54">
        <v>10475</v>
      </c>
      <c r="E68" s="54">
        <v>10403</v>
      </c>
      <c r="F68" s="54"/>
      <c r="G68" s="54"/>
      <c r="H68" s="54"/>
      <c r="I68" s="100">
        <f t="shared" si="6"/>
        <v>4.9384017104728483E-3</v>
      </c>
      <c r="J68" s="100">
        <f t="shared" si="7"/>
        <v>3.112300525324611E-2</v>
      </c>
      <c r="K68" s="97">
        <f t="shared" si="8"/>
        <v>314</v>
      </c>
      <c r="L68" s="101">
        <f t="shared" ref="L68:L84" si="10">K68/$K$84</f>
        <v>4.1655058967113726E-3</v>
      </c>
      <c r="M68" s="98">
        <f t="shared" si="9"/>
        <v>-72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54">
        <v>10658</v>
      </c>
      <c r="D69" s="54">
        <v>10457</v>
      </c>
      <c r="E69" s="54">
        <v>10476</v>
      </c>
      <c r="F69" s="54"/>
      <c r="G69" s="54"/>
      <c r="H69" s="54"/>
      <c r="I69" s="100">
        <f t="shared" si="6"/>
        <v>4.9730554954257001E-3</v>
      </c>
      <c r="J69" s="100">
        <f t="shared" si="7"/>
        <v>-1.7076374554325389E-2</v>
      </c>
      <c r="K69" s="97">
        <f t="shared" si="8"/>
        <v>-182</v>
      </c>
      <c r="L69" s="101">
        <f t="shared" si="10"/>
        <v>-2.4144015070110504E-3</v>
      </c>
      <c r="M69" s="98">
        <f t="shared" si="9"/>
        <v>19</v>
      </c>
      <c r="N69" s="98">
        <f t="shared" si="11"/>
        <v>0</v>
      </c>
    </row>
    <row r="70" spans="1:14">
      <c r="A70" s="41">
        <v>68</v>
      </c>
      <c r="B70" s="104" t="s">
        <v>159</v>
      </c>
      <c r="C70" s="54">
        <v>10714</v>
      </c>
      <c r="D70" s="54">
        <v>11159</v>
      </c>
      <c r="E70" s="54">
        <v>11172</v>
      </c>
      <c r="F70" s="54"/>
      <c r="G70" s="54"/>
      <c r="H70" s="54"/>
      <c r="I70" s="100">
        <f t="shared" si="6"/>
        <v>5.3034532259350828E-3</v>
      </c>
      <c r="J70" s="100">
        <f t="shared" si="7"/>
        <v>4.2747806608176217E-2</v>
      </c>
      <c r="K70" s="97">
        <f t="shared" si="8"/>
        <v>458</v>
      </c>
      <c r="L70" s="101">
        <f t="shared" si="10"/>
        <v>6.0758015945662699E-3</v>
      </c>
      <c r="M70" s="98">
        <f t="shared" si="9"/>
        <v>13</v>
      </c>
      <c r="N70" s="98">
        <f t="shared" si="11"/>
        <v>0</v>
      </c>
    </row>
    <row r="71" spans="1:14">
      <c r="A71" s="41">
        <v>69</v>
      </c>
      <c r="B71" s="104" t="s">
        <v>160</v>
      </c>
      <c r="C71" s="54">
        <v>1590</v>
      </c>
      <c r="D71" s="54">
        <v>1602</v>
      </c>
      <c r="E71" s="54">
        <v>1625</v>
      </c>
      <c r="F71" s="54"/>
      <c r="G71" s="54"/>
      <c r="H71" s="54"/>
      <c r="I71" s="100">
        <f t="shared" si="6"/>
        <v>7.7140274723814085E-4</v>
      </c>
      <c r="J71" s="100">
        <f t="shared" si="7"/>
        <v>2.20125786163522E-2</v>
      </c>
      <c r="K71" s="97">
        <f t="shared" si="8"/>
        <v>35</v>
      </c>
      <c r="L71" s="101">
        <f t="shared" si="10"/>
        <v>4.6430798211750973E-4</v>
      </c>
      <c r="M71" s="98">
        <f t="shared" si="9"/>
        <v>23</v>
      </c>
      <c r="N71" s="98">
        <f t="shared" si="11"/>
        <v>0</v>
      </c>
    </row>
    <row r="72" spans="1:14">
      <c r="A72" s="41">
        <v>70</v>
      </c>
      <c r="B72" s="104" t="s">
        <v>161</v>
      </c>
      <c r="C72" s="54">
        <v>6639</v>
      </c>
      <c r="D72" s="54">
        <v>6924</v>
      </c>
      <c r="E72" s="54">
        <v>6803</v>
      </c>
      <c r="F72" s="54"/>
      <c r="G72" s="54"/>
      <c r="H72" s="54"/>
      <c r="I72" s="100">
        <f t="shared" si="6"/>
        <v>3.2294479319760444E-3</v>
      </c>
      <c r="J72" s="100">
        <f t="shared" si="7"/>
        <v>2.4702515439072148E-2</v>
      </c>
      <c r="K72" s="97">
        <f t="shared" si="8"/>
        <v>164</v>
      </c>
      <c r="L72" s="101">
        <f t="shared" si="10"/>
        <v>2.1756145447791885E-3</v>
      </c>
      <c r="M72" s="98">
        <f t="shared" si="9"/>
        <v>-121</v>
      </c>
      <c r="N72" s="98">
        <f t="shared" si="11"/>
        <v>0</v>
      </c>
    </row>
    <row r="73" spans="1:14">
      <c r="A73" s="41">
        <v>71</v>
      </c>
      <c r="B73" s="104" t="s">
        <v>162</v>
      </c>
      <c r="C73" s="54">
        <v>5537</v>
      </c>
      <c r="D73" s="54">
        <v>5560</v>
      </c>
      <c r="E73" s="54">
        <v>5576</v>
      </c>
      <c r="F73" s="54"/>
      <c r="G73" s="54"/>
      <c r="H73" s="54"/>
      <c r="I73" s="100">
        <f t="shared" si="6"/>
        <v>2.6469795191383836E-3</v>
      </c>
      <c r="J73" s="100">
        <f t="shared" si="7"/>
        <v>7.0435253747516708E-3</v>
      </c>
      <c r="K73" s="97">
        <f t="shared" si="8"/>
        <v>39</v>
      </c>
      <c r="L73" s="101">
        <f t="shared" si="10"/>
        <v>5.1737175150236802E-4</v>
      </c>
      <c r="M73" s="98">
        <f t="shared" si="9"/>
        <v>16</v>
      </c>
      <c r="N73" s="98">
        <f t="shared" si="11"/>
        <v>0</v>
      </c>
    </row>
    <row r="74" spans="1:14">
      <c r="A74" s="41">
        <v>72</v>
      </c>
      <c r="B74" s="104" t="s">
        <v>163</v>
      </c>
      <c r="C74" s="54">
        <v>6007</v>
      </c>
      <c r="D74" s="54">
        <v>6681</v>
      </c>
      <c r="E74" s="54">
        <v>6639</v>
      </c>
      <c r="F74" s="54"/>
      <c r="G74" s="54"/>
      <c r="H74" s="54"/>
      <c r="I74" s="100">
        <f t="shared" si="6"/>
        <v>3.1515955931778563E-3</v>
      </c>
      <c r="J74" s="100">
        <f t="shared" si="7"/>
        <v>0.1052105876477443</v>
      </c>
      <c r="K74" s="97">
        <f t="shared" si="8"/>
        <v>632</v>
      </c>
      <c r="L74" s="101">
        <f t="shared" si="10"/>
        <v>8.3840755628076039E-3</v>
      </c>
      <c r="M74" s="98">
        <f t="shared" si="9"/>
        <v>-42</v>
      </c>
      <c r="N74" s="98">
        <f t="shared" si="11"/>
        <v>0</v>
      </c>
    </row>
    <row r="75" spans="1:14">
      <c r="A75" s="41">
        <v>73</v>
      </c>
      <c r="B75" s="104" t="s">
        <v>164</v>
      </c>
      <c r="C75" s="54">
        <v>4684</v>
      </c>
      <c r="D75" s="54">
        <v>5192</v>
      </c>
      <c r="E75" s="54">
        <v>5185</v>
      </c>
      <c r="F75" s="54"/>
      <c r="G75" s="54"/>
      <c r="H75" s="54"/>
      <c r="I75" s="100">
        <f t="shared" si="6"/>
        <v>2.4613681504183139E-3</v>
      </c>
      <c r="J75" s="100">
        <f t="shared" si="7"/>
        <v>0.10695986336464561</v>
      </c>
      <c r="K75" s="97">
        <f t="shared" si="8"/>
        <v>501</v>
      </c>
      <c r="L75" s="101">
        <f t="shared" si="10"/>
        <v>6.6462371154534959E-3</v>
      </c>
      <c r="M75" s="98">
        <f t="shared" si="9"/>
        <v>-7</v>
      </c>
      <c r="N75" s="98">
        <f t="shared" si="11"/>
        <v>0</v>
      </c>
    </row>
    <row r="76" spans="1:14">
      <c r="A76" s="41">
        <v>74</v>
      </c>
      <c r="B76" s="104" t="s">
        <v>165</v>
      </c>
      <c r="C76" s="54">
        <v>4069</v>
      </c>
      <c r="D76" s="54">
        <v>4255</v>
      </c>
      <c r="E76" s="54">
        <v>4280</v>
      </c>
      <c r="F76" s="54"/>
      <c r="G76" s="54"/>
      <c r="H76" s="54"/>
      <c r="I76" s="100">
        <f t="shared" si="6"/>
        <v>2.0317561588795341E-3</v>
      </c>
      <c r="J76" s="100">
        <f t="shared" si="7"/>
        <v>5.185549275006144E-2</v>
      </c>
      <c r="K76" s="97">
        <f t="shared" si="8"/>
        <v>211</v>
      </c>
      <c r="L76" s="101">
        <f t="shared" si="10"/>
        <v>2.7991138350512727E-3</v>
      </c>
      <c r="M76" s="98">
        <f t="shared" si="9"/>
        <v>25</v>
      </c>
      <c r="N76" s="98">
        <f t="shared" si="11"/>
        <v>0</v>
      </c>
    </row>
    <row r="77" spans="1:14">
      <c r="A77" s="41">
        <v>75</v>
      </c>
      <c r="B77" s="104" t="s">
        <v>166</v>
      </c>
      <c r="C77" s="54">
        <v>1989</v>
      </c>
      <c r="D77" s="54">
        <v>2087</v>
      </c>
      <c r="E77" s="54">
        <v>2105</v>
      </c>
      <c r="F77" s="54"/>
      <c r="G77" s="54"/>
      <c r="H77" s="54"/>
      <c r="I77" s="100">
        <f t="shared" si="6"/>
        <v>9.9926325103771472E-4</v>
      </c>
      <c r="J77" s="100">
        <f t="shared" si="7"/>
        <v>5.8320764203117145E-2</v>
      </c>
      <c r="K77" s="97">
        <f t="shared" si="8"/>
        <v>116</v>
      </c>
      <c r="L77" s="101">
        <f t="shared" si="10"/>
        <v>1.5388493121608893E-3</v>
      </c>
      <c r="M77" s="98">
        <f t="shared" si="9"/>
        <v>18</v>
      </c>
      <c r="N77" s="98">
        <f t="shared" si="11"/>
        <v>0</v>
      </c>
    </row>
    <row r="78" spans="1:14">
      <c r="A78" s="41">
        <v>76</v>
      </c>
      <c r="B78" s="104" t="s">
        <v>167</v>
      </c>
      <c r="C78" s="54">
        <v>3558</v>
      </c>
      <c r="D78" s="54">
        <v>3747</v>
      </c>
      <c r="E78" s="54">
        <v>3813</v>
      </c>
      <c r="F78" s="54"/>
      <c r="G78" s="54"/>
      <c r="H78" s="54"/>
      <c r="I78" s="100">
        <f t="shared" si="6"/>
        <v>1.8100668770578651E-3</v>
      </c>
      <c r="J78" s="100">
        <f t="shared" si="7"/>
        <v>7.1669477234401355E-2</v>
      </c>
      <c r="K78" s="97">
        <f t="shared" si="8"/>
        <v>255</v>
      </c>
      <c r="L78" s="101">
        <f t="shared" si="10"/>
        <v>3.3828152982847137E-3</v>
      </c>
      <c r="M78" s="98">
        <f t="shared" si="9"/>
        <v>66</v>
      </c>
      <c r="N78" s="98">
        <f t="shared" si="11"/>
        <v>0</v>
      </c>
    </row>
    <row r="79" spans="1:14">
      <c r="A79" s="41">
        <v>77</v>
      </c>
      <c r="B79" s="104" t="s">
        <v>168</v>
      </c>
      <c r="C79" s="54">
        <v>7000</v>
      </c>
      <c r="D79" s="54">
        <v>7235</v>
      </c>
      <c r="E79" s="54">
        <v>7291</v>
      </c>
      <c r="F79" s="54"/>
      <c r="G79" s="54"/>
      <c r="H79" s="54"/>
      <c r="I79" s="100">
        <f t="shared" si="6"/>
        <v>3.4611061108389446E-3</v>
      </c>
      <c r="J79" s="100">
        <f t="shared" si="7"/>
        <v>4.1571428571428572E-2</v>
      </c>
      <c r="K79" s="97">
        <f t="shared" si="8"/>
        <v>291</v>
      </c>
      <c r="L79" s="101">
        <f t="shared" si="10"/>
        <v>3.8603892227484378E-3</v>
      </c>
      <c r="M79" s="98">
        <f t="shared" si="9"/>
        <v>56</v>
      </c>
      <c r="N79" s="98">
        <f t="shared" si="11"/>
        <v>0</v>
      </c>
    </row>
    <row r="80" spans="1:14">
      <c r="A80" s="41">
        <v>78</v>
      </c>
      <c r="B80" s="104" t="s">
        <v>169</v>
      </c>
      <c r="C80" s="54">
        <v>4750</v>
      </c>
      <c r="D80" s="54">
        <v>4819</v>
      </c>
      <c r="E80" s="54">
        <v>4838</v>
      </c>
      <c r="F80" s="54"/>
      <c r="G80" s="54"/>
      <c r="H80" s="54"/>
      <c r="I80" s="100">
        <f t="shared" si="6"/>
        <v>2.2966439945465386E-3</v>
      </c>
      <c r="J80" s="100">
        <f t="shared" si="7"/>
        <v>1.8526315789473686E-2</v>
      </c>
      <c r="K80" s="97">
        <f t="shared" si="8"/>
        <v>88</v>
      </c>
      <c r="L80" s="101">
        <f t="shared" si="10"/>
        <v>1.1674029264668816E-3</v>
      </c>
      <c r="M80" s="98">
        <f t="shared" si="9"/>
        <v>19</v>
      </c>
      <c r="N80" s="98">
        <f t="shared" si="11"/>
        <v>0</v>
      </c>
    </row>
    <row r="81" spans="1:14">
      <c r="A81" s="41">
        <v>79</v>
      </c>
      <c r="B81" s="104" t="s">
        <v>170</v>
      </c>
      <c r="C81" s="54">
        <v>3482</v>
      </c>
      <c r="D81" s="54">
        <v>3665</v>
      </c>
      <c r="E81" s="54">
        <v>3692</v>
      </c>
      <c r="F81" s="54"/>
      <c r="G81" s="54"/>
      <c r="H81" s="54"/>
      <c r="I81" s="100">
        <f t="shared" si="6"/>
        <v>1.752627041725056E-3</v>
      </c>
      <c r="J81" s="100">
        <f t="shared" si="7"/>
        <v>6.0310166570936241E-2</v>
      </c>
      <c r="K81" s="97">
        <f t="shared" si="8"/>
        <v>210</v>
      </c>
      <c r="L81" s="101">
        <f t="shared" si="10"/>
        <v>2.7858478927050585E-3</v>
      </c>
      <c r="M81" s="98">
        <f t="shared" si="9"/>
        <v>27</v>
      </c>
      <c r="N81" s="98">
        <f t="shared" si="11"/>
        <v>0</v>
      </c>
    </row>
    <row r="82" spans="1:14">
      <c r="A82" s="41">
        <v>80</v>
      </c>
      <c r="B82" s="104" t="s">
        <v>171</v>
      </c>
      <c r="C82" s="54">
        <v>11052</v>
      </c>
      <c r="D82" s="54">
        <v>11719</v>
      </c>
      <c r="E82" s="54">
        <v>11711</v>
      </c>
      <c r="F82" s="54"/>
      <c r="G82" s="54"/>
      <c r="H82" s="54"/>
      <c r="I82" s="100">
        <f t="shared" si="6"/>
        <v>5.5593215833266872E-3</v>
      </c>
      <c r="J82" s="100">
        <f t="shared" si="7"/>
        <v>5.9627216793340571E-2</v>
      </c>
      <c r="K82" s="97">
        <f t="shared" si="8"/>
        <v>659</v>
      </c>
      <c r="L82" s="101">
        <f t="shared" si="10"/>
        <v>8.7422560061553977E-3</v>
      </c>
      <c r="M82" s="98">
        <f t="shared" si="9"/>
        <v>-8</v>
      </c>
      <c r="N82" s="98">
        <f t="shared" si="11"/>
        <v>0</v>
      </c>
    </row>
    <row r="83" spans="1:14">
      <c r="A83" s="41">
        <v>81</v>
      </c>
      <c r="B83" s="104" t="s">
        <v>172</v>
      </c>
      <c r="C83" s="54">
        <v>9227</v>
      </c>
      <c r="D83" s="54">
        <v>9585</v>
      </c>
      <c r="E83" s="54">
        <v>9624</v>
      </c>
      <c r="F83" s="54"/>
      <c r="G83" s="54"/>
      <c r="H83" s="54"/>
      <c r="I83" s="100">
        <f t="shared" si="6"/>
        <v>4.5686031011814565E-3</v>
      </c>
      <c r="J83" s="100">
        <f t="shared" si="7"/>
        <v>4.3025902243416063E-2</v>
      </c>
      <c r="K83" s="97">
        <f t="shared" si="8"/>
        <v>397</v>
      </c>
      <c r="L83" s="101">
        <f t="shared" si="10"/>
        <v>5.2665791114471817E-3</v>
      </c>
      <c r="M83" s="98">
        <f t="shared" si="9"/>
        <v>39</v>
      </c>
      <c r="N83" s="98">
        <f t="shared" si="11"/>
        <v>0</v>
      </c>
    </row>
    <row r="84" spans="1:14" s="110" customFormat="1">
      <c r="A84" s="193" t="s">
        <v>173</v>
      </c>
      <c r="B84" s="193"/>
      <c r="C84" s="63">
        <v>2031171</v>
      </c>
      <c r="D84" s="63">
        <v>2096645</v>
      </c>
      <c r="E84" s="63">
        <v>2106552</v>
      </c>
      <c r="F84" s="63"/>
      <c r="G84" s="63"/>
      <c r="H84" s="63"/>
      <c r="I84" s="100">
        <f t="shared" si="6"/>
        <v>1</v>
      </c>
      <c r="J84" s="100">
        <f t="shared" si="7"/>
        <v>3.7112089528651207E-2</v>
      </c>
      <c r="K84" s="97">
        <f t="shared" si="8"/>
        <v>75381</v>
      </c>
      <c r="L84" s="101">
        <f t="shared" si="10"/>
        <v>1</v>
      </c>
      <c r="M84" s="97">
        <f t="shared" si="9"/>
        <v>9907</v>
      </c>
      <c r="N84" s="98">
        <f t="shared" si="11"/>
        <v>0</v>
      </c>
    </row>
    <row r="85" spans="1:14">
      <c r="C85" s="133"/>
      <c r="D85" s="131"/>
      <c r="E85" s="132"/>
      <c r="F85" s="141"/>
      <c r="G85" s="141"/>
      <c r="H85" s="141"/>
      <c r="L85" s="12"/>
    </row>
    <row r="86" spans="1:14">
      <c r="C86" s="133"/>
      <c r="D86" s="131"/>
      <c r="E86" s="132"/>
      <c r="F86" s="141"/>
      <c r="G86" s="141"/>
      <c r="H86" s="141"/>
    </row>
    <row r="87" spans="1:14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W11" sqref="W11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4" ht="15.75" thickBot="1">
      <c r="C1" s="189" t="s">
        <v>281</v>
      </c>
      <c r="D1" s="189"/>
      <c r="E1" s="190"/>
      <c r="F1" s="191" t="s">
        <v>280</v>
      </c>
      <c r="G1" s="189"/>
      <c r="H1" s="190"/>
    </row>
    <row r="2" spans="1:14" ht="30">
      <c r="A2" s="93" t="s">
        <v>91</v>
      </c>
      <c r="B2" s="93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92" t="s">
        <v>300</v>
      </c>
      <c r="J2" s="92" t="s">
        <v>314</v>
      </c>
      <c r="K2" s="92" t="s">
        <v>315</v>
      </c>
      <c r="L2" s="92" t="s">
        <v>309</v>
      </c>
      <c r="M2" s="42" t="s">
        <v>316</v>
      </c>
      <c r="N2" s="162" t="s">
        <v>317</v>
      </c>
    </row>
    <row r="3" spans="1:14">
      <c r="A3" s="41">
        <v>1</v>
      </c>
      <c r="B3" s="104" t="s">
        <v>92</v>
      </c>
      <c r="C3" s="55">
        <v>16437</v>
      </c>
      <c r="D3" s="55">
        <v>16004</v>
      </c>
      <c r="E3" s="55">
        <v>15898</v>
      </c>
      <c r="F3" s="55"/>
      <c r="G3" s="55"/>
      <c r="H3" s="55"/>
      <c r="I3" s="100">
        <f>E3/$E$84</f>
        <v>2.2505375780886145E-2</v>
      </c>
      <c r="J3" s="100">
        <f t="shared" ref="J3:J66" si="0">(E3-C3)/C3</f>
        <v>-3.2791871996106343E-2</v>
      </c>
      <c r="K3" s="97">
        <f t="shared" ref="K3:K66" si="1">E3-C3</f>
        <v>-539</v>
      </c>
      <c r="L3" s="101">
        <f>K3/$K$84</f>
        <v>2.3945977164689679E-2</v>
      </c>
      <c r="M3" s="98">
        <f t="shared" ref="M3:M66" si="2">E3-D3</f>
        <v>-106</v>
      </c>
      <c r="N3" s="98">
        <f>H3-G3</f>
        <v>0</v>
      </c>
    </row>
    <row r="4" spans="1:14">
      <c r="A4" s="41">
        <v>2</v>
      </c>
      <c r="B4" s="104" t="s">
        <v>93</v>
      </c>
      <c r="C4" s="55">
        <v>4959</v>
      </c>
      <c r="D4" s="55">
        <v>4826</v>
      </c>
      <c r="E4" s="55">
        <v>4761</v>
      </c>
      <c r="F4" s="55"/>
      <c r="G4" s="55"/>
      <c r="H4" s="55"/>
      <c r="I4" s="100">
        <f t="shared" ref="I4:I67" si="3">E4/$E$84</f>
        <v>6.7397216060384284E-3</v>
      </c>
      <c r="J4" s="100">
        <f t="shared" si="0"/>
        <v>-3.9927404718693285E-2</v>
      </c>
      <c r="K4" s="97">
        <f t="shared" si="1"/>
        <v>-198</v>
      </c>
      <c r="L4" s="101">
        <f t="shared" ref="L4:L67" si="4">K4/$K$84</f>
        <v>8.7964814074370252E-3</v>
      </c>
      <c r="M4" s="98">
        <f t="shared" si="2"/>
        <v>-65</v>
      </c>
      <c r="N4" s="98">
        <f t="shared" ref="N4:N67" si="5">H4-G4</f>
        <v>0</v>
      </c>
    </row>
    <row r="5" spans="1:14">
      <c r="A5" s="41">
        <v>3</v>
      </c>
      <c r="B5" s="104" t="s">
        <v>94</v>
      </c>
      <c r="C5" s="55">
        <v>17640</v>
      </c>
      <c r="D5" s="55">
        <v>17606</v>
      </c>
      <c r="E5" s="55">
        <v>17472</v>
      </c>
      <c r="F5" s="55"/>
      <c r="G5" s="55"/>
      <c r="H5" s="55"/>
      <c r="I5" s="100">
        <f t="shared" si="3"/>
        <v>2.4733546713023191E-2</v>
      </c>
      <c r="J5" s="100">
        <f t="shared" si="0"/>
        <v>-9.5238095238095247E-3</v>
      </c>
      <c r="K5" s="97">
        <f t="shared" si="1"/>
        <v>-168</v>
      </c>
      <c r="L5" s="101">
        <f t="shared" si="4"/>
        <v>7.4636811941889911E-3</v>
      </c>
      <c r="M5" s="98">
        <f t="shared" si="2"/>
        <v>-134</v>
      </c>
      <c r="N5" s="98">
        <f t="shared" si="5"/>
        <v>0</v>
      </c>
    </row>
    <row r="6" spans="1:14">
      <c r="A6" s="41">
        <v>4</v>
      </c>
      <c r="B6" s="104" t="s">
        <v>95</v>
      </c>
      <c r="C6" s="55">
        <v>3378</v>
      </c>
      <c r="D6" s="55">
        <v>3329</v>
      </c>
      <c r="E6" s="55">
        <v>3391</v>
      </c>
      <c r="F6" s="55"/>
      <c r="G6" s="55"/>
      <c r="H6" s="55"/>
      <c r="I6" s="100">
        <f t="shared" si="3"/>
        <v>4.8003352165671732E-3</v>
      </c>
      <c r="J6" s="100">
        <f t="shared" si="0"/>
        <v>3.8484310242747188E-3</v>
      </c>
      <c r="K6" s="97">
        <f t="shared" si="1"/>
        <v>13</v>
      </c>
      <c r="L6" s="101">
        <f t="shared" si="4"/>
        <v>-5.7754675907414812E-4</v>
      </c>
      <c r="M6" s="98">
        <f t="shared" si="2"/>
        <v>62</v>
      </c>
      <c r="N6" s="98">
        <f t="shared" si="5"/>
        <v>0</v>
      </c>
    </row>
    <row r="7" spans="1:14">
      <c r="A7" s="41">
        <v>5</v>
      </c>
      <c r="B7" s="104" t="s">
        <v>96</v>
      </c>
      <c r="C7" s="55">
        <v>5249</v>
      </c>
      <c r="D7" s="55">
        <v>5110</v>
      </c>
      <c r="E7" s="55">
        <v>5123</v>
      </c>
      <c r="F7" s="55"/>
      <c r="G7" s="55"/>
      <c r="H7" s="55"/>
      <c r="I7" s="100">
        <f t="shared" si="3"/>
        <v>7.2521726082198836E-3</v>
      </c>
      <c r="J7" s="100">
        <f t="shared" si="0"/>
        <v>-2.4004572299485615E-2</v>
      </c>
      <c r="K7" s="97">
        <f t="shared" si="1"/>
        <v>-126</v>
      </c>
      <c r="L7" s="101">
        <f t="shared" si="4"/>
        <v>5.5977608956417433E-3</v>
      </c>
      <c r="M7" s="98">
        <f t="shared" si="2"/>
        <v>13</v>
      </c>
      <c r="N7" s="98">
        <f t="shared" si="5"/>
        <v>0</v>
      </c>
    </row>
    <row r="8" spans="1:14">
      <c r="A8" s="41">
        <v>6</v>
      </c>
      <c r="B8" s="104" t="s">
        <v>97</v>
      </c>
      <c r="C8" s="55">
        <v>15630</v>
      </c>
      <c r="D8" s="55">
        <v>15113</v>
      </c>
      <c r="E8" s="55">
        <v>15147</v>
      </c>
      <c r="F8" s="55"/>
      <c r="G8" s="55"/>
      <c r="H8" s="55"/>
      <c r="I8" s="100">
        <f t="shared" si="3"/>
        <v>2.1442252292935112E-2</v>
      </c>
      <c r="J8" s="100">
        <f t="shared" si="0"/>
        <v>-3.0902111324376199E-2</v>
      </c>
      <c r="K8" s="97">
        <f t="shared" si="1"/>
        <v>-483</v>
      </c>
      <c r="L8" s="101">
        <f t="shared" si="4"/>
        <v>2.1458083433293348E-2</v>
      </c>
      <c r="M8" s="98">
        <f t="shared" si="2"/>
        <v>34</v>
      </c>
      <c r="N8" s="98">
        <f t="shared" si="5"/>
        <v>0</v>
      </c>
    </row>
    <row r="9" spans="1:14">
      <c r="A9" s="41">
        <v>7</v>
      </c>
      <c r="B9" s="104" t="s">
        <v>98</v>
      </c>
      <c r="C9" s="55">
        <v>37895</v>
      </c>
      <c r="D9" s="55">
        <v>36215</v>
      </c>
      <c r="E9" s="55">
        <v>36088</v>
      </c>
      <c r="F9" s="55"/>
      <c r="G9" s="55"/>
      <c r="H9" s="55"/>
      <c r="I9" s="100">
        <f t="shared" si="3"/>
        <v>5.1086551841780042E-2</v>
      </c>
      <c r="J9" s="100">
        <f t="shared" si="0"/>
        <v>-4.7684391080617498E-2</v>
      </c>
      <c r="K9" s="97">
        <f t="shared" si="1"/>
        <v>-1807</v>
      </c>
      <c r="L9" s="101">
        <f t="shared" si="4"/>
        <v>8.0278999511306584E-2</v>
      </c>
      <c r="M9" s="98">
        <f t="shared" si="2"/>
        <v>-127</v>
      </c>
      <c r="N9" s="98">
        <f t="shared" si="5"/>
        <v>0</v>
      </c>
    </row>
    <row r="10" spans="1:14">
      <c r="A10" s="41">
        <v>8</v>
      </c>
      <c r="B10" s="104" t="s">
        <v>99</v>
      </c>
      <c r="C10" s="55">
        <v>1286</v>
      </c>
      <c r="D10" s="55">
        <v>1224</v>
      </c>
      <c r="E10" s="55">
        <v>1217</v>
      </c>
      <c r="F10" s="55"/>
      <c r="G10" s="55"/>
      <c r="H10" s="55"/>
      <c r="I10" s="100">
        <f t="shared" si="3"/>
        <v>1.7227979824719108E-3</v>
      </c>
      <c r="J10" s="100">
        <f t="shared" si="0"/>
        <v>-5.3654743390357695E-2</v>
      </c>
      <c r="K10" s="97">
        <f t="shared" si="1"/>
        <v>-69</v>
      </c>
      <c r="L10" s="101">
        <f t="shared" si="4"/>
        <v>3.0654404904704785E-3</v>
      </c>
      <c r="M10" s="98">
        <f t="shared" si="2"/>
        <v>-7</v>
      </c>
      <c r="N10" s="98">
        <f t="shared" si="5"/>
        <v>0</v>
      </c>
    </row>
    <row r="11" spans="1:14">
      <c r="A11" s="41">
        <v>9</v>
      </c>
      <c r="B11" s="104" t="s">
        <v>100</v>
      </c>
      <c r="C11" s="55">
        <v>21242</v>
      </c>
      <c r="D11" s="55">
        <v>20115</v>
      </c>
      <c r="E11" s="55">
        <v>20161</v>
      </c>
      <c r="F11" s="55"/>
      <c r="G11" s="55"/>
      <c r="H11" s="55"/>
      <c r="I11" s="100">
        <f t="shared" si="3"/>
        <v>2.8540123356299255E-2</v>
      </c>
      <c r="J11" s="100">
        <f t="shared" si="0"/>
        <v>-5.0889746728180023E-2</v>
      </c>
      <c r="K11" s="97">
        <f t="shared" si="1"/>
        <v>-1081</v>
      </c>
      <c r="L11" s="101">
        <f t="shared" si="4"/>
        <v>4.802523435070416E-2</v>
      </c>
      <c r="M11" s="98">
        <f t="shared" si="2"/>
        <v>46</v>
      </c>
      <c r="N11" s="98">
        <f t="shared" si="5"/>
        <v>0</v>
      </c>
    </row>
    <row r="12" spans="1:14">
      <c r="A12" s="41">
        <v>10</v>
      </c>
      <c r="B12" s="104" t="s">
        <v>101</v>
      </c>
      <c r="C12" s="55">
        <v>23604</v>
      </c>
      <c r="D12" s="55">
        <v>22387</v>
      </c>
      <c r="E12" s="55">
        <v>22314</v>
      </c>
      <c r="F12" s="55"/>
      <c r="G12" s="55"/>
      <c r="H12" s="55"/>
      <c r="I12" s="100">
        <f t="shared" si="3"/>
        <v>3.158793276982598E-2</v>
      </c>
      <c r="J12" s="100">
        <f t="shared" si="0"/>
        <v>-5.4651753940010171E-2</v>
      </c>
      <c r="K12" s="97">
        <f t="shared" si="1"/>
        <v>-1290</v>
      </c>
      <c r="L12" s="101">
        <f t="shared" si="4"/>
        <v>5.7310409169665469E-2</v>
      </c>
      <c r="M12" s="98">
        <f t="shared" si="2"/>
        <v>-73</v>
      </c>
      <c r="N12" s="98">
        <f t="shared" si="5"/>
        <v>0</v>
      </c>
    </row>
    <row r="13" spans="1:14">
      <c r="A13" s="41">
        <v>11</v>
      </c>
      <c r="B13" s="104" t="s">
        <v>102</v>
      </c>
      <c r="C13" s="55">
        <v>2096</v>
      </c>
      <c r="D13" s="55">
        <v>2097</v>
      </c>
      <c r="E13" s="55">
        <v>2083</v>
      </c>
      <c r="F13" s="55"/>
      <c r="G13" s="55"/>
      <c r="H13" s="55"/>
      <c r="I13" s="100">
        <f t="shared" si="3"/>
        <v>2.9487166782982662E-3</v>
      </c>
      <c r="J13" s="100">
        <f t="shared" si="0"/>
        <v>-6.2022900763358778E-3</v>
      </c>
      <c r="K13" s="97">
        <f t="shared" si="1"/>
        <v>-13</v>
      </c>
      <c r="L13" s="101">
        <f t="shared" si="4"/>
        <v>5.7754675907414812E-4</v>
      </c>
      <c r="M13" s="98">
        <f t="shared" si="2"/>
        <v>-14</v>
      </c>
      <c r="N13" s="98">
        <f t="shared" si="5"/>
        <v>0</v>
      </c>
    </row>
    <row r="14" spans="1:14">
      <c r="A14" s="41">
        <v>12</v>
      </c>
      <c r="B14" s="104" t="s">
        <v>103</v>
      </c>
      <c r="C14" s="55">
        <v>819</v>
      </c>
      <c r="D14" s="55">
        <v>789</v>
      </c>
      <c r="E14" s="55">
        <v>791</v>
      </c>
      <c r="F14" s="55"/>
      <c r="G14" s="55"/>
      <c r="H14" s="55"/>
      <c r="I14" s="100">
        <f t="shared" si="3"/>
        <v>1.1197479080815788E-3</v>
      </c>
      <c r="J14" s="100">
        <f t="shared" si="0"/>
        <v>-3.4188034188034191E-2</v>
      </c>
      <c r="K14" s="97">
        <f t="shared" si="1"/>
        <v>-28</v>
      </c>
      <c r="L14" s="101">
        <f t="shared" si="4"/>
        <v>1.2439468656981652E-3</v>
      </c>
      <c r="M14" s="98">
        <f t="shared" si="2"/>
        <v>2</v>
      </c>
      <c r="N14" s="98">
        <f t="shared" si="5"/>
        <v>0</v>
      </c>
    </row>
    <row r="15" spans="1:14">
      <c r="A15" s="41">
        <v>13</v>
      </c>
      <c r="B15" s="104" t="s">
        <v>104</v>
      </c>
      <c r="C15" s="55">
        <v>2792</v>
      </c>
      <c r="D15" s="55">
        <v>2861</v>
      </c>
      <c r="E15" s="55">
        <v>2821</v>
      </c>
      <c r="F15" s="55"/>
      <c r="G15" s="55"/>
      <c r="H15" s="55"/>
      <c r="I15" s="100">
        <f t="shared" si="3"/>
        <v>3.9934372297068697E-3</v>
      </c>
      <c r="J15" s="100">
        <f t="shared" si="0"/>
        <v>1.0386819484240688E-2</v>
      </c>
      <c r="K15" s="97">
        <f t="shared" si="1"/>
        <v>29</v>
      </c>
      <c r="L15" s="101">
        <f t="shared" si="4"/>
        <v>-1.2883735394730996E-3</v>
      </c>
      <c r="M15" s="98">
        <f t="shared" si="2"/>
        <v>-40</v>
      </c>
      <c r="N15" s="98">
        <f t="shared" si="5"/>
        <v>0</v>
      </c>
    </row>
    <row r="16" spans="1:14">
      <c r="A16" s="41">
        <v>14</v>
      </c>
      <c r="B16" s="104" t="s">
        <v>105</v>
      </c>
      <c r="C16" s="55">
        <v>3557</v>
      </c>
      <c r="D16" s="55">
        <v>3509</v>
      </c>
      <c r="E16" s="55">
        <v>3491</v>
      </c>
      <c r="F16" s="55"/>
      <c r="G16" s="55"/>
      <c r="H16" s="55"/>
      <c r="I16" s="100">
        <f t="shared" si="3"/>
        <v>4.9418962668935414E-3</v>
      </c>
      <c r="J16" s="100">
        <f t="shared" si="0"/>
        <v>-1.8554962046668542E-2</v>
      </c>
      <c r="K16" s="97">
        <f t="shared" si="1"/>
        <v>-66</v>
      </c>
      <c r="L16" s="101">
        <f t="shared" si="4"/>
        <v>2.9321604691456751E-3</v>
      </c>
      <c r="M16" s="98">
        <f t="shared" si="2"/>
        <v>-18</v>
      </c>
      <c r="N16" s="98">
        <f t="shared" si="5"/>
        <v>0</v>
      </c>
    </row>
    <row r="17" spans="1:14">
      <c r="A17" s="41">
        <v>15</v>
      </c>
      <c r="B17" s="104" t="s">
        <v>106</v>
      </c>
      <c r="C17" s="55">
        <v>7180</v>
      </c>
      <c r="D17" s="55">
        <v>7018</v>
      </c>
      <c r="E17" s="55">
        <v>6946</v>
      </c>
      <c r="F17" s="55"/>
      <c r="G17" s="55"/>
      <c r="H17" s="55"/>
      <c r="I17" s="100">
        <f t="shared" si="3"/>
        <v>9.8328305556695909E-3</v>
      </c>
      <c r="J17" s="100">
        <f t="shared" si="0"/>
        <v>-3.2590529247910865E-2</v>
      </c>
      <c r="K17" s="97">
        <f t="shared" si="1"/>
        <v>-234</v>
      </c>
      <c r="L17" s="101">
        <f t="shared" si="4"/>
        <v>1.0395841663334666E-2</v>
      </c>
      <c r="M17" s="98">
        <f t="shared" si="2"/>
        <v>-72</v>
      </c>
      <c r="N17" s="98">
        <f t="shared" si="5"/>
        <v>0</v>
      </c>
    </row>
    <row r="18" spans="1:14">
      <c r="A18" s="41">
        <v>16</v>
      </c>
      <c r="B18" s="104" t="s">
        <v>107</v>
      </c>
      <c r="C18" s="55">
        <v>18589</v>
      </c>
      <c r="D18" s="55">
        <v>17953</v>
      </c>
      <c r="E18" s="55">
        <v>17859</v>
      </c>
      <c r="F18" s="55"/>
      <c r="G18" s="55"/>
      <c r="H18" s="55"/>
      <c r="I18" s="100">
        <f t="shared" si="3"/>
        <v>2.528138797778624E-2</v>
      </c>
      <c r="J18" s="100">
        <f t="shared" si="0"/>
        <v>-3.9270536338694928E-2</v>
      </c>
      <c r="K18" s="97">
        <f t="shared" si="1"/>
        <v>-730</v>
      </c>
      <c r="L18" s="101">
        <f t="shared" si="4"/>
        <v>3.2431471855702165E-2</v>
      </c>
      <c r="M18" s="98">
        <f t="shared" si="2"/>
        <v>-94</v>
      </c>
      <c r="N18" s="98">
        <f t="shared" si="5"/>
        <v>0</v>
      </c>
    </row>
    <row r="19" spans="1:14">
      <c r="A19" s="41">
        <v>17</v>
      </c>
      <c r="B19" s="104" t="s">
        <v>108</v>
      </c>
      <c r="C19" s="55">
        <v>11203</v>
      </c>
      <c r="D19" s="55">
        <v>10804</v>
      </c>
      <c r="E19" s="55">
        <v>10791</v>
      </c>
      <c r="F19" s="55"/>
      <c r="G19" s="55"/>
      <c r="H19" s="55"/>
      <c r="I19" s="100">
        <f t="shared" si="3"/>
        <v>1.5275852940718478E-2</v>
      </c>
      <c r="J19" s="100">
        <f t="shared" si="0"/>
        <v>-3.6775863607962152E-2</v>
      </c>
      <c r="K19" s="97">
        <f t="shared" si="1"/>
        <v>-412</v>
      </c>
      <c r="L19" s="101">
        <f t="shared" si="4"/>
        <v>1.8303789595273002E-2</v>
      </c>
      <c r="M19" s="98">
        <f t="shared" si="2"/>
        <v>-13</v>
      </c>
      <c r="N19" s="98">
        <f t="shared" si="5"/>
        <v>0</v>
      </c>
    </row>
    <row r="20" spans="1:14">
      <c r="A20" s="41">
        <v>18</v>
      </c>
      <c r="B20" s="104" t="s">
        <v>109</v>
      </c>
      <c r="C20" s="55">
        <v>3771</v>
      </c>
      <c r="D20" s="55">
        <v>3620</v>
      </c>
      <c r="E20" s="55">
        <v>3617</v>
      </c>
      <c r="F20" s="55"/>
      <c r="G20" s="55"/>
      <c r="H20" s="55"/>
      <c r="I20" s="100">
        <f t="shared" si="3"/>
        <v>5.1202631903047666E-3</v>
      </c>
      <c r="J20" s="100">
        <f t="shared" si="0"/>
        <v>-4.0837974012198353E-2</v>
      </c>
      <c r="K20" s="97">
        <f t="shared" si="1"/>
        <v>-154</v>
      </c>
      <c r="L20" s="101">
        <f t="shared" si="4"/>
        <v>6.8417077613399085E-3</v>
      </c>
      <c r="M20" s="98">
        <f t="shared" si="2"/>
        <v>-3</v>
      </c>
      <c r="N20" s="98">
        <f t="shared" si="5"/>
        <v>0</v>
      </c>
    </row>
    <row r="21" spans="1:14">
      <c r="A21" s="41">
        <v>19</v>
      </c>
      <c r="B21" s="104" t="s">
        <v>110</v>
      </c>
      <c r="C21" s="55">
        <v>7121</v>
      </c>
      <c r="D21" s="55">
        <v>7034</v>
      </c>
      <c r="E21" s="55">
        <v>7038</v>
      </c>
      <c r="F21" s="55"/>
      <c r="G21" s="55"/>
      <c r="H21" s="55"/>
      <c r="I21" s="100">
        <f t="shared" si="3"/>
        <v>9.9630667219698498E-3</v>
      </c>
      <c r="J21" s="100">
        <f t="shared" si="0"/>
        <v>-1.1655666338997332E-2</v>
      </c>
      <c r="K21" s="97">
        <f t="shared" si="1"/>
        <v>-83</v>
      </c>
      <c r="L21" s="101">
        <f t="shared" si="4"/>
        <v>3.6874139233195611E-3</v>
      </c>
      <c r="M21" s="98">
        <f t="shared" si="2"/>
        <v>4</v>
      </c>
      <c r="N21" s="98">
        <f t="shared" si="5"/>
        <v>0</v>
      </c>
    </row>
    <row r="22" spans="1:14">
      <c r="A22" s="41">
        <v>20</v>
      </c>
      <c r="B22" s="104" t="s">
        <v>111</v>
      </c>
      <c r="C22" s="55">
        <v>16206</v>
      </c>
      <c r="D22" s="55">
        <v>15619</v>
      </c>
      <c r="E22" s="55">
        <v>15611</v>
      </c>
      <c r="F22" s="55"/>
      <c r="G22" s="55"/>
      <c r="H22" s="55"/>
      <c r="I22" s="100">
        <f t="shared" si="3"/>
        <v>2.2099095566449466E-2</v>
      </c>
      <c r="J22" s="100">
        <f t="shared" si="0"/>
        <v>-3.6714796988769595E-2</v>
      </c>
      <c r="K22" s="97">
        <f t="shared" si="1"/>
        <v>-595</v>
      </c>
      <c r="L22" s="101">
        <f t="shared" si="4"/>
        <v>2.6433870896086009E-2</v>
      </c>
      <c r="M22" s="98">
        <f t="shared" si="2"/>
        <v>-8</v>
      </c>
      <c r="N22" s="98">
        <f t="shared" si="5"/>
        <v>0</v>
      </c>
    </row>
    <row r="23" spans="1:14">
      <c r="A23" s="41">
        <v>21</v>
      </c>
      <c r="B23" s="104" t="s">
        <v>112</v>
      </c>
      <c r="C23" s="55">
        <v>6556</v>
      </c>
      <c r="D23" s="55">
        <v>6993</v>
      </c>
      <c r="E23" s="55">
        <v>6895</v>
      </c>
      <c r="F23" s="55"/>
      <c r="G23" s="55"/>
      <c r="H23" s="55"/>
      <c r="I23" s="100">
        <f t="shared" si="3"/>
        <v>9.7606344200031423E-3</v>
      </c>
      <c r="J23" s="100">
        <f t="shared" si="0"/>
        <v>5.1708358755338621E-2</v>
      </c>
      <c r="K23" s="97">
        <f t="shared" si="1"/>
        <v>339</v>
      </c>
      <c r="L23" s="101">
        <f t="shared" si="4"/>
        <v>-1.5060642409702786E-2</v>
      </c>
      <c r="M23" s="98">
        <f t="shared" si="2"/>
        <v>-98</v>
      </c>
      <c r="N23" s="98">
        <f t="shared" si="5"/>
        <v>0</v>
      </c>
    </row>
    <row r="24" spans="1:14">
      <c r="A24" s="41">
        <v>22</v>
      </c>
      <c r="B24" s="104" t="s">
        <v>113</v>
      </c>
      <c r="C24" s="55">
        <v>9053</v>
      </c>
      <c r="D24" s="55">
        <v>8673</v>
      </c>
      <c r="E24" s="55">
        <v>8659</v>
      </c>
      <c r="F24" s="55"/>
      <c r="G24" s="55"/>
      <c r="H24" s="55"/>
      <c r="I24" s="100">
        <f t="shared" si="3"/>
        <v>1.2257771347760292E-2</v>
      </c>
      <c r="J24" s="100">
        <f t="shared" si="0"/>
        <v>-4.3521484590743398E-2</v>
      </c>
      <c r="K24" s="97">
        <f t="shared" si="1"/>
        <v>-394</v>
      </c>
      <c r="L24" s="101">
        <f t="shared" si="4"/>
        <v>1.7504109467324183E-2</v>
      </c>
      <c r="M24" s="98">
        <f t="shared" si="2"/>
        <v>-14</v>
      </c>
      <c r="N24" s="98">
        <f t="shared" si="5"/>
        <v>0</v>
      </c>
    </row>
    <row r="25" spans="1:14">
      <c r="A25" s="41">
        <v>23</v>
      </c>
      <c r="B25" s="104" t="s">
        <v>114</v>
      </c>
      <c r="C25" s="55">
        <v>5746</v>
      </c>
      <c r="D25" s="55">
        <v>5225</v>
      </c>
      <c r="E25" s="55">
        <v>5160</v>
      </c>
      <c r="F25" s="55"/>
      <c r="G25" s="55"/>
      <c r="H25" s="55"/>
      <c r="I25" s="100">
        <f t="shared" si="3"/>
        <v>7.3045501968406401E-3</v>
      </c>
      <c r="J25" s="100">
        <f t="shared" si="0"/>
        <v>-0.10198398886181692</v>
      </c>
      <c r="K25" s="97">
        <f t="shared" si="1"/>
        <v>-586</v>
      </c>
      <c r="L25" s="101">
        <f t="shared" si="4"/>
        <v>2.6034030832111602E-2</v>
      </c>
      <c r="M25" s="98">
        <f t="shared" si="2"/>
        <v>-65</v>
      </c>
      <c r="N25" s="98">
        <f t="shared" si="5"/>
        <v>0</v>
      </c>
    </row>
    <row r="26" spans="1:14">
      <c r="A26" s="41">
        <v>24</v>
      </c>
      <c r="B26" s="104" t="s">
        <v>115</v>
      </c>
      <c r="C26" s="55">
        <v>4028</v>
      </c>
      <c r="D26" s="55">
        <v>3898</v>
      </c>
      <c r="E26" s="55">
        <v>3879</v>
      </c>
      <c r="F26" s="55"/>
      <c r="G26" s="55"/>
      <c r="H26" s="55"/>
      <c r="I26" s="100">
        <f t="shared" si="3"/>
        <v>5.4911531421598537E-3</v>
      </c>
      <c r="J26" s="100">
        <f t="shared" si="0"/>
        <v>-3.6991062562065538E-2</v>
      </c>
      <c r="K26" s="97">
        <f t="shared" si="1"/>
        <v>-149</v>
      </c>
      <c r="L26" s="101">
        <f t="shared" si="4"/>
        <v>6.6195743924652361E-3</v>
      </c>
      <c r="M26" s="98">
        <f t="shared" si="2"/>
        <v>-19</v>
      </c>
      <c r="N26" s="98">
        <f t="shared" si="5"/>
        <v>0</v>
      </c>
    </row>
    <row r="27" spans="1:14">
      <c r="A27" s="41">
        <v>25</v>
      </c>
      <c r="B27" s="104" t="s">
        <v>116</v>
      </c>
      <c r="C27" s="55">
        <v>7091</v>
      </c>
      <c r="D27" s="55">
        <v>7127</v>
      </c>
      <c r="E27" s="55">
        <v>7072</v>
      </c>
      <c r="F27" s="55"/>
      <c r="G27" s="55"/>
      <c r="H27" s="55"/>
      <c r="I27" s="100">
        <f t="shared" si="3"/>
        <v>1.0011197479080816E-2</v>
      </c>
      <c r="J27" s="100">
        <f t="shared" si="0"/>
        <v>-2.6794528275278524E-3</v>
      </c>
      <c r="K27" s="97">
        <f t="shared" si="1"/>
        <v>-19</v>
      </c>
      <c r="L27" s="101">
        <f t="shared" si="4"/>
        <v>8.4410680172375494E-4</v>
      </c>
      <c r="M27" s="98">
        <f t="shared" si="2"/>
        <v>-55</v>
      </c>
      <c r="N27" s="98">
        <f t="shared" si="5"/>
        <v>0</v>
      </c>
    </row>
    <row r="28" spans="1:14">
      <c r="A28" s="41">
        <v>26</v>
      </c>
      <c r="B28" s="104" t="s">
        <v>117</v>
      </c>
      <c r="C28" s="55">
        <v>7044</v>
      </c>
      <c r="D28" s="55">
        <v>6944</v>
      </c>
      <c r="E28" s="55">
        <v>6954</v>
      </c>
      <c r="F28" s="55"/>
      <c r="G28" s="55"/>
      <c r="H28" s="55"/>
      <c r="I28" s="100">
        <f t="shared" si="3"/>
        <v>9.8441554396957003E-3</v>
      </c>
      <c r="J28" s="100">
        <f t="shared" si="0"/>
        <v>-1.2776831345826235E-2</v>
      </c>
      <c r="K28" s="97">
        <f t="shared" si="1"/>
        <v>-90</v>
      </c>
      <c r="L28" s="101">
        <f t="shared" si="4"/>
        <v>3.9984006397441024E-3</v>
      </c>
      <c r="M28" s="98">
        <f t="shared" si="2"/>
        <v>10</v>
      </c>
      <c r="N28" s="98">
        <f t="shared" si="5"/>
        <v>0</v>
      </c>
    </row>
    <row r="29" spans="1:14">
      <c r="A29" s="41">
        <v>27</v>
      </c>
      <c r="B29" s="104" t="s">
        <v>118</v>
      </c>
      <c r="C29" s="55">
        <v>16122</v>
      </c>
      <c r="D29" s="55">
        <v>15877</v>
      </c>
      <c r="E29" s="55">
        <v>15830</v>
      </c>
      <c r="F29" s="55"/>
      <c r="G29" s="55"/>
      <c r="H29" s="55"/>
      <c r="I29" s="100">
        <f t="shared" si="3"/>
        <v>2.2409114266664212E-2</v>
      </c>
      <c r="J29" s="100">
        <f t="shared" si="0"/>
        <v>-1.8111896786999131E-2</v>
      </c>
      <c r="K29" s="97">
        <f t="shared" si="1"/>
        <v>-292</v>
      </c>
      <c r="L29" s="101">
        <f t="shared" si="4"/>
        <v>1.2972588742280865E-2</v>
      </c>
      <c r="M29" s="98">
        <f t="shared" si="2"/>
        <v>-47</v>
      </c>
      <c r="N29" s="98">
        <f t="shared" si="5"/>
        <v>0</v>
      </c>
    </row>
    <row r="30" spans="1:14">
      <c r="A30" s="41">
        <v>28</v>
      </c>
      <c r="B30" s="104" t="s">
        <v>119</v>
      </c>
      <c r="C30" s="55">
        <v>6911</v>
      </c>
      <c r="D30" s="55">
        <v>6573</v>
      </c>
      <c r="E30" s="55">
        <v>6533</v>
      </c>
      <c r="F30" s="55"/>
      <c r="G30" s="55"/>
      <c r="H30" s="55"/>
      <c r="I30" s="100">
        <f t="shared" si="3"/>
        <v>9.2481834178216871E-3</v>
      </c>
      <c r="J30" s="100">
        <f t="shared" si="0"/>
        <v>-5.4695413109535525E-2</v>
      </c>
      <c r="K30" s="97">
        <f t="shared" si="1"/>
        <v>-378</v>
      </c>
      <c r="L30" s="101">
        <f t="shared" si="4"/>
        <v>1.6793282686925232E-2</v>
      </c>
      <c r="M30" s="98">
        <f t="shared" si="2"/>
        <v>-40</v>
      </c>
      <c r="N30" s="98">
        <f t="shared" si="5"/>
        <v>0</v>
      </c>
    </row>
    <row r="31" spans="1:14">
      <c r="A31" s="41">
        <v>29</v>
      </c>
      <c r="B31" s="104" t="s">
        <v>120</v>
      </c>
      <c r="C31" s="55">
        <v>2327</v>
      </c>
      <c r="D31" s="55">
        <v>2338</v>
      </c>
      <c r="E31" s="55">
        <v>2427</v>
      </c>
      <c r="F31" s="55"/>
      <c r="G31" s="55"/>
      <c r="H31" s="55"/>
      <c r="I31" s="100">
        <f t="shared" si="3"/>
        <v>3.4356866914209755E-3</v>
      </c>
      <c r="J31" s="100">
        <f t="shared" si="0"/>
        <v>4.2973785990545764E-2</v>
      </c>
      <c r="K31" s="97">
        <f t="shared" si="1"/>
        <v>100</v>
      </c>
      <c r="L31" s="101">
        <f t="shared" si="4"/>
        <v>-4.4426673774934471E-3</v>
      </c>
      <c r="M31" s="98">
        <f t="shared" si="2"/>
        <v>89</v>
      </c>
      <c r="N31" s="98">
        <f t="shared" si="5"/>
        <v>0</v>
      </c>
    </row>
    <row r="32" spans="1:14">
      <c r="A32" s="41">
        <v>30</v>
      </c>
      <c r="B32" s="104" t="s">
        <v>121</v>
      </c>
      <c r="C32" s="55">
        <v>2126</v>
      </c>
      <c r="D32" s="55">
        <v>927</v>
      </c>
      <c r="E32" s="55">
        <v>873</v>
      </c>
      <c r="F32" s="55"/>
      <c r="G32" s="55"/>
      <c r="H32" s="55"/>
      <c r="I32" s="100">
        <f t="shared" si="3"/>
        <v>1.2358279693492015E-3</v>
      </c>
      <c r="J32" s="100">
        <f t="shared" si="0"/>
        <v>-0.58936970837253055</v>
      </c>
      <c r="K32" s="97">
        <f t="shared" si="1"/>
        <v>-1253</v>
      </c>
      <c r="L32" s="101">
        <f t="shared" si="4"/>
        <v>5.5666622239992893E-2</v>
      </c>
      <c r="M32" s="98">
        <f t="shared" si="2"/>
        <v>-54</v>
      </c>
      <c r="N32" s="98">
        <f t="shared" si="5"/>
        <v>0</v>
      </c>
    </row>
    <row r="33" spans="1:14">
      <c r="A33" s="41">
        <v>31</v>
      </c>
      <c r="B33" s="104" t="s">
        <v>122</v>
      </c>
      <c r="C33" s="55">
        <v>18153</v>
      </c>
      <c r="D33" s="55">
        <v>16678</v>
      </c>
      <c r="E33" s="55">
        <v>16539</v>
      </c>
      <c r="F33" s="55"/>
      <c r="G33" s="55"/>
      <c r="H33" s="55"/>
      <c r="I33" s="100">
        <f t="shared" si="3"/>
        <v>2.3412782113478168E-2</v>
      </c>
      <c r="J33" s="100">
        <f t="shared" si="0"/>
        <v>-8.8910923814245577E-2</v>
      </c>
      <c r="K33" s="97">
        <f t="shared" si="1"/>
        <v>-1614</v>
      </c>
      <c r="L33" s="101">
        <f t="shared" si="4"/>
        <v>7.1704651472744241E-2</v>
      </c>
      <c r="M33" s="98">
        <f t="shared" si="2"/>
        <v>-139</v>
      </c>
      <c r="N33" s="98">
        <f t="shared" si="5"/>
        <v>0</v>
      </c>
    </row>
    <row r="34" spans="1:14">
      <c r="A34" s="41">
        <v>32</v>
      </c>
      <c r="B34" s="104" t="s">
        <v>123</v>
      </c>
      <c r="C34" s="55">
        <v>5995</v>
      </c>
      <c r="D34" s="55">
        <v>5830</v>
      </c>
      <c r="E34" s="55">
        <v>5825</v>
      </c>
      <c r="F34" s="55"/>
      <c r="G34" s="55"/>
      <c r="H34" s="55"/>
      <c r="I34" s="100">
        <f t="shared" si="3"/>
        <v>8.2459311815109935E-3</v>
      </c>
      <c r="J34" s="100">
        <f t="shared" si="0"/>
        <v>-2.8356964136780651E-2</v>
      </c>
      <c r="K34" s="97">
        <f t="shared" si="1"/>
        <v>-170</v>
      </c>
      <c r="L34" s="101">
        <f t="shared" si="4"/>
        <v>7.55253454173886E-3</v>
      </c>
      <c r="M34" s="98">
        <f t="shared" si="2"/>
        <v>-5</v>
      </c>
      <c r="N34" s="98">
        <f t="shared" si="5"/>
        <v>0</v>
      </c>
    </row>
    <row r="35" spans="1:14">
      <c r="A35" s="41">
        <v>33</v>
      </c>
      <c r="B35" s="104" t="s">
        <v>124</v>
      </c>
      <c r="C35" s="55">
        <v>28457</v>
      </c>
      <c r="D35" s="55">
        <v>27822</v>
      </c>
      <c r="E35" s="55">
        <v>27627</v>
      </c>
      <c r="F35" s="55"/>
      <c r="G35" s="55"/>
      <c r="H35" s="55"/>
      <c r="I35" s="100">
        <f t="shared" si="3"/>
        <v>3.9109071373665961E-2</v>
      </c>
      <c r="J35" s="100">
        <f t="shared" si="0"/>
        <v>-2.9166813086411076E-2</v>
      </c>
      <c r="K35" s="97">
        <f t="shared" si="1"/>
        <v>-830</v>
      </c>
      <c r="L35" s="101">
        <f t="shared" si="4"/>
        <v>3.6874139233195609E-2</v>
      </c>
      <c r="M35" s="98">
        <f t="shared" si="2"/>
        <v>-195</v>
      </c>
      <c r="N35" s="98">
        <f t="shared" si="5"/>
        <v>0</v>
      </c>
    </row>
    <row r="36" spans="1:14">
      <c r="A36" s="41">
        <v>34</v>
      </c>
      <c r="B36" s="104" t="s">
        <v>125</v>
      </c>
      <c r="C36" s="55">
        <v>5155</v>
      </c>
      <c r="D36" s="55">
        <v>5120</v>
      </c>
      <c r="E36" s="55">
        <v>4943</v>
      </c>
      <c r="F36" s="55"/>
      <c r="G36" s="55"/>
      <c r="H36" s="55"/>
      <c r="I36" s="100">
        <f t="shared" si="3"/>
        <v>6.9973627176324197E-3</v>
      </c>
      <c r="J36" s="100">
        <f t="shared" si="0"/>
        <v>-4.1125121241513095E-2</v>
      </c>
      <c r="K36" s="97">
        <f t="shared" si="1"/>
        <v>-212</v>
      </c>
      <c r="L36" s="101">
        <f t="shared" si="4"/>
        <v>9.4184548402861078E-3</v>
      </c>
      <c r="M36" s="98">
        <f t="shared" si="2"/>
        <v>-177</v>
      </c>
      <c r="N36" s="98">
        <f t="shared" si="5"/>
        <v>0</v>
      </c>
    </row>
    <row r="37" spans="1:14" ht="15.75" customHeight="1">
      <c r="A37" s="41">
        <v>35</v>
      </c>
      <c r="B37" s="104" t="s">
        <v>126</v>
      </c>
      <c r="C37" s="55">
        <v>27461</v>
      </c>
      <c r="D37" s="55">
        <v>27009</v>
      </c>
      <c r="E37" s="55">
        <v>27048</v>
      </c>
      <c r="F37" s="55"/>
      <c r="G37" s="55"/>
      <c r="H37" s="55"/>
      <c r="I37" s="100">
        <f t="shared" si="3"/>
        <v>3.8289432892276286E-2</v>
      </c>
      <c r="J37" s="100">
        <f t="shared" si="0"/>
        <v>-1.5039510578638797E-2</v>
      </c>
      <c r="K37" s="97">
        <f t="shared" si="1"/>
        <v>-413</v>
      </c>
      <c r="L37" s="101">
        <f t="shared" si="4"/>
        <v>1.8348216269047937E-2</v>
      </c>
      <c r="M37" s="98">
        <f t="shared" si="2"/>
        <v>39</v>
      </c>
      <c r="N37" s="98">
        <f t="shared" si="5"/>
        <v>0</v>
      </c>
    </row>
    <row r="38" spans="1:14">
      <c r="A38" s="41">
        <v>36</v>
      </c>
      <c r="B38" s="104" t="s">
        <v>127</v>
      </c>
      <c r="C38" s="55">
        <v>4546</v>
      </c>
      <c r="D38" s="55">
        <v>4460</v>
      </c>
      <c r="E38" s="55">
        <v>4481</v>
      </c>
      <c r="F38" s="55"/>
      <c r="G38" s="55"/>
      <c r="H38" s="55"/>
      <c r="I38" s="100">
        <f t="shared" si="3"/>
        <v>6.3433506651245954E-3</v>
      </c>
      <c r="J38" s="100">
        <f t="shared" si="0"/>
        <v>-1.4298284205895292E-2</v>
      </c>
      <c r="K38" s="97">
        <f t="shared" si="1"/>
        <v>-65</v>
      </c>
      <c r="L38" s="101">
        <f t="shared" si="4"/>
        <v>2.8877337953707406E-3</v>
      </c>
      <c r="M38" s="98">
        <f t="shared" si="2"/>
        <v>21</v>
      </c>
      <c r="N38" s="98">
        <f t="shared" si="5"/>
        <v>0</v>
      </c>
    </row>
    <row r="39" spans="1:14">
      <c r="A39" s="41">
        <v>37</v>
      </c>
      <c r="B39" s="104" t="s">
        <v>128</v>
      </c>
      <c r="C39" s="55">
        <v>8899</v>
      </c>
      <c r="D39" s="55">
        <v>8398</v>
      </c>
      <c r="E39" s="55">
        <v>8417</v>
      </c>
      <c r="F39" s="55"/>
      <c r="G39" s="55"/>
      <c r="H39" s="55"/>
      <c r="I39" s="100">
        <f t="shared" si="3"/>
        <v>1.191519360597048E-2</v>
      </c>
      <c r="J39" s="100">
        <f t="shared" si="0"/>
        <v>-5.4163389144847737E-2</v>
      </c>
      <c r="K39" s="97">
        <f t="shared" si="1"/>
        <v>-482</v>
      </c>
      <c r="L39" s="101">
        <f t="shared" si="4"/>
        <v>2.1413656759518417E-2</v>
      </c>
      <c r="M39" s="98">
        <f t="shared" si="2"/>
        <v>19</v>
      </c>
      <c r="N39" s="98">
        <f t="shared" si="5"/>
        <v>0</v>
      </c>
    </row>
    <row r="40" spans="1:14">
      <c r="A40" s="41">
        <v>38</v>
      </c>
      <c r="B40" s="104" t="s">
        <v>129</v>
      </c>
      <c r="C40" s="55">
        <v>11935</v>
      </c>
      <c r="D40" s="55">
        <v>12285</v>
      </c>
      <c r="E40" s="55">
        <v>12241</v>
      </c>
      <c r="F40" s="55"/>
      <c r="G40" s="55"/>
      <c r="H40" s="55"/>
      <c r="I40" s="100">
        <f t="shared" si="3"/>
        <v>1.732848817045083E-2</v>
      </c>
      <c r="J40" s="100">
        <f t="shared" si="0"/>
        <v>2.5638877251780479E-2</v>
      </c>
      <c r="K40" s="97">
        <f t="shared" si="1"/>
        <v>306</v>
      </c>
      <c r="L40" s="101">
        <f t="shared" si="4"/>
        <v>-1.3594562175129948E-2</v>
      </c>
      <c r="M40" s="98">
        <f t="shared" si="2"/>
        <v>-44</v>
      </c>
      <c r="N40" s="98">
        <f t="shared" si="5"/>
        <v>0</v>
      </c>
    </row>
    <row r="41" spans="1:14">
      <c r="A41" s="41">
        <v>39</v>
      </c>
      <c r="B41" s="104" t="s">
        <v>130</v>
      </c>
      <c r="C41" s="55">
        <v>4685</v>
      </c>
      <c r="D41" s="55">
        <v>4576</v>
      </c>
      <c r="E41" s="55">
        <v>4576</v>
      </c>
      <c r="F41" s="55"/>
      <c r="G41" s="55"/>
      <c r="H41" s="55"/>
      <c r="I41" s="100">
        <f t="shared" si="3"/>
        <v>6.4778336629346452E-3</v>
      </c>
      <c r="J41" s="100">
        <f t="shared" si="0"/>
        <v>-2.3265741728922092E-2</v>
      </c>
      <c r="K41" s="97">
        <f t="shared" si="1"/>
        <v>-109</v>
      </c>
      <c r="L41" s="101">
        <f t="shared" si="4"/>
        <v>4.8425074414678573E-3</v>
      </c>
      <c r="M41" s="98">
        <f t="shared" si="2"/>
        <v>0</v>
      </c>
      <c r="N41" s="98">
        <f t="shared" si="5"/>
        <v>0</v>
      </c>
    </row>
    <row r="42" spans="1:14">
      <c r="A42" s="41">
        <v>40</v>
      </c>
      <c r="B42" s="104" t="s">
        <v>131</v>
      </c>
      <c r="C42" s="55">
        <v>3732</v>
      </c>
      <c r="D42" s="55">
        <v>3558</v>
      </c>
      <c r="E42" s="55">
        <v>3536</v>
      </c>
      <c r="F42" s="55"/>
      <c r="G42" s="55"/>
      <c r="H42" s="55"/>
      <c r="I42" s="100">
        <f t="shared" si="3"/>
        <v>5.0055987395404081E-3</v>
      </c>
      <c r="J42" s="100">
        <f t="shared" si="0"/>
        <v>-5.2518756698821008E-2</v>
      </c>
      <c r="K42" s="97">
        <f t="shared" si="1"/>
        <v>-196</v>
      </c>
      <c r="L42" s="101">
        <f t="shared" si="4"/>
        <v>8.7076280598871562E-3</v>
      </c>
      <c r="M42" s="98">
        <f t="shared" si="2"/>
        <v>-22</v>
      </c>
      <c r="N42" s="98">
        <f t="shared" si="5"/>
        <v>0</v>
      </c>
    </row>
    <row r="43" spans="1:14">
      <c r="A43" s="41">
        <v>41</v>
      </c>
      <c r="B43" s="104" t="s">
        <v>132</v>
      </c>
      <c r="C43" s="55">
        <v>2587</v>
      </c>
      <c r="D43" s="55">
        <v>2523</v>
      </c>
      <c r="E43" s="55">
        <v>2514</v>
      </c>
      <c r="F43" s="55"/>
      <c r="G43" s="55"/>
      <c r="H43" s="55"/>
      <c r="I43" s="100">
        <f t="shared" si="3"/>
        <v>3.5588448052049169E-3</v>
      </c>
      <c r="J43" s="100">
        <f t="shared" si="0"/>
        <v>-2.8218013142636257E-2</v>
      </c>
      <c r="K43" s="97">
        <f t="shared" si="1"/>
        <v>-73</v>
      </c>
      <c r="L43" s="101">
        <f t="shared" si="4"/>
        <v>3.2431471855702164E-3</v>
      </c>
      <c r="M43" s="98">
        <f t="shared" si="2"/>
        <v>-9</v>
      </c>
      <c r="N43" s="98">
        <f t="shared" si="5"/>
        <v>0</v>
      </c>
    </row>
    <row r="44" spans="1:14">
      <c r="A44" s="41">
        <v>42</v>
      </c>
      <c r="B44" s="104" t="s">
        <v>133</v>
      </c>
      <c r="C44" s="55">
        <v>42291</v>
      </c>
      <c r="D44" s="55">
        <v>41013</v>
      </c>
      <c r="E44" s="55">
        <v>41161</v>
      </c>
      <c r="F44" s="55"/>
      <c r="G44" s="55"/>
      <c r="H44" s="55"/>
      <c r="I44" s="100">
        <f t="shared" si="3"/>
        <v>5.8267943924836745E-2</v>
      </c>
      <c r="J44" s="100">
        <f t="shared" si="0"/>
        <v>-2.6719633018845616E-2</v>
      </c>
      <c r="K44" s="97">
        <f t="shared" si="1"/>
        <v>-1130</v>
      </c>
      <c r="L44" s="101">
        <f t="shared" si="4"/>
        <v>5.0202141365675954E-2</v>
      </c>
      <c r="M44" s="98">
        <f t="shared" si="2"/>
        <v>148</v>
      </c>
      <c r="N44" s="98">
        <f t="shared" si="5"/>
        <v>0</v>
      </c>
    </row>
    <row r="45" spans="1:14">
      <c r="A45" s="41">
        <v>43</v>
      </c>
      <c r="B45" s="104" t="s">
        <v>134</v>
      </c>
      <c r="C45" s="55">
        <v>7012</v>
      </c>
      <c r="D45" s="55">
        <v>6898</v>
      </c>
      <c r="E45" s="55">
        <v>6886</v>
      </c>
      <c r="F45" s="55"/>
      <c r="G45" s="55"/>
      <c r="H45" s="55"/>
      <c r="I45" s="100">
        <f t="shared" si="3"/>
        <v>9.7478939254737693E-3</v>
      </c>
      <c r="J45" s="100">
        <f t="shared" si="0"/>
        <v>-1.7969195664575013E-2</v>
      </c>
      <c r="K45" s="97">
        <f t="shared" si="1"/>
        <v>-126</v>
      </c>
      <c r="L45" s="101">
        <f t="shared" si="4"/>
        <v>5.5977608956417433E-3</v>
      </c>
      <c r="M45" s="98">
        <f t="shared" si="2"/>
        <v>-12</v>
      </c>
      <c r="N45" s="98">
        <f t="shared" si="5"/>
        <v>0</v>
      </c>
    </row>
    <row r="46" spans="1:14">
      <c r="A46" s="41">
        <v>44</v>
      </c>
      <c r="B46" s="104" t="s">
        <v>135</v>
      </c>
      <c r="C46" s="55">
        <v>12486</v>
      </c>
      <c r="D46" s="55">
        <v>12050</v>
      </c>
      <c r="E46" s="55">
        <v>11976</v>
      </c>
      <c r="F46" s="55"/>
      <c r="G46" s="55"/>
      <c r="H46" s="55"/>
      <c r="I46" s="100">
        <f t="shared" si="3"/>
        <v>1.6953351387085952E-2</v>
      </c>
      <c r="J46" s="100">
        <f t="shared" si="0"/>
        <v>-4.0845747236905337E-2</v>
      </c>
      <c r="K46" s="97">
        <f t="shared" si="1"/>
        <v>-510</v>
      </c>
      <c r="L46" s="101">
        <f t="shared" si="4"/>
        <v>2.2657603625216582E-2</v>
      </c>
      <c r="M46" s="98">
        <f t="shared" si="2"/>
        <v>-74</v>
      </c>
      <c r="N46" s="98">
        <f t="shared" si="5"/>
        <v>0</v>
      </c>
    </row>
    <row r="47" spans="1:14">
      <c r="A47" s="41">
        <v>45</v>
      </c>
      <c r="B47" s="104" t="s">
        <v>136</v>
      </c>
      <c r="C47" s="55">
        <v>33087</v>
      </c>
      <c r="D47" s="55">
        <v>30977</v>
      </c>
      <c r="E47" s="55">
        <v>30865</v>
      </c>
      <c r="F47" s="55"/>
      <c r="G47" s="55"/>
      <c r="H47" s="55"/>
      <c r="I47" s="100">
        <f t="shared" si="3"/>
        <v>4.3692818183233791E-2</v>
      </c>
      <c r="J47" s="100">
        <f t="shared" si="0"/>
        <v>-6.7156284945749087E-2</v>
      </c>
      <c r="K47" s="97">
        <f t="shared" si="1"/>
        <v>-2222</v>
      </c>
      <c r="L47" s="101">
        <f t="shared" si="4"/>
        <v>9.8716069127904399E-2</v>
      </c>
      <c r="M47" s="98">
        <f t="shared" si="2"/>
        <v>-112</v>
      </c>
      <c r="N47" s="98">
        <f t="shared" si="5"/>
        <v>0</v>
      </c>
    </row>
    <row r="48" spans="1:14">
      <c r="A48" s="41">
        <v>46</v>
      </c>
      <c r="B48" s="104" t="s">
        <v>137</v>
      </c>
      <c r="C48" s="55">
        <v>10027</v>
      </c>
      <c r="D48" s="55">
        <v>9888</v>
      </c>
      <c r="E48" s="55">
        <v>9940</v>
      </c>
      <c r="F48" s="55"/>
      <c r="G48" s="55"/>
      <c r="H48" s="55"/>
      <c r="I48" s="100">
        <f t="shared" si="3"/>
        <v>1.4071168402441079E-2</v>
      </c>
      <c r="J48" s="100">
        <f t="shared" si="0"/>
        <v>-8.6765732522190095E-3</v>
      </c>
      <c r="K48" s="97">
        <f t="shared" si="1"/>
        <v>-87</v>
      </c>
      <c r="L48" s="101">
        <f t="shared" si="4"/>
        <v>3.8651206184192989E-3</v>
      </c>
      <c r="M48" s="98">
        <f t="shared" si="2"/>
        <v>52</v>
      </c>
      <c r="N48" s="98">
        <f t="shared" si="5"/>
        <v>0</v>
      </c>
    </row>
    <row r="49" spans="1:14">
      <c r="A49" s="41">
        <v>47</v>
      </c>
      <c r="B49" s="104" t="s">
        <v>138</v>
      </c>
      <c r="C49" s="55">
        <v>7618</v>
      </c>
      <c r="D49" s="55">
        <v>8134</v>
      </c>
      <c r="E49" s="55">
        <v>8052</v>
      </c>
      <c r="F49" s="55"/>
      <c r="G49" s="55"/>
      <c r="H49" s="55"/>
      <c r="I49" s="100">
        <f t="shared" si="3"/>
        <v>1.1398495772279232E-2</v>
      </c>
      <c r="J49" s="100">
        <f t="shared" si="0"/>
        <v>5.6970333420845364E-2</v>
      </c>
      <c r="K49" s="97">
        <f t="shared" si="1"/>
        <v>434</v>
      </c>
      <c r="L49" s="101">
        <f t="shared" si="4"/>
        <v>-1.9281176418321562E-2</v>
      </c>
      <c r="M49" s="98">
        <f t="shared" si="2"/>
        <v>-82</v>
      </c>
      <c r="N49" s="98">
        <f t="shared" si="5"/>
        <v>0</v>
      </c>
    </row>
    <row r="50" spans="1:14">
      <c r="A50" s="41">
        <v>48</v>
      </c>
      <c r="B50" s="104" t="s">
        <v>139</v>
      </c>
      <c r="C50" s="55">
        <v>8705</v>
      </c>
      <c r="D50" s="55">
        <v>11504</v>
      </c>
      <c r="E50" s="55">
        <v>11450</v>
      </c>
      <c r="F50" s="55"/>
      <c r="G50" s="55"/>
      <c r="H50" s="55"/>
      <c r="I50" s="100">
        <f t="shared" si="3"/>
        <v>1.6208740262369251E-2</v>
      </c>
      <c r="J50" s="100">
        <f t="shared" si="0"/>
        <v>0.31533601378518095</v>
      </c>
      <c r="K50" s="97">
        <f t="shared" si="1"/>
        <v>2745</v>
      </c>
      <c r="L50" s="101">
        <f t="shared" si="4"/>
        <v>-0.12195121951219512</v>
      </c>
      <c r="M50" s="98">
        <f t="shared" si="2"/>
        <v>-54</v>
      </c>
      <c r="N50" s="98">
        <f t="shared" si="5"/>
        <v>0</v>
      </c>
    </row>
    <row r="51" spans="1:14">
      <c r="A51" s="41">
        <v>49</v>
      </c>
      <c r="B51" s="104" t="s">
        <v>140</v>
      </c>
      <c r="C51" s="55">
        <v>2239</v>
      </c>
      <c r="D51" s="55">
        <v>2338</v>
      </c>
      <c r="E51" s="55">
        <v>2360</v>
      </c>
      <c r="F51" s="55"/>
      <c r="G51" s="55"/>
      <c r="H51" s="55"/>
      <c r="I51" s="100">
        <f t="shared" si="3"/>
        <v>3.3408407877023086E-3</v>
      </c>
      <c r="J51" s="100">
        <f t="shared" si="0"/>
        <v>5.4041983028137563E-2</v>
      </c>
      <c r="K51" s="97">
        <f t="shared" si="1"/>
        <v>121</v>
      </c>
      <c r="L51" s="101">
        <f t="shared" si="4"/>
        <v>-5.3756275267670709E-3</v>
      </c>
      <c r="M51" s="98">
        <f t="shared" si="2"/>
        <v>22</v>
      </c>
      <c r="N51" s="98">
        <f t="shared" si="5"/>
        <v>0</v>
      </c>
    </row>
    <row r="52" spans="1:14">
      <c r="A52" s="41">
        <v>50</v>
      </c>
      <c r="B52" s="104" t="s">
        <v>141</v>
      </c>
      <c r="C52" s="55">
        <v>7898</v>
      </c>
      <c r="D52" s="55">
        <v>7599</v>
      </c>
      <c r="E52" s="55">
        <v>7561</v>
      </c>
      <c r="F52" s="55"/>
      <c r="G52" s="55"/>
      <c r="H52" s="55"/>
      <c r="I52" s="100">
        <f t="shared" si="3"/>
        <v>1.070343101517676E-2</v>
      </c>
      <c r="J52" s="100">
        <f t="shared" si="0"/>
        <v>-4.2669030134211194E-2</v>
      </c>
      <c r="K52" s="97">
        <f t="shared" si="1"/>
        <v>-337</v>
      </c>
      <c r="L52" s="101">
        <f t="shared" si="4"/>
        <v>1.4971789062152917E-2</v>
      </c>
      <c r="M52" s="98">
        <f t="shared" si="2"/>
        <v>-38</v>
      </c>
      <c r="N52" s="98">
        <f t="shared" si="5"/>
        <v>0</v>
      </c>
    </row>
    <row r="53" spans="1:14">
      <c r="A53" s="41">
        <v>51</v>
      </c>
      <c r="B53" s="104" t="s">
        <v>142</v>
      </c>
      <c r="C53" s="55">
        <v>12738</v>
      </c>
      <c r="D53" s="55">
        <v>12883</v>
      </c>
      <c r="E53" s="55">
        <v>12904</v>
      </c>
      <c r="F53" s="55"/>
      <c r="G53" s="55"/>
      <c r="H53" s="55"/>
      <c r="I53" s="100">
        <f t="shared" si="3"/>
        <v>1.8267037934114657E-2</v>
      </c>
      <c r="J53" s="100">
        <f t="shared" si="0"/>
        <v>1.3031873135500079E-2</v>
      </c>
      <c r="K53" s="97">
        <f t="shared" si="1"/>
        <v>166</v>
      </c>
      <c r="L53" s="101">
        <f t="shared" si="4"/>
        <v>-7.3748278466391221E-3</v>
      </c>
      <c r="M53" s="98">
        <f t="shared" si="2"/>
        <v>21</v>
      </c>
      <c r="N53" s="98">
        <f t="shared" si="5"/>
        <v>0</v>
      </c>
    </row>
    <row r="54" spans="1:14">
      <c r="A54" s="41">
        <v>52</v>
      </c>
      <c r="B54" s="104" t="s">
        <v>143</v>
      </c>
      <c r="C54" s="55">
        <v>10383</v>
      </c>
      <c r="D54" s="55">
        <v>9942</v>
      </c>
      <c r="E54" s="55">
        <v>10004</v>
      </c>
      <c r="F54" s="55"/>
      <c r="G54" s="55"/>
      <c r="H54" s="55"/>
      <c r="I54" s="100">
        <f t="shared" si="3"/>
        <v>1.4161767474649955E-2</v>
      </c>
      <c r="J54" s="100">
        <f t="shared" si="0"/>
        <v>-3.6501974381200036E-2</v>
      </c>
      <c r="K54" s="97">
        <f t="shared" si="1"/>
        <v>-379</v>
      </c>
      <c r="L54" s="101">
        <f t="shared" si="4"/>
        <v>1.6837709360700163E-2</v>
      </c>
      <c r="M54" s="98">
        <f t="shared" si="2"/>
        <v>62</v>
      </c>
      <c r="N54" s="98">
        <f t="shared" si="5"/>
        <v>0</v>
      </c>
    </row>
    <row r="55" spans="1:14">
      <c r="A55" s="41">
        <v>53</v>
      </c>
      <c r="B55" s="104" t="s">
        <v>144</v>
      </c>
      <c r="C55" s="55">
        <v>8195</v>
      </c>
      <c r="D55" s="55">
        <v>7859</v>
      </c>
      <c r="E55" s="55">
        <v>7816</v>
      </c>
      <c r="F55" s="55"/>
      <c r="G55" s="55"/>
      <c r="H55" s="55"/>
      <c r="I55" s="100">
        <f t="shared" si="3"/>
        <v>1.1064411693509002E-2</v>
      </c>
      <c r="J55" s="100">
        <f t="shared" si="0"/>
        <v>-4.6247712019524101E-2</v>
      </c>
      <c r="K55" s="97">
        <f t="shared" si="1"/>
        <v>-379</v>
      </c>
      <c r="L55" s="101">
        <f t="shared" si="4"/>
        <v>1.6837709360700163E-2</v>
      </c>
      <c r="M55" s="98">
        <f t="shared" si="2"/>
        <v>-43</v>
      </c>
      <c r="N55" s="98">
        <f t="shared" si="5"/>
        <v>0</v>
      </c>
    </row>
    <row r="56" spans="1:14">
      <c r="A56" s="41">
        <v>54</v>
      </c>
      <c r="B56" s="104" t="s">
        <v>145</v>
      </c>
      <c r="C56" s="55">
        <v>9131</v>
      </c>
      <c r="D56" s="55">
        <v>8630</v>
      </c>
      <c r="E56" s="55">
        <v>8626</v>
      </c>
      <c r="F56" s="55"/>
      <c r="G56" s="55"/>
      <c r="H56" s="55"/>
      <c r="I56" s="100">
        <f t="shared" si="3"/>
        <v>1.2211056201152591E-2</v>
      </c>
      <c r="J56" s="100">
        <f t="shared" si="0"/>
        <v>-5.5306100098565326E-2</v>
      </c>
      <c r="K56" s="97">
        <f t="shared" si="1"/>
        <v>-505</v>
      </c>
      <c r="L56" s="101">
        <f t="shared" si="4"/>
        <v>2.2435470256341909E-2</v>
      </c>
      <c r="M56" s="98">
        <f t="shared" si="2"/>
        <v>-4</v>
      </c>
      <c r="N56" s="98">
        <f t="shared" si="5"/>
        <v>0</v>
      </c>
    </row>
    <row r="57" spans="1:14">
      <c r="A57" s="41">
        <v>55</v>
      </c>
      <c r="B57" s="104" t="s">
        <v>146</v>
      </c>
      <c r="C57" s="55">
        <v>21121</v>
      </c>
      <c r="D57" s="55">
        <v>19408</v>
      </c>
      <c r="E57" s="55">
        <v>19327</v>
      </c>
      <c r="F57" s="55"/>
      <c r="G57" s="55"/>
      <c r="H57" s="55"/>
      <c r="I57" s="100">
        <f t="shared" si="3"/>
        <v>2.7359504196577338E-2</v>
      </c>
      <c r="J57" s="100">
        <f t="shared" si="0"/>
        <v>-8.4939160077647832E-2</v>
      </c>
      <c r="K57" s="97">
        <f t="shared" si="1"/>
        <v>-1794</v>
      </c>
      <c r="L57" s="101">
        <f t="shared" si="4"/>
        <v>7.9701452752232435E-2</v>
      </c>
      <c r="M57" s="98">
        <f t="shared" si="2"/>
        <v>-81</v>
      </c>
      <c r="N57" s="98">
        <f t="shared" si="5"/>
        <v>0</v>
      </c>
    </row>
    <row r="58" spans="1:14">
      <c r="A58" s="41">
        <v>56</v>
      </c>
      <c r="B58" s="104" t="s">
        <v>147</v>
      </c>
      <c r="C58" s="55">
        <v>1784</v>
      </c>
      <c r="D58" s="55">
        <v>1635</v>
      </c>
      <c r="E58" s="55">
        <v>1621</v>
      </c>
      <c r="F58" s="55"/>
      <c r="G58" s="55"/>
      <c r="H58" s="55"/>
      <c r="I58" s="100">
        <f t="shared" si="3"/>
        <v>2.2947046257904414E-3</v>
      </c>
      <c r="J58" s="100">
        <f t="shared" si="0"/>
        <v>-9.1367713004484305E-2</v>
      </c>
      <c r="K58" s="97">
        <f t="shared" si="1"/>
        <v>-163</v>
      </c>
      <c r="L58" s="101">
        <f t="shared" si="4"/>
        <v>7.2415478253143187E-3</v>
      </c>
      <c r="M58" s="98">
        <f t="shared" si="2"/>
        <v>-14</v>
      </c>
      <c r="N58" s="98">
        <f t="shared" si="5"/>
        <v>0</v>
      </c>
    </row>
    <row r="59" spans="1:14">
      <c r="A59" s="41">
        <v>57</v>
      </c>
      <c r="B59" s="104" t="s">
        <v>148</v>
      </c>
      <c r="C59" s="55">
        <v>3254</v>
      </c>
      <c r="D59" s="55">
        <v>3261</v>
      </c>
      <c r="E59" s="55">
        <v>3227</v>
      </c>
      <c r="F59" s="55"/>
      <c r="G59" s="55"/>
      <c r="H59" s="55"/>
      <c r="I59" s="100">
        <f t="shared" si="3"/>
        <v>4.5681750940319279E-3</v>
      </c>
      <c r="J59" s="100">
        <f t="shared" si="0"/>
        <v>-8.2974800245851268E-3</v>
      </c>
      <c r="K59" s="97">
        <f t="shared" si="1"/>
        <v>-27</v>
      </c>
      <c r="L59" s="101">
        <f t="shared" si="4"/>
        <v>1.1995201919232307E-3</v>
      </c>
      <c r="M59" s="98">
        <f t="shared" si="2"/>
        <v>-34</v>
      </c>
      <c r="N59" s="98">
        <f t="shared" si="5"/>
        <v>0</v>
      </c>
    </row>
    <row r="60" spans="1:14">
      <c r="A60" s="41">
        <v>58</v>
      </c>
      <c r="B60" s="104" t="s">
        <v>149</v>
      </c>
      <c r="C60" s="55">
        <v>13162</v>
      </c>
      <c r="D60" s="55">
        <v>13389</v>
      </c>
      <c r="E60" s="55">
        <v>13289</v>
      </c>
      <c r="F60" s="55"/>
      <c r="G60" s="55"/>
      <c r="H60" s="55"/>
      <c r="I60" s="100">
        <f t="shared" si="3"/>
        <v>1.8812047977871178E-2</v>
      </c>
      <c r="J60" s="100">
        <f t="shared" si="0"/>
        <v>9.6489895152712356E-3</v>
      </c>
      <c r="K60" s="97">
        <f t="shared" si="1"/>
        <v>127</v>
      </c>
      <c r="L60" s="101">
        <f t="shared" si="4"/>
        <v>-5.6421875694166778E-3</v>
      </c>
      <c r="M60" s="98">
        <f t="shared" si="2"/>
        <v>-100</v>
      </c>
      <c r="N60" s="98">
        <f t="shared" si="5"/>
        <v>0</v>
      </c>
    </row>
    <row r="61" spans="1:14">
      <c r="A61" s="41">
        <v>59</v>
      </c>
      <c r="B61" s="104" t="s">
        <v>150</v>
      </c>
      <c r="C61" s="55">
        <v>7212</v>
      </c>
      <c r="D61" s="55">
        <v>6767</v>
      </c>
      <c r="E61" s="55">
        <v>6711</v>
      </c>
      <c r="F61" s="55"/>
      <c r="G61" s="55"/>
      <c r="H61" s="55"/>
      <c r="I61" s="100">
        <f t="shared" si="3"/>
        <v>9.5001620874026228E-3</v>
      </c>
      <c r="J61" s="100">
        <f t="shared" si="0"/>
        <v>-6.9467554076539095E-2</v>
      </c>
      <c r="K61" s="97">
        <f t="shared" si="1"/>
        <v>-501</v>
      </c>
      <c r="L61" s="101">
        <f t="shared" si="4"/>
        <v>2.2257763561242171E-2</v>
      </c>
      <c r="M61" s="98">
        <f t="shared" si="2"/>
        <v>-56</v>
      </c>
      <c r="N61" s="98">
        <f t="shared" si="5"/>
        <v>0</v>
      </c>
    </row>
    <row r="62" spans="1:14">
      <c r="A62" s="41">
        <v>60</v>
      </c>
      <c r="B62" s="104" t="s">
        <v>151</v>
      </c>
      <c r="C62" s="55">
        <v>9463</v>
      </c>
      <c r="D62" s="55">
        <v>9076</v>
      </c>
      <c r="E62" s="55">
        <v>9105</v>
      </c>
      <c r="F62" s="55"/>
      <c r="G62" s="55"/>
      <c r="H62" s="55"/>
      <c r="I62" s="100">
        <f t="shared" si="3"/>
        <v>1.2889133632215898E-2</v>
      </c>
      <c r="J62" s="100">
        <f t="shared" si="0"/>
        <v>-3.7831554475324949E-2</v>
      </c>
      <c r="K62" s="97">
        <f t="shared" si="1"/>
        <v>-358</v>
      </c>
      <c r="L62" s="101">
        <f t="shared" si="4"/>
        <v>1.5904749211426542E-2</v>
      </c>
      <c r="M62" s="98">
        <f t="shared" si="2"/>
        <v>29</v>
      </c>
      <c r="N62" s="98">
        <f t="shared" si="5"/>
        <v>0</v>
      </c>
    </row>
    <row r="63" spans="1:14">
      <c r="A63" s="41">
        <v>61</v>
      </c>
      <c r="B63" s="104" t="s">
        <v>152</v>
      </c>
      <c r="C63" s="55">
        <v>5102</v>
      </c>
      <c r="D63" s="55">
        <v>4709</v>
      </c>
      <c r="E63" s="55">
        <v>4680</v>
      </c>
      <c r="F63" s="55"/>
      <c r="G63" s="55"/>
      <c r="H63" s="55"/>
      <c r="I63" s="100">
        <f t="shared" si="3"/>
        <v>6.6250571552740689E-3</v>
      </c>
      <c r="J63" s="100">
        <f t="shared" si="0"/>
        <v>-8.2712661701293613E-2</v>
      </c>
      <c r="K63" s="97">
        <f t="shared" si="1"/>
        <v>-422</v>
      </c>
      <c r="L63" s="101">
        <f t="shared" si="4"/>
        <v>1.8748056333022348E-2</v>
      </c>
      <c r="M63" s="98">
        <f t="shared" si="2"/>
        <v>-29</v>
      </c>
      <c r="N63" s="98">
        <f t="shared" si="5"/>
        <v>0</v>
      </c>
    </row>
    <row r="64" spans="1:14">
      <c r="A64" s="41">
        <v>62</v>
      </c>
      <c r="B64" s="104" t="s">
        <v>153</v>
      </c>
      <c r="C64" s="55">
        <v>1080</v>
      </c>
      <c r="D64" s="55">
        <v>1011</v>
      </c>
      <c r="E64" s="55">
        <v>1003</v>
      </c>
      <c r="F64" s="55"/>
      <c r="G64" s="55"/>
      <c r="H64" s="55"/>
      <c r="I64" s="100">
        <f t="shared" si="3"/>
        <v>1.4198573347734811E-3</v>
      </c>
      <c r="J64" s="100">
        <f t="shared" si="0"/>
        <v>-7.1296296296296302E-2</v>
      </c>
      <c r="K64" s="97">
        <f t="shared" si="1"/>
        <v>-77</v>
      </c>
      <c r="L64" s="101">
        <f t="shared" si="4"/>
        <v>3.4208538806699542E-3</v>
      </c>
      <c r="M64" s="98">
        <f t="shared" si="2"/>
        <v>-8</v>
      </c>
      <c r="N64" s="98">
        <f t="shared" si="5"/>
        <v>0</v>
      </c>
    </row>
    <row r="65" spans="1:14">
      <c r="A65" s="41">
        <v>63</v>
      </c>
      <c r="B65" s="104" t="s">
        <v>154</v>
      </c>
      <c r="C65" s="55">
        <v>19041</v>
      </c>
      <c r="D65" s="55">
        <v>18406</v>
      </c>
      <c r="E65" s="55">
        <v>18313</v>
      </c>
      <c r="F65" s="55"/>
      <c r="G65" s="55"/>
      <c r="H65" s="55"/>
      <c r="I65" s="100">
        <f t="shared" si="3"/>
        <v>2.5924075146267954E-2</v>
      </c>
      <c r="J65" s="100">
        <f t="shared" si="0"/>
        <v>-3.8233286066908248E-2</v>
      </c>
      <c r="K65" s="97">
        <f t="shared" si="1"/>
        <v>-728</v>
      </c>
      <c r="L65" s="101">
        <f t="shared" si="4"/>
        <v>3.2342618508152295E-2</v>
      </c>
      <c r="M65" s="98">
        <f t="shared" si="2"/>
        <v>-93</v>
      </c>
      <c r="N65" s="98">
        <f t="shared" si="5"/>
        <v>0</v>
      </c>
    </row>
    <row r="66" spans="1:14">
      <c r="A66" s="41">
        <v>64</v>
      </c>
      <c r="B66" s="104" t="s">
        <v>155</v>
      </c>
      <c r="C66" s="55">
        <v>7237</v>
      </c>
      <c r="D66" s="55">
        <v>6831</v>
      </c>
      <c r="E66" s="55">
        <v>6836</v>
      </c>
      <c r="F66" s="55"/>
      <c r="G66" s="55"/>
      <c r="H66" s="55"/>
      <c r="I66" s="100">
        <f t="shared" si="3"/>
        <v>9.6771134003105844E-3</v>
      </c>
      <c r="J66" s="100">
        <f t="shared" si="0"/>
        <v>-5.5409700151996685E-2</v>
      </c>
      <c r="K66" s="97">
        <f t="shared" si="1"/>
        <v>-401</v>
      </c>
      <c r="L66" s="101">
        <f t="shared" si="4"/>
        <v>1.7815096183748724E-2</v>
      </c>
      <c r="M66" s="98">
        <f t="shared" si="2"/>
        <v>5</v>
      </c>
      <c r="N66" s="98">
        <f t="shared" si="5"/>
        <v>0</v>
      </c>
    </row>
    <row r="67" spans="1:14">
      <c r="A67" s="41">
        <v>65</v>
      </c>
      <c r="B67" s="104" t="s">
        <v>156</v>
      </c>
      <c r="C67" s="55">
        <v>2797</v>
      </c>
      <c r="D67" s="55">
        <v>2637</v>
      </c>
      <c r="E67" s="55">
        <v>2655</v>
      </c>
      <c r="F67" s="55"/>
      <c r="G67" s="55"/>
      <c r="H67" s="55"/>
      <c r="I67" s="100">
        <f t="shared" si="3"/>
        <v>3.758445886165097E-3</v>
      </c>
      <c r="J67" s="100">
        <f t="shared" ref="J67:J84" si="6">(E67-C67)/C67</f>
        <v>-5.076868072935288E-2</v>
      </c>
      <c r="K67" s="97">
        <f t="shared" ref="K67:K83" si="7">E67-C67</f>
        <v>-142</v>
      </c>
      <c r="L67" s="101">
        <f t="shared" si="4"/>
        <v>6.3085876760406948E-3</v>
      </c>
      <c r="M67" s="98">
        <f t="shared" ref="M67:M83" si="8">E67-D67</f>
        <v>18</v>
      </c>
      <c r="N67" s="98">
        <f t="shared" si="5"/>
        <v>0</v>
      </c>
    </row>
    <row r="68" spans="1:14">
      <c r="A68" s="41">
        <v>66</v>
      </c>
      <c r="B68" s="104" t="s">
        <v>157</v>
      </c>
      <c r="C68" s="55">
        <v>12031</v>
      </c>
      <c r="D68" s="55">
        <v>12067</v>
      </c>
      <c r="E68" s="55">
        <v>12075</v>
      </c>
      <c r="F68" s="55"/>
      <c r="G68" s="55"/>
      <c r="H68" s="55"/>
      <c r="I68" s="100">
        <f t="shared" ref="I68:I83" si="9">E68/$E$84</f>
        <v>1.7093496826909058E-2</v>
      </c>
      <c r="J68" s="100">
        <f t="shared" si="6"/>
        <v>3.6572188513008062E-3</v>
      </c>
      <c r="K68" s="97">
        <f t="shared" si="7"/>
        <v>44</v>
      </c>
      <c r="L68" s="101">
        <f t="shared" ref="L68:L84" si="10">K68/$K$84</f>
        <v>-1.9547736460971167E-3</v>
      </c>
      <c r="M68" s="98">
        <f t="shared" si="8"/>
        <v>8</v>
      </c>
      <c r="N68" s="98">
        <f t="shared" ref="N68:N84" si="11">H68-G68</f>
        <v>0</v>
      </c>
    </row>
    <row r="69" spans="1:14">
      <c r="A69" s="41">
        <v>67</v>
      </c>
      <c r="B69" s="104" t="s">
        <v>158</v>
      </c>
      <c r="C69" s="55">
        <v>1470</v>
      </c>
      <c r="D69" s="55">
        <v>1420</v>
      </c>
      <c r="E69" s="55">
        <v>1408</v>
      </c>
      <c r="F69" s="55"/>
      <c r="G69" s="55"/>
      <c r="H69" s="55"/>
      <c r="I69" s="100">
        <f t="shared" si="9"/>
        <v>1.9931795885952757E-3</v>
      </c>
      <c r="J69" s="100">
        <f t="shared" si="6"/>
        <v>-4.2176870748299317E-2</v>
      </c>
      <c r="K69" s="97">
        <f t="shared" si="7"/>
        <v>-62</v>
      </c>
      <c r="L69" s="101">
        <f t="shared" si="10"/>
        <v>2.7544537740459372E-3</v>
      </c>
      <c r="M69" s="98">
        <f t="shared" si="8"/>
        <v>-12</v>
      </c>
      <c r="N69" s="98">
        <f t="shared" si="11"/>
        <v>0</v>
      </c>
    </row>
    <row r="70" spans="1:14">
      <c r="A70" s="41">
        <v>68</v>
      </c>
      <c r="B70" s="104" t="s">
        <v>159</v>
      </c>
      <c r="C70" s="55">
        <v>9811</v>
      </c>
      <c r="D70" s="55">
        <v>9583</v>
      </c>
      <c r="E70" s="55">
        <v>9570</v>
      </c>
      <c r="F70" s="55"/>
      <c r="G70" s="55"/>
      <c r="H70" s="55"/>
      <c r="I70" s="100">
        <f t="shared" si="9"/>
        <v>1.3547392516233513E-2</v>
      </c>
      <c r="J70" s="100">
        <f t="shared" si="6"/>
        <v>-2.4564264600958109E-2</v>
      </c>
      <c r="K70" s="97">
        <f t="shared" si="7"/>
        <v>-241</v>
      </c>
      <c r="L70" s="101">
        <f t="shared" si="10"/>
        <v>1.0706828379759208E-2</v>
      </c>
      <c r="M70" s="98">
        <f t="shared" si="8"/>
        <v>-13</v>
      </c>
      <c r="N70" s="98">
        <f t="shared" si="11"/>
        <v>0</v>
      </c>
    </row>
    <row r="71" spans="1:14">
      <c r="A71" s="41">
        <v>69</v>
      </c>
      <c r="B71" s="104" t="s">
        <v>160</v>
      </c>
      <c r="C71" s="55">
        <v>1634</v>
      </c>
      <c r="D71" s="55">
        <v>1730</v>
      </c>
      <c r="E71" s="55">
        <v>1734</v>
      </c>
      <c r="F71" s="55"/>
      <c r="G71" s="55"/>
      <c r="H71" s="55"/>
      <c r="I71" s="100">
        <f t="shared" si="9"/>
        <v>2.4546686126592386E-3</v>
      </c>
      <c r="J71" s="100">
        <f t="shared" si="6"/>
        <v>6.1199510403916767E-2</v>
      </c>
      <c r="K71" s="97">
        <f t="shared" si="7"/>
        <v>100</v>
      </c>
      <c r="L71" s="101">
        <f t="shared" si="10"/>
        <v>-4.4426673774934471E-3</v>
      </c>
      <c r="M71" s="98">
        <f t="shared" si="8"/>
        <v>4</v>
      </c>
      <c r="N71" s="98">
        <f t="shared" si="11"/>
        <v>0</v>
      </c>
    </row>
    <row r="72" spans="1:14">
      <c r="A72" s="41">
        <v>70</v>
      </c>
      <c r="B72" s="104" t="s">
        <v>161</v>
      </c>
      <c r="C72" s="55">
        <v>5746</v>
      </c>
      <c r="D72" s="55">
        <v>5565</v>
      </c>
      <c r="E72" s="55">
        <v>5599</v>
      </c>
      <c r="F72" s="55"/>
      <c r="G72" s="55"/>
      <c r="H72" s="55"/>
      <c r="I72" s="100">
        <f t="shared" si="9"/>
        <v>7.9260032077734001E-3</v>
      </c>
      <c r="J72" s="100">
        <f t="shared" si="6"/>
        <v>-2.5583014270797077E-2</v>
      </c>
      <c r="K72" s="97">
        <f t="shared" si="7"/>
        <v>-147</v>
      </c>
      <c r="L72" s="101">
        <f t="shared" si="10"/>
        <v>6.5307210449153672E-3</v>
      </c>
      <c r="M72" s="98">
        <f t="shared" si="8"/>
        <v>34</v>
      </c>
      <c r="N72" s="98">
        <f t="shared" si="11"/>
        <v>0</v>
      </c>
    </row>
    <row r="73" spans="1:14">
      <c r="A73" s="41">
        <v>71</v>
      </c>
      <c r="B73" s="104" t="s">
        <v>162</v>
      </c>
      <c r="C73" s="55">
        <v>3239</v>
      </c>
      <c r="D73" s="55">
        <v>3234</v>
      </c>
      <c r="E73" s="55">
        <v>3232</v>
      </c>
      <c r="F73" s="55"/>
      <c r="G73" s="55"/>
      <c r="H73" s="55"/>
      <c r="I73" s="100">
        <f t="shared" si="9"/>
        <v>4.5752531465482462E-3</v>
      </c>
      <c r="J73" s="100">
        <f t="shared" si="6"/>
        <v>-2.1611608521148501E-3</v>
      </c>
      <c r="K73" s="97">
        <f t="shared" si="7"/>
        <v>-7</v>
      </c>
      <c r="L73" s="101">
        <f t="shared" si="10"/>
        <v>3.1098671642454129E-4</v>
      </c>
      <c r="M73" s="98">
        <f t="shared" si="8"/>
        <v>-2</v>
      </c>
      <c r="N73" s="98">
        <f t="shared" si="11"/>
        <v>0</v>
      </c>
    </row>
    <row r="74" spans="1:14">
      <c r="A74" s="41">
        <v>72</v>
      </c>
      <c r="B74" s="104" t="s">
        <v>163</v>
      </c>
      <c r="C74" s="55">
        <v>1030</v>
      </c>
      <c r="D74" s="55">
        <v>971</v>
      </c>
      <c r="E74" s="55">
        <v>964</v>
      </c>
      <c r="F74" s="55"/>
      <c r="G74" s="55"/>
      <c r="H74" s="55"/>
      <c r="I74" s="100">
        <f t="shared" si="9"/>
        <v>1.3646485251461971E-3</v>
      </c>
      <c r="J74" s="100">
        <f t="shared" si="6"/>
        <v>-6.4077669902912623E-2</v>
      </c>
      <c r="K74" s="97">
        <f t="shared" si="7"/>
        <v>-66</v>
      </c>
      <c r="L74" s="101">
        <f t="shared" si="10"/>
        <v>2.9321604691456751E-3</v>
      </c>
      <c r="M74" s="98">
        <f t="shared" si="8"/>
        <v>-7</v>
      </c>
      <c r="N74" s="98">
        <f t="shared" si="11"/>
        <v>0</v>
      </c>
    </row>
    <row r="75" spans="1:14">
      <c r="A75" s="41">
        <v>73</v>
      </c>
      <c r="B75" s="104" t="s">
        <v>164</v>
      </c>
      <c r="C75" s="55">
        <v>928</v>
      </c>
      <c r="D75" s="55">
        <v>1093</v>
      </c>
      <c r="E75" s="55">
        <v>1056</v>
      </c>
      <c r="F75" s="55"/>
      <c r="G75" s="55"/>
      <c r="H75" s="55"/>
      <c r="I75" s="100">
        <f t="shared" si="9"/>
        <v>1.4948846914464567E-3</v>
      </c>
      <c r="J75" s="100">
        <f t="shared" si="6"/>
        <v>0.13793103448275862</v>
      </c>
      <c r="K75" s="97">
        <f t="shared" si="7"/>
        <v>128</v>
      </c>
      <c r="L75" s="101">
        <f t="shared" si="10"/>
        <v>-5.6866142431916122E-3</v>
      </c>
      <c r="M75" s="98">
        <f t="shared" si="8"/>
        <v>-37</v>
      </c>
      <c r="N75" s="98">
        <f t="shared" si="11"/>
        <v>0</v>
      </c>
    </row>
    <row r="76" spans="1:14">
      <c r="A76" s="41">
        <v>74</v>
      </c>
      <c r="B76" s="104" t="s">
        <v>165</v>
      </c>
      <c r="C76" s="55">
        <v>707</v>
      </c>
      <c r="D76" s="55">
        <v>687</v>
      </c>
      <c r="E76" s="55">
        <v>686</v>
      </c>
      <c r="F76" s="55"/>
      <c r="G76" s="55"/>
      <c r="H76" s="55"/>
      <c r="I76" s="100">
        <f t="shared" si="9"/>
        <v>9.7110880523889134E-4</v>
      </c>
      <c r="J76" s="100">
        <f t="shared" si="6"/>
        <v>-2.9702970297029702E-2</v>
      </c>
      <c r="K76" s="97">
        <f t="shared" si="7"/>
        <v>-21</v>
      </c>
      <c r="L76" s="101">
        <f t="shared" si="10"/>
        <v>9.3296014927362388E-4</v>
      </c>
      <c r="M76" s="98">
        <f t="shared" si="8"/>
        <v>-1</v>
      </c>
      <c r="N76" s="98">
        <f t="shared" si="11"/>
        <v>0</v>
      </c>
    </row>
    <row r="77" spans="1:14">
      <c r="A77" s="41">
        <v>75</v>
      </c>
      <c r="B77" s="104" t="s">
        <v>166</v>
      </c>
      <c r="C77" s="55">
        <v>3436</v>
      </c>
      <c r="D77" s="55">
        <v>3361</v>
      </c>
      <c r="E77" s="55">
        <v>3389</v>
      </c>
      <c r="F77" s="55"/>
      <c r="G77" s="55"/>
      <c r="H77" s="55"/>
      <c r="I77" s="100">
        <f t="shared" si="9"/>
        <v>4.797503995560645E-3</v>
      </c>
      <c r="J77" s="100">
        <f t="shared" si="6"/>
        <v>-1.3678696158323633E-2</v>
      </c>
      <c r="K77" s="97">
        <f t="shared" si="7"/>
        <v>-47</v>
      </c>
      <c r="L77" s="101">
        <f t="shared" si="10"/>
        <v>2.0880536674219201E-3</v>
      </c>
      <c r="M77" s="98">
        <f t="shared" si="8"/>
        <v>28</v>
      </c>
      <c r="N77" s="98">
        <f t="shared" si="11"/>
        <v>0</v>
      </c>
    </row>
    <row r="78" spans="1:14">
      <c r="A78" s="41">
        <v>76</v>
      </c>
      <c r="B78" s="104" t="s">
        <v>167</v>
      </c>
      <c r="C78" s="55">
        <v>1766</v>
      </c>
      <c r="D78" s="55">
        <v>1699</v>
      </c>
      <c r="E78" s="55">
        <v>1728</v>
      </c>
      <c r="F78" s="55"/>
      <c r="G78" s="55"/>
      <c r="H78" s="55"/>
      <c r="I78" s="100">
        <f t="shared" si="9"/>
        <v>2.4461749496396562E-3</v>
      </c>
      <c r="J78" s="100">
        <f t="shared" si="6"/>
        <v>-2.1517553793884484E-2</v>
      </c>
      <c r="K78" s="97">
        <f t="shared" si="7"/>
        <v>-38</v>
      </c>
      <c r="L78" s="101">
        <f t="shared" si="10"/>
        <v>1.6882136034475099E-3</v>
      </c>
      <c r="M78" s="98">
        <f t="shared" si="8"/>
        <v>29</v>
      </c>
      <c r="N78" s="98">
        <f t="shared" si="11"/>
        <v>0</v>
      </c>
    </row>
    <row r="79" spans="1:14">
      <c r="A79" s="41">
        <v>77</v>
      </c>
      <c r="B79" s="104" t="s">
        <v>168</v>
      </c>
      <c r="C79" s="55">
        <v>1447</v>
      </c>
      <c r="D79" s="55">
        <v>1421</v>
      </c>
      <c r="E79" s="55">
        <v>1415</v>
      </c>
      <c r="F79" s="55"/>
      <c r="G79" s="55"/>
      <c r="H79" s="55"/>
      <c r="I79" s="100">
        <f t="shared" si="9"/>
        <v>2.0030888621181213E-3</v>
      </c>
      <c r="J79" s="100">
        <f t="shared" si="6"/>
        <v>-2.21147201105736E-2</v>
      </c>
      <c r="K79" s="97">
        <f t="shared" si="7"/>
        <v>-32</v>
      </c>
      <c r="L79" s="101">
        <f t="shared" si="10"/>
        <v>1.4216535607979031E-3</v>
      </c>
      <c r="M79" s="98">
        <f t="shared" si="8"/>
        <v>-6</v>
      </c>
      <c r="N79" s="98">
        <f t="shared" si="11"/>
        <v>0</v>
      </c>
    </row>
    <row r="80" spans="1:14">
      <c r="A80" s="41">
        <v>78</v>
      </c>
      <c r="B80" s="104" t="s">
        <v>169</v>
      </c>
      <c r="C80" s="55">
        <v>1143</v>
      </c>
      <c r="D80" s="55">
        <v>1102</v>
      </c>
      <c r="E80" s="55">
        <v>1109</v>
      </c>
      <c r="F80" s="55"/>
      <c r="G80" s="55"/>
      <c r="H80" s="55"/>
      <c r="I80" s="100">
        <f t="shared" si="9"/>
        <v>1.5699120481194322E-3</v>
      </c>
      <c r="J80" s="100">
        <f t="shared" si="6"/>
        <v>-2.974628171478565E-2</v>
      </c>
      <c r="K80" s="97">
        <f t="shared" si="7"/>
        <v>-34</v>
      </c>
      <c r="L80" s="101">
        <f t="shared" si="10"/>
        <v>1.510506908347772E-3</v>
      </c>
      <c r="M80" s="98">
        <f t="shared" si="8"/>
        <v>7</v>
      </c>
      <c r="N80" s="98">
        <f t="shared" si="11"/>
        <v>0</v>
      </c>
    </row>
    <row r="81" spans="1:14">
      <c r="A81" s="41">
        <v>79</v>
      </c>
      <c r="B81" s="104" t="s">
        <v>170</v>
      </c>
      <c r="C81" s="55">
        <v>2406</v>
      </c>
      <c r="D81" s="55">
        <v>2531</v>
      </c>
      <c r="E81" s="55">
        <v>2538</v>
      </c>
      <c r="F81" s="55"/>
      <c r="G81" s="55"/>
      <c r="H81" s="55"/>
      <c r="I81" s="100">
        <f t="shared" si="9"/>
        <v>3.5928194572832453E-3</v>
      </c>
      <c r="J81" s="100">
        <f t="shared" si="6"/>
        <v>5.4862842892768077E-2</v>
      </c>
      <c r="K81" s="97">
        <f t="shared" si="7"/>
        <v>132</v>
      </c>
      <c r="L81" s="101">
        <f t="shared" si="10"/>
        <v>-5.8643209382913501E-3</v>
      </c>
      <c r="M81" s="98">
        <f t="shared" si="8"/>
        <v>7</v>
      </c>
      <c r="N81" s="98">
        <f t="shared" si="11"/>
        <v>0</v>
      </c>
    </row>
    <row r="82" spans="1:14">
      <c r="A82" s="41">
        <v>80</v>
      </c>
      <c r="B82" s="104" t="s">
        <v>171</v>
      </c>
      <c r="C82" s="55">
        <v>5820</v>
      </c>
      <c r="D82" s="55">
        <v>5224</v>
      </c>
      <c r="E82" s="55">
        <v>5245</v>
      </c>
      <c r="F82" s="55"/>
      <c r="G82" s="55"/>
      <c r="H82" s="55"/>
      <c r="I82" s="100">
        <f t="shared" si="9"/>
        <v>7.4248770896180542E-3</v>
      </c>
      <c r="J82" s="100">
        <f t="shared" si="6"/>
        <v>-9.8797250859106525E-2</v>
      </c>
      <c r="K82" s="97">
        <f t="shared" si="7"/>
        <v>-575</v>
      </c>
      <c r="L82" s="101">
        <f t="shared" si="10"/>
        <v>2.554533742058732E-2</v>
      </c>
      <c r="M82" s="98">
        <f t="shared" si="8"/>
        <v>21</v>
      </c>
      <c r="N82" s="98">
        <f t="shared" si="11"/>
        <v>0</v>
      </c>
    </row>
    <row r="83" spans="1:14">
      <c r="A83" s="41">
        <v>81</v>
      </c>
      <c r="B83" s="104" t="s">
        <v>172</v>
      </c>
      <c r="C83" s="55">
        <v>3978</v>
      </c>
      <c r="D83" s="55">
        <v>3664</v>
      </c>
      <c r="E83" s="55">
        <v>3644</v>
      </c>
      <c r="F83" s="55"/>
      <c r="G83" s="55"/>
      <c r="H83" s="55"/>
      <c r="I83" s="100">
        <f t="shared" si="9"/>
        <v>5.1584846738928864E-3</v>
      </c>
      <c r="J83" s="100">
        <f t="shared" si="6"/>
        <v>-8.3961789844142778E-2</v>
      </c>
      <c r="K83" s="97">
        <f t="shared" si="7"/>
        <v>-334</v>
      </c>
      <c r="L83" s="101">
        <f t="shared" si="10"/>
        <v>1.4838509040828113E-2</v>
      </c>
      <c r="M83" s="98">
        <f t="shared" si="8"/>
        <v>-20</v>
      </c>
      <c r="N83" s="98">
        <f t="shared" si="11"/>
        <v>0</v>
      </c>
    </row>
    <row r="84" spans="1:14" s="110" customFormat="1">
      <c r="A84" s="193" t="s">
        <v>173</v>
      </c>
      <c r="B84" s="193"/>
      <c r="C84" s="65">
        <v>728918</v>
      </c>
      <c r="D84" s="65">
        <v>708264</v>
      </c>
      <c r="E84" s="65">
        <v>706409</v>
      </c>
      <c r="F84" s="65"/>
      <c r="G84" s="65"/>
      <c r="H84" s="65"/>
      <c r="I84" s="100">
        <f>SUM(I3:I83)</f>
        <v>1</v>
      </c>
      <c r="J84" s="100">
        <f t="shared" si="6"/>
        <v>-3.0880016682260557E-2</v>
      </c>
      <c r="K84" s="97">
        <f>SUM(K3:K83)</f>
        <v>-22509</v>
      </c>
      <c r="L84" s="101">
        <f t="shared" si="10"/>
        <v>1</v>
      </c>
      <c r="M84" s="97">
        <f>SUM(M3:M83)</f>
        <v>-1855</v>
      </c>
      <c r="N84" s="98">
        <f t="shared" si="11"/>
        <v>0</v>
      </c>
    </row>
    <row r="85" spans="1:14">
      <c r="C85" s="134"/>
      <c r="D85" s="133"/>
      <c r="E85" s="135"/>
      <c r="F85" s="141"/>
      <c r="G85" s="141"/>
      <c r="H85" s="141"/>
      <c r="L85" s="12"/>
    </row>
    <row r="86" spans="1:14">
      <c r="E86" s="141"/>
      <c r="F86" s="141"/>
    </row>
    <row r="87" spans="1:14">
      <c r="C87" s="134"/>
      <c r="D87" s="133"/>
      <c r="E87" s="135"/>
      <c r="F87" s="141"/>
      <c r="G87" s="141"/>
      <c r="H87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O1" sqref="O1:W1048576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6" ht="15.75" thickBot="1">
      <c r="A1" s="5" t="s">
        <v>318</v>
      </c>
      <c r="C1" s="189" t="s">
        <v>281</v>
      </c>
      <c r="D1" s="189"/>
      <c r="E1" s="190"/>
      <c r="F1" s="191" t="s">
        <v>280</v>
      </c>
      <c r="G1" s="189"/>
      <c r="H1" s="190"/>
    </row>
    <row r="2" spans="1:16" ht="30">
      <c r="A2" s="18" t="s">
        <v>91</v>
      </c>
      <c r="B2" s="18" t="s">
        <v>174</v>
      </c>
      <c r="C2" s="93">
        <v>42826</v>
      </c>
      <c r="D2" s="93">
        <v>43160</v>
      </c>
      <c r="E2" s="93">
        <v>43191</v>
      </c>
      <c r="F2" s="93">
        <v>42826</v>
      </c>
      <c r="G2" s="93">
        <v>43160</v>
      </c>
      <c r="H2" s="93">
        <v>43191</v>
      </c>
      <c r="I2" s="61" t="s">
        <v>300</v>
      </c>
      <c r="J2" s="13" t="s">
        <v>302</v>
      </c>
      <c r="K2" s="92" t="s">
        <v>303</v>
      </c>
      <c r="L2" s="92" t="s">
        <v>309</v>
      </c>
      <c r="M2" s="96" t="s">
        <v>308</v>
      </c>
      <c r="N2" s="161" t="s">
        <v>307</v>
      </c>
    </row>
    <row r="3" spans="1:16">
      <c r="A3" s="41">
        <v>1</v>
      </c>
      <c r="B3" s="104" t="s">
        <v>92</v>
      </c>
      <c r="C3" s="30">
        <v>73645</v>
      </c>
      <c r="D3" s="30">
        <v>73057</v>
      </c>
      <c r="E3" s="30">
        <v>73469</v>
      </c>
      <c r="F3" s="30"/>
      <c r="G3" s="30"/>
      <c r="H3" s="30"/>
      <c r="I3" s="100">
        <f t="shared" ref="I3:I66" si="0">E3/$E$84</f>
        <v>2.439717696877803E-2</v>
      </c>
      <c r="J3" s="100">
        <f t="shared" ref="J3:J66" si="1">(E3-C3)/C3</f>
        <v>-2.3898431665421958E-3</v>
      </c>
      <c r="K3" s="97">
        <f t="shared" ref="K3:K66" si="2">E3-C3</f>
        <v>-176</v>
      </c>
      <c r="L3" s="101">
        <f>K3/$K$84</f>
        <v>-4.2467968052505856E-3</v>
      </c>
      <c r="M3" s="43">
        <f t="shared" ref="M3:M66" si="3">E3-D3</f>
        <v>412</v>
      </c>
      <c r="N3" s="43">
        <f>H3-G3</f>
        <v>0</v>
      </c>
      <c r="O3" s="7"/>
      <c r="P3" s="8"/>
    </row>
    <row r="4" spans="1:16">
      <c r="A4" s="41">
        <v>2</v>
      </c>
      <c r="B4" s="104" t="s">
        <v>93</v>
      </c>
      <c r="C4" s="30">
        <v>22825</v>
      </c>
      <c r="D4" s="30">
        <v>22815</v>
      </c>
      <c r="E4" s="30">
        <v>22785</v>
      </c>
      <c r="F4" s="30"/>
      <c r="G4" s="30"/>
      <c r="H4" s="30"/>
      <c r="I4" s="100">
        <f t="shared" si="0"/>
        <v>7.5663160956812719E-3</v>
      </c>
      <c r="J4" s="100">
        <f t="shared" si="1"/>
        <v>-1.7524644030668128E-3</v>
      </c>
      <c r="K4" s="97">
        <f t="shared" si="2"/>
        <v>-40</v>
      </c>
      <c r="L4" s="101">
        <f t="shared" ref="L4:L67" si="4">K4/$K$84</f>
        <v>-9.6518109210240574E-4</v>
      </c>
      <c r="M4" s="43">
        <f t="shared" si="3"/>
        <v>-30</v>
      </c>
      <c r="N4" s="43">
        <f t="shared" ref="N4:N67" si="5">H4-G4</f>
        <v>0</v>
      </c>
      <c r="O4" s="7"/>
      <c r="P4" s="8"/>
    </row>
    <row r="5" spans="1:16">
      <c r="A5" s="41">
        <v>3</v>
      </c>
      <c r="B5" s="104" t="s">
        <v>94</v>
      </c>
      <c r="C5" s="30">
        <v>27246</v>
      </c>
      <c r="D5" s="30">
        <v>27871</v>
      </c>
      <c r="E5" s="30">
        <v>27884</v>
      </c>
      <c r="F5" s="30"/>
      <c r="G5" s="30"/>
      <c r="H5" s="30"/>
      <c r="I5" s="100">
        <f t="shared" si="0"/>
        <v>9.2595636608284668E-3</v>
      </c>
      <c r="J5" s="100">
        <f t="shared" si="1"/>
        <v>2.341628128899655E-2</v>
      </c>
      <c r="K5" s="97">
        <f t="shared" si="2"/>
        <v>638</v>
      </c>
      <c r="L5" s="101">
        <f t="shared" si="4"/>
        <v>1.5394638419033371E-2</v>
      </c>
      <c r="M5" s="43">
        <f t="shared" si="3"/>
        <v>13</v>
      </c>
      <c r="N5" s="43">
        <f t="shared" si="5"/>
        <v>0</v>
      </c>
      <c r="O5" s="3"/>
      <c r="P5" s="8"/>
    </row>
    <row r="6" spans="1:16" ht="14.25" customHeight="1">
      <c r="A6" s="41">
        <v>4</v>
      </c>
      <c r="B6" s="104" t="s">
        <v>95</v>
      </c>
      <c r="C6" s="30">
        <v>18282</v>
      </c>
      <c r="D6" s="30">
        <v>16883</v>
      </c>
      <c r="E6" s="30">
        <v>16817</v>
      </c>
      <c r="F6" s="30"/>
      <c r="G6" s="30"/>
      <c r="H6" s="30"/>
      <c r="I6" s="100">
        <f t="shared" si="0"/>
        <v>5.5844958429261335E-3</v>
      </c>
      <c r="J6" s="100">
        <f t="shared" si="1"/>
        <v>-8.01334646099989E-2</v>
      </c>
      <c r="K6" s="97">
        <f t="shared" si="2"/>
        <v>-1465</v>
      </c>
      <c r="L6" s="101">
        <f t="shared" si="4"/>
        <v>-3.534975749825061E-2</v>
      </c>
      <c r="M6" s="43">
        <f t="shared" si="3"/>
        <v>-66</v>
      </c>
      <c r="N6" s="43">
        <f t="shared" si="5"/>
        <v>0</v>
      </c>
      <c r="O6" s="3"/>
      <c r="P6" s="8"/>
    </row>
    <row r="7" spans="1:16">
      <c r="A7" s="41">
        <v>5</v>
      </c>
      <c r="B7" s="104" t="s">
        <v>96</v>
      </c>
      <c r="C7" s="30">
        <v>16846</v>
      </c>
      <c r="D7" s="30">
        <v>17708</v>
      </c>
      <c r="E7" s="30">
        <v>17616</v>
      </c>
      <c r="F7" s="30"/>
      <c r="G7" s="30"/>
      <c r="H7" s="30"/>
      <c r="I7" s="100">
        <f t="shared" si="0"/>
        <v>5.8498233197946583E-3</v>
      </c>
      <c r="J7" s="100">
        <f t="shared" si="1"/>
        <v>4.5708179983378845E-2</v>
      </c>
      <c r="K7" s="97">
        <f t="shared" si="2"/>
        <v>770</v>
      </c>
      <c r="L7" s="101">
        <f t="shared" si="4"/>
        <v>1.8579736022971308E-2</v>
      </c>
      <c r="M7" s="43">
        <f t="shared" si="3"/>
        <v>-92</v>
      </c>
      <c r="N7" s="43">
        <f t="shared" si="5"/>
        <v>0</v>
      </c>
      <c r="O7" s="7"/>
      <c r="P7" s="8"/>
    </row>
    <row r="8" spans="1:16">
      <c r="A8" s="41">
        <v>6</v>
      </c>
      <c r="B8" s="104" t="s">
        <v>97</v>
      </c>
      <c r="C8" s="30">
        <v>388049</v>
      </c>
      <c r="D8" s="30">
        <v>398573</v>
      </c>
      <c r="E8" s="30">
        <v>397570</v>
      </c>
      <c r="F8" s="30"/>
      <c r="G8" s="30"/>
      <c r="H8" s="30"/>
      <c r="I8" s="100">
        <f t="shared" si="0"/>
        <v>0.13202283476673266</v>
      </c>
      <c r="J8" s="100">
        <f t="shared" si="1"/>
        <v>2.4535561230669321E-2</v>
      </c>
      <c r="K8" s="97">
        <f t="shared" si="2"/>
        <v>9521</v>
      </c>
      <c r="L8" s="101">
        <f t="shared" si="4"/>
        <v>0.22973722944767511</v>
      </c>
      <c r="M8" s="43">
        <f t="shared" si="3"/>
        <v>-1003</v>
      </c>
      <c r="N8" s="43">
        <f t="shared" si="5"/>
        <v>0</v>
      </c>
      <c r="O8" s="3"/>
      <c r="P8" s="8"/>
    </row>
    <row r="9" spans="1:16">
      <c r="A9" s="41">
        <v>7</v>
      </c>
      <c r="B9" s="104" t="s">
        <v>98</v>
      </c>
      <c r="C9" s="30">
        <v>72896</v>
      </c>
      <c r="D9" s="30">
        <v>73290</v>
      </c>
      <c r="E9" s="30">
        <v>73323</v>
      </c>
      <c r="F9" s="30"/>
      <c r="G9" s="30"/>
      <c r="H9" s="30"/>
      <c r="I9" s="100">
        <f t="shared" si="0"/>
        <v>2.434869410066438E-2</v>
      </c>
      <c r="J9" s="100">
        <f t="shared" si="1"/>
        <v>5.8576602282704128E-3</v>
      </c>
      <c r="K9" s="97">
        <f t="shared" si="2"/>
        <v>427</v>
      </c>
      <c r="L9" s="101">
        <f t="shared" si="4"/>
        <v>1.0303308158193181E-2</v>
      </c>
      <c r="M9" s="43">
        <f t="shared" si="3"/>
        <v>33</v>
      </c>
      <c r="N9" s="43">
        <f t="shared" si="5"/>
        <v>0</v>
      </c>
      <c r="O9" s="7"/>
      <c r="P9" s="8"/>
    </row>
    <row r="10" spans="1:16">
      <c r="A10" s="41">
        <v>8</v>
      </c>
      <c r="B10" s="104" t="s">
        <v>99</v>
      </c>
      <c r="C10" s="30">
        <v>9417</v>
      </c>
      <c r="D10" s="30">
        <v>9151</v>
      </c>
      <c r="E10" s="30">
        <v>9116</v>
      </c>
      <c r="F10" s="30"/>
      <c r="G10" s="30"/>
      <c r="H10" s="30"/>
      <c r="I10" s="100">
        <f t="shared" si="0"/>
        <v>3.027190587150778E-3</v>
      </c>
      <c r="J10" s="100">
        <f t="shared" si="1"/>
        <v>-3.1963470319634701E-2</v>
      </c>
      <c r="K10" s="97">
        <f t="shared" si="2"/>
        <v>-301</v>
      </c>
      <c r="L10" s="101">
        <f t="shared" si="4"/>
        <v>-7.2629877180706032E-3</v>
      </c>
      <c r="M10" s="43">
        <f t="shared" si="3"/>
        <v>-35</v>
      </c>
      <c r="N10" s="43">
        <f t="shared" si="5"/>
        <v>0</v>
      </c>
      <c r="O10" s="3"/>
      <c r="P10" s="8"/>
    </row>
    <row r="11" spans="1:16">
      <c r="A11" s="41">
        <v>9</v>
      </c>
      <c r="B11" s="104" t="s">
        <v>100</v>
      </c>
      <c r="C11" s="30">
        <v>37664</v>
      </c>
      <c r="D11" s="30">
        <v>38201</v>
      </c>
      <c r="E11" s="30">
        <v>38222</v>
      </c>
      <c r="F11" s="30"/>
      <c r="G11" s="30"/>
      <c r="H11" s="30"/>
      <c r="I11" s="100">
        <f t="shared" si="0"/>
        <v>1.2692549212601694E-2</v>
      </c>
      <c r="J11" s="100">
        <f t="shared" si="1"/>
        <v>1.4815208156329652E-2</v>
      </c>
      <c r="K11" s="97">
        <f t="shared" si="2"/>
        <v>558</v>
      </c>
      <c r="L11" s="101">
        <f t="shared" si="4"/>
        <v>1.346427623482856E-2</v>
      </c>
      <c r="M11" s="43">
        <f t="shared" si="3"/>
        <v>21</v>
      </c>
      <c r="N11" s="43">
        <f t="shared" si="5"/>
        <v>0</v>
      </c>
      <c r="O11" s="3"/>
      <c r="P11" s="8"/>
    </row>
    <row r="12" spans="1:16">
      <c r="A12" s="41">
        <v>10</v>
      </c>
      <c r="B12" s="104" t="s">
        <v>101</v>
      </c>
      <c r="C12" s="30">
        <v>46818</v>
      </c>
      <c r="D12" s="30">
        <v>50236</v>
      </c>
      <c r="E12" s="30">
        <v>51493</v>
      </c>
      <c r="F12" s="30"/>
      <c r="G12" s="30"/>
      <c r="H12" s="30"/>
      <c r="I12" s="100">
        <f t="shared" si="0"/>
        <v>1.7099509094356629E-2</v>
      </c>
      <c r="J12" s="100">
        <f t="shared" si="1"/>
        <v>9.9854756717501811E-2</v>
      </c>
      <c r="K12" s="97">
        <f t="shared" si="2"/>
        <v>4675</v>
      </c>
      <c r="L12" s="101">
        <f t="shared" si="4"/>
        <v>0.11280554013946867</v>
      </c>
      <c r="M12" s="43">
        <f t="shared" si="3"/>
        <v>1257</v>
      </c>
      <c r="N12" s="43">
        <f t="shared" si="5"/>
        <v>0</v>
      </c>
      <c r="O12" s="3"/>
      <c r="P12" s="8"/>
    </row>
    <row r="13" spans="1:16" ht="15.75" customHeight="1">
      <c r="A13" s="41">
        <v>11</v>
      </c>
      <c r="B13" s="104" t="s">
        <v>102</v>
      </c>
      <c r="C13" s="30">
        <v>8864</v>
      </c>
      <c r="D13" s="30">
        <v>9335</v>
      </c>
      <c r="E13" s="30">
        <v>9344</v>
      </c>
      <c r="F13" s="30"/>
      <c r="G13" s="30"/>
      <c r="H13" s="30"/>
      <c r="I13" s="100">
        <f t="shared" si="0"/>
        <v>3.102903559273461E-3</v>
      </c>
      <c r="J13" s="100">
        <f t="shared" si="1"/>
        <v>5.4151624548736461E-2</v>
      </c>
      <c r="K13" s="97">
        <f t="shared" si="2"/>
        <v>480</v>
      </c>
      <c r="L13" s="101">
        <f t="shared" si="4"/>
        <v>1.1582173105228868E-2</v>
      </c>
      <c r="M13" s="43">
        <f t="shared" si="3"/>
        <v>9</v>
      </c>
      <c r="N13" s="43">
        <f t="shared" si="5"/>
        <v>0</v>
      </c>
      <c r="O13" s="7"/>
      <c r="P13" s="8"/>
    </row>
    <row r="14" spans="1:16">
      <c r="A14" s="41">
        <v>12</v>
      </c>
      <c r="B14" s="104" t="s">
        <v>103</v>
      </c>
      <c r="C14" s="30">
        <v>14883</v>
      </c>
      <c r="D14" s="30">
        <v>15214</v>
      </c>
      <c r="E14" s="30">
        <v>15204</v>
      </c>
      <c r="F14" s="30"/>
      <c r="G14" s="30"/>
      <c r="H14" s="30"/>
      <c r="I14" s="100">
        <f t="shared" si="0"/>
        <v>5.0488597726020658E-3</v>
      </c>
      <c r="J14" s="100">
        <f t="shared" si="1"/>
        <v>2.1568232211247731E-2</v>
      </c>
      <c r="K14" s="97">
        <f t="shared" si="2"/>
        <v>321</v>
      </c>
      <c r="L14" s="101">
        <f t="shared" si="4"/>
        <v>7.7455782641218055E-3</v>
      </c>
      <c r="M14" s="43">
        <f t="shared" si="3"/>
        <v>-10</v>
      </c>
      <c r="N14" s="43">
        <f t="shared" si="5"/>
        <v>0</v>
      </c>
      <c r="O14" s="3"/>
      <c r="P14" s="8"/>
    </row>
    <row r="15" spans="1:16">
      <c r="A15" s="41">
        <v>13</v>
      </c>
      <c r="B15" s="104" t="s">
        <v>104</v>
      </c>
      <c r="C15" s="30">
        <v>15136</v>
      </c>
      <c r="D15" s="30">
        <v>15354</v>
      </c>
      <c r="E15" s="30">
        <v>15584</v>
      </c>
      <c r="F15" s="30"/>
      <c r="G15" s="30"/>
      <c r="H15" s="30"/>
      <c r="I15" s="100">
        <f t="shared" si="0"/>
        <v>5.1750480594732039E-3</v>
      </c>
      <c r="J15" s="100">
        <f t="shared" si="1"/>
        <v>2.9598308668076109E-2</v>
      </c>
      <c r="K15" s="97">
        <f t="shared" si="2"/>
        <v>448</v>
      </c>
      <c r="L15" s="101">
        <f t="shared" si="4"/>
        <v>1.0810028231546944E-2</v>
      </c>
      <c r="M15" s="43">
        <f t="shared" si="3"/>
        <v>230</v>
      </c>
      <c r="N15" s="43">
        <f t="shared" si="5"/>
        <v>0</v>
      </c>
      <c r="O15" s="3"/>
      <c r="P15" s="8"/>
    </row>
    <row r="16" spans="1:16">
      <c r="A16" s="41">
        <v>14</v>
      </c>
      <c r="B16" s="104" t="s">
        <v>105</v>
      </c>
      <c r="C16" s="30">
        <v>15223</v>
      </c>
      <c r="D16" s="30">
        <v>14473</v>
      </c>
      <c r="E16" s="30">
        <v>14412</v>
      </c>
      <c r="F16" s="30"/>
      <c r="G16" s="30"/>
      <c r="H16" s="30"/>
      <c r="I16" s="100">
        <f t="shared" si="0"/>
        <v>4.7858568168074826E-3</v>
      </c>
      <c r="J16" s="100">
        <f t="shared" si="1"/>
        <v>-5.3274650200354726E-2</v>
      </c>
      <c r="K16" s="97">
        <f t="shared" si="2"/>
        <v>-811</v>
      </c>
      <c r="L16" s="101">
        <f t="shared" si="4"/>
        <v>-1.9569046642376277E-2</v>
      </c>
      <c r="M16" s="43">
        <f t="shared" si="3"/>
        <v>-61</v>
      </c>
      <c r="N16" s="43">
        <f t="shared" si="5"/>
        <v>0</v>
      </c>
      <c r="O16" s="7"/>
      <c r="P16" s="8"/>
    </row>
    <row r="17" spans="1:16">
      <c r="A17" s="41">
        <v>15</v>
      </c>
      <c r="B17" s="104" t="s">
        <v>106</v>
      </c>
      <c r="C17" s="30">
        <v>12477</v>
      </c>
      <c r="D17" s="30">
        <v>12797</v>
      </c>
      <c r="E17" s="30">
        <v>12833</v>
      </c>
      <c r="F17" s="30"/>
      <c r="G17" s="30"/>
      <c r="H17" s="30"/>
      <c r="I17" s="100">
        <f t="shared" si="0"/>
        <v>4.2615112774139902E-3</v>
      </c>
      <c r="J17" s="100">
        <f t="shared" si="1"/>
        <v>2.8532499799631322E-2</v>
      </c>
      <c r="K17" s="97">
        <f t="shared" si="2"/>
        <v>356</v>
      </c>
      <c r="L17" s="101">
        <f t="shared" si="4"/>
        <v>8.5901117197114112E-3</v>
      </c>
      <c r="M17" s="43">
        <f t="shared" si="3"/>
        <v>36</v>
      </c>
      <c r="N17" s="43">
        <f t="shared" si="5"/>
        <v>0</v>
      </c>
      <c r="O17" s="3"/>
      <c r="P17" s="8"/>
    </row>
    <row r="18" spans="1:16">
      <c r="A18" s="41">
        <v>16</v>
      </c>
      <c r="B18" s="104" t="s">
        <v>107</v>
      </c>
      <c r="C18" s="30">
        <v>78348</v>
      </c>
      <c r="D18" s="30">
        <v>78577</v>
      </c>
      <c r="E18" s="30">
        <v>78485</v>
      </c>
      <c r="F18" s="30"/>
      <c r="G18" s="30"/>
      <c r="H18" s="30"/>
      <c r="I18" s="100">
        <f t="shared" si="0"/>
        <v>2.6062862355477053E-2</v>
      </c>
      <c r="J18" s="100">
        <f t="shared" si="1"/>
        <v>1.7486087711237044E-3</v>
      </c>
      <c r="K18" s="97">
        <f t="shared" si="2"/>
        <v>137</v>
      </c>
      <c r="L18" s="101">
        <f t="shared" si="4"/>
        <v>3.3057452404507397E-3</v>
      </c>
      <c r="M18" s="43">
        <f t="shared" si="3"/>
        <v>-92</v>
      </c>
      <c r="N18" s="43">
        <f t="shared" si="5"/>
        <v>0</v>
      </c>
    </row>
    <row r="19" spans="1:16">
      <c r="A19" s="41">
        <v>17</v>
      </c>
      <c r="B19" s="104" t="s">
        <v>108</v>
      </c>
      <c r="C19" s="30">
        <v>23594</v>
      </c>
      <c r="D19" s="30">
        <v>23530</v>
      </c>
      <c r="E19" s="30">
        <v>23468</v>
      </c>
      <c r="F19" s="30"/>
      <c r="G19" s="30"/>
      <c r="H19" s="30"/>
      <c r="I19" s="100">
        <f t="shared" si="0"/>
        <v>7.7931229376101861E-3</v>
      </c>
      <c r="J19" s="100">
        <f t="shared" si="1"/>
        <v>-5.3403407646011695E-3</v>
      </c>
      <c r="K19" s="97">
        <f t="shared" si="2"/>
        <v>-126</v>
      </c>
      <c r="L19" s="101">
        <f t="shared" si="4"/>
        <v>-3.0403204401225781E-3</v>
      </c>
      <c r="M19" s="43">
        <f t="shared" si="3"/>
        <v>-62</v>
      </c>
      <c r="N19" s="43">
        <f t="shared" si="5"/>
        <v>0</v>
      </c>
    </row>
    <row r="20" spans="1:16">
      <c r="A20" s="41">
        <v>18</v>
      </c>
      <c r="B20" s="104" t="s">
        <v>109</v>
      </c>
      <c r="C20" s="30">
        <v>9734</v>
      </c>
      <c r="D20" s="30">
        <v>10041</v>
      </c>
      <c r="E20" s="30">
        <v>10046</v>
      </c>
      <c r="F20" s="30"/>
      <c r="G20" s="30"/>
      <c r="H20" s="30"/>
      <c r="I20" s="100">
        <f t="shared" si="0"/>
        <v>3.336019815545932E-3</v>
      </c>
      <c r="J20" s="100">
        <f t="shared" si="1"/>
        <v>3.2052599137045411E-2</v>
      </c>
      <c r="K20" s="97">
        <f t="shared" si="2"/>
        <v>312</v>
      </c>
      <c r="L20" s="101">
        <f t="shared" si="4"/>
        <v>7.5284125183987648E-3</v>
      </c>
      <c r="M20" s="43">
        <f t="shared" si="3"/>
        <v>5</v>
      </c>
      <c r="N20" s="43">
        <f t="shared" si="5"/>
        <v>0</v>
      </c>
    </row>
    <row r="21" spans="1:16">
      <c r="A21" s="41">
        <v>19</v>
      </c>
      <c r="B21" s="104" t="s">
        <v>110</v>
      </c>
      <c r="C21" s="30">
        <v>19726</v>
      </c>
      <c r="D21" s="30">
        <v>19707</v>
      </c>
      <c r="E21" s="30">
        <v>19673</v>
      </c>
      <c r="F21" s="30"/>
      <c r="G21" s="30"/>
      <c r="H21" s="30"/>
      <c r="I21" s="100">
        <f t="shared" si="0"/>
        <v>6.5329004410944773E-3</v>
      </c>
      <c r="J21" s="100">
        <f t="shared" si="1"/>
        <v>-2.6868092872351212E-3</v>
      </c>
      <c r="K21" s="97">
        <f t="shared" si="2"/>
        <v>-53</v>
      </c>
      <c r="L21" s="101">
        <f t="shared" si="4"/>
        <v>-1.2788649470356875E-3</v>
      </c>
      <c r="M21" s="43">
        <f t="shared" si="3"/>
        <v>-34</v>
      </c>
      <c r="N21" s="43">
        <f t="shared" si="5"/>
        <v>0</v>
      </c>
    </row>
    <row r="22" spans="1:16">
      <c r="A22" s="41">
        <v>20</v>
      </c>
      <c r="B22" s="104" t="s">
        <v>111</v>
      </c>
      <c r="C22" s="30">
        <v>35105</v>
      </c>
      <c r="D22" s="30">
        <v>35623</v>
      </c>
      <c r="E22" s="30">
        <v>35641</v>
      </c>
      <c r="F22" s="30"/>
      <c r="G22" s="30"/>
      <c r="H22" s="30"/>
      <c r="I22" s="100">
        <f t="shared" si="0"/>
        <v>1.1835465085195358E-2</v>
      </c>
      <c r="J22" s="100">
        <f t="shared" si="1"/>
        <v>1.5268480273465319E-2</v>
      </c>
      <c r="K22" s="97">
        <f t="shared" si="2"/>
        <v>536</v>
      </c>
      <c r="L22" s="101">
        <f t="shared" si="4"/>
        <v>1.2933426634172237E-2</v>
      </c>
      <c r="M22" s="43">
        <f t="shared" si="3"/>
        <v>18</v>
      </c>
      <c r="N22" s="43">
        <f t="shared" si="5"/>
        <v>0</v>
      </c>
    </row>
    <row r="23" spans="1:16">
      <c r="A23" s="41">
        <v>21</v>
      </c>
      <c r="B23" s="104" t="s">
        <v>112</v>
      </c>
      <c r="C23" s="30">
        <v>64668</v>
      </c>
      <c r="D23" s="30">
        <v>63839</v>
      </c>
      <c r="E23" s="30">
        <v>64734</v>
      </c>
      <c r="F23" s="30"/>
      <c r="G23" s="30"/>
      <c r="H23" s="30"/>
      <c r="I23" s="100">
        <f t="shared" si="0"/>
        <v>2.1496506742937523E-2</v>
      </c>
      <c r="J23" s="100">
        <f t="shared" si="1"/>
        <v>1.0205975134533309E-3</v>
      </c>
      <c r="K23" s="97">
        <f t="shared" si="2"/>
        <v>66</v>
      </c>
      <c r="L23" s="101">
        <f t="shared" si="4"/>
        <v>1.5925488019689694E-3</v>
      </c>
      <c r="M23" s="43">
        <f t="shared" si="3"/>
        <v>895</v>
      </c>
      <c r="N23" s="43">
        <f t="shared" si="5"/>
        <v>0</v>
      </c>
    </row>
    <row r="24" spans="1:16">
      <c r="A24" s="41">
        <v>22</v>
      </c>
      <c r="B24" s="104" t="s">
        <v>113</v>
      </c>
      <c r="C24" s="30">
        <v>19251</v>
      </c>
      <c r="D24" s="30">
        <v>18954</v>
      </c>
      <c r="E24" s="30">
        <v>18955</v>
      </c>
      <c r="F24" s="30"/>
      <c r="G24" s="30"/>
      <c r="H24" s="30"/>
      <c r="I24" s="100">
        <f t="shared" si="0"/>
        <v>6.2944709937958528E-3</v>
      </c>
      <c r="J24" s="100">
        <f t="shared" si="1"/>
        <v>-1.5375824632486624E-2</v>
      </c>
      <c r="K24" s="97">
        <f t="shared" si="2"/>
        <v>-296</v>
      </c>
      <c r="L24" s="101">
        <f t="shared" si="4"/>
        <v>-7.1423400815578027E-3</v>
      </c>
      <c r="M24" s="43">
        <f t="shared" si="3"/>
        <v>1</v>
      </c>
      <c r="N24" s="43">
        <f t="shared" si="5"/>
        <v>0</v>
      </c>
    </row>
    <row r="25" spans="1:16">
      <c r="A25" s="41">
        <v>23</v>
      </c>
      <c r="B25" s="104" t="s">
        <v>114</v>
      </c>
      <c r="C25" s="30">
        <v>28955</v>
      </c>
      <c r="D25" s="30">
        <v>28874</v>
      </c>
      <c r="E25" s="30">
        <v>28849</v>
      </c>
      <c r="F25" s="30"/>
      <c r="G25" s="30"/>
      <c r="H25" s="30"/>
      <c r="I25" s="100">
        <f t="shared" si="0"/>
        <v>9.5800154945933306E-3</v>
      </c>
      <c r="J25" s="100">
        <f t="shared" si="1"/>
        <v>-3.660853047832844E-3</v>
      </c>
      <c r="K25" s="97">
        <f t="shared" si="2"/>
        <v>-106</v>
      </c>
      <c r="L25" s="101">
        <f t="shared" si="4"/>
        <v>-2.557729894071375E-3</v>
      </c>
      <c r="M25" s="43">
        <f t="shared" si="3"/>
        <v>-25</v>
      </c>
      <c r="N25" s="43">
        <f t="shared" si="5"/>
        <v>0</v>
      </c>
    </row>
    <row r="26" spans="1:16">
      <c r="A26" s="41">
        <v>24</v>
      </c>
      <c r="B26" s="104" t="s">
        <v>115</v>
      </c>
      <c r="C26" s="30">
        <v>13664</v>
      </c>
      <c r="D26" s="30">
        <v>15265</v>
      </c>
      <c r="E26" s="30">
        <v>15186</v>
      </c>
      <c r="F26" s="30"/>
      <c r="G26" s="30"/>
      <c r="H26" s="30"/>
      <c r="I26" s="100">
        <f t="shared" si="0"/>
        <v>5.0428824326976436E-3</v>
      </c>
      <c r="J26" s="100">
        <f t="shared" si="1"/>
        <v>0.11138758782201405</v>
      </c>
      <c r="K26" s="97">
        <f t="shared" si="2"/>
        <v>1522</v>
      </c>
      <c r="L26" s="101">
        <f t="shared" si="4"/>
        <v>3.6725140554496535E-2</v>
      </c>
      <c r="M26" s="43">
        <f t="shared" si="3"/>
        <v>-79</v>
      </c>
      <c r="N26" s="43">
        <f t="shared" si="5"/>
        <v>0</v>
      </c>
    </row>
    <row r="27" spans="1:16">
      <c r="A27" s="41">
        <v>25</v>
      </c>
      <c r="B27" s="104" t="s">
        <v>116</v>
      </c>
      <c r="C27" s="30">
        <v>37602</v>
      </c>
      <c r="D27" s="30">
        <v>36432</v>
      </c>
      <c r="E27" s="30">
        <v>36406</v>
      </c>
      <c r="F27" s="30"/>
      <c r="G27" s="30"/>
      <c r="H27" s="30"/>
      <c r="I27" s="100">
        <f t="shared" si="0"/>
        <v>1.2089502031133306E-2</v>
      </c>
      <c r="J27" s="100">
        <f t="shared" si="1"/>
        <v>-3.1806818786234772E-2</v>
      </c>
      <c r="K27" s="97">
        <f t="shared" si="2"/>
        <v>-1196</v>
      </c>
      <c r="L27" s="101">
        <f t="shared" si="4"/>
        <v>-2.8858914653861929E-2</v>
      </c>
      <c r="M27" s="43">
        <f t="shared" si="3"/>
        <v>-26</v>
      </c>
      <c r="N27" s="43">
        <f t="shared" si="5"/>
        <v>0</v>
      </c>
    </row>
    <row r="28" spans="1:16">
      <c r="A28" s="41">
        <v>26</v>
      </c>
      <c r="B28" s="104" t="s">
        <v>117</v>
      </c>
      <c r="C28" s="30">
        <v>40845</v>
      </c>
      <c r="D28" s="30">
        <v>41032</v>
      </c>
      <c r="E28" s="30">
        <v>41033</v>
      </c>
      <c r="F28" s="30"/>
      <c r="G28" s="30"/>
      <c r="H28" s="30"/>
      <c r="I28" s="100">
        <f t="shared" si="0"/>
        <v>1.3626010461008982E-2</v>
      </c>
      <c r="J28" s="100">
        <f t="shared" si="1"/>
        <v>4.602766556494063E-3</v>
      </c>
      <c r="K28" s="97">
        <f t="shared" si="2"/>
        <v>188</v>
      </c>
      <c r="L28" s="101">
        <f t="shared" si="4"/>
        <v>4.5363511328813068E-3</v>
      </c>
      <c r="M28" s="43">
        <f t="shared" si="3"/>
        <v>1</v>
      </c>
      <c r="N28" s="43">
        <f t="shared" si="5"/>
        <v>0</v>
      </c>
    </row>
    <row r="29" spans="1:16">
      <c r="A29" s="41">
        <v>27</v>
      </c>
      <c r="B29" s="104" t="s">
        <v>118</v>
      </c>
      <c r="C29" s="30">
        <v>53671</v>
      </c>
      <c r="D29" s="30">
        <v>53609</v>
      </c>
      <c r="E29" s="30">
        <v>53588</v>
      </c>
      <c r="F29" s="30"/>
      <c r="G29" s="30"/>
      <c r="H29" s="30"/>
      <c r="I29" s="100">
        <f t="shared" si="0"/>
        <v>1.7795205044343562E-2</v>
      </c>
      <c r="J29" s="100">
        <f t="shared" si="1"/>
        <v>-1.5464589815729164E-3</v>
      </c>
      <c r="K29" s="97">
        <f t="shared" si="2"/>
        <v>-83</v>
      </c>
      <c r="L29" s="101">
        <f t="shared" si="4"/>
        <v>-2.0027507661124918E-3</v>
      </c>
      <c r="M29" s="43">
        <f t="shared" si="3"/>
        <v>-21</v>
      </c>
      <c r="N29" s="43">
        <f t="shared" si="5"/>
        <v>0</v>
      </c>
    </row>
    <row r="30" spans="1:16">
      <c r="A30" s="41">
        <v>28</v>
      </c>
      <c r="B30" s="104" t="s">
        <v>119</v>
      </c>
      <c r="C30" s="30">
        <v>17804</v>
      </c>
      <c r="D30" s="30">
        <v>17737</v>
      </c>
      <c r="E30" s="30">
        <v>17718</v>
      </c>
      <c r="F30" s="30"/>
      <c r="G30" s="30"/>
      <c r="H30" s="30"/>
      <c r="I30" s="100">
        <f t="shared" si="0"/>
        <v>5.883694912586385E-3</v>
      </c>
      <c r="J30" s="100">
        <f t="shared" si="1"/>
        <v>-4.8303751965850369E-3</v>
      </c>
      <c r="K30" s="97">
        <f t="shared" si="2"/>
        <v>-86</v>
      </c>
      <c r="L30" s="101">
        <f t="shared" si="4"/>
        <v>-2.0751393480201723E-3</v>
      </c>
      <c r="M30" s="43">
        <f t="shared" si="3"/>
        <v>-19</v>
      </c>
      <c r="N30" s="43">
        <f t="shared" si="5"/>
        <v>0</v>
      </c>
    </row>
    <row r="31" spans="1:16">
      <c r="A31" s="41">
        <v>29</v>
      </c>
      <c r="B31" s="104" t="s">
        <v>120</v>
      </c>
      <c r="C31" s="30">
        <v>7168</v>
      </c>
      <c r="D31" s="30">
        <v>6872</v>
      </c>
      <c r="E31" s="30">
        <v>6834</v>
      </c>
      <c r="F31" s="30"/>
      <c r="G31" s="30"/>
      <c r="H31" s="30"/>
      <c r="I31" s="100">
        <f t="shared" si="0"/>
        <v>2.2693967170456797E-3</v>
      </c>
      <c r="J31" s="100">
        <f t="shared" si="1"/>
        <v>-4.6595982142857144E-2</v>
      </c>
      <c r="K31" s="97">
        <f t="shared" si="2"/>
        <v>-334</v>
      </c>
      <c r="L31" s="101">
        <f t="shared" si="4"/>
        <v>-8.059262119055088E-3</v>
      </c>
      <c r="M31" s="43">
        <f t="shared" si="3"/>
        <v>-38</v>
      </c>
      <c r="N31" s="43">
        <f t="shared" si="5"/>
        <v>0</v>
      </c>
    </row>
    <row r="32" spans="1:16">
      <c r="A32" s="41">
        <v>30</v>
      </c>
      <c r="B32" s="104" t="s">
        <v>121</v>
      </c>
      <c r="C32" s="30">
        <v>24085</v>
      </c>
      <c r="D32" s="30">
        <v>21310</v>
      </c>
      <c r="E32" s="30">
        <v>21863</v>
      </c>
      <c r="F32" s="30"/>
      <c r="G32" s="30"/>
      <c r="H32" s="30"/>
      <c r="I32" s="100">
        <f t="shared" si="0"/>
        <v>7.260143462799195E-3</v>
      </c>
      <c r="J32" s="100">
        <f t="shared" si="1"/>
        <v>-9.22565912393606E-2</v>
      </c>
      <c r="K32" s="97">
        <f t="shared" si="2"/>
        <v>-2222</v>
      </c>
      <c r="L32" s="101">
        <f t="shared" si="4"/>
        <v>-5.3615809666288636E-2</v>
      </c>
      <c r="M32" s="43">
        <f t="shared" si="3"/>
        <v>553</v>
      </c>
      <c r="N32" s="43">
        <f t="shared" si="5"/>
        <v>0</v>
      </c>
    </row>
    <row r="33" spans="1:14">
      <c r="A33" s="41">
        <v>31</v>
      </c>
      <c r="B33" s="104" t="s">
        <v>122</v>
      </c>
      <c r="C33" s="30">
        <v>49481</v>
      </c>
      <c r="D33" s="30">
        <v>50427</v>
      </c>
      <c r="E33" s="30">
        <v>50430</v>
      </c>
      <c r="F33" s="30"/>
      <c r="G33" s="30"/>
      <c r="H33" s="30"/>
      <c r="I33" s="100">
        <f t="shared" si="0"/>
        <v>1.6746513965556577E-2</v>
      </c>
      <c r="J33" s="100">
        <f t="shared" si="1"/>
        <v>1.9179078838341988E-2</v>
      </c>
      <c r="K33" s="97">
        <f t="shared" si="2"/>
        <v>949</v>
      </c>
      <c r="L33" s="101">
        <f t="shared" si="4"/>
        <v>2.2898921410129575E-2</v>
      </c>
      <c r="M33" s="43">
        <f t="shared" si="3"/>
        <v>3</v>
      </c>
      <c r="N33" s="43">
        <f t="shared" si="5"/>
        <v>0</v>
      </c>
    </row>
    <row r="34" spans="1:14">
      <c r="A34" s="41">
        <v>32</v>
      </c>
      <c r="B34" s="104" t="s">
        <v>123</v>
      </c>
      <c r="C34" s="30">
        <v>25291</v>
      </c>
      <c r="D34" s="30">
        <v>32513</v>
      </c>
      <c r="E34" s="30">
        <v>32517</v>
      </c>
      <c r="F34" s="30"/>
      <c r="G34" s="30"/>
      <c r="H34" s="30"/>
      <c r="I34" s="100">
        <f t="shared" si="0"/>
        <v>1.0798064537338947E-2</v>
      </c>
      <c r="J34" s="100">
        <f t="shared" si="1"/>
        <v>0.2857142857142857</v>
      </c>
      <c r="K34" s="97">
        <f t="shared" si="2"/>
        <v>7226</v>
      </c>
      <c r="L34" s="101">
        <f t="shared" si="4"/>
        <v>0.17435996428829958</v>
      </c>
      <c r="M34" s="43">
        <f t="shared" si="3"/>
        <v>4</v>
      </c>
      <c r="N34" s="43">
        <f t="shared" si="5"/>
        <v>0</v>
      </c>
    </row>
    <row r="35" spans="1:14">
      <c r="A35" s="41">
        <v>33</v>
      </c>
      <c r="B35" s="104" t="s">
        <v>124</v>
      </c>
      <c r="C35" s="30">
        <v>62809</v>
      </c>
      <c r="D35" s="30">
        <v>61961</v>
      </c>
      <c r="E35" s="30">
        <v>61834</v>
      </c>
      <c r="F35" s="30"/>
      <c r="G35" s="30"/>
      <c r="H35" s="30"/>
      <c r="I35" s="100">
        <f t="shared" si="0"/>
        <v>2.0533490869447259E-2</v>
      </c>
      <c r="J35" s="100">
        <f t="shared" si="1"/>
        <v>-1.5523253036985145E-2</v>
      </c>
      <c r="K35" s="97">
        <f t="shared" si="2"/>
        <v>-975</v>
      </c>
      <c r="L35" s="101">
        <f t="shared" si="4"/>
        <v>-2.352628911999614E-2</v>
      </c>
      <c r="M35" s="43">
        <f t="shared" si="3"/>
        <v>-127</v>
      </c>
      <c r="N35" s="43">
        <f t="shared" si="5"/>
        <v>0</v>
      </c>
    </row>
    <row r="36" spans="1:14">
      <c r="A36" s="41">
        <v>34</v>
      </c>
      <c r="B36" s="104" t="s">
        <v>125</v>
      </c>
      <c r="C36" s="30">
        <v>340834</v>
      </c>
      <c r="D36" s="30">
        <v>343766</v>
      </c>
      <c r="E36" s="30">
        <v>344232</v>
      </c>
      <c r="F36" s="30"/>
      <c r="G36" s="30"/>
      <c r="H36" s="30"/>
      <c r="I36" s="100">
        <f t="shared" si="0"/>
        <v>0.11431064833217273</v>
      </c>
      <c r="J36" s="100">
        <f t="shared" si="1"/>
        <v>9.9696626510265996E-3</v>
      </c>
      <c r="K36" s="97">
        <f t="shared" si="2"/>
        <v>3398</v>
      </c>
      <c r="L36" s="101">
        <f t="shared" si="4"/>
        <v>8.1992133774099363E-2</v>
      </c>
      <c r="M36" s="43">
        <f t="shared" si="3"/>
        <v>466</v>
      </c>
      <c r="N36" s="43">
        <f t="shared" si="5"/>
        <v>0</v>
      </c>
    </row>
    <row r="37" spans="1:14">
      <c r="A37" s="41">
        <v>35</v>
      </c>
      <c r="B37" s="104" t="s">
        <v>126</v>
      </c>
      <c r="C37" s="30">
        <v>159701</v>
      </c>
      <c r="D37" s="30">
        <v>163425</v>
      </c>
      <c r="E37" s="30">
        <v>165330</v>
      </c>
      <c r="F37" s="30"/>
      <c r="G37" s="30"/>
      <c r="H37" s="30"/>
      <c r="I37" s="100">
        <f t="shared" si="0"/>
        <v>5.4901867022119147E-2</v>
      </c>
      <c r="J37" s="100">
        <f t="shared" si="1"/>
        <v>3.5247118051859413E-2</v>
      </c>
      <c r="K37" s="97">
        <f t="shared" si="2"/>
        <v>5629</v>
      </c>
      <c r="L37" s="101">
        <f t="shared" si="4"/>
        <v>0.13582510918611104</v>
      </c>
      <c r="M37" s="43">
        <f t="shared" si="3"/>
        <v>1905</v>
      </c>
      <c r="N37" s="43">
        <f t="shared" si="5"/>
        <v>0</v>
      </c>
    </row>
    <row r="38" spans="1:14">
      <c r="A38" s="41">
        <v>36</v>
      </c>
      <c r="B38" s="104" t="s">
        <v>127</v>
      </c>
      <c r="C38" s="30">
        <v>13324</v>
      </c>
      <c r="D38" s="30">
        <v>12783</v>
      </c>
      <c r="E38" s="30">
        <v>12741</v>
      </c>
      <c r="F38" s="30"/>
      <c r="G38" s="30"/>
      <c r="H38" s="30"/>
      <c r="I38" s="100">
        <f t="shared" si="0"/>
        <v>4.2309604290136091E-3</v>
      </c>
      <c r="J38" s="100">
        <f t="shared" si="1"/>
        <v>-4.3755628940258182E-2</v>
      </c>
      <c r="K38" s="97">
        <f t="shared" si="2"/>
        <v>-583</v>
      </c>
      <c r="L38" s="101">
        <f t="shared" si="4"/>
        <v>-1.4067514417392563E-2</v>
      </c>
      <c r="M38" s="43">
        <f t="shared" si="3"/>
        <v>-42</v>
      </c>
      <c r="N38" s="43">
        <f t="shared" si="5"/>
        <v>0</v>
      </c>
    </row>
    <row r="39" spans="1:14">
      <c r="A39" s="41">
        <v>37</v>
      </c>
      <c r="B39" s="104" t="s">
        <v>128</v>
      </c>
      <c r="C39" s="30">
        <v>19271</v>
      </c>
      <c r="D39" s="30">
        <v>19924</v>
      </c>
      <c r="E39" s="30">
        <v>19936</v>
      </c>
      <c r="F39" s="30"/>
      <c r="G39" s="30"/>
      <c r="H39" s="30"/>
      <c r="I39" s="100">
        <f t="shared" si="0"/>
        <v>6.6202360185868706E-3</v>
      </c>
      <c r="J39" s="100">
        <f t="shared" si="1"/>
        <v>3.4507809662186709E-2</v>
      </c>
      <c r="K39" s="97">
        <f t="shared" si="2"/>
        <v>665</v>
      </c>
      <c r="L39" s="101">
        <f t="shared" si="4"/>
        <v>1.6046135656202495E-2</v>
      </c>
      <c r="M39" s="43">
        <f t="shared" si="3"/>
        <v>12</v>
      </c>
      <c r="N39" s="43">
        <f t="shared" si="5"/>
        <v>0</v>
      </c>
    </row>
    <row r="40" spans="1:14">
      <c r="A40" s="41">
        <v>38</v>
      </c>
      <c r="B40" s="104" t="s">
        <v>129</v>
      </c>
      <c r="C40" s="30">
        <v>49979</v>
      </c>
      <c r="D40" s="30">
        <v>50930</v>
      </c>
      <c r="E40" s="30">
        <v>51183</v>
      </c>
      <c r="F40" s="30"/>
      <c r="G40" s="30"/>
      <c r="H40" s="30"/>
      <c r="I40" s="100">
        <f t="shared" si="0"/>
        <v>1.6996566018224909E-2</v>
      </c>
      <c r="J40" s="100">
        <f t="shared" si="1"/>
        <v>2.409011784949679E-2</v>
      </c>
      <c r="K40" s="97">
        <f t="shared" si="2"/>
        <v>1204</v>
      </c>
      <c r="L40" s="101">
        <f t="shared" si="4"/>
        <v>2.9051950872282413E-2</v>
      </c>
      <c r="M40" s="43">
        <f t="shared" si="3"/>
        <v>253</v>
      </c>
      <c r="N40" s="43">
        <f t="shared" si="5"/>
        <v>0</v>
      </c>
    </row>
    <row r="41" spans="1:14">
      <c r="A41" s="41">
        <v>39</v>
      </c>
      <c r="B41" s="104" t="s">
        <v>130</v>
      </c>
      <c r="C41" s="30">
        <v>13243</v>
      </c>
      <c r="D41" s="30">
        <v>13097</v>
      </c>
      <c r="E41" s="30">
        <v>13042</v>
      </c>
      <c r="F41" s="30"/>
      <c r="G41" s="30"/>
      <c r="H41" s="30"/>
      <c r="I41" s="100">
        <f t="shared" si="0"/>
        <v>4.330914835193116E-3</v>
      </c>
      <c r="J41" s="100">
        <f t="shared" si="1"/>
        <v>-1.5177829796873821E-2</v>
      </c>
      <c r="K41" s="97">
        <f t="shared" si="2"/>
        <v>-201</v>
      </c>
      <c r="L41" s="101">
        <f t="shared" si="4"/>
        <v>-4.8500349878145884E-3</v>
      </c>
      <c r="M41" s="43">
        <f t="shared" si="3"/>
        <v>-55</v>
      </c>
      <c r="N41" s="43">
        <f t="shared" si="5"/>
        <v>0</v>
      </c>
    </row>
    <row r="42" spans="1:14">
      <c r="A42" s="41">
        <v>40</v>
      </c>
      <c r="B42" s="104" t="s">
        <v>131</v>
      </c>
      <c r="C42" s="30">
        <v>11692</v>
      </c>
      <c r="D42" s="30">
        <v>12209</v>
      </c>
      <c r="E42" s="30">
        <v>12193</v>
      </c>
      <c r="F42" s="30"/>
      <c r="G42" s="30"/>
      <c r="H42" s="30"/>
      <c r="I42" s="100">
        <f t="shared" si="0"/>
        <v>4.0489836363678628E-3</v>
      </c>
      <c r="J42" s="100">
        <f t="shared" si="1"/>
        <v>4.2849811837153612E-2</v>
      </c>
      <c r="K42" s="97">
        <f t="shared" si="2"/>
        <v>501</v>
      </c>
      <c r="L42" s="101">
        <f t="shared" si="4"/>
        <v>1.2088893178582631E-2</v>
      </c>
      <c r="M42" s="43">
        <f t="shared" si="3"/>
        <v>-16</v>
      </c>
      <c r="N42" s="43">
        <f t="shared" si="5"/>
        <v>0</v>
      </c>
    </row>
    <row r="43" spans="1:14">
      <c r="A43" s="41">
        <v>41</v>
      </c>
      <c r="B43" s="104" t="s">
        <v>132</v>
      </c>
      <c r="C43" s="30">
        <v>58069</v>
      </c>
      <c r="D43" s="30">
        <v>58358</v>
      </c>
      <c r="E43" s="30">
        <v>58249</v>
      </c>
      <c r="F43" s="30"/>
      <c r="G43" s="30"/>
      <c r="H43" s="30"/>
      <c r="I43" s="100">
        <f t="shared" si="0"/>
        <v>1.9343004005149812E-2</v>
      </c>
      <c r="J43" s="100">
        <f t="shared" si="1"/>
        <v>3.0997606295958256E-3</v>
      </c>
      <c r="K43" s="97">
        <f t="shared" si="2"/>
        <v>180</v>
      </c>
      <c r="L43" s="101">
        <f t="shared" si="4"/>
        <v>4.3433149144608257E-3</v>
      </c>
      <c r="M43" s="43">
        <f t="shared" si="3"/>
        <v>-109</v>
      </c>
      <c r="N43" s="43">
        <f t="shared" si="5"/>
        <v>0</v>
      </c>
    </row>
    <row r="44" spans="1:14">
      <c r="A44" s="41">
        <v>42</v>
      </c>
      <c r="B44" s="104" t="s">
        <v>133</v>
      </c>
      <c r="C44" s="30">
        <v>76363</v>
      </c>
      <c r="D44" s="30">
        <v>76926</v>
      </c>
      <c r="E44" s="30">
        <v>76968</v>
      </c>
      <c r="F44" s="30"/>
      <c r="G44" s="30"/>
      <c r="H44" s="30"/>
      <c r="I44" s="100">
        <f t="shared" si="0"/>
        <v>2.5559105431309903E-2</v>
      </c>
      <c r="J44" s="100">
        <f t="shared" si="1"/>
        <v>7.9226850699946304E-3</v>
      </c>
      <c r="K44" s="97">
        <f t="shared" si="2"/>
        <v>605</v>
      </c>
      <c r="L44" s="101">
        <f t="shared" si="4"/>
        <v>1.4598364018048886E-2</v>
      </c>
      <c r="M44" s="43">
        <f t="shared" si="3"/>
        <v>42</v>
      </c>
      <c r="N44" s="43">
        <f t="shared" si="5"/>
        <v>0</v>
      </c>
    </row>
    <row r="45" spans="1:14">
      <c r="A45" s="41">
        <v>43</v>
      </c>
      <c r="B45" s="104" t="s">
        <v>134</v>
      </c>
      <c r="C45" s="30">
        <v>22122</v>
      </c>
      <c r="D45" s="30">
        <v>22502</v>
      </c>
      <c r="E45" s="30">
        <v>22347</v>
      </c>
      <c r="F45" s="30"/>
      <c r="G45" s="30"/>
      <c r="H45" s="30"/>
      <c r="I45" s="100">
        <f t="shared" si="0"/>
        <v>7.4208674913403289E-3</v>
      </c>
      <c r="J45" s="100">
        <f t="shared" si="1"/>
        <v>1.017087062652563E-2</v>
      </c>
      <c r="K45" s="97">
        <f t="shared" si="2"/>
        <v>225</v>
      </c>
      <c r="L45" s="101">
        <f t="shared" si="4"/>
        <v>5.4291436430760325E-3</v>
      </c>
      <c r="M45" s="43">
        <f t="shared" si="3"/>
        <v>-155</v>
      </c>
      <c r="N45" s="43">
        <f t="shared" si="5"/>
        <v>0</v>
      </c>
    </row>
    <row r="46" spans="1:14">
      <c r="A46" s="41">
        <v>44</v>
      </c>
      <c r="B46" s="104" t="s">
        <v>135</v>
      </c>
      <c r="C46" s="30">
        <v>38218</v>
      </c>
      <c r="D46" s="30">
        <v>38948</v>
      </c>
      <c r="E46" s="30">
        <v>38983</v>
      </c>
      <c r="F46" s="30"/>
      <c r="G46" s="30"/>
      <c r="H46" s="30"/>
      <c r="I46" s="100">
        <f t="shared" si="0"/>
        <v>1.2945257860783104E-2</v>
      </c>
      <c r="J46" s="100">
        <f t="shared" si="1"/>
        <v>2.0016746035899313E-2</v>
      </c>
      <c r="K46" s="97">
        <f t="shared" si="2"/>
        <v>765</v>
      </c>
      <c r="L46" s="101">
        <f t="shared" si="4"/>
        <v>1.845908838645851E-2</v>
      </c>
      <c r="M46" s="43">
        <f t="shared" si="3"/>
        <v>35</v>
      </c>
      <c r="N46" s="43">
        <f t="shared" si="5"/>
        <v>0</v>
      </c>
    </row>
    <row r="47" spans="1:14">
      <c r="A47" s="41">
        <v>45</v>
      </c>
      <c r="B47" s="104" t="s">
        <v>136</v>
      </c>
      <c r="C47" s="30">
        <v>44022</v>
      </c>
      <c r="D47" s="30">
        <v>46097</v>
      </c>
      <c r="E47" s="30">
        <v>45960</v>
      </c>
      <c r="F47" s="30"/>
      <c r="G47" s="30"/>
      <c r="H47" s="30"/>
      <c r="I47" s="100">
        <f t="shared" si="0"/>
        <v>1.5262141222625028E-2</v>
      </c>
      <c r="J47" s="100">
        <f t="shared" si="1"/>
        <v>4.4023442824042525E-2</v>
      </c>
      <c r="K47" s="97">
        <f t="shared" si="2"/>
        <v>1938</v>
      </c>
      <c r="L47" s="101">
        <f t="shared" si="4"/>
        <v>4.6763023912361555E-2</v>
      </c>
      <c r="M47" s="43">
        <f t="shared" si="3"/>
        <v>-137</v>
      </c>
      <c r="N47" s="43">
        <f t="shared" si="5"/>
        <v>0</v>
      </c>
    </row>
    <row r="48" spans="1:14">
      <c r="A48" s="41">
        <v>46</v>
      </c>
      <c r="B48" s="104" t="s">
        <v>137</v>
      </c>
      <c r="C48" s="30">
        <v>35742</v>
      </c>
      <c r="D48" s="30">
        <v>37144</v>
      </c>
      <c r="E48" s="30">
        <v>37143</v>
      </c>
      <c r="F48" s="30"/>
      <c r="G48" s="30"/>
      <c r="H48" s="30"/>
      <c r="I48" s="100">
        <f t="shared" si="0"/>
        <v>1.2334240892775489E-2</v>
      </c>
      <c r="J48" s="100">
        <f t="shared" si="1"/>
        <v>3.9197582675843542E-2</v>
      </c>
      <c r="K48" s="97">
        <f t="shared" si="2"/>
        <v>1401</v>
      </c>
      <c r="L48" s="101">
        <f t="shared" si="4"/>
        <v>3.3805467750886761E-2</v>
      </c>
      <c r="M48" s="43">
        <f t="shared" si="3"/>
        <v>-1</v>
      </c>
      <c r="N48" s="43">
        <f t="shared" si="5"/>
        <v>0</v>
      </c>
    </row>
    <row r="49" spans="1:14">
      <c r="A49" s="41">
        <v>47</v>
      </c>
      <c r="B49" s="104" t="s">
        <v>138</v>
      </c>
      <c r="C49" s="30">
        <v>28410</v>
      </c>
      <c r="D49" s="30">
        <v>28806</v>
      </c>
      <c r="E49" s="30">
        <v>28872</v>
      </c>
      <c r="F49" s="30"/>
      <c r="G49" s="30"/>
      <c r="H49" s="30"/>
      <c r="I49" s="100">
        <f t="shared" si="0"/>
        <v>9.5876532066934261E-3</v>
      </c>
      <c r="J49" s="100">
        <f t="shared" si="1"/>
        <v>1.6261879619852166E-2</v>
      </c>
      <c r="K49" s="97">
        <f t="shared" si="2"/>
        <v>462</v>
      </c>
      <c r="L49" s="101">
        <f t="shared" si="4"/>
        <v>1.1147841613782785E-2</v>
      </c>
      <c r="M49" s="43">
        <f t="shared" si="3"/>
        <v>66</v>
      </c>
      <c r="N49" s="43">
        <f t="shared" si="5"/>
        <v>0</v>
      </c>
    </row>
    <row r="50" spans="1:14">
      <c r="A50" s="41">
        <v>48</v>
      </c>
      <c r="B50" s="104" t="s">
        <v>139</v>
      </c>
      <c r="C50" s="30">
        <v>36484</v>
      </c>
      <c r="D50" s="30">
        <v>37225</v>
      </c>
      <c r="E50" s="30">
        <v>37203</v>
      </c>
      <c r="F50" s="30"/>
      <c r="G50" s="30"/>
      <c r="H50" s="30"/>
      <c r="I50" s="100">
        <f t="shared" si="0"/>
        <v>1.2354165359123563E-2</v>
      </c>
      <c r="J50" s="100">
        <f t="shared" si="1"/>
        <v>1.970726893980923E-2</v>
      </c>
      <c r="K50" s="97">
        <f t="shared" si="2"/>
        <v>719</v>
      </c>
      <c r="L50" s="101">
        <f t="shared" si="4"/>
        <v>1.7349130130540742E-2</v>
      </c>
      <c r="M50" s="43">
        <f t="shared" si="3"/>
        <v>-22</v>
      </c>
      <c r="N50" s="43">
        <f t="shared" si="5"/>
        <v>0</v>
      </c>
    </row>
    <row r="51" spans="1:14">
      <c r="A51" s="41">
        <v>49</v>
      </c>
      <c r="B51" s="104" t="s">
        <v>140</v>
      </c>
      <c r="C51" s="30">
        <v>14915</v>
      </c>
      <c r="D51" s="30">
        <v>13433</v>
      </c>
      <c r="E51" s="30">
        <v>13396</v>
      </c>
      <c r="F51" s="30"/>
      <c r="G51" s="30"/>
      <c r="H51" s="30"/>
      <c r="I51" s="100">
        <f t="shared" si="0"/>
        <v>4.4484691866467554E-3</v>
      </c>
      <c r="J51" s="100">
        <f t="shared" si="1"/>
        <v>-0.10184378142809253</v>
      </c>
      <c r="K51" s="97">
        <f t="shared" si="2"/>
        <v>-1519</v>
      </c>
      <c r="L51" s="101">
        <f t="shared" si="4"/>
        <v>-3.6652751972588854E-2</v>
      </c>
      <c r="M51" s="43">
        <f t="shared" si="3"/>
        <v>-37</v>
      </c>
      <c r="N51" s="43">
        <f t="shared" si="5"/>
        <v>0</v>
      </c>
    </row>
    <row r="52" spans="1:14">
      <c r="A52" s="41">
        <v>50</v>
      </c>
      <c r="B52" s="104" t="s">
        <v>141</v>
      </c>
      <c r="C52" s="30">
        <v>12081</v>
      </c>
      <c r="D52" s="30">
        <v>12118</v>
      </c>
      <c r="E52" s="30">
        <v>12091</v>
      </c>
      <c r="F52" s="30"/>
      <c r="G52" s="30"/>
      <c r="H52" s="30"/>
      <c r="I52" s="100">
        <f t="shared" si="0"/>
        <v>4.0151120435761361E-3</v>
      </c>
      <c r="J52" s="100">
        <f t="shared" si="1"/>
        <v>8.2774604751262315E-4</v>
      </c>
      <c r="K52" s="97">
        <f t="shared" si="2"/>
        <v>10</v>
      </c>
      <c r="L52" s="101">
        <f t="shared" si="4"/>
        <v>2.4129527302560144E-4</v>
      </c>
      <c r="M52" s="43">
        <f t="shared" si="3"/>
        <v>-27</v>
      </c>
      <c r="N52" s="43">
        <f t="shared" si="5"/>
        <v>0</v>
      </c>
    </row>
    <row r="53" spans="1:14">
      <c r="A53" s="41">
        <v>51</v>
      </c>
      <c r="B53" s="104" t="s">
        <v>142</v>
      </c>
      <c r="C53" s="30">
        <v>13920</v>
      </c>
      <c r="D53" s="30">
        <v>14679</v>
      </c>
      <c r="E53" s="30">
        <v>14677</v>
      </c>
      <c r="F53" s="30"/>
      <c r="G53" s="30"/>
      <c r="H53" s="30"/>
      <c r="I53" s="100">
        <f t="shared" si="0"/>
        <v>4.873856543178145E-3</v>
      </c>
      <c r="J53" s="100">
        <f t="shared" si="1"/>
        <v>5.4382183908045979E-2</v>
      </c>
      <c r="K53" s="97">
        <f t="shared" si="2"/>
        <v>757</v>
      </c>
      <c r="L53" s="101">
        <f t="shared" si="4"/>
        <v>1.8266052168038029E-2</v>
      </c>
      <c r="M53" s="43">
        <f t="shared" si="3"/>
        <v>-2</v>
      </c>
      <c r="N53" s="43">
        <f t="shared" si="5"/>
        <v>0</v>
      </c>
    </row>
    <row r="54" spans="1:14">
      <c r="A54" s="41">
        <v>52</v>
      </c>
      <c r="B54" s="104" t="s">
        <v>143</v>
      </c>
      <c r="C54" s="30">
        <v>25231</v>
      </c>
      <c r="D54" s="30">
        <v>25362</v>
      </c>
      <c r="E54" s="30">
        <v>25397</v>
      </c>
      <c r="F54" s="30"/>
      <c r="G54" s="30"/>
      <c r="H54" s="30"/>
      <c r="I54" s="100">
        <f t="shared" si="0"/>
        <v>8.4336945307007805E-3</v>
      </c>
      <c r="J54" s="100">
        <f t="shared" si="1"/>
        <v>6.5792081169989301E-3</v>
      </c>
      <c r="K54" s="97">
        <f t="shared" si="2"/>
        <v>166</v>
      </c>
      <c r="L54" s="101">
        <f t="shared" si="4"/>
        <v>4.0055015322249836E-3</v>
      </c>
      <c r="M54" s="43">
        <f t="shared" si="3"/>
        <v>35</v>
      </c>
      <c r="N54" s="43">
        <f t="shared" si="5"/>
        <v>0</v>
      </c>
    </row>
    <row r="55" spans="1:14">
      <c r="A55" s="41">
        <v>53</v>
      </c>
      <c r="B55" s="104" t="s">
        <v>144</v>
      </c>
      <c r="C55" s="30">
        <v>14942</v>
      </c>
      <c r="D55" s="30">
        <v>15743</v>
      </c>
      <c r="E55" s="30">
        <v>15815</v>
      </c>
      <c r="F55" s="30"/>
      <c r="G55" s="30"/>
      <c r="H55" s="30"/>
      <c r="I55" s="100">
        <f t="shared" si="0"/>
        <v>5.2517572549132903E-3</v>
      </c>
      <c r="J55" s="100">
        <f t="shared" si="1"/>
        <v>5.8425913532324993E-2</v>
      </c>
      <c r="K55" s="97">
        <f t="shared" si="2"/>
        <v>873</v>
      </c>
      <c r="L55" s="101">
        <f t="shared" si="4"/>
        <v>2.1065077335135005E-2</v>
      </c>
      <c r="M55" s="43">
        <f t="shared" si="3"/>
        <v>72</v>
      </c>
      <c r="N55" s="43">
        <f t="shared" si="5"/>
        <v>0</v>
      </c>
    </row>
    <row r="56" spans="1:14">
      <c r="A56" s="41">
        <v>54</v>
      </c>
      <c r="B56" s="104" t="s">
        <v>145</v>
      </c>
      <c r="C56" s="30">
        <v>29920</v>
      </c>
      <c r="D56" s="30">
        <v>29835</v>
      </c>
      <c r="E56" s="30">
        <v>29772</v>
      </c>
      <c r="F56" s="30"/>
      <c r="G56" s="30"/>
      <c r="H56" s="30"/>
      <c r="I56" s="100">
        <f t="shared" si="0"/>
        <v>9.8865202019145417E-3</v>
      </c>
      <c r="J56" s="100">
        <f t="shared" si="1"/>
        <v>-4.9465240641711232E-3</v>
      </c>
      <c r="K56" s="97">
        <f t="shared" si="2"/>
        <v>-148</v>
      </c>
      <c r="L56" s="101">
        <f t="shared" si="4"/>
        <v>-3.5711700407789013E-3</v>
      </c>
      <c r="M56" s="43">
        <f t="shared" si="3"/>
        <v>-63</v>
      </c>
      <c r="N56" s="43">
        <f t="shared" si="5"/>
        <v>0</v>
      </c>
    </row>
    <row r="57" spans="1:14">
      <c r="A57" s="41">
        <v>55</v>
      </c>
      <c r="B57" s="104" t="s">
        <v>146</v>
      </c>
      <c r="C57" s="30">
        <v>52772</v>
      </c>
      <c r="D57" s="30">
        <v>54126</v>
      </c>
      <c r="E57" s="30">
        <v>53952</v>
      </c>
      <c r="F57" s="30"/>
      <c r="G57" s="30"/>
      <c r="H57" s="30"/>
      <c r="I57" s="100">
        <f t="shared" si="0"/>
        <v>1.7916080140188546E-2</v>
      </c>
      <c r="J57" s="100">
        <f t="shared" si="1"/>
        <v>2.2360342605927386E-2</v>
      </c>
      <c r="K57" s="97">
        <f t="shared" si="2"/>
        <v>1180</v>
      </c>
      <c r="L57" s="101">
        <f t="shared" si="4"/>
        <v>2.8472842217020969E-2</v>
      </c>
      <c r="M57" s="43">
        <f t="shared" si="3"/>
        <v>-174</v>
      </c>
      <c r="N57" s="43">
        <f t="shared" si="5"/>
        <v>0</v>
      </c>
    </row>
    <row r="58" spans="1:14">
      <c r="A58" s="41">
        <v>56</v>
      </c>
      <c r="B58" s="104" t="s">
        <v>147</v>
      </c>
      <c r="C58" s="30">
        <v>14989</v>
      </c>
      <c r="D58" s="30">
        <v>14903</v>
      </c>
      <c r="E58" s="30">
        <v>15008</v>
      </c>
      <c r="F58" s="30"/>
      <c r="G58" s="30"/>
      <c r="H58" s="30"/>
      <c r="I58" s="100">
        <f t="shared" si="0"/>
        <v>4.9837731825316889E-3</v>
      </c>
      <c r="J58" s="100">
        <f t="shared" si="1"/>
        <v>1.2675962372406431E-3</v>
      </c>
      <c r="K58" s="97">
        <f t="shared" si="2"/>
        <v>19</v>
      </c>
      <c r="L58" s="101">
        <f t="shared" si="4"/>
        <v>4.5846101874864273E-4</v>
      </c>
      <c r="M58" s="43">
        <f t="shared" si="3"/>
        <v>105</v>
      </c>
      <c r="N58" s="43">
        <f t="shared" si="5"/>
        <v>0</v>
      </c>
    </row>
    <row r="59" spans="1:14">
      <c r="A59" s="41">
        <v>57</v>
      </c>
      <c r="B59" s="104" t="s">
        <v>148</v>
      </c>
      <c r="C59" s="30">
        <v>10065</v>
      </c>
      <c r="D59" s="30">
        <v>9956</v>
      </c>
      <c r="E59" s="30">
        <v>9938</v>
      </c>
      <c r="F59" s="30"/>
      <c r="G59" s="30"/>
      <c r="H59" s="30"/>
      <c r="I59" s="100">
        <f t="shared" si="0"/>
        <v>3.3001557761193978E-3</v>
      </c>
      <c r="J59" s="100">
        <f t="shared" si="1"/>
        <v>-1.2617983109786389E-2</v>
      </c>
      <c r="K59" s="97">
        <f t="shared" si="2"/>
        <v>-127</v>
      </c>
      <c r="L59" s="101">
        <f t="shared" si="4"/>
        <v>-3.0644499674251382E-3</v>
      </c>
      <c r="M59" s="43">
        <f t="shared" si="3"/>
        <v>-18</v>
      </c>
      <c r="N59" s="43">
        <f t="shared" si="5"/>
        <v>0</v>
      </c>
    </row>
    <row r="60" spans="1:14">
      <c r="A60" s="41">
        <v>58</v>
      </c>
      <c r="B60" s="104" t="s">
        <v>149</v>
      </c>
      <c r="C60" s="30">
        <v>29124</v>
      </c>
      <c r="D60" s="30">
        <v>29646</v>
      </c>
      <c r="E60" s="30">
        <v>29693</v>
      </c>
      <c r="F60" s="30"/>
      <c r="G60" s="30"/>
      <c r="H60" s="30"/>
      <c r="I60" s="100">
        <f t="shared" si="0"/>
        <v>9.8602863212229105E-3</v>
      </c>
      <c r="J60" s="100">
        <f t="shared" si="1"/>
        <v>1.953715149017992E-2</v>
      </c>
      <c r="K60" s="97">
        <f t="shared" si="2"/>
        <v>569</v>
      </c>
      <c r="L60" s="101">
        <f t="shared" si="4"/>
        <v>1.3729701035156722E-2</v>
      </c>
      <c r="M60" s="43">
        <f t="shared" si="3"/>
        <v>47</v>
      </c>
      <c r="N60" s="43">
        <f t="shared" si="5"/>
        <v>0</v>
      </c>
    </row>
    <row r="61" spans="1:14">
      <c r="A61" s="41">
        <v>59</v>
      </c>
      <c r="B61" s="104" t="s">
        <v>150</v>
      </c>
      <c r="C61" s="30">
        <v>27974</v>
      </c>
      <c r="D61" s="30">
        <v>27993</v>
      </c>
      <c r="E61" s="30">
        <v>28025</v>
      </c>
      <c r="F61" s="30"/>
      <c r="G61" s="30"/>
      <c r="H61" s="30"/>
      <c r="I61" s="100">
        <f t="shared" si="0"/>
        <v>9.3063861567464403E-3</v>
      </c>
      <c r="J61" s="100">
        <f t="shared" si="1"/>
        <v>1.8231214699363696E-3</v>
      </c>
      <c r="K61" s="97">
        <f t="shared" si="2"/>
        <v>51</v>
      </c>
      <c r="L61" s="101">
        <f t="shared" si="4"/>
        <v>1.2306058924305672E-3</v>
      </c>
      <c r="M61" s="43">
        <f t="shared" si="3"/>
        <v>32</v>
      </c>
      <c r="N61" s="43">
        <f t="shared" si="5"/>
        <v>0</v>
      </c>
    </row>
    <row r="62" spans="1:14">
      <c r="A62" s="41">
        <v>60</v>
      </c>
      <c r="B62" s="104" t="s">
        <v>151</v>
      </c>
      <c r="C62" s="30">
        <v>25178</v>
      </c>
      <c r="D62" s="30">
        <v>24487</v>
      </c>
      <c r="E62" s="30">
        <v>24494</v>
      </c>
      <c r="F62" s="30"/>
      <c r="G62" s="30"/>
      <c r="H62" s="30"/>
      <c r="I62" s="100">
        <f t="shared" si="0"/>
        <v>8.1338313121622589E-3</v>
      </c>
      <c r="J62" s="100">
        <f t="shared" si="1"/>
        <v>-2.716657399316864E-2</v>
      </c>
      <c r="K62" s="97">
        <f t="shared" si="2"/>
        <v>-684</v>
      </c>
      <c r="L62" s="101">
        <f t="shared" si="4"/>
        <v>-1.6504596674951136E-2</v>
      </c>
      <c r="M62" s="43">
        <f t="shared" si="3"/>
        <v>7</v>
      </c>
      <c r="N62" s="43">
        <f t="shared" si="5"/>
        <v>0</v>
      </c>
    </row>
    <row r="63" spans="1:14">
      <c r="A63" s="41">
        <v>61</v>
      </c>
      <c r="B63" s="104" t="s">
        <v>152</v>
      </c>
      <c r="C63" s="30">
        <v>36297</v>
      </c>
      <c r="D63" s="30">
        <v>36865</v>
      </c>
      <c r="E63" s="30">
        <v>36901</v>
      </c>
      <c r="F63" s="30"/>
      <c r="G63" s="30"/>
      <c r="H63" s="30"/>
      <c r="I63" s="100">
        <f t="shared" si="0"/>
        <v>1.2253878878504921E-2</v>
      </c>
      <c r="J63" s="100">
        <f t="shared" si="1"/>
        <v>1.6640493704713887E-2</v>
      </c>
      <c r="K63" s="97">
        <f t="shared" si="2"/>
        <v>604</v>
      </c>
      <c r="L63" s="101">
        <f t="shared" si="4"/>
        <v>1.4574234490746326E-2</v>
      </c>
      <c r="M63" s="43">
        <f t="shared" si="3"/>
        <v>36</v>
      </c>
      <c r="N63" s="43">
        <f t="shared" si="5"/>
        <v>0</v>
      </c>
    </row>
    <row r="64" spans="1:14">
      <c r="A64" s="41">
        <v>62</v>
      </c>
      <c r="B64" s="104" t="s">
        <v>153</v>
      </c>
      <c r="C64" s="30">
        <v>10627</v>
      </c>
      <c r="D64" s="30">
        <v>11629</v>
      </c>
      <c r="E64" s="30">
        <v>11647</v>
      </c>
      <c r="F64" s="30"/>
      <c r="G64" s="30"/>
      <c r="H64" s="30"/>
      <c r="I64" s="100">
        <f t="shared" si="0"/>
        <v>3.8676709926003853E-3</v>
      </c>
      <c r="J64" s="100">
        <f t="shared" si="1"/>
        <v>9.5981932812647025E-2</v>
      </c>
      <c r="K64" s="97">
        <f t="shared" si="2"/>
        <v>1020</v>
      </c>
      <c r="L64" s="101">
        <f t="shared" si="4"/>
        <v>2.4612117848611347E-2</v>
      </c>
      <c r="M64" s="43">
        <f t="shared" si="3"/>
        <v>18</v>
      </c>
      <c r="N64" s="43">
        <f t="shared" si="5"/>
        <v>0</v>
      </c>
    </row>
    <row r="65" spans="1:15">
      <c r="A65" s="41">
        <v>63</v>
      </c>
      <c r="B65" s="104" t="s">
        <v>154</v>
      </c>
      <c r="C65" s="30">
        <v>50144</v>
      </c>
      <c r="D65" s="30">
        <v>47102</v>
      </c>
      <c r="E65" s="30">
        <v>47716</v>
      </c>
      <c r="F65" s="30"/>
      <c r="G65" s="30"/>
      <c r="H65" s="30"/>
      <c r="I65" s="100">
        <f t="shared" si="0"/>
        <v>1.5845263937745342E-2</v>
      </c>
      <c r="J65" s="100">
        <f t="shared" si="1"/>
        <v>-4.8420548819400125E-2</v>
      </c>
      <c r="K65" s="97">
        <f t="shared" si="2"/>
        <v>-2428</v>
      </c>
      <c r="L65" s="101">
        <f t="shared" si="4"/>
        <v>-5.8586492290616028E-2</v>
      </c>
      <c r="M65" s="43">
        <f t="shared" si="3"/>
        <v>614</v>
      </c>
      <c r="N65" s="43">
        <f t="shared" si="5"/>
        <v>0</v>
      </c>
    </row>
    <row r="66" spans="1:15">
      <c r="A66" s="41">
        <v>64</v>
      </c>
      <c r="B66" s="104" t="s">
        <v>155</v>
      </c>
      <c r="C66" s="30">
        <v>12893</v>
      </c>
      <c r="D66" s="30">
        <v>12970</v>
      </c>
      <c r="E66" s="30">
        <v>12960</v>
      </c>
      <c r="F66" s="30"/>
      <c r="G66" s="30"/>
      <c r="H66" s="30"/>
      <c r="I66" s="100">
        <f t="shared" si="0"/>
        <v>4.3036847311840815E-3</v>
      </c>
      <c r="J66" s="100">
        <f t="shared" si="1"/>
        <v>5.196618320018615E-3</v>
      </c>
      <c r="K66" s="97">
        <f t="shared" si="2"/>
        <v>67</v>
      </c>
      <c r="L66" s="101">
        <f t="shared" si="4"/>
        <v>1.6166783292715296E-3</v>
      </c>
      <c r="M66" s="43">
        <f t="shared" si="3"/>
        <v>-10</v>
      </c>
      <c r="N66" s="43">
        <f t="shared" si="5"/>
        <v>0</v>
      </c>
    </row>
    <row r="67" spans="1:15">
      <c r="A67" s="41">
        <v>65</v>
      </c>
      <c r="B67" s="104" t="s">
        <v>156</v>
      </c>
      <c r="C67" s="30">
        <v>37860</v>
      </c>
      <c r="D67" s="30">
        <v>37352</v>
      </c>
      <c r="E67" s="30">
        <v>37351</v>
      </c>
      <c r="F67" s="30"/>
      <c r="G67" s="30"/>
      <c r="H67" s="30"/>
      <c r="I67" s="100">
        <f t="shared" ref="I67:I84" si="6">E67/$E$84</f>
        <v>1.2403312376115479E-2</v>
      </c>
      <c r="J67" s="100">
        <f t="shared" ref="J67:J84" si="7">(E67-C67)/C67</f>
        <v>-1.3444268357105124E-2</v>
      </c>
      <c r="K67" s="97">
        <f t="shared" ref="K67:K84" si="8">E67-C67</f>
        <v>-509</v>
      </c>
      <c r="L67" s="101">
        <f t="shared" si="4"/>
        <v>-1.2281929397003113E-2</v>
      </c>
      <c r="M67" s="43">
        <f t="shared" ref="M67:M84" si="9">E67-D67</f>
        <v>-1</v>
      </c>
      <c r="N67" s="43">
        <f t="shared" si="5"/>
        <v>0</v>
      </c>
    </row>
    <row r="68" spans="1:15">
      <c r="A68" s="41">
        <v>66</v>
      </c>
      <c r="B68" s="104" t="s">
        <v>157</v>
      </c>
      <c r="C68" s="30">
        <v>17091</v>
      </c>
      <c r="D68" s="30">
        <v>18017</v>
      </c>
      <c r="E68" s="30">
        <v>18090</v>
      </c>
      <c r="F68" s="30"/>
      <c r="G68" s="30"/>
      <c r="H68" s="30"/>
      <c r="I68" s="100">
        <f t="shared" si="6"/>
        <v>6.0072266039444466E-3</v>
      </c>
      <c r="J68" s="100">
        <f t="shared" si="7"/>
        <v>5.845181674565561E-2</v>
      </c>
      <c r="K68" s="97">
        <f t="shared" si="8"/>
        <v>999</v>
      </c>
      <c r="L68" s="101">
        <f t="shared" ref="L68:L84" si="10">K68/$K$84</f>
        <v>2.4105397775257581E-2</v>
      </c>
      <c r="M68" s="43">
        <f t="shared" si="9"/>
        <v>73</v>
      </c>
      <c r="N68" s="43">
        <f t="shared" ref="N68:N84" si="11">H68-G68</f>
        <v>0</v>
      </c>
    </row>
    <row r="69" spans="1:15">
      <c r="A69" s="41">
        <v>67</v>
      </c>
      <c r="B69" s="104" t="s">
        <v>158</v>
      </c>
      <c r="C69" s="30">
        <v>22414</v>
      </c>
      <c r="D69" s="30">
        <v>22045</v>
      </c>
      <c r="E69" s="30">
        <v>21965</v>
      </c>
      <c r="F69" s="30"/>
      <c r="G69" s="30"/>
      <c r="H69" s="30"/>
      <c r="I69" s="100">
        <f t="shared" si="6"/>
        <v>7.2940150555909217E-3</v>
      </c>
      <c r="J69" s="100">
        <f t="shared" si="7"/>
        <v>-2.0032122780405105E-2</v>
      </c>
      <c r="K69" s="97">
        <f t="shared" si="8"/>
        <v>-449</v>
      </c>
      <c r="L69" s="101">
        <f t="shared" si="10"/>
        <v>-1.0834157758849505E-2</v>
      </c>
      <c r="M69" s="43">
        <f t="shared" si="9"/>
        <v>-80</v>
      </c>
      <c r="N69" s="43">
        <f t="shared" si="11"/>
        <v>0</v>
      </c>
      <c r="O69" s="9"/>
    </row>
    <row r="70" spans="1:15">
      <c r="A70" s="41">
        <v>68</v>
      </c>
      <c r="B70" s="104" t="s">
        <v>159</v>
      </c>
      <c r="C70" s="30">
        <v>13164</v>
      </c>
      <c r="D70" s="30">
        <v>14090</v>
      </c>
      <c r="E70" s="30">
        <v>14305</v>
      </c>
      <c r="F70" s="30"/>
      <c r="G70" s="30"/>
      <c r="H70" s="30"/>
      <c r="I70" s="100">
        <f t="shared" si="6"/>
        <v>4.7503248518200834E-3</v>
      </c>
      <c r="J70" s="100">
        <f t="shared" si="7"/>
        <v>8.6675782436949261E-2</v>
      </c>
      <c r="K70" s="97">
        <f t="shared" si="8"/>
        <v>1141</v>
      </c>
      <c r="L70" s="101">
        <f t="shared" si="10"/>
        <v>2.7531790652221121E-2</v>
      </c>
      <c r="M70" s="43">
        <f t="shared" si="9"/>
        <v>215</v>
      </c>
      <c r="N70" s="43">
        <f t="shared" si="11"/>
        <v>0</v>
      </c>
    </row>
    <row r="71" spans="1:15">
      <c r="A71" s="41">
        <v>69</v>
      </c>
      <c r="B71" s="104" t="s">
        <v>160</v>
      </c>
      <c r="C71" s="30">
        <v>4363</v>
      </c>
      <c r="D71" s="30">
        <v>4770</v>
      </c>
      <c r="E71" s="30">
        <v>4759</v>
      </c>
      <c r="F71" s="30"/>
      <c r="G71" s="30"/>
      <c r="H71" s="30"/>
      <c r="I71" s="100">
        <f t="shared" si="6"/>
        <v>1.5803422558414385E-3</v>
      </c>
      <c r="J71" s="100">
        <f t="shared" si="7"/>
        <v>9.0763236305294523E-2</v>
      </c>
      <c r="K71" s="97">
        <f t="shared" si="8"/>
        <v>396</v>
      </c>
      <c r="L71" s="101">
        <f t="shared" si="10"/>
        <v>9.5552928118138158E-3</v>
      </c>
      <c r="M71" s="43">
        <f t="shared" si="9"/>
        <v>-11</v>
      </c>
      <c r="N71" s="43">
        <f t="shared" si="11"/>
        <v>0</v>
      </c>
    </row>
    <row r="72" spans="1:15">
      <c r="A72" s="41">
        <v>70</v>
      </c>
      <c r="B72" s="104" t="s">
        <v>161</v>
      </c>
      <c r="C72" s="30">
        <v>9533</v>
      </c>
      <c r="D72" s="30">
        <v>9939</v>
      </c>
      <c r="E72" s="30">
        <v>9928</v>
      </c>
      <c r="F72" s="30"/>
      <c r="G72" s="30"/>
      <c r="H72" s="30"/>
      <c r="I72" s="100">
        <f t="shared" si="6"/>
        <v>3.2968350317280522E-3</v>
      </c>
      <c r="J72" s="100">
        <f t="shared" si="7"/>
        <v>4.1435015210322036E-2</v>
      </c>
      <c r="K72" s="97">
        <f t="shared" si="8"/>
        <v>395</v>
      </c>
      <c r="L72" s="101">
        <f t="shared" si="10"/>
        <v>9.5311632845112571E-3</v>
      </c>
      <c r="M72" s="43">
        <f t="shared" si="9"/>
        <v>-11</v>
      </c>
      <c r="N72" s="43">
        <f t="shared" si="11"/>
        <v>0</v>
      </c>
    </row>
    <row r="73" spans="1:15">
      <c r="A73" s="41">
        <v>71</v>
      </c>
      <c r="B73" s="104" t="s">
        <v>162</v>
      </c>
      <c r="C73" s="30">
        <v>16404</v>
      </c>
      <c r="D73" s="30">
        <v>16211</v>
      </c>
      <c r="E73" s="30">
        <v>16222</v>
      </c>
      <c r="F73" s="30"/>
      <c r="G73" s="30"/>
      <c r="H73" s="30"/>
      <c r="I73" s="100">
        <f t="shared" si="6"/>
        <v>5.3869115516410621E-3</v>
      </c>
      <c r="J73" s="100">
        <f t="shared" si="7"/>
        <v>-1.1094854913435747E-2</v>
      </c>
      <c r="K73" s="97">
        <f t="shared" si="8"/>
        <v>-182</v>
      </c>
      <c r="L73" s="101">
        <f t="shared" si="10"/>
        <v>-4.3915739690659457E-3</v>
      </c>
      <c r="M73" s="43">
        <f t="shared" si="9"/>
        <v>11</v>
      </c>
      <c r="N73" s="43">
        <f t="shared" si="11"/>
        <v>0</v>
      </c>
    </row>
    <row r="74" spans="1:15">
      <c r="A74" s="41">
        <v>72</v>
      </c>
      <c r="B74" s="104" t="s">
        <v>163</v>
      </c>
      <c r="C74" s="30">
        <v>20538</v>
      </c>
      <c r="D74" s="30">
        <v>20435</v>
      </c>
      <c r="E74" s="30">
        <v>20682</v>
      </c>
      <c r="F74" s="30"/>
      <c r="G74" s="30"/>
      <c r="H74" s="30"/>
      <c r="I74" s="100">
        <f t="shared" si="6"/>
        <v>6.8679635501812629E-3</v>
      </c>
      <c r="J74" s="100">
        <f t="shared" si="7"/>
        <v>7.0113935144609993E-3</v>
      </c>
      <c r="K74" s="97">
        <f t="shared" si="8"/>
        <v>144</v>
      </c>
      <c r="L74" s="101">
        <f t="shared" si="10"/>
        <v>3.4746519315686604E-3</v>
      </c>
      <c r="M74" s="43">
        <f t="shared" si="9"/>
        <v>247</v>
      </c>
      <c r="N74" s="43">
        <f t="shared" si="11"/>
        <v>0</v>
      </c>
    </row>
    <row r="75" spans="1:15">
      <c r="A75" s="41">
        <v>73</v>
      </c>
      <c r="B75" s="104" t="s">
        <v>164</v>
      </c>
      <c r="C75" s="30">
        <v>26689</v>
      </c>
      <c r="D75" s="30">
        <v>27703</v>
      </c>
      <c r="E75" s="30">
        <v>27632</v>
      </c>
      <c r="F75" s="30"/>
      <c r="G75" s="30"/>
      <c r="H75" s="30"/>
      <c r="I75" s="100">
        <f t="shared" si="6"/>
        <v>9.1758809021665541E-3</v>
      </c>
      <c r="J75" s="100">
        <f t="shared" si="7"/>
        <v>3.5332908688972986E-2</v>
      </c>
      <c r="K75" s="97">
        <f t="shared" si="8"/>
        <v>943</v>
      </c>
      <c r="L75" s="101">
        <f t="shared" si="10"/>
        <v>2.2754144246314216E-2</v>
      </c>
      <c r="M75" s="43">
        <f t="shared" si="9"/>
        <v>-71</v>
      </c>
      <c r="N75" s="43">
        <f t="shared" si="11"/>
        <v>0</v>
      </c>
    </row>
    <row r="76" spans="1:15">
      <c r="A76" s="41">
        <v>74</v>
      </c>
      <c r="B76" s="104" t="s">
        <v>165</v>
      </c>
      <c r="C76" s="30">
        <v>8100</v>
      </c>
      <c r="D76" s="30">
        <v>8115</v>
      </c>
      <c r="E76" s="30">
        <v>8104</v>
      </c>
      <c r="F76" s="30"/>
      <c r="G76" s="30"/>
      <c r="H76" s="30"/>
      <c r="I76" s="100">
        <f t="shared" si="6"/>
        <v>2.6911312547465891E-3</v>
      </c>
      <c r="J76" s="100">
        <f t="shared" si="7"/>
        <v>4.9382716049382717E-4</v>
      </c>
      <c r="K76" s="97">
        <f t="shared" si="8"/>
        <v>4</v>
      </c>
      <c r="L76" s="101">
        <f t="shared" si="10"/>
        <v>9.6518109210240569E-5</v>
      </c>
      <c r="M76" s="43">
        <f t="shared" si="9"/>
        <v>-11</v>
      </c>
      <c r="N76" s="43">
        <f t="shared" si="11"/>
        <v>0</v>
      </c>
    </row>
    <row r="77" spans="1:15">
      <c r="A77" s="41">
        <v>75</v>
      </c>
      <c r="B77" s="104" t="s">
        <v>166</v>
      </c>
      <c r="C77" s="30">
        <v>5053</v>
      </c>
      <c r="D77" s="30">
        <v>4613</v>
      </c>
      <c r="E77" s="30">
        <v>4602</v>
      </c>
      <c r="F77" s="30"/>
      <c r="G77" s="30"/>
      <c r="H77" s="30"/>
      <c r="I77" s="100">
        <f t="shared" si="6"/>
        <v>1.5282065688973104E-3</v>
      </c>
      <c r="J77" s="100">
        <f t="shared" si="7"/>
        <v>-8.9253908569166832E-2</v>
      </c>
      <c r="K77" s="97">
        <f t="shared" si="8"/>
        <v>-451</v>
      </c>
      <c r="L77" s="101">
        <f t="shared" si="10"/>
        <v>-1.0882416813454624E-2</v>
      </c>
      <c r="M77" s="43">
        <f t="shared" si="9"/>
        <v>-11</v>
      </c>
      <c r="N77" s="43">
        <f t="shared" si="11"/>
        <v>0</v>
      </c>
    </row>
    <row r="78" spans="1:15">
      <c r="A78" s="41">
        <v>76</v>
      </c>
      <c r="B78" s="104" t="s">
        <v>167</v>
      </c>
      <c r="C78" s="30">
        <v>8373</v>
      </c>
      <c r="D78" s="30">
        <v>6937</v>
      </c>
      <c r="E78" s="30">
        <v>6931</v>
      </c>
      <c r="F78" s="30"/>
      <c r="G78" s="30"/>
      <c r="H78" s="30"/>
      <c r="I78" s="100">
        <f t="shared" si="6"/>
        <v>2.3016079376417336E-3</v>
      </c>
      <c r="J78" s="100">
        <f t="shared" si="7"/>
        <v>-0.1722202316971217</v>
      </c>
      <c r="K78" s="97">
        <f t="shared" si="8"/>
        <v>-1442</v>
      </c>
      <c r="L78" s="101">
        <f t="shared" si="10"/>
        <v>-3.4794778370291726E-2</v>
      </c>
      <c r="M78" s="43">
        <f t="shared" si="9"/>
        <v>-6</v>
      </c>
      <c r="N78" s="43">
        <f t="shared" si="11"/>
        <v>0</v>
      </c>
    </row>
    <row r="79" spans="1:15">
      <c r="A79" s="41">
        <v>77</v>
      </c>
      <c r="B79" s="104" t="s">
        <v>168</v>
      </c>
      <c r="C79" s="30">
        <v>9608</v>
      </c>
      <c r="D79" s="30">
        <v>11771</v>
      </c>
      <c r="E79" s="30">
        <v>11887</v>
      </c>
      <c r="F79" s="30"/>
      <c r="G79" s="30"/>
      <c r="H79" s="30"/>
      <c r="I79" s="100">
        <f t="shared" si="6"/>
        <v>3.9473688579926827E-3</v>
      </c>
      <c r="J79" s="100">
        <f t="shared" si="7"/>
        <v>0.23719816819317235</v>
      </c>
      <c r="K79" s="97">
        <f t="shared" si="8"/>
        <v>2279</v>
      </c>
      <c r="L79" s="101">
        <f t="shared" si="10"/>
        <v>5.4991192722534568E-2</v>
      </c>
      <c r="M79" s="43">
        <f t="shared" si="9"/>
        <v>116</v>
      </c>
      <c r="N79" s="43">
        <f t="shared" si="11"/>
        <v>0</v>
      </c>
    </row>
    <row r="80" spans="1:15">
      <c r="A80" s="41">
        <v>78</v>
      </c>
      <c r="B80" s="173" t="s">
        <v>169</v>
      </c>
      <c r="C80" s="30">
        <v>13308</v>
      </c>
      <c r="D80" s="30">
        <v>12992</v>
      </c>
      <c r="E80" s="30">
        <v>12547</v>
      </c>
      <c r="F80" s="30"/>
      <c r="G80" s="30"/>
      <c r="H80" s="30"/>
      <c r="I80" s="100">
        <f t="shared" si="6"/>
        <v>4.1665379878215022E-3</v>
      </c>
      <c r="J80" s="100">
        <f t="shared" si="7"/>
        <v>-5.7183648932972647E-2</v>
      </c>
      <c r="K80" s="97">
        <f t="shared" si="8"/>
        <v>-761</v>
      </c>
      <c r="L80" s="101">
        <f t="shared" si="10"/>
        <v>-1.8362570277248268E-2</v>
      </c>
      <c r="M80" s="43">
        <f t="shared" si="9"/>
        <v>-445</v>
      </c>
      <c r="N80" s="43">
        <f t="shared" si="11"/>
        <v>0</v>
      </c>
    </row>
    <row r="81" spans="1:15">
      <c r="A81" s="41">
        <v>79</v>
      </c>
      <c r="B81" s="173" t="s">
        <v>170</v>
      </c>
      <c r="C81" s="30">
        <v>6081</v>
      </c>
      <c r="D81" s="30">
        <v>6372</v>
      </c>
      <c r="E81" s="30">
        <v>6361</v>
      </c>
      <c r="F81" s="30"/>
      <c r="G81" s="30"/>
      <c r="H81" s="30"/>
      <c r="I81" s="100">
        <f t="shared" si="6"/>
        <v>2.1123255073350264E-3</v>
      </c>
      <c r="J81" s="100">
        <f t="shared" si="7"/>
        <v>4.6045058378556158E-2</v>
      </c>
      <c r="K81" s="97">
        <f t="shared" si="8"/>
        <v>280</v>
      </c>
      <c r="L81" s="101">
        <f t="shared" si="10"/>
        <v>6.7562676447168396E-3</v>
      </c>
      <c r="M81" s="43">
        <f t="shared" si="9"/>
        <v>-11</v>
      </c>
      <c r="N81" s="43">
        <f t="shared" si="11"/>
        <v>0</v>
      </c>
    </row>
    <row r="82" spans="1:15">
      <c r="A82" s="41">
        <v>80</v>
      </c>
      <c r="B82" s="104" t="s">
        <v>171</v>
      </c>
      <c r="C82" s="30">
        <v>18350</v>
      </c>
      <c r="D82" s="30">
        <v>18820</v>
      </c>
      <c r="E82" s="30">
        <v>18817</v>
      </c>
      <c r="F82" s="30"/>
      <c r="G82" s="30"/>
      <c r="H82" s="30"/>
      <c r="I82" s="100">
        <f t="shared" si="6"/>
        <v>6.2486447211952817E-3</v>
      </c>
      <c r="J82" s="100">
        <f t="shared" si="7"/>
        <v>2.5449591280653952E-2</v>
      </c>
      <c r="K82" s="97">
        <f t="shared" si="8"/>
        <v>467</v>
      </c>
      <c r="L82" s="101">
        <f t="shared" si="10"/>
        <v>1.1268489250295586E-2</v>
      </c>
      <c r="M82" s="43">
        <f t="shared" si="9"/>
        <v>-3</v>
      </c>
      <c r="N82" s="43">
        <f t="shared" si="11"/>
        <v>0</v>
      </c>
    </row>
    <row r="83" spans="1:15">
      <c r="A83" s="41">
        <v>81</v>
      </c>
      <c r="B83" s="104" t="s">
        <v>172</v>
      </c>
      <c r="C83" s="30">
        <v>12383</v>
      </c>
      <c r="D83" s="30">
        <v>12398</v>
      </c>
      <c r="E83" s="30">
        <v>12394</v>
      </c>
      <c r="F83" s="30"/>
      <c r="G83" s="30"/>
      <c r="H83" s="30"/>
      <c r="I83" s="100">
        <f t="shared" si="6"/>
        <v>4.1157305986339121E-3</v>
      </c>
      <c r="J83" s="100">
        <f t="shared" si="7"/>
        <v>8.8831462488896064E-4</v>
      </c>
      <c r="K83" s="97">
        <f t="shared" si="8"/>
        <v>11</v>
      </c>
      <c r="L83" s="101">
        <f t="shared" si="10"/>
        <v>2.654248003281616E-4</v>
      </c>
      <c r="M83" s="43">
        <f t="shared" si="9"/>
        <v>-4</v>
      </c>
      <c r="N83" s="43">
        <f t="shared" si="11"/>
        <v>0</v>
      </c>
    </row>
    <row r="84" spans="1:15" s="110" customFormat="1">
      <c r="A84" s="193" t="s">
        <v>173</v>
      </c>
      <c r="B84" s="193"/>
      <c r="C84" s="64">
        <v>2969930</v>
      </c>
      <c r="D84" s="64">
        <v>3006828</v>
      </c>
      <c r="E84" s="64">
        <v>3011373</v>
      </c>
      <c r="F84" s="64"/>
      <c r="G84" s="64"/>
      <c r="H84" s="64"/>
      <c r="I84" s="100">
        <f t="shared" si="6"/>
        <v>1</v>
      </c>
      <c r="J84" s="100">
        <f t="shared" si="7"/>
        <v>1.3954200940762914E-2</v>
      </c>
      <c r="K84" s="97">
        <f t="shared" si="8"/>
        <v>41443</v>
      </c>
      <c r="L84" s="101">
        <f t="shared" si="10"/>
        <v>1</v>
      </c>
      <c r="M84" s="112">
        <f t="shared" si="9"/>
        <v>4545</v>
      </c>
      <c r="N84" s="43">
        <f t="shared" si="11"/>
        <v>0</v>
      </c>
      <c r="O84" s="19"/>
    </row>
    <row r="85" spans="1:15">
      <c r="C85" s="136"/>
      <c r="D85" s="135"/>
      <c r="E85" s="137"/>
      <c r="F85" s="141"/>
      <c r="G85" s="141"/>
      <c r="H85" s="141"/>
      <c r="L85" s="12"/>
    </row>
    <row r="86" spans="1:15">
      <c r="E86" s="11"/>
      <c r="F86" s="141"/>
    </row>
    <row r="87" spans="1:15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2018-07-26T14:27:55Z</dcterms:modified>
</cp:coreProperties>
</file>