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4620" windowHeight="7260" tabRatio="869" activeTab="2"/>
  </bookViews>
  <sheets>
    <sheet name="İşsizlikSigortası_Başvuru" sheetId="8" r:id="rId1"/>
    <sheet name="İşsizlikSigortası_Ödeme" sheetId="9" r:id="rId2"/>
    <sheet name="İŞKUR_Kayıtlıişsiz" sheetId="39" r:id="rId3"/>
    <sheet name="TÜİK_15+işgücü" sheetId="37" r:id="rId4"/>
    <sheet name="TÜİK_15-24işgücü" sheetId="38" r:id="rId5"/>
    <sheet name="TÜİK_15-24işgücü_erkek" sheetId="41" r:id="rId6"/>
    <sheet name="TÜİK_15-24işgücü_kadın" sheetId="42" r:id="rId7"/>
  </sheets>
  <definedNames>
    <definedName name="_xlnm._FilterDatabase" localSheetId="0" hidden="1">İşsizlikSigortası_Başvuru!$A$2:$H$84</definedName>
    <definedName name="_xlnm._FilterDatabase" localSheetId="1" hidden="1">İşsizlikSigortası_Ödeme!$A$2:$I$84</definedName>
  </definedNames>
  <calcPr calcId="145621"/>
  <fileRecoveryPr autoRecover="0"/>
</workbook>
</file>

<file path=xl/calcChain.xml><?xml version="1.0" encoding="utf-8"?>
<calcChain xmlns="http://schemas.openxmlformats.org/spreadsheetml/2006/main">
  <c r="F42" i="39" l="1"/>
  <c r="F43" i="39"/>
  <c r="F41" i="39"/>
  <c r="Q25" i="39" l="1"/>
  <c r="Q26" i="39"/>
  <c r="Q27" i="39"/>
  <c r="Q28" i="39"/>
  <c r="Q29" i="39"/>
  <c r="Q30" i="39"/>
  <c r="Q31" i="39"/>
  <c r="Q32" i="39"/>
  <c r="Q33" i="39"/>
  <c r="Q34" i="39"/>
  <c r="Q35" i="39"/>
  <c r="K25" i="39"/>
  <c r="K26" i="39"/>
  <c r="K27" i="39"/>
  <c r="K28" i="39"/>
  <c r="K29" i="39"/>
  <c r="K30" i="39"/>
  <c r="K31" i="39"/>
  <c r="K32" i="39"/>
  <c r="K33" i="39"/>
  <c r="K34" i="39"/>
  <c r="K35" i="39"/>
  <c r="E26" i="39" l="1"/>
  <c r="E31" i="39"/>
  <c r="E27" i="39"/>
  <c r="E28" i="39"/>
  <c r="E30" i="39"/>
  <c r="E25" i="39"/>
  <c r="E29" i="39"/>
  <c r="E33" i="39"/>
  <c r="E32" i="39"/>
  <c r="E34" i="39"/>
  <c r="E35" i="39"/>
  <c r="E13" i="39"/>
  <c r="E15" i="39"/>
  <c r="E12" i="39"/>
  <c r="E17" i="39"/>
  <c r="E14" i="39"/>
  <c r="E11" i="39"/>
  <c r="E16" i="39"/>
  <c r="E18" i="39"/>
  <c r="E3" i="39" l="1"/>
  <c r="E4" i="39"/>
  <c r="E5" i="39"/>
  <c r="P35" i="39"/>
  <c r="J35" i="39"/>
  <c r="D35" i="39"/>
  <c r="P34" i="39"/>
  <c r="J34" i="39"/>
  <c r="D34" i="39"/>
  <c r="P33" i="39"/>
  <c r="J33" i="39"/>
  <c r="D32" i="39"/>
  <c r="P32" i="39"/>
  <c r="J32" i="39"/>
  <c r="D33" i="39"/>
  <c r="P31" i="39"/>
  <c r="J31" i="39"/>
  <c r="D29" i="39"/>
  <c r="P30" i="39"/>
  <c r="J30" i="39"/>
  <c r="D25" i="39"/>
  <c r="P29" i="39"/>
  <c r="J29" i="39"/>
  <c r="D30" i="39"/>
  <c r="P28" i="39"/>
  <c r="J28" i="39"/>
  <c r="D28" i="39"/>
  <c r="P27" i="39"/>
  <c r="J27" i="39"/>
  <c r="D27" i="39"/>
  <c r="P26" i="39"/>
  <c r="J26" i="39"/>
  <c r="D31" i="39"/>
  <c r="P25" i="39"/>
  <c r="J25" i="39"/>
  <c r="D26" i="39"/>
  <c r="D18" i="39"/>
  <c r="D16" i="39"/>
  <c r="D11" i="39"/>
  <c r="D14" i="39"/>
  <c r="D17" i="39"/>
  <c r="D12" i="39"/>
  <c r="D15" i="39"/>
  <c r="D13" i="39"/>
  <c r="D5" i="39"/>
  <c r="D4" i="39"/>
  <c r="D3" i="39"/>
  <c r="L84" i="9" l="1"/>
  <c r="K84" i="9"/>
  <c r="J84" i="9"/>
  <c r="I84" i="9"/>
  <c r="H84" i="9"/>
  <c r="L83" i="9"/>
  <c r="K83" i="9"/>
  <c r="J83" i="9"/>
  <c r="I83" i="9"/>
  <c r="H83" i="9"/>
  <c r="L82" i="9"/>
  <c r="K82" i="9"/>
  <c r="J82" i="9"/>
  <c r="I82" i="9"/>
  <c r="H82" i="9"/>
  <c r="L81" i="9"/>
  <c r="K81" i="9"/>
  <c r="J81" i="9"/>
  <c r="I81" i="9"/>
  <c r="H81" i="9"/>
  <c r="L80" i="9"/>
  <c r="K80" i="9"/>
  <c r="J80" i="9"/>
  <c r="I80" i="9"/>
  <c r="H80" i="9"/>
  <c r="L79" i="9"/>
  <c r="K79" i="9"/>
  <c r="J79" i="9"/>
  <c r="I79" i="9"/>
  <c r="H79" i="9"/>
  <c r="L78" i="9"/>
  <c r="K78" i="9"/>
  <c r="J78" i="9"/>
  <c r="I78" i="9"/>
  <c r="H78" i="9"/>
  <c r="L77" i="9"/>
  <c r="K77" i="9"/>
  <c r="J77" i="9"/>
  <c r="I77" i="9"/>
  <c r="H77" i="9"/>
  <c r="L76" i="9"/>
  <c r="K76" i="9"/>
  <c r="J76" i="9"/>
  <c r="I76" i="9"/>
  <c r="H76" i="9"/>
  <c r="L75" i="9"/>
  <c r="K75" i="9"/>
  <c r="J75" i="9"/>
  <c r="I75" i="9"/>
  <c r="H75" i="9"/>
  <c r="L74" i="9"/>
  <c r="K74" i="9"/>
  <c r="J74" i="9"/>
  <c r="I74" i="9"/>
  <c r="H74" i="9"/>
  <c r="L73" i="9"/>
  <c r="K73" i="9"/>
  <c r="J73" i="9"/>
  <c r="I73" i="9"/>
  <c r="H73" i="9"/>
  <c r="L72" i="9"/>
  <c r="K72" i="9"/>
  <c r="J72" i="9"/>
  <c r="I72" i="9"/>
  <c r="H72" i="9"/>
  <c r="L71" i="9"/>
  <c r="K71" i="9"/>
  <c r="J71" i="9"/>
  <c r="I71" i="9"/>
  <c r="H71" i="9"/>
  <c r="L70" i="9"/>
  <c r="K70" i="9"/>
  <c r="J70" i="9"/>
  <c r="I70" i="9"/>
  <c r="H70" i="9"/>
  <c r="L69" i="9"/>
  <c r="K69" i="9"/>
  <c r="J69" i="9"/>
  <c r="I69" i="9"/>
  <c r="H69" i="9"/>
  <c r="L68" i="9"/>
  <c r="K68" i="9"/>
  <c r="J68" i="9"/>
  <c r="I68" i="9"/>
  <c r="H68" i="9"/>
  <c r="L67" i="9"/>
  <c r="K67" i="9"/>
  <c r="J67" i="9"/>
  <c r="I67" i="9"/>
  <c r="H67" i="9"/>
  <c r="L66" i="9"/>
  <c r="K66" i="9"/>
  <c r="J66" i="9"/>
  <c r="I66" i="9"/>
  <c r="H66" i="9"/>
  <c r="L65" i="9"/>
  <c r="K65" i="9"/>
  <c r="J65" i="9"/>
  <c r="I65" i="9"/>
  <c r="H65" i="9"/>
  <c r="L64" i="9"/>
  <c r="K64" i="9"/>
  <c r="J64" i="9"/>
  <c r="I64" i="9"/>
  <c r="H64" i="9"/>
  <c r="L63" i="9"/>
  <c r="K63" i="9"/>
  <c r="J63" i="9"/>
  <c r="I63" i="9"/>
  <c r="H63" i="9"/>
  <c r="L62" i="9"/>
  <c r="K62" i="9"/>
  <c r="J62" i="9"/>
  <c r="I62" i="9"/>
  <c r="H62" i="9"/>
  <c r="L61" i="9"/>
  <c r="K61" i="9"/>
  <c r="J61" i="9"/>
  <c r="I61" i="9"/>
  <c r="H61" i="9"/>
  <c r="L60" i="9"/>
  <c r="K60" i="9"/>
  <c r="J60" i="9"/>
  <c r="I60" i="9"/>
  <c r="H60" i="9"/>
  <c r="L59" i="9"/>
  <c r="K59" i="9"/>
  <c r="J59" i="9"/>
  <c r="I59" i="9"/>
  <c r="H59" i="9"/>
  <c r="L58" i="9"/>
  <c r="K58" i="9"/>
  <c r="J58" i="9"/>
  <c r="I58" i="9"/>
  <c r="H58" i="9"/>
  <c r="L57" i="9"/>
  <c r="K57" i="9"/>
  <c r="J57" i="9"/>
  <c r="I57" i="9"/>
  <c r="H57" i="9"/>
  <c r="L56" i="9"/>
  <c r="K56" i="9"/>
  <c r="J56" i="9"/>
  <c r="I56" i="9"/>
  <c r="H56" i="9"/>
  <c r="L55" i="9"/>
  <c r="K55" i="9"/>
  <c r="J55" i="9"/>
  <c r="I55" i="9"/>
  <c r="H55" i="9"/>
  <c r="L54" i="9"/>
  <c r="K54" i="9"/>
  <c r="J54" i="9"/>
  <c r="I54" i="9"/>
  <c r="H54" i="9"/>
  <c r="L53" i="9"/>
  <c r="K53" i="9"/>
  <c r="J53" i="9"/>
  <c r="I53" i="9"/>
  <c r="H53" i="9"/>
  <c r="L52" i="9"/>
  <c r="K52" i="9"/>
  <c r="J52" i="9"/>
  <c r="I52" i="9"/>
  <c r="H52" i="9"/>
  <c r="L51" i="9"/>
  <c r="K51" i="9"/>
  <c r="J51" i="9"/>
  <c r="I51" i="9"/>
  <c r="H51" i="9"/>
  <c r="L50" i="9"/>
  <c r="K50" i="9"/>
  <c r="J50" i="9"/>
  <c r="I50" i="9"/>
  <c r="H50" i="9"/>
  <c r="L49" i="9"/>
  <c r="K49" i="9"/>
  <c r="J49" i="9"/>
  <c r="I49" i="9"/>
  <c r="H49" i="9"/>
  <c r="L48" i="9"/>
  <c r="K48" i="9"/>
  <c r="J48" i="9"/>
  <c r="I48" i="9"/>
  <c r="H48" i="9"/>
  <c r="L47" i="9"/>
  <c r="K47" i="9"/>
  <c r="J47" i="9"/>
  <c r="I47" i="9"/>
  <c r="H47" i="9"/>
  <c r="L46" i="9"/>
  <c r="K46" i="9"/>
  <c r="J46" i="9"/>
  <c r="I46" i="9"/>
  <c r="H46" i="9"/>
  <c r="L45" i="9"/>
  <c r="K45" i="9"/>
  <c r="J45" i="9"/>
  <c r="I45" i="9"/>
  <c r="H45" i="9"/>
  <c r="L44" i="9"/>
  <c r="K44" i="9"/>
  <c r="J44" i="9"/>
  <c r="I44" i="9"/>
  <c r="H44" i="9"/>
  <c r="L43" i="9"/>
  <c r="K43" i="9"/>
  <c r="J43" i="9"/>
  <c r="I43" i="9"/>
  <c r="H43" i="9"/>
  <c r="L42" i="9"/>
  <c r="K42" i="9"/>
  <c r="J42" i="9"/>
  <c r="I42" i="9"/>
  <c r="H42" i="9"/>
  <c r="L41" i="9"/>
  <c r="K41" i="9"/>
  <c r="J41" i="9"/>
  <c r="I41" i="9"/>
  <c r="H41" i="9"/>
  <c r="L40" i="9"/>
  <c r="K40" i="9"/>
  <c r="J40" i="9"/>
  <c r="I40" i="9"/>
  <c r="H40" i="9"/>
  <c r="L39" i="9"/>
  <c r="K39" i="9"/>
  <c r="J39" i="9"/>
  <c r="I39" i="9"/>
  <c r="H39" i="9"/>
  <c r="L38" i="9"/>
  <c r="K38" i="9"/>
  <c r="J38" i="9"/>
  <c r="I38" i="9"/>
  <c r="H38" i="9"/>
  <c r="L37" i="9"/>
  <c r="K37" i="9"/>
  <c r="J37" i="9"/>
  <c r="I37" i="9"/>
  <c r="H37" i="9"/>
  <c r="L36" i="9"/>
  <c r="K36" i="9"/>
  <c r="J36" i="9"/>
  <c r="I36" i="9"/>
  <c r="H36" i="9"/>
  <c r="L35" i="9"/>
  <c r="K35" i="9"/>
  <c r="J35" i="9"/>
  <c r="I35" i="9"/>
  <c r="H35" i="9"/>
  <c r="L34" i="9"/>
  <c r="K34" i="9"/>
  <c r="J34" i="9"/>
  <c r="I34" i="9"/>
  <c r="H34" i="9"/>
  <c r="L33" i="9"/>
  <c r="K33" i="9"/>
  <c r="J33" i="9"/>
  <c r="I33" i="9"/>
  <c r="H33" i="9"/>
  <c r="L32" i="9"/>
  <c r="K32" i="9"/>
  <c r="J32" i="9"/>
  <c r="I32" i="9"/>
  <c r="H32" i="9"/>
  <c r="L31" i="9"/>
  <c r="K31" i="9"/>
  <c r="J31" i="9"/>
  <c r="I31" i="9"/>
  <c r="H31" i="9"/>
  <c r="L30" i="9"/>
  <c r="K30" i="9"/>
  <c r="J30" i="9"/>
  <c r="I30" i="9"/>
  <c r="H30" i="9"/>
  <c r="L29" i="9"/>
  <c r="K29" i="9"/>
  <c r="J29" i="9"/>
  <c r="I29" i="9"/>
  <c r="H29" i="9"/>
  <c r="L28" i="9"/>
  <c r="K28" i="9"/>
  <c r="J28" i="9"/>
  <c r="I28" i="9"/>
  <c r="H28" i="9"/>
  <c r="L27" i="9"/>
  <c r="K27" i="9"/>
  <c r="J27" i="9"/>
  <c r="I27" i="9"/>
  <c r="H27" i="9"/>
  <c r="L26" i="9"/>
  <c r="K26" i="9"/>
  <c r="J26" i="9"/>
  <c r="I26" i="9"/>
  <c r="H26" i="9"/>
  <c r="L25" i="9"/>
  <c r="K25" i="9"/>
  <c r="J25" i="9"/>
  <c r="I25" i="9"/>
  <c r="H25" i="9"/>
  <c r="L24" i="9"/>
  <c r="K24" i="9"/>
  <c r="J24" i="9"/>
  <c r="I24" i="9"/>
  <c r="H24" i="9"/>
  <c r="L23" i="9"/>
  <c r="K23" i="9"/>
  <c r="J23" i="9"/>
  <c r="I23" i="9"/>
  <c r="H23" i="9"/>
  <c r="L22" i="9"/>
  <c r="K22" i="9"/>
  <c r="J22" i="9"/>
  <c r="I22" i="9"/>
  <c r="H22" i="9"/>
  <c r="L21" i="9"/>
  <c r="K21" i="9"/>
  <c r="J21" i="9"/>
  <c r="I21" i="9"/>
  <c r="H21" i="9"/>
  <c r="L20" i="9"/>
  <c r="K20" i="9"/>
  <c r="J20" i="9"/>
  <c r="I20" i="9"/>
  <c r="H20" i="9"/>
  <c r="L19" i="9"/>
  <c r="K19" i="9"/>
  <c r="J19" i="9"/>
  <c r="I19" i="9"/>
  <c r="H19" i="9"/>
  <c r="L18" i="9"/>
  <c r="K18" i="9"/>
  <c r="J18" i="9"/>
  <c r="I18" i="9"/>
  <c r="H18" i="9"/>
  <c r="L17" i="9"/>
  <c r="K17" i="9"/>
  <c r="J17" i="9"/>
  <c r="I17" i="9"/>
  <c r="H17" i="9"/>
  <c r="L16" i="9"/>
  <c r="K16" i="9"/>
  <c r="J16" i="9"/>
  <c r="I16" i="9"/>
  <c r="H16" i="9"/>
  <c r="L15" i="9"/>
  <c r="K15" i="9"/>
  <c r="J15" i="9"/>
  <c r="I15" i="9"/>
  <c r="H15" i="9"/>
  <c r="L14" i="9"/>
  <c r="K14" i="9"/>
  <c r="J14" i="9"/>
  <c r="I14" i="9"/>
  <c r="H14" i="9"/>
  <c r="L13" i="9"/>
  <c r="K13" i="9"/>
  <c r="J13" i="9"/>
  <c r="I13" i="9"/>
  <c r="H13" i="9"/>
  <c r="L12" i="9"/>
  <c r="K12" i="9"/>
  <c r="J12" i="9"/>
  <c r="I12" i="9"/>
  <c r="H12" i="9"/>
  <c r="L11" i="9"/>
  <c r="K11" i="9"/>
  <c r="J11" i="9"/>
  <c r="I11" i="9"/>
  <c r="H11" i="9"/>
  <c r="L10" i="9"/>
  <c r="K10" i="9"/>
  <c r="J10" i="9"/>
  <c r="I10" i="9"/>
  <c r="H10" i="9"/>
  <c r="L9" i="9"/>
  <c r="K9" i="9"/>
  <c r="J9" i="9"/>
  <c r="I9" i="9"/>
  <c r="H9" i="9"/>
  <c r="L8" i="9"/>
  <c r="K8" i="9"/>
  <c r="J8" i="9"/>
  <c r="I8" i="9"/>
  <c r="H8" i="9"/>
  <c r="L7" i="9"/>
  <c r="K7" i="9"/>
  <c r="J7" i="9"/>
  <c r="I7" i="9"/>
  <c r="H7" i="9"/>
  <c r="L6" i="9"/>
  <c r="K6" i="9"/>
  <c r="J6" i="9"/>
  <c r="I6" i="9"/>
  <c r="H6" i="9"/>
  <c r="L5" i="9"/>
  <c r="K5" i="9"/>
  <c r="J5" i="9"/>
  <c r="I5" i="9"/>
  <c r="H5" i="9"/>
  <c r="L4" i="9"/>
  <c r="K4" i="9"/>
  <c r="J4" i="9"/>
  <c r="I4" i="9"/>
  <c r="H4" i="9"/>
  <c r="L3" i="9"/>
  <c r="K3" i="9"/>
  <c r="J3" i="9"/>
  <c r="I3" i="9"/>
  <c r="H3" i="9"/>
  <c r="L84" i="8"/>
  <c r="K84" i="8"/>
  <c r="J84" i="8"/>
  <c r="I84" i="8"/>
  <c r="H84" i="8"/>
  <c r="L83" i="8"/>
  <c r="K83" i="8"/>
  <c r="J83" i="8"/>
  <c r="I83" i="8"/>
  <c r="H83" i="8"/>
  <c r="L82" i="8"/>
  <c r="K82" i="8"/>
  <c r="J82" i="8"/>
  <c r="I82" i="8"/>
  <c r="H82" i="8"/>
  <c r="L81" i="8"/>
  <c r="K81" i="8"/>
  <c r="J81" i="8"/>
  <c r="I81" i="8"/>
  <c r="H81" i="8"/>
  <c r="L80" i="8"/>
  <c r="K80" i="8"/>
  <c r="J80" i="8"/>
  <c r="I80" i="8"/>
  <c r="H80" i="8"/>
  <c r="L79" i="8"/>
  <c r="K79" i="8"/>
  <c r="J79" i="8"/>
  <c r="I79" i="8"/>
  <c r="H79" i="8"/>
  <c r="L78" i="8"/>
  <c r="K78" i="8"/>
  <c r="J78" i="8"/>
  <c r="I78" i="8"/>
  <c r="H78" i="8"/>
  <c r="L77" i="8"/>
  <c r="K77" i="8"/>
  <c r="J77" i="8"/>
  <c r="I77" i="8"/>
  <c r="H77" i="8"/>
  <c r="L76" i="8"/>
  <c r="K76" i="8"/>
  <c r="J76" i="8"/>
  <c r="I76" i="8"/>
  <c r="H76" i="8"/>
  <c r="L75" i="8"/>
  <c r="K75" i="8"/>
  <c r="J75" i="8"/>
  <c r="I75" i="8"/>
  <c r="H75" i="8"/>
  <c r="L74" i="8"/>
  <c r="K74" i="8"/>
  <c r="J74" i="8"/>
  <c r="I74" i="8"/>
  <c r="H74" i="8"/>
  <c r="L73" i="8"/>
  <c r="K73" i="8"/>
  <c r="J73" i="8"/>
  <c r="I73" i="8"/>
  <c r="H73" i="8"/>
  <c r="L72" i="8"/>
  <c r="K72" i="8"/>
  <c r="J72" i="8"/>
  <c r="I72" i="8"/>
  <c r="H72" i="8"/>
  <c r="L71" i="8"/>
  <c r="K71" i="8"/>
  <c r="J71" i="8"/>
  <c r="I71" i="8"/>
  <c r="H71" i="8"/>
  <c r="L70" i="8"/>
  <c r="K70" i="8"/>
  <c r="J70" i="8"/>
  <c r="I70" i="8"/>
  <c r="H70" i="8"/>
  <c r="L69" i="8"/>
  <c r="K69" i="8"/>
  <c r="J69" i="8"/>
  <c r="I69" i="8"/>
  <c r="H69" i="8"/>
  <c r="L68" i="8"/>
  <c r="K68" i="8"/>
  <c r="J68" i="8"/>
  <c r="I68" i="8"/>
  <c r="H68" i="8"/>
  <c r="L67" i="8"/>
  <c r="K67" i="8"/>
  <c r="J67" i="8"/>
  <c r="I67" i="8"/>
  <c r="H67" i="8"/>
  <c r="L66" i="8"/>
  <c r="K66" i="8"/>
  <c r="J66" i="8"/>
  <c r="I66" i="8"/>
  <c r="H66" i="8"/>
  <c r="L65" i="8"/>
  <c r="K65" i="8"/>
  <c r="J65" i="8"/>
  <c r="I65" i="8"/>
  <c r="H65" i="8"/>
  <c r="L64" i="8"/>
  <c r="K64" i="8"/>
  <c r="J64" i="8"/>
  <c r="I64" i="8"/>
  <c r="H64" i="8"/>
  <c r="L63" i="8"/>
  <c r="K63" i="8"/>
  <c r="J63" i="8"/>
  <c r="I63" i="8"/>
  <c r="H63" i="8"/>
  <c r="L62" i="8"/>
  <c r="K62" i="8"/>
  <c r="J62" i="8"/>
  <c r="I62" i="8"/>
  <c r="H62" i="8"/>
  <c r="L61" i="8"/>
  <c r="K61" i="8"/>
  <c r="J61" i="8"/>
  <c r="I61" i="8"/>
  <c r="H61" i="8"/>
  <c r="L60" i="8"/>
  <c r="K60" i="8"/>
  <c r="J60" i="8"/>
  <c r="I60" i="8"/>
  <c r="H60" i="8"/>
  <c r="L59" i="8"/>
  <c r="K59" i="8"/>
  <c r="J59" i="8"/>
  <c r="I59" i="8"/>
  <c r="H59" i="8"/>
  <c r="L58" i="8"/>
  <c r="K58" i="8"/>
  <c r="J58" i="8"/>
  <c r="I58" i="8"/>
  <c r="H58" i="8"/>
  <c r="L57" i="8"/>
  <c r="K57" i="8"/>
  <c r="J57" i="8"/>
  <c r="I57" i="8"/>
  <c r="H57" i="8"/>
  <c r="L56" i="8"/>
  <c r="K56" i="8"/>
  <c r="J56" i="8"/>
  <c r="I56" i="8"/>
  <c r="H56" i="8"/>
  <c r="L55" i="8"/>
  <c r="K55" i="8"/>
  <c r="J55" i="8"/>
  <c r="I55" i="8"/>
  <c r="H55" i="8"/>
  <c r="L54" i="8"/>
  <c r="K54" i="8"/>
  <c r="J54" i="8"/>
  <c r="I54" i="8"/>
  <c r="H54" i="8"/>
  <c r="L53" i="8"/>
  <c r="K53" i="8"/>
  <c r="J53" i="8"/>
  <c r="I53" i="8"/>
  <c r="H53" i="8"/>
  <c r="L52" i="8"/>
  <c r="K52" i="8"/>
  <c r="J52" i="8"/>
  <c r="I52" i="8"/>
  <c r="H52" i="8"/>
  <c r="L51" i="8"/>
  <c r="K51" i="8"/>
  <c r="J51" i="8"/>
  <c r="I51" i="8"/>
  <c r="H51" i="8"/>
  <c r="L50" i="8"/>
  <c r="K50" i="8"/>
  <c r="J50" i="8"/>
  <c r="I50" i="8"/>
  <c r="H50" i="8"/>
  <c r="L49" i="8"/>
  <c r="K49" i="8"/>
  <c r="J49" i="8"/>
  <c r="I49" i="8"/>
  <c r="H49" i="8"/>
  <c r="L48" i="8"/>
  <c r="K48" i="8"/>
  <c r="J48" i="8"/>
  <c r="I48" i="8"/>
  <c r="H48" i="8"/>
  <c r="L47" i="8"/>
  <c r="K47" i="8"/>
  <c r="J47" i="8"/>
  <c r="I47" i="8"/>
  <c r="H47" i="8"/>
  <c r="L46" i="8"/>
  <c r="K46" i="8"/>
  <c r="J46" i="8"/>
  <c r="I46" i="8"/>
  <c r="H46" i="8"/>
  <c r="L45" i="8"/>
  <c r="K45" i="8"/>
  <c r="J45" i="8"/>
  <c r="I45" i="8"/>
  <c r="H45" i="8"/>
  <c r="L44" i="8"/>
  <c r="K44" i="8"/>
  <c r="J44" i="8"/>
  <c r="I44" i="8"/>
  <c r="H44" i="8"/>
  <c r="L43" i="8"/>
  <c r="K43" i="8"/>
  <c r="J43" i="8"/>
  <c r="I43" i="8"/>
  <c r="H43" i="8"/>
  <c r="L42" i="8"/>
  <c r="K42" i="8"/>
  <c r="J42" i="8"/>
  <c r="I42" i="8"/>
  <c r="H42" i="8"/>
  <c r="L41" i="8"/>
  <c r="K41" i="8"/>
  <c r="J41" i="8"/>
  <c r="I41" i="8"/>
  <c r="H41" i="8"/>
  <c r="L40" i="8"/>
  <c r="K40" i="8"/>
  <c r="J40" i="8"/>
  <c r="I40" i="8"/>
  <c r="H40" i="8"/>
  <c r="L39" i="8"/>
  <c r="K39" i="8"/>
  <c r="J39" i="8"/>
  <c r="I39" i="8"/>
  <c r="H39" i="8"/>
  <c r="L38" i="8"/>
  <c r="K38" i="8"/>
  <c r="J38" i="8"/>
  <c r="I38" i="8"/>
  <c r="H38" i="8"/>
  <c r="L37" i="8"/>
  <c r="K37" i="8"/>
  <c r="J37" i="8"/>
  <c r="I37" i="8"/>
  <c r="H37" i="8"/>
  <c r="L36" i="8"/>
  <c r="K36" i="8"/>
  <c r="J36" i="8"/>
  <c r="I36" i="8"/>
  <c r="H36" i="8"/>
  <c r="L35" i="8"/>
  <c r="K35" i="8"/>
  <c r="J35" i="8"/>
  <c r="I35" i="8"/>
  <c r="H35" i="8"/>
  <c r="L34" i="8"/>
  <c r="K34" i="8"/>
  <c r="J34" i="8"/>
  <c r="I34" i="8"/>
  <c r="H34" i="8"/>
  <c r="L33" i="8"/>
  <c r="K33" i="8"/>
  <c r="J33" i="8"/>
  <c r="I33" i="8"/>
  <c r="H33" i="8"/>
  <c r="L32" i="8"/>
  <c r="K32" i="8"/>
  <c r="J32" i="8"/>
  <c r="I32" i="8"/>
  <c r="H32" i="8"/>
  <c r="L31" i="8"/>
  <c r="K31" i="8"/>
  <c r="J31" i="8"/>
  <c r="I31" i="8"/>
  <c r="H31" i="8"/>
  <c r="L30" i="8"/>
  <c r="K30" i="8"/>
  <c r="J30" i="8"/>
  <c r="I30" i="8"/>
  <c r="H30" i="8"/>
  <c r="L29" i="8"/>
  <c r="K29" i="8"/>
  <c r="J29" i="8"/>
  <c r="I29" i="8"/>
  <c r="H29" i="8"/>
  <c r="L28" i="8"/>
  <c r="K28" i="8"/>
  <c r="J28" i="8"/>
  <c r="I28" i="8"/>
  <c r="H28" i="8"/>
  <c r="L27" i="8"/>
  <c r="K27" i="8"/>
  <c r="J27" i="8"/>
  <c r="I27" i="8"/>
  <c r="H27" i="8"/>
  <c r="L26" i="8"/>
  <c r="K26" i="8"/>
  <c r="J26" i="8"/>
  <c r="I26" i="8"/>
  <c r="H26" i="8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K22" i="8"/>
  <c r="J22" i="8"/>
  <c r="I22" i="8"/>
  <c r="H22" i="8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K15" i="8"/>
  <c r="J15" i="8"/>
  <c r="I15" i="8"/>
  <c r="H15" i="8"/>
  <c r="L14" i="8"/>
  <c r="K14" i="8"/>
  <c r="J14" i="8"/>
  <c r="I14" i="8"/>
  <c r="H14" i="8"/>
  <c r="L13" i="8"/>
  <c r="K13" i="8"/>
  <c r="J13" i="8"/>
  <c r="I13" i="8"/>
  <c r="H13" i="8"/>
  <c r="L12" i="8"/>
  <c r="K12" i="8"/>
  <c r="J12" i="8"/>
  <c r="I12" i="8"/>
  <c r="H12" i="8"/>
  <c r="L11" i="8"/>
  <c r="K11" i="8"/>
  <c r="J11" i="8"/>
  <c r="I11" i="8"/>
  <c r="H11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L6" i="8"/>
  <c r="K6" i="8"/>
  <c r="J6" i="8"/>
  <c r="I6" i="8"/>
  <c r="H6" i="8"/>
  <c r="L5" i="8"/>
  <c r="K5" i="8"/>
  <c r="J5" i="8"/>
  <c r="I5" i="8"/>
  <c r="H5" i="8"/>
  <c r="L4" i="8"/>
  <c r="K4" i="8"/>
  <c r="J4" i="8"/>
  <c r="I4" i="8"/>
  <c r="H4" i="8"/>
  <c r="L3" i="8"/>
  <c r="K3" i="8"/>
  <c r="J3" i="8"/>
  <c r="I3" i="8"/>
  <c r="H3" i="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7">
    <s v="10.0.32.95 IskurBIAS_201806 Iskur"/>
    <s v="[Measures].[Kayitli Issiz]"/>
    <s v="{[Tarih].[Yil-Ay].[Ay].&amp;[2018]&amp;[6]}"/>
    <s v="10.0.32.95 IskurBIAS_201906 Iskur"/>
    <s v="{[Tarih].[Yil-Ay].[Ay].&amp;[2019]&amp;[6]}"/>
    <s v="[Cinsiyet].[Cinsiyet].&amp;[2]"/>
    <s v="[Cinsiyet].[Cinsiyet].&amp;[3]"/>
    <s v="[Isgucu Durum Bekleme Sure].[Isgucu Durum Bekleme Sure].[All]"/>
    <s v="[Ogrenim Durum].[Ogrenim Durum].&amp;[6]"/>
    <s v="[Ogrenim Durum].[Ogrenim Durum].&amp;[1]"/>
    <s v="[Ogrenim Durum].[Ogrenim Durum].&amp;[2]"/>
    <s v="[Ogrenim Durum].[Ogrenim Durum].&amp;[4]"/>
    <s v="[Ogrenim Durum].[Ogrenim Durum].&amp;[3]"/>
    <s v="[Ogrenim Durum].[Ogrenim Durum].&amp;[7]"/>
    <s v="[Ogrenim Durum].[Ogrenim Durum].&amp;[5]"/>
    <s v="[Ogrenim Durum].[Ogrenim Durum].&amp;[8]"/>
    <s v="[Yas Grup].[Yas Grup].&amp;[3]"/>
    <s v="[Yas Grup].[Yas Grup].&amp;[2]"/>
    <s v="[Yas Grup].[Yas Grup].&amp;[8]"/>
    <s v="[Yas Grup].[Yas Grup].&amp;[4]"/>
    <s v="[Yas Grup].[Yas Grup].&amp;[5]"/>
    <s v="[Yas Grup].[Yas Grup].&amp;[7]"/>
    <s v="[Yas Grup].[Yas Grup].&amp;[6]"/>
    <s v="[Yas Grup].[Yas Grup].&amp;[9]"/>
    <s v="[Yas Grup].[Yas Grup].&amp;[10]"/>
    <s v="[Yas Grup].[Yas Grup].&amp;[11]"/>
    <s v="[Yas Grup].[Yas Grup].&amp;[12]"/>
  </metadataStrings>
  <mdxMetadata count="47">
    <mdx n="0" f="v">
      <t c="2">
        <n x="1"/>
        <n x="2" s="1"/>
      </t>
    </mdx>
    <mdx n="3" f="v">
      <t c="2">
        <n x="1"/>
        <n x="4" s="1"/>
      </t>
    </mdx>
    <mdx n="0" f="v">
      <t c="3">
        <n x="1"/>
        <n x="2" s="1"/>
        <n x="5"/>
      </t>
    </mdx>
    <mdx n="3" f="v">
      <t c="3">
        <n x="1"/>
        <n x="4" s="1"/>
        <n x="5"/>
      </t>
    </mdx>
    <mdx n="0" f="v">
      <t c="3">
        <n x="1"/>
        <n x="2" s="1"/>
        <n x="6"/>
      </t>
    </mdx>
    <mdx n="3" f="v">
      <t c="3">
        <n x="1"/>
        <n x="4" s="1"/>
        <n x="6"/>
      </t>
    </mdx>
    <mdx n="3" f="v">
      <t c="4">
        <n x="1"/>
        <n x="7"/>
        <n x="4" s="1"/>
        <n x="8"/>
      </t>
    </mdx>
    <mdx n="3" f="v">
      <t c="4">
        <n x="1"/>
        <n x="7"/>
        <n x="4" s="1"/>
        <n x="9"/>
      </t>
    </mdx>
    <mdx n="3" f="v">
      <t c="4">
        <n x="1"/>
        <n x="7"/>
        <n x="4" s="1"/>
        <n x="11"/>
      </t>
    </mdx>
    <mdx n="3" f="v">
      <t c="4">
        <n x="1"/>
        <n x="7"/>
        <n x="4" s="1"/>
        <n x="13"/>
      </t>
    </mdx>
    <mdx n="3" f="v">
      <t c="4">
        <n x="1"/>
        <n x="7"/>
        <n x="4" s="1"/>
        <n x="14"/>
      </t>
    </mdx>
    <mdx n="3" f="v">
      <t c="4">
        <n x="1"/>
        <n x="7"/>
        <n x="4" s="1"/>
        <n x="12"/>
      </t>
    </mdx>
    <mdx n="3" f="v">
      <t c="4">
        <n x="1"/>
        <n x="7"/>
        <n x="4" s="1"/>
        <n x="10"/>
      </t>
    </mdx>
    <mdx n="3" f="v">
      <t c="4">
        <n x="1"/>
        <n x="7"/>
        <n x="4" s="1"/>
        <n x="15"/>
      </t>
    </mdx>
    <mdx n="3" f="v">
      <t c="4">
        <n x="1"/>
        <n x="7"/>
        <n x="16"/>
        <n x="4" s="1"/>
      </t>
    </mdx>
    <mdx n="3" f="v">
      <t c="5">
        <n x="1"/>
        <n x="7"/>
        <n x="17"/>
        <n x="4" s="1"/>
        <n x="6"/>
      </t>
    </mdx>
    <mdx n="3" f="v">
      <t c="5">
        <n x="1"/>
        <n x="7"/>
        <n x="17"/>
        <n x="4" s="1"/>
        <n x="5"/>
      </t>
    </mdx>
    <mdx n="3" f="v">
      <t c="4">
        <n x="1"/>
        <n x="7"/>
        <n x="18"/>
        <n x="4" s="1"/>
      </t>
    </mdx>
    <mdx n="3" f="v">
      <t c="5">
        <n x="1"/>
        <n x="7"/>
        <n x="16"/>
        <n x="4" s="1"/>
        <n x="6"/>
      </t>
    </mdx>
    <mdx n="3" f="v">
      <t c="5">
        <n x="1"/>
        <n x="7"/>
        <n x="16"/>
        <n x="4" s="1"/>
        <n x="5"/>
      </t>
    </mdx>
    <mdx n="3" f="v">
      <t c="4">
        <n x="1"/>
        <n x="7"/>
        <n x="19"/>
        <n x="4" s="1"/>
      </t>
    </mdx>
    <mdx n="3" f="v">
      <t c="5">
        <n x="1"/>
        <n x="7"/>
        <n x="19"/>
        <n x="4" s="1"/>
        <n x="6"/>
      </t>
    </mdx>
    <mdx n="3" f="v">
      <t c="5">
        <n x="1"/>
        <n x="7"/>
        <n x="19"/>
        <n x="4" s="1"/>
        <n x="5"/>
      </t>
    </mdx>
    <mdx n="3" f="v">
      <t c="4">
        <n x="1"/>
        <n x="7"/>
        <n x="20"/>
        <n x="4" s="1"/>
      </t>
    </mdx>
    <mdx n="3" f="v">
      <t c="5">
        <n x="1"/>
        <n x="7"/>
        <n x="20"/>
        <n x="4" s="1"/>
        <n x="6"/>
      </t>
    </mdx>
    <mdx n="3" f="v">
      <t c="5">
        <n x="1"/>
        <n x="7"/>
        <n x="20"/>
        <n x="4" s="1"/>
        <n x="5"/>
      </t>
    </mdx>
    <mdx n="3" f="v">
      <t c="4">
        <n x="1"/>
        <n x="7"/>
        <n x="21"/>
        <n x="4" s="1"/>
      </t>
    </mdx>
    <mdx n="3" f="v">
      <t c="5">
        <n x="1"/>
        <n x="7"/>
        <n x="22"/>
        <n x="4" s="1"/>
        <n x="6"/>
      </t>
    </mdx>
    <mdx n="3" f="v">
      <t c="5">
        <n x="1"/>
        <n x="7"/>
        <n x="22"/>
        <n x="4" s="1"/>
        <n x="5"/>
      </t>
    </mdx>
    <mdx n="3" f="v">
      <t c="4">
        <n x="1"/>
        <n x="7"/>
        <n x="17"/>
        <n x="4" s="1"/>
      </t>
    </mdx>
    <mdx n="3" f="v">
      <t c="5">
        <n x="1"/>
        <n x="7"/>
        <n x="21"/>
        <n x="4" s="1"/>
        <n x="6"/>
      </t>
    </mdx>
    <mdx n="3" f="v">
      <t c="5">
        <n x="1"/>
        <n x="7"/>
        <n x="21"/>
        <n x="4" s="1"/>
        <n x="5"/>
      </t>
    </mdx>
    <mdx n="3" f="v">
      <t c="4">
        <n x="1"/>
        <n x="7"/>
        <n x="22"/>
        <n x="4" s="1"/>
      </t>
    </mdx>
    <mdx n="3" f="v">
      <t c="5">
        <n x="1"/>
        <n x="7"/>
        <n x="18"/>
        <n x="4" s="1"/>
        <n x="6"/>
      </t>
    </mdx>
    <mdx n="3" f="v">
      <t c="5">
        <n x="1"/>
        <n x="7"/>
        <n x="18"/>
        <n x="4" s="1"/>
        <n x="5"/>
      </t>
    </mdx>
    <mdx n="3" f="v">
      <t c="4">
        <n x="1"/>
        <n x="7"/>
        <n x="23"/>
        <n x="4" s="1"/>
      </t>
    </mdx>
    <mdx n="3" f="v">
      <t c="5">
        <n x="1"/>
        <n x="7"/>
        <n x="24"/>
        <n x="4" s="1"/>
        <n x="6"/>
      </t>
    </mdx>
    <mdx n="3" f="v">
      <t c="5">
        <n x="1"/>
        <n x="7"/>
        <n x="24"/>
        <n x="4" s="1"/>
        <n x="5"/>
      </t>
    </mdx>
    <mdx n="3" f="v">
      <t c="4">
        <n x="1"/>
        <n x="7"/>
        <n x="24"/>
        <n x="4" s="1"/>
      </t>
    </mdx>
    <mdx n="3" f="v">
      <t c="5">
        <n x="1"/>
        <n x="7"/>
        <n x="23"/>
        <n x="4" s="1"/>
        <n x="6"/>
      </t>
    </mdx>
    <mdx n="3" f="v">
      <t c="5">
        <n x="1"/>
        <n x="7"/>
        <n x="23"/>
        <n x="4" s="1"/>
        <n x="5"/>
      </t>
    </mdx>
    <mdx n="3" f="v">
      <t c="4">
        <n x="1"/>
        <n x="7"/>
        <n x="25"/>
        <n x="4" s="1"/>
      </t>
    </mdx>
    <mdx n="3" f="v">
      <t c="5">
        <n x="1"/>
        <n x="7"/>
        <n x="25"/>
        <n x="4" s="1"/>
        <n x="6"/>
      </t>
    </mdx>
    <mdx n="3" f="v">
      <t c="5">
        <n x="1"/>
        <n x="7"/>
        <n x="25"/>
        <n x="4" s="1"/>
        <n x="5"/>
      </t>
    </mdx>
    <mdx n="3" f="v">
      <t c="4">
        <n x="1"/>
        <n x="7"/>
        <n x="26"/>
        <n x="4" s="1"/>
      </t>
    </mdx>
    <mdx n="3" f="v">
      <t c="5">
        <n x="1"/>
        <n x="7"/>
        <n x="26"/>
        <n x="4" s="1"/>
        <n x="6"/>
      </t>
    </mdx>
    <mdx n="3" f="v">
      <t c="5">
        <n x="1"/>
        <n x="7"/>
        <n x="26"/>
        <n x="4" s="1"/>
        <n x="5"/>
      </t>
    </mdx>
  </mdxMetadata>
  <valueMetadata count="4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</valueMetadata>
</metadata>
</file>

<file path=xl/sharedStrings.xml><?xml version="1.0" encoding="utf-8"?>
<sst xmlns="http://schemas.openxmlformats.org/spreadsheetml/2006/main" count="285" uniqueCount="134">
  <si>
    <t>Aylar</t>
  </si>
  <si>
    <t>DİYARBAKIR</t>
  </si>
  <si>
    <t>KIRKLARELİ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</si>
  <si>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</si>
  <si>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</si>
  <si>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</si>
  <si>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</si>
  <si>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</si>
  <si>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</si>
  <si>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</si>
  <si>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</si>
  <si>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</si>
  <si>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</si>
  <si>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</si>
  <si>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</si>
  <si>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</si>
  <si>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</si>
  <si>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</si>
  <si>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</si>
  <si>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</si>
  <si>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</si>
  <si>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</si>
  <si>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</si>
  <si>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</si>
  <si>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</si>
  <si>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</si>
  <si>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</si>
  <si>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</si>
  <si>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</si>
  <si>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</si>
  <si>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</si>
  <si>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</si>
  <si>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</si>
  <si>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</si>
  <si>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</si>
  <si>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</si>
  <si>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</si>
  <si>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</si>
  <si>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</si>
  <si>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</si>
  <si>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</si>
  <si>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</si>
  <si>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</si>
  <si>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</si>
  <si>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</si>
  <si>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</si>
  <si>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</si>
  <si>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</si>
  <si>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</si>
  <si>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</si>
  <si>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</si>
  <si>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</si>
  <si>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</si>
  <si>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</si>
  <si>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</si>
  <si>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</si>
  <si>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</si>
  <si>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</si>
  <si>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</si>
  <si>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</si>
  <si>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</si>
  <si>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</si>
  <si>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</si>
  <si>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</si>
  <si>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</si>
  <si>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</si>
  <si>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</si>
  <si>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</si>
  <si>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</si>
  <si>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</si>
  <si>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</si>
  <si>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</si>
  <si>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</si>
  <si>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</si>
  <si>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</si>
  <si>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</si>
  <si>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</si>
  <si>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</si>
  <si>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</si>
  <si>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</si>
  <si>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</si>
  <si>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</si>
  <si>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</si>
  <si>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</si>
  <si>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Geçen Aya Göre Değişim</t>
  </si>
  <si>
    <t>Mevsimsellikten Arındırılmış Veri</t>
  </si>
  <si>
    <t>Mevsimsellikten Arındırılmamış Veri</t>
  </si>
  <si>
    <t>Geçen Aya Göre Değişim- MA</t>
  </si>
  <si>
    <t>İşsiz Sayısı</t>
  </si>
  <si>
    <t>İstihdam Edilenler</t>
  </si>
  <si>
    <t>İşsizlik oranı</t>
  </si>
  <si>
    <t>İstihdam Oranı</t>
  </si>
  <si>
    <t>KAYITLI İŞSİZ</t>
  </si>
  <si>
    <t>Sütun1</t>
  </si>
  <si>
    <t>Haz.18</t>
  </si>
  <si>
    <t>Haz.19</t>
  </si>
  <si>
    <t>Değişim</t>
  </si>
  <si>
    <t>Toplam</t>
  </si>
  <si>
    <t>Kadın</t>
  </si>
  <si>
    <t>Erkek</t>
  </si>
  <si>
    <t>ÖĞRENİM DURUMLARINA GÖRE KAYITLI İŞSİZ</t>
  </si>
  <si>
    <t>ERKEK</t>
  </si>
  <si>
    <t>KADIN</t>
  </si>
  <si>
    <t>Lisans</t>
  </si>
  <si>
    <t>Okur Yazar Olmayan</t>
  </si>
  <si>
    <t>Okur Yazar</t>
  </si>
  <si>
    <t>Ortaöğretim (Lise ve Dengi)</t>
  </si>
  <si>
    <t>İlköğretim</t>
  </si>
  <si>
    <t>Yüksek Lisans</t>
  </si>
  <si>
    <t>Önlisans</t>
  </si>
  <si>
    <t>Doktora</t>
  </si>
  <si>
    <t>YAŞ GRUPLARINA GÖRE KAYITLI İŞSİZ</t>
  </si>
  <si>
    <t>20-24</t>
  </si>
  <si>
    <t>15-19</t>
  </si>
  <si>
    <t>45-49</t>
  </si>
  <si>
    <t>25-29</t>
  </si>
  <si>
    <t>30-34</t>
  </si>
  <si>
    <t>40-44</t>
  </si>
  <si>
    <t>35-39</t>
  </si>
  <si>
    <t>55-59</t>
  </si>
  <si>
    <t>50-54</t>
  </si>
  <si>
    <t>60-64</t>
  </si>
  <si>
    <t>65 +</t>
  </si>
  <si>
    <t>Fark</t>
  </si>
  <si>
    <t>İlin Payı (Mayıs 2019)</t>
  </si>
  <si>
    <t>Başvuru Sayısındaki Değişim (Mayıs 2019 - Mayıs 2018)</t>
  </si>
  <si>
    <t>Başvuru Sayısındaki Fark (Mayıs 2019 - Mayıs 2018)</t>
  </si>
  <si>
    <t>İlin Payı (Mayıs 2018)</t>
  </si>
  <si>
    <t>Ödeme Yapılan Kişi Sayısındaki Değişim (Mayıs 2019 - Mayıs 2018)</t>
  </si>
  <si>
    <t>Ödeme Yapılan Kişi Sayısındaki Fark (Mayıs 2019 - Mayıs 2018)</t>
  </si>
  <si>
    <t>15-24</t>
  </si>
  <si>
    <t>15-64</t>
  </si>
  <si>
    <t>15+</t>
  </si>
  <si>
    <t>YAŞ GRUPLARINA  VE CİNSİYETE GÖRE KAYITLI İŞSİZ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</si>
</sst>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₺_-;\-* #,##0.00\ _₺_-;_-* &quot;-&quot;??\ _₺_-;_-@_-"/>
    <numFmt numFmtId="164" formatCode="_-* #,##0.00\ _T_L_-;\-* #,##0.00\ _T_L_-;_-* &quot;-&quot;??\ _T_L_-;_-@_-"/>
    <numFmt numFmtId="166" formatCode="0.0%"/>
    <numFmt numFmtId="167" formatCode="0.0"/>
    <numFmt numFmtId="171" formatCode="General_)"/>
    <numFmt numFmtId="172" formatCode="###\ ###"/>
    <numFmt numFmtId="173" formatCode="###\ ###\ ###"/>
  </numFmts>
  <fonts count="7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u/>
      <sz val="10"/>
      <color indexed="12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9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charset val="162"/>
      <scheme val="maj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charset val="16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charset val="162"/>
      <scheme val="minor"/>
    </font>
    <font>
      <b/>
      <sz val="11"/>
      <color indexed="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8"/>
      <color rgb="FF800080"/>
      <name val="Calibri"/>
      <family val="2"/>
      <charset val="162"/>
      <scheme val="minor"/>
    </font>
    <font>
      <u/>
      <sz val="8"/>
      <color indexed="39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 Tur"/>
      <charset val="162"/>
    </font>
    <font>
      <sz val="10"/>
      <name val="Arial"/>
      <family val="2"/>
      <charset val="162"/>
    </font>
    <font>
      <sz val="9"/>
      <color indexed="8"/>
      <name val="Arial"/>
      <family val="2"/>
      <charset val="162"/>
    </font>
    <font>
      <sz val="9"/>
      <color theme="1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907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/>
    <xf numFmtId="0" fontId="4" fillId="0" borderId="0"/>
    <xf numFmtId="0" fontId="1" fillId="0" borderId="0"/>
    <xf numFmtId="164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7" applyNumberFormat="0" applyFill="0" applyAlignment="0" applyProtection="0"/>
    <xf numFmtId="0" fontId="18" fillId="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17" borderId="0" applyNumberFormat="0" applyBorder="0" applyAlignment="0" applyProtection="0"/>
    <xf numFmtId="0" fontId="1" fillId="16" borderId="0" applyNumberFormat="0" applyBorder="0" applyAlignment="0" applyProtection="0"/>
    <xf numFmtId="0" fontId="7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4" fillId="15" borderId="0" applyNumberFormat="0" applyBorder="0" applyAlignment="0" applyProtection="0"/>
    <xf numFmtId="0" fontId="44" fillId="17" borderId="0" applyNumberFormat="0" applyBorder="0" applyAlignment="0" applyProtection="0"/>
    <xf numFmtId="0" fontId="1" fillId="16" borderId="0" applyNumberFormat="0" applyBorder="0" applyAlignment="0" applyProtection="0"/>
    <xf numFmtId="0" fontId="7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4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25" borderId="0" applyNumberFormat="0" applyBorder="0" applyAlignment="0" applyProtection="0"/>
    <xf numFmtId="0" fontId="4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" fillId="25" borderId="0" applyNumberFormat="0" applyBorder="0" applyAlignment="0" applyProtection="0"/>
    <xf numFmtId="0" fontId="44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15" borderId="0" applyNumberFormat="0" applyBorder="0" applyAlignment="0" applyProtection="0"/>
    <xf numFmtId="0" fontId="45" fillId="1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7" fillId="17" borderId="0" applyNumberFormat="0" applyBorder="0" applyAlignment="0" applyProtection="0"/>
    <xf numFmtId="0" fontId="45" fillId="1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1" fillId="25" borderId="0" applyNumberFormat="0" applyBorder="0" applyAlignment="0" applyProtection="0"/>
    <xf numFmtId="0" fontId="4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1" fillId="30" borderId="0" applyNumberFormat="0" applyBorder="0" applyAlignment="0" applyProtection="0"/>
    <xf numFmtId="0" fontId="45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45" fillId="13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17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2" fillId="0" borderId="0"/>
    <xf numFmtId="0" fontId="2" fillId="0" borderId="0"/>
    <xf numFmtId="0" fontId="15" fillId="15" borderId="6" applyNumberFormat="0" applyAlignment="0" applyProtection="0"/>
    <xf numFmtId="0" fontId="56" fillId="15" borderId="6" applyNumberFormat="0" applyAlignment="0" applyProtection="0"/>
    <xf numFmtId="0" fontId="27" fillId="30" borderId="17" applyNumberFormat="0" applyAlignment="0" applyProtection="0"/>
    <xf numFmtId="0" fontId="27" fillId="30" borderId="17" applyNumberFormat="0" applyAlignment="0" applyProtection="0"/>
    <xf numFmtId="0" fontId="14" fillId="25" borderId="5" applyNumberFormat="0" applyAlignment="0" applyProtection="0"/>
    <xf numFmtId="0" fontId="57" fillId="25" borderId="5" applyNumberFormat="0" applyAlignment="0" applyProtection="0"/>
    <xf numFmtId="0" fontId="28" fillId="23" borderId="18" applyNumberFormat="0" applyAlignment="0" applyProtection="0"/>
    <xf numFmtId="0" fontId="28" fillId="23" borderId="18" applyNumberFormat="0" applyAlignment="0" applyProtection="0"/>
    <xf numFmtId="0" fontId="16" fillId="15" borderId="5" applyNumberFormat="0" applyAlignment="0" applyProtection="0"/>
    <xf numFmtId="0" fontId="58" fillId="15" borderId="5" applyNumberFormat="0" applyAlignment="0" applyProtection="0"/>
    <xf numFmtId="0" fontId="29" fillId="30" borderId="18" applyNumberFormat="0" applyAlignment="0" applyProtection="0"/>
    <xf numFmtId="0" fontId="29" fillId="30" borderId="18" applyNumberFormat="0" applyAlignment="0" applyProtection="0"/>
    <xf numFmtId="0" fontId="59" fillId="6" borderId="8" applyNumberFormat="0" applyAlignment="0" applyProtection="0"/>
    <xf numFmtId="0" fontId="30" fillId="34" borderId="19" applyNumberFormat="0" applyAlignment="0" applyProtection="0"/>
    <xf numFmtId="0" fontId="30" fillId="34" borderId="19" applyNumberFormat="0" applyAlignment="0" applyProtection="0"/>
    <xf numFmtId="0" fontId="60" fillId="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5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171" fontId="2" fillId="0" borderId="0"/>
    <xf numFmtId="0" fontId="5" fillId="0" borderId="0"/>
    <xf numFmtId="0" fontId="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7" fillId="0" borderId="0"/>
    <xf numFmtId="0" fontId="41" fillId="0" borderId="0"/>
    <xf numFmtId="171" fontId="2" fillId="0" borderId="0"/>
    <xf numFmtId="171" fontId="2" fillId="0" borderId="0"/>
    <xf numFmtId="0" fontId="1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5" fillId="0" borderId="0"/>
    <xf numFmtId="0" fontId="5" fillId="0" borderId="0"/>
    <xf numFmtId="171" fontId="2" fillId="0" borderId="0"/>
    <xf numFmtId="0" fontId="44" fillId="0" borderId="0"/>
    <xf numFmtId="0" fontId="5" fillId="0" borderId="0"/>
    <xf numFmtId="0" fontId="5" fillId="0" borderId="0"/>
    <xf numFmtId="171" fontId="2" fillId="0" borderId="0"/>
    <xf numFmtId="0" fontId="5" fillId="0" borderId="0"/>
    <xf numFmtId="0" fontId="5" fillId="0" borderId="0"/>
    <xf numFmtId="171" fontId="2" fillId="0" borderId="0"/>
    <xf numFmtId="0" fontId="5" fillId="0" borderId="0"/>
    <xf numFmtId="0" fontId="5" fillId="0" borderId="0"/>
    <xf numFmtId="171" fontId="2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15" borderId="0" applyNumberFormat="0" applyBorder="0" applyAlignment="0" applyProtection="0"/>
    <xf numFmtId="0" fontId="23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2" fillId="19" borderId="20" applyNumberFormat="0" applyFont="0" applyAlignment="0" applyProtection="0"/>
    <xf numFmtId="0" fontId="2" fillId="19" borderId="20" applyNumberFormat="0" applyFont="0" applyAlignment="0" applyProtection="0"/>
    <xf numFmtId="0" fontId="64" fillId="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43" fillId="0" borderId="0"/>
    <xf numFmtId="0" fontId="8" fillId="0" borderId="21" applyNumberFormat="0" applyFill="0" applyAlignment="0" applyProtection="0"/>
    <xf numFmtId="0" fontId="65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1" fillId="32" borderId="0" applyNumberFormat="0" applyBorder="0" applyAlignment="0" applyProtection="0"/>
    <xf numFmtId="0" fontId="45" fillId="3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5" fillId="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45" fillId="11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1" fillId="38" borderId="0" applyNumberFormat="0" applyBorder="0" applyAlignment="0" applyProtection="0"/>
    <xf numFmtId="0" fontId="45" fillId="3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45" fillId="1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45" fillId="1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5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19" borderId="0" applyNumberFormat="0" applyBorder="0" applyAlignment="0" applyProtection="0"/>
    <xf numFmtId="0" fontId="2" fillId="0" borderId="0"/>
    <xf numFmtId="0" fontId="7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4" fontId="2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/>
    <xf numFmtId="0" fontId="2" fillId="0" borderId="0"/>
    <xf numFmtId="0" fontId="68" fillId="0" borderId="0"/>
    <xf numFmtId="164" fontId="68" fillId="0" borderId="0" applyFont="0" applyFill="0" applyBorder="0" applyAlignment="0" applyProtection="0"/>
  </cellStyleXfs>
  <cellXfs count="64">
    <xf numFmtId="0" fontId="0" fillId="0" borderId="0" xfId="0"/>
    <xf numFmtId="17" fontId="9" fillId="2" borderId="1" xfId="0" applyNumberFormat="1" applyFont="1" applyFill="1" applyBorder="1" applyAlignment="1">
      <alignment horizontal="center" vertical="center" wrapText="1"/>
    </xf>
    <xf numFmtId="17" fontId="9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17" fontId="9" fillId="2" borderId="3" xfId="0" applyNumberFormat="1" applyFont="1" applyFill="1" applyBorder="1" applyAlignment="1">
      <alignment horizontal="center" vertical="center"/>
    </xf>
    <xf numFmtId="3" fontId="0" fillId="0" borderId="4" xfId="0" applyNumberFormat="1" applyBorder="1"/>
    <xf numFmtId="166" fontId="10" fillId="0" borderId="4" xfId="8" applyNumberFormat="1" applyFont="1" applyFill="1" applyBorder="1"/>
    <xf numFmtId="0" fontId="10" fillId="0" borderId="4" xfId="0" applyFont="1" applyFill="1" applyBorder="1"/>
    <xf numFmtId="0" fontId="9" fillId="0" borderId="4" xfId="0" applyFont="1" applyFill="1" applyBorder="1"/>
    <xf numFmtId="17" fontId="9" fillId="2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/>
    <xf numFmtId="0" fontId="0" fillId="0" borderId="0" xfId="0" applyBorder="1"/>
    <xf numFmtId="3" fontId="9" fillId="0" borderId="4" xfId="0" applyNumberFormat="1" applyFont="1" applyBorder="1"/>
    <xf numFmtId="3" fontId="9" fillId="0" borderId="4" xfId="0" applyNumberFormat="1" applyFont="1" applyFill="1" applyBorder="1"/>
    <xf numFmtId="3" fontId="8" fillId="0" borderId="4" xfId="0" applyNumberFormat="1" applyFont="1" applyBorder="1"/>
    <xf numFmtId="3" fontId="10" fillId="0" borderId="4" xfId="0" applyNumberFormat="1" applyFont="1" applyBorder="1"/>
    <xf numFmtId="3" fontId="67" fillId="0" borderId="4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17" fontId="9" fillId="2" borderId="1" xfId="0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/>
    <xf numFmtId="166" fontId="0" fillId="0" borderId="0" xfId="8" applyNumberFormat="1" applyFont="1"/>
    <xf numFmtId="0" fontId="0" fillId="0" borderId="0" xfId="0" applyFill="1"/>
    <xf numFmtId="0" fontId="0" fillId="0" borderId="0" xfId="0"/>
    <xf numFmtId="17" fontId="0" fillId="0" borderId="0" xfId="0" applyNumberFormat="1" applyBorder="1"/>
    <xf numFmtId="3" fontId="0" fillId="0" borderId="0" xfId="0" applyNumberFormat="1" applyFill="1" applyBorder="1"/>
    <xf numFmtId="3" fontId="0" fillId="0" borderId="0" xfId="0" applyNumberFormat="1" applyBorder="1"/>
    <xf numFmtId="0" fontId="8" fillId="2" borderId="4" xfId="0" applyFont="1" applyFill="1" applyBorder="1" applyAlignment="1">
      <alignment horizontal="center" vertical="center" wrapText="1"/>
    </xf>
    <xf numFmtId="17" fontId="0" fillId="0" borderId="4" xfId="0" applyNumberFormat="1" applyBorder="1"/>
    <xf numFmtId="172" fontId="69" fillId="0" borderId="0" xfId="0" applyNumberFormat="1" applyFont="1" applyAlignment="1">
      <alignment horizontal="right"/>
    </xf>
    <xf numFmtId="172" fontId="70" fillId="0" borderId="0" xfId="0" applyNumberFormat="1" applyFont="1" applyAlignment="1">
      <alignment horizontal="right"/>
    </xf>
    <xf numFmtId="173" fontId="69" fillId="0" borderId="0" xfId="0" applyNumberFormat="1" applyFont="1" applyAlignment="1">
      <alignment horizontal="right"/>
    </xf>
    <xf numFmtId="172" fontId="70" fillId="0" borderId="0" xfId="0" applyNumberFormat="1" applyFont="1" applyFill="1" applyAlignment="1">
      <alignment horizontal="right"/>
    </xf>
    <xf numFmtId="0" fontId="8" fillId="2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7" fontId="70" fillId="0" borderId="0" xfId="0" applyNumberFormat="1" applyFont="1" applyAlignment="1">
      <alignment horizontal="right"/>
    </xf>
    <xf numFmtId="167" fontId="69" fillId="0" borderId="0" xfId="0" applyNumberFormat="1" applyFont="1" applyAlignment="1">
      <alignment horizontal="right"/>
    </xf>
    <xf numFmtId="167" fontId="70" fillId="0" borderId="0" xfId="0" applyNumberFormat="1" applyFont="1" applyFill="1" applyAlignment="1">
      <alignment horizontal="right"/>
    </xf>
    <xf numFmtId="167" fontId="6" fillId="0" borderId="0" xfId="0" applyNumberFormat="1" applyFont="1" applyAlignment="1">
      <alignment horizontal="right"/>
    </xf>
    <xf numFmtId="0" fontId="0" fillId="2" borderId="0" xfId="0" applyFont="1" applyFill="1"/>
    <xf numFmtId="0" fontId="0" fillId="2" borderId="0" xfId="0" applyFill="1"/>
    <xf numFmtId="10" fontId="0" fillId="0" borderId="0" xfId="8" applyNumberFormat="1" applyFont="1" applyBorder="1"/>
    <xf numFmtId="0" fontId="8" fillId="0" borderId="0" xfId="0" applyFont="1"/>
    <xf numFmtId="17" fontId="0" fillId="0" borderId="0" xfId="0" applyNumberFormat="1"/>
    <xf numFmtId="0" fontId="0" fillId="41" borderId="27" xfId="0" applyFont="1" applyFill="1" applyBorder="1"/>
    <xf numFmtId="0" fontId="0" fillId="0" borderId="27" xfId="0" applyFont="1" applyBorder="1"/>
    <xf numFmtId="0" fontId="0" fillId="41" borderId="28" xfId="0" applyFont="1" applyFill="1" applyBorder="1"/>
    <xf numFmtId="166" fontId="0" fillId="41" borderId="28" xfId="8" applyNumberFormat="1" applyFont="1" applyFill="1" applyBorder="1"/>
    <xf numFmtId="166" fontId="0" fillId="41" borderId="29" xfId="8" applyNumberFormat="1" applyFont="1" applyFill="1" applyBorder="1"/>
    <xf numFmtId="0" fontId="0" fillId="0" borderId="28" xfId="0" applyFont="1" applyBorder="1"/>
    <xf numFmtId="166" fontId="0" fillId="0" borderId="28" xfId="8" applyNumberFormat="1" applyFont="1" applyBorder="1"/>
    <xf numFmtId="166" fontId="0" fillId="0" borderId="29" xfId="8" applyNumberFormat="1" applyFont="1" applyBorder="1"/>
    <xf numFmtId="0" fontId="0" fillId="0" borderId="28" xfId="0" applyFont="1" applyBorder="1" applyAlignment="1">
      <alignment horizontal="center"/>
    </xf>
    <xf numFmtId="166" fontId="0" fillId="0" borderId="28" xfId="8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41" borderId="28" xfId="8" applyNumberFormat="1" applyFont="1" applyFill="1" applyBorder="1"/>
    <xf numFmtId="1" fontId="0" fillId="0" borderId="28" xfId="8" applyNumberFormat="1" applyFont="1" applyBorder="1"/>
    <xf numFmtId="0" fontId="9" fillId="40" borderId="23" xfId="0" applyFont="1" applyFill="1" applyBorder="1" applyAlignment="1">
      <alignment horizontal="center"/>
    </xf>
    <xf numFmtId="0" fontId="9" fillId="40" borderId="24" xfId="0" applyFont="1" applyFill="1" applyBorder="1" applyAlignment="1">
      <alignment horizontal="center"/>
    </xf>
    <xf numFmtId="0" fontId="9" fillId="40" borderId="25" xfId="0" applyFont="1" applyFill="1" applyBorder="1" applyAlignment="1">
      <alignment horizontal="center"/>
    </xf>
    <xf numFmtId="0" fontId="0" fillId="41" borderId="28" xfId="0" applyFont="1" applyFill="1" applyBorder="1" applyAlignment="1">
      <alignment horizontal="center"/>
    </xf>
    <xf numFmtId="166" fontId="0" fillId="41" borderId="28" xfId="8" applyNumberFormat="1" applyFont="1" applyFill="1" applyBorder="1" applyAlignment="1">
      <alignment horizontal="center"/>
    </xf>
    <xf numFmtId="166" fontId="0" fillId="41" borderId="29" xfId="8" applyNumberFormat="1" applyFont="1" applyFill="1" applyBorder="1" applyAlignment="1">
      <alignment horizontal="center"/>
    </xf>
  </cellXfs>
  <cellStyles count="907">
    <cellStyle name="%20 - Vurgu1 10" xfId="902"/>
    <cellStyle name="%20 - Vurgu1 2" xfId="33"/>
    <cellStyle name="%20 - Vurgu1 2 2" xfId="38"/>
    <cellStyle name="%20 - Vurgu1 2 3" xfId="40"/>
    <cellStyle name="%20 - Vurgu1 2_25.İL-EMOD-Öncelikli Yaşam" xfId="32"/>
    <cellStyle name="%20 - Vurgu1 3" xfId="31"/>
    <cellStyle name="%20 - Vurgu1 3 2" xfId="30"/>
    <cellStyle name="%20 - Vurgu1 3 3" xfId="29"/>
    <cellStyle name="%20 - Vurgu1 4" xfId="35"/>
    <cellStyle name="%20 - Vurgu1 4 2" xfId="27"/>
    <cellStyle name="%20 - Vurgu1 4 3" xfId="43"/>
    <cellStyle name="%20 - Vurgu1 5" xfId="36"/>
    <cellStyle name="%20 - Vurgu1 6" xfId="793"/>
    <cellStyle name="%20 - Vurgu1 7" xfId="863"/>
    <cellStyle name="%20 - Vurgu1 8" xfId="866"/>
    <cellStyle name="%20 - Vurgu1 9" xfId="887"/>
    <cellStyle name="%20 - Vurgu2 10" xfId="901"/>
    <cellStyle name="%20 - Vurgu2 2" xfId="34"/>
    <cellStyle name="%20 - Vurgu2 2 2" xfId="39"/>
    <cellStyle name="%20 - Vurgu2 2 3" xfId="42"/>
    <cellStyle name="%20 - Vurgu2 2_25.İL-EMOD-Öncelikli Yaşam" xfId="37"/>
    <cellStyle name="%20 - Vurgu2 3" xfId="44"/>
    <cellStyle name="%20 - Vurgu2 3 2" xfId="45"/>
    <cellStyle name="%20 - Vurgu2 3 3" xfId="46"/>
    <cellStyle name="%20 - Vurgu2 4" xfId="47"/>
    <cellStyle name="%20 - Vurgu2 4 2" xfId="48"/>
    <cellStyle name="%20 - Vurgu2 4 3" xfId="49"/>
    <cellStyle name="%20 - Vurgu2 5" xfId="28"/>
    <cellStyle name="%20 - Vurgu2 6" xfId="163"/>
    <cellStyle name="%20 - Vurgu2 7" xfId="862"/>
    <cellStyle name="%20 - Vurgu2 8" xfId="26"/>
    <cellStyle name="%20 - Vurgu2 9" xfId="881"/>
    <cellStyle name="%20 - Vurgu3 10" xfId="900"/>
    <cellStyle name="%20 - Vurgu3 2" xfId="51"/>
    <cellStyle name="%20 - Vurgu3 2 2" xfId="52"/>
    <cellStyle name="%20 - Vurgu3 2 3" xfId="53"/>
    <cellStyle name="%20 - Vurgu3 2_25.İL-EMOD-Öncelikli Yaşam" xfId="54"/>
    <cellStyle name="%20 - Vurgu3 3" xfId="55"/>
    <cellStyle name="%20 - Vurgu3 3 2" xfId="56"/>
    <cellStyle name="%20 - Vurgu3 3 3" xfId="57"/>
    <cellStyle name="%20 - Vurgu3 4" xfId="58"/>
    <cellStyle name="%20 - Vurgu3 4 2" xfId="59"/>
    <cellStyle name="%20 - Vurgu3 4 3" xfId="60"/>
    <cellStyle name="%20 - Vurgu3 5" xfId="50"/>
    <cellStyle name="%20 - Vurgu3 6" xfId="844"/>
    <cellStyle name="%20 - Vurgu3 7" xfId="861"/>
    <cellStyle name="%20 - Vurgu3 8" xfId="875"/>
    <cellStyle name="%20 - Vurgu3 9" xfId="877"/>
    <cellStyle name="%20 - Vurgu4 10" xfId="898"/>
    <cellStyle name="%20 - Vurgu4 2" xfId="62"/>
    <cellStyle name="%20 - Vurgu4 2 2" xfId="63"/>
    <cellStyle name="%20 - Vurgu4 2 3" xfId="64"/>
    <cellStyle name="%20 - Vurgu4 2_25.İL-EMOD-Öncelikli Yaşam" xfId="65"/>
    <cellStyle name="%20 - Vurgu4 3" xfId="66"/>
    <cellStyle name="%20 - Vurgu4 3 2" xfId="67"/>
    <cellStyle name="%20 - Vurgu4 3 3" xfId="68"/>
    <cellStyle name="%20 - Vurgu4 4" xfId="69"/>
    <cellStyle name="%20 - Vurgu4 4 2" xfId="70"/>
    <cellStyle name="%20 - Vurgu4 4 3" xfId="71"/>
    <cellStyle name="%20 - Vurgu4 5" xfId="61"/>
    <cellStyle name="%20 - Vurgu4 6" xfId="845"/>
    <cellStyle name="%20 - Vurgu4 7" xfId="860"/>
    <cellStyle name="%20 - Vurgu4 8" xfId="868"/>
    <cellStyle name="%20 - Vurgu4 9" xfId="886"/>
    <cellStyle name="%20 - Vurgu5 10" xfId="891"/>
    <cellStyle name="%20 - Vurgu5 2" xfId="73"/>
    <cellStyle name="%20 - Vurgu5 2 2" xfId="74"/>
    <cellStyle name="%20 - Vurgu5 2 3" xfId="75"/>
    <cellStyle name="%20 - Vurgu5 2_25.İL-EMOD-Öncelikli Yaşam" xfId="76"/>
    <cellStyle name="%20 - Vurgu5 3" xfId="77"/>
    <cellStyle name="%20 - Vurgu5 3 2" xfId="78"/>
    <cellStyle name="%20 - Vurgu5 3 3" xfId="79"/>
    <cellStyle name="%20 - Vurgu5 4" xfId="80"/>
    <cellStyle name="%20 - Vurgu5 4 2" xfId="81"/>
    <cellStyle name="%20 - Vurgu5 4 3" xfId="82"/>
    <cellStyle name="%20 - Vurgu5 5" xfId="72"/>
    <cellStyle name="%20 - Vurgu5 6" xfId="846"/>
    <cellStyle name="%20 - Vurgu5 7" xfId="859"/>
    <cellStyle name="%20 - Vurgu5 8" xfId="874"/>
    <cellStyle name="%20 - Vurgu5 9" xfId="884"/>
    <cellStyle name="%20 - Vurgu6 10" xfId="892"/>
    <cellStyle name="%20 - Vurgu6 2" xfId="84"/>
    <cellStyle name="%20 - Vurgu6 2 2" xfId="85"/>
    <cellStyle name="%20 - Vurgu6 2 3" xfId="86"/>
    <cellStyle name="%20 - Vurgu6 2_25.İL-EMOD-Öncelikli Yaşam" xfId="87"/>
    <cellStyle name="%20 - Vurgu6 3" xfId="88"/>
    <cellStyle name="%20 - Vurgu6 3 2" xfId="89"/>
    <cellStyle name="%20 - Vurgu6 3 3" xfId="90"/>
    <cellStyle name="%20 - Vurgu6 4" xfId="91"/>
    <cellStyle name="%20 - Vurgu6 4 2" xfId="92"/>
    <cellStyle name="%20 - Vurgu6 4 3" xfId="93"/>
    <cellStyle name="%20 - Vurgu6 5" xfId="83"/>
    <cellStyle name="%20 - Vurgu6 6" xfId="847"/>
    <cellStyle name="%20 - Vurgu6 7" xfId="858"/>
    <cellStyle name="%20 - Vurgu6 8" xfId="864"/>
    <cellStyle name="%20 - Vurgu6 9" xfId="880"/>
    <cellStyle name="%40 - Vurgu1 10" xfId="893"/>
    <cellStyle name="%40 - Vurgu1 2" xfId="95"/>
    <cellStyle name="%40 - Vurgu1 2 2" xfId="96"/>
    <cellStyle name="%40 - Vurgu1 2 3" xfId="97"/>
    <cellStyle name="%40 - Vurgu1 2_25.İL-EMOD-Öncelikli Yaşam" xfId="98"/>
    <cellStyle name="%40 - Vurgu1 3" xfId="99"/>
    <cellStyle name="%40 - Vurgu1 3 2" xfId="100"/>
    <cellStyle name="%40 - Vurgu1 3 3" xfId="101"/>
    <cellStyle name="%40 - Vurgu1 4" xfId="102"/>
    <cellStyle name="%40 - Vurgu1 4 2" xfId="103"/>
    <cellStyle name="%40 - Vurgu1 4 3" xfId="104"/>
    <cellStyle name="%40 - Vurgu1 5" xfId="94"/>
    <cellStyle name="%40 - Vurgu1 6" xfId="848"/>
    <cellStyle name="%40 - Vurgu1 7" xfId="857"/>
    <cellStyle name="%40 - Vurgu1 8" xfId="865"/>
    <cellStyle name="%40 - Vurgu1 9" xfId="888"/>
    <cellStyle name="%40 - Vurgu2" xfId="20" builtinId="35" customBuiltin="1"/>
    <cellStyle name="%40 - Vurgu2 2" xfId="105"/>
    <cellStyle name="%40 - Vurgu2 2 2" xfId="106"/>
    <cellStyle name="%40 - Vurgu2 2 3" xfId="107"/>
    <cellStyle name="%40 - Vurgu2 2_25.İL-EMOD-Öncelikli Yaşam" xfId="108"/>
    <cellStyle name="%40 - Vurgu2 3" xfId="109"/>
    <cellStyle name="%40 - Vurgu2 3 2" xfId="110"/>
    <cellStyle name="%40 - Vurgu2 3 3" xfId="111"/>
    <cellStyle name="%40 - Vurgu2 4" xfId="112"/>
    <cellStyle name="%40 - Vurgu2 4 2" xfId="113"/>
    <cellStyle name="%40 - Vurgu2 4 3" xfId="114"/>
    <cellStyle name="%40 - Vurgu3 10" xfId="894"/>
    <cellStyle name="%40 - Vurgu3 2" xfId="116"/>
    <cellStyle name="%40 - Vurgu3 2 2" xfId="117"/>
    <cellStyle name="%40 - Vurgu3 2 3" xfId="118"/>
    <cellStyle name="%40 - Vurgu3 2_25.İL-EMOD-Öncelikli Yaşam" xfId="119"/>
    <cellStyle name="%40 - Vurgu3 3" xfId="120"/>
    <cellStyle name="%40 - Vurgu3 3 2" xfId="121"/>
    <cellStyle name="%40 - Vurgu3 3 3" xfId="122"/>
    <cellStyle name="%40 - Vurgu3 4" xfId="123"/>
    <cellStyle name="%40 - Vurgu3 4 2" xfId="124"/>
    <cellStyle name="%40 - Vurgu3 4 3" xfId="125"/>
    <cellStyle name="%40 - Vurgu3 5" xfId="115"/>
    <cellStyle name="%40 - Vurgu3 6" xfId="849"/>
    <cellStyle name="%40 - Vurgu3 7" xfId="856"/>
    <cellStyle name="%40 - Vurgu3 8" xfId="871"/>
    <cellStyle name="%40 - Vurgu3 9" xfId="879"/>
    <cellStyle name="%40 - Vurgu4 10" xfId="895"/>
    <cellStyle name="%40 - Vurgu4 2" xfId="127"/>
    <cellStyle name="%40 - Vurgu4 2 2" xfId="128"/>
    <cellStyle name="%40 - Vurgu4 2 3" xfId="129"/>
    <cellStyle name="%40 - Vurgu4 2_25.İL-EMOD-Öncelikli Yaşam" xfId="130"/>
    <cellStyle name="%40 - Vurgu4 3" xfId="131"/>
    <cellStyle name="%40 - Vurgu4 3 2" xfId="132"/>
    <cellStyle name="%40 - Vurgu4 3 3" xfId="133"/>
    <cellStyle name="%40 - Vurgu4 4" xfId="134"/>
    <cellStyle name="%40 - Vurgu4 4 2" xfId="135"/>
    <cellStyle name="%40 - Vurgu4 4 3" xfId="136"/>
    <cellStyle name="%40 - Vurgu4 5" xfId="126"/>
    <cellStyle name="%40 - Vurgu4 6" xfId="850"/>
    <cellStyle name="%40 - Vurgu4 7" xfId="855"/>
    <cellStyle name="%40 - Vurgu4 8" xfId="870"/>
    <cellStyle name="%40 - Vurgu4 9" xfId="876"/>
    <cellStyle name="%40 - Vurgu5 10" xfId="896"/>
    <cellStyle name="%40 - Vurgu5 2" xfId="138"/>
    <cellStyle name="%40 - Vurgu5 2 2" xfId="139"/>
    <cellStyle name="%40 - Vurgu5 2 3" xfId="140"/>
    <cellStyle name="%40 - Vurgu5 2_25.İL-EMOD-Öncelikli Yaşam" xfId="141"/>
    <cellStyle name="%40 - Vurgu5 3" xfId="142"/>
    <cellStyle name="%40 - Vurgu5 3 2" xfId="143"/>
    <cellStyle name="%40 - Vurgu5 3 3" xfId="144"/>
    <cellStyle name="%40 - Vurgu5 4" xfId="145"/>
    <cellStyle name="%40 - Vurgu5 4 2" xfId="146"/>
    <cellStyle name="%40 - Vurgu5 4 3" xfId="147"/>
    <cellStyle name="%40 - Vurgu5 5" xfId="137"/>
    <cellStyle name="%40 - Vurgu5 6" xfId="851"/>
    <cellStyle name="%40 - Vurgu5 7" xfId="854"/>
    <cellStyle name="%40 - Vurgu5 8" xfId="869"/>
    <cellStyle name="%40 - Vurgu5 9" xfId="883"/>
    <cellStyle name="%40 - Vurgu6 10" xfId="897"/>
    <cellStyle name="%40 - Vurgu6 2" xfId="149"/>
    <cellStyle name="%40 - Vurgu6 2 2" xfId="150"/>
    <cellStyle name="%40 - Vurgu6 2 3" xfId="151"/>
    <cellStyle name="%40 - Vurgu6 2_25.İL-EMOD-Öncelikli Yaşam" xfId="152"/>
    <cellStyle name="%40 - Vurgu6 3" xfId="153"/>
    <cellStyle name="%40 - Vurgu6 3 2" xfId="154"/>
    <cellStyle name="%40 - Vurgu6 3 3" xfId="155"/>
    <cellStyle name="%40 - Vurgu6 4" xfId="156"/>
    <cellStyle name="%40 - Vurgu6 4 2" xfId="157"/>
    <cellStyle name="%40 - Vurgu6 4 3" xfId="158"/>
    <cellStyle name="%40 - Vurgu6 5" xfId="148"/>
    <cellStyle name="%40 - Vurgu6 6" xfId="852"/>
    <cellStyle name="%40 - Vurgu6 7" xfId="853"/>
    <cellStyle name="%40 - Vurgu6 8" xfId="867"/>
    <cellStyle name="%40 - Vurgu6 9" xfId="882"/>
    <cellStyle name="%60 - Vurgu1 2" xfId="160"/>
    <cellStyle name="%60 - Vurgu1 3" xfId="161"/>
    <cellStyle name="%60 - Vurgu1 4" xfId="162"/>
    <cellStyle name="%60 - Vurgu1 5" xfId="159"/>
    <cellStyle name="%60 - Vurgu2" xfId="21" builtinId="36" customBuiltin="1"/>
    <cellStyle name="%60 - Vurgu2 2" xfId="164"/>
    <cellStyle name="%60 - Vurgu2 3" xfId="165"/>
    <cellStyle name="%60 - Vurgu2 4" xfId="166"/>
    <cellStyle name="%60 - Vurgu3 2" xfId="168"/>
    <cellStyle name="%60 - Vurgu3 3" xfId="169"/>
    <cellStyle name="%60 - Vurgu3 4" xfId="170"/>
    <cellStyle name="%60 - Vurgu3 5" xfId="167"/>
    <cellStyle name="%60 - Vurgu4 2" xfId="172"/>
    <cellStyle name="%60 - Vurgu4 3" xfId="173"/>
    <cellStyle name="%60 - Vurgu4 4" xfId="174"/>
    <cellStyle name="%60 - Vurgu4 5" xfId="171"/>
    <cellStyle name="%60 - Vurgu5" xfId="24" builtinId="48" customBuiltin="1"/>
    <cellStyle name="%60 - Vurgu5 2" xfId="175"/>
    <cellStyle name="%60 - Vurgu5 3" xfId="176"/>
    <cellStyle name="%60 - Vurgu5 4" xfId="177"/>
    <cellStyle name="%60 - Vurgu6 2" xfId="179"/>
    <cellStyle name="%60 - Vurgu6 3" xfId="180"/>
    <cellStyle name="%60 - Vurgu6 4" xfId="181"/>
    <cellStyle name="%60 - Vurgu6 5" xfId="178"/>
    <cellStyle name="Açıklama Metni" xfId="18" builtinId="53" customBuiltin="1"/>
    <cellStyle name="Açıklama Metni 2" xfId="182"/>
    <cellStyle name="Açıklama Metni 3" xfId="183"/>
    <cellStyle name="Açıklama Metni 4" xfId="184"/>
    <cellStyle name="Ana Başlık 2" xfId="186"/>
    <cellStyle name="Ana Başlık 3" xfId="187"/>
    <cellStyle name="Ana Başlık 4" xfId="188"/>
    <cellStyle name="Ana Başlık 5" xfId="185"/>
    <cellStyle name="Bağlı Hücre" xfId="15" builtinId="24" customBuiltin="1"/>
    <cellStyle name="Bağlı Hücre 2" xfId="189"/>
    <cellStyle name="Bağlı Hücre 3" xfId="190"/>
    <cellStyle name="Bağlı Hücre 4" xfId="191"/>
    <cellStyle name="Başlık 1 2" xfId="193"/>
    <cellStyle name="Başlık 1 3" xfId="194"/>
    <cellStyle name="Başlık 1 4" xfId="195"/>
    <cellStyle name="Başlık 1 5" xfId="192"/>
    <cellStyle name="Başlık 2 2" xfId="197"/>
    <cellStyle name="Başlık 2 3" xfId="198"/>
    <cellStyle name="Başlık 2 4" xfId="199"/>
    <cellStyle name="Başlık 2 5" xfId="196"/>
    <cellStyle name="Başlık 3 2" xfId="201"/>
    <cellStyle name="Başlık 3 3" xfId="202"/>
    <cellStyle name="Başlık 3 4" xfId="203"/>
    <cellStyle name="Başlık 3 5" xfId="200"/>
    <cellStyle name="Başlık 4 2" xfId="205"/>
    <cellStyle name="Başlık 4 3" xfId="206"/>
    <cellStyle name="Başlık 4 4" xfId="207"/>
    <cellStyle name="Başlık 4 5" xfId="204"/>
    <cellStyle name="Binlik Ayracı 2" xfId="1"/>
    <cellStyle name="Binlik Ayracı 3" xfId="10"/>
    <cellStyle name="Binlik Ayracı 4" xfId="9"/>
    <cellStyle name="Comma 2" xfId="208"/>
    <cellStyle name="Comma 2 2" xfId="209"/>
    <cellStyle name="Çıkış 2" xfId="211"/>
    <cellStyle name="Çıkış 3" xfId="212"/>
    <cellStyle name="Çıkış 4" xfId="213"/>
    <cellStyle name="Çıkış 5" xfId="210"/>
    <cellStyle name="Giriş 2" xfId="215"/>
    <cellStyle name="Giriş 3" xfId="216"/>
    <cellStyle name="Giriş 4" xfId="217"/>
    <cellStyle name="Giriş 5" xfId="214"/>
    <cellStyle name="Hesaplama 2" xfId="219"/>
    <cellStyle name="Hesaplama 3" xfId="220"/>
    <cellStyle name="Hesaplama 4" xfId="221"/>
    <cellStyle name="Hesaplama 5" xfId="218"/>
    <cellStyle name="Hyperlink" xfId="2"/>
    <cellStyle name="İşaretli Hücre" xfId="16" builtinId="23" customBuiltin="1"/>
    <cellStyle name="İşaretli Hücre 2" xfId="222"/>
    <cellStyle name="İşaretli Hücre 3" xfId="223"/>
    <cellStyle name="İşaretli Hücre 4" xfId="224"/>
    <cellStyle name="İyi" xfId="12" builtinId="26" customBuiltin="1"/>
    <cellStyle name="İyi 2" xfId="225"/>
    <cellStyle name="İyi 3" xfId="226"/>
    <cellStyle name="İyi 4" xfId="227"/>
    <cellStyle name="İzlenen Köprü 2" xfId="228"/>
    <cellStyle name="Köprü 2" xfId="229"/>
    <cellStyle name="Köprü 3" xfId="230"/>
    <cellStyle name="Kötü" xfId="13" builtinId="27" customBuiltin="1"/>
    <cellStyle name="Kötü 2" xfId="231"/>
    <cellStyle name="Kötü 3" xfId="232"/>
    <cellStyle name="Kötü 4" xfId="233"/>
    <cellStyle name="Normal" xfId="0" builtinId="0"/>
    <cellStyle name="Normal 10" xfId="234"/>
    <cellStyle name="Normal 10 2" xfId="235"/>
    <cellStyle name="Normal 100" xfId="236"/>
    <cellStyle name="Normal 101" xfId="237"/>
    <cellStyle name="Normal 102" xfId="238"/>
    <cellStyle name="Normal 103" xfId="239"/>
    <cellStyle name="Normal 104" xfId="11"/>
    <cellStyle name="Normal 105" xfId="240"/>
    <cellStyle name="Normal 105 2" xfId="241"/>
    <cellStyle name="Normal 106" xfId="242"/>
    <cellStyle name="Normal 107" xfId="243"/>
    <cellStyle name="Normal 108" xfId="244"/>
    <cellStyle name="Normal 109" xfId="245"/>
    <cellStyle name="Normal 109 2" xfId="904"/>
    <cellStyle name="Normal 11" xfId="246"/>
    <cellStyle name="Normal 11 10" xfId="247"/>
    <cellStyle name="Normal 11 11" xfId="248"/>
    <cellStyle name="Normal 11 12" xfId="249"/>
    <cellStyle name="Normal 11 2" xfId="250"/>
    <cellStyle name="Normal 11 2 2" xfId="251"/>
    <cellStyle name="Normal 11 2 3" xfId="252"/>
    <cellStyle name="Normal 11 3" xfId="253"/>
    <cellStyle name="Normal 11 3 2" xfId="254"/>
    <cellStyle name="Normal 11 3 3" xfId="255"/>
    <cellStyle name="Normal 11 4" xfId="256"/>
    <cellStyle name="Normal 11 4 2" xfId="257"/>
    <cellStyle name="Normal 11 4 3" xfId="258"/>
    <cellStyle name="Normal 11 5" xfId="259"/>
    <cellStyle name="Normal 11 5 2" xfId="260"/>
    <cellStyle name="Normal 11 5 3" xfId="261"/>
    <cellStyle name="Normal 11 6" xfId="262"/>
    <cellStyle name="Normal 11 6 2" xfId="263"/>
    <cellStyle name="Normal 11 6 3" xfId="264"/>
    <cellStyle name="Normal 11 7" xfId="265"/>
    <cellStyle name="Normal 11 7 2" xfId="266"/>
    <cellStyle name="Normal 11 7 3" xfId="267"/>
    <cellStyle name="Normal 11 8" xfId="268"/>
    <cellStyle name="Normal 11 8 2" xfId="269"/>
    <cellStyle name="Normal 11 8 3" xfId="270"/>
    <cellStyle name="Normal 11 9" xfId="271"/>
    <cellStyle name="Normal 110" xfId="41"/>
    <cellStyle name="Normal 110 2" xfId="872"/>
    <cellStyle name="Normal 110 3" xfId="899"/>
    <cellStyle name="Normal 111" xfId="878"/>
    <cellStyle name="Normal 111 2" xfId="889"/>
    <cellStyle name="Normal 112" xfId="903"/>
    <cellStyle name="Normal 113" xfId="905"/>
    <cellStyle name="Normal 12" xfId="272"/>
    <cellStyle name="Normal 12 2" xfId="273"/>
    <cellStyle name="Normal 12 2 2" xfId="274"/>
    <cellStyle name="Normal 12 2 3" xfId="275"/>
    <cellStyle name="Normal 12 3" xfId="276"/>
    <cellStyle name="Normal 12 4" xfId="277"/>
    <cellStyle name="Normal 13" xfId="278"/>
    <cellStyle name="Normal 13 2" xfId="279"/>
    <cellStyle name="Normal 13 2 2" xfId="280"/>
    <cellStyle name="Normal 13 2 3" xfId="281"/>
    <cellStyle name="Normal 13 3" xfId="282"/>
    <cellStyle name="Normal 13 4" xfId="283"/>
    <cellStyle name="Normal 14" xfId="284"/>
    <cellStyle name="Normal 14 2" xfId="285"/>
    <cellStyle name="Normal 14 2 2" xfId="286"/>
    <cellStyle name="Normal 14 2 3" xfId="287"/>
    <cellStyle name="Normal 14 3" xfId="288"/>
    <cellStyle name="Normal 15" xfId="289"/>
    <cellStyle name="Normal 15 2" xfId="290"/>
    <cellStyle name="Normal 16" xfId="291"/>
    <cellStyle name="Normal 16 2" xfId="292"/>
    <cellStyle name="Normal 16 2 2" xfId="293"/>
    <cellStyle name="Normal 16 2 3" xfId="294"/>
    <cellStyle name="Normal 16 3" xfId="295"/>
    <cellStyle name="Normal 17" xfId="296"/>
    <cellStyle name="Normal 17 2" xfId="297"/>
    <cellStyle name="Normal 17 2 2" xfId="298"/>
    <cellStyle name="Normal 17 2 3" xfId="299"/>
    <cellStyle name="Normal 17 3" xfId="300"/>
    <cellStyle name="Normal 18" xfId="301"/>
    <cellStyle name="Normal 18 2" xfId="302"/>
    <cellStyle name="Normal 18 3" xfId="303"/>
    <cellStyle name="Normal 18 4" xfId="304"/>
    <cellStyle name="Normal 19" xfId="305"/>
    <cellStyle name="Normal 19 2" xfId="306"/>
    <cellStyle name="Normal 19 3" xfId="307"/>
    <cellStyle name="Normal 19 4" xfId="308"/>
    <cellStyle name="Normal 2" xfId="3"/>
    <cellStyle name="Normal 2 10" xfId="309"/>
    <cellStyle name="Normal 2 10 2" xfId="310"/>
    <cellStyle name="Normal 2 10 3" xfId="311"/>
    <cellStyle name="Normal 2 11" xfId="312"/>
    <cellStyle name="Normal 2 12" xfId="313"/>
    <cellStyle name="Normal 2 13" xfId="314"/>
    <cellStyle name="Normal 2 14" xfId="315"/>
    <cellStyle name="Normal 2 15" xfId="316"/>
    <cellStyle name="Normal 2 16" xfId="317"/>
    <cellStyle name="Normal 2 17" xfId="318"/>
    <cellStyle name="Normal 2 18" xfId="319"/>
    <cellStyle name="Normal 2 19" xfId="320"/>
    <cellStyle name="Normal 2 2" xfId="321"/>
    <cellStyle name="Normal 2 2 2" xfId="322"/>
    <cellStyle name="Normal 2 2 3" xfId="323"/>
    <cellStyle name="Normal 2 2 4" xfId="324"/>
    <cellStyle name="Normal 2 3" xfId="325"/>
    <cellStyle name="Normal 2 3 2" xfId="326"/>
    <cellStyle name="Normal 2 3 2 2" xfId="327"/>
    <cellStyle name="Normal 2 3 3" xfId="328"/>
    <cellStyle name="Normal 2 4" xfId="329"/>
    <cellStyle name="Normal 2 4 10" xfId="330"/>
    <cellStyle name="Normal 2 4 11" xfId="331"/>
    <cellStyle name="Normal 2 4 12" xfId="332"/>
    <cellStyle name="Normal 2 4 2" xfId="333"/>
    <cellStyle name="Normal 2 4 2 2" xfId="334"/>
    <cellStyle name="Normal 2 4 2 3" xfId="335"/>
    <cellStyle name="Normal 2 4 2 4" xfId="336"/>
    <cellStyle name="Normal 2 4 2 5" xfId="337"/>
    <cellStyle name="Normal 2 4 3" xfId="338"/>
    <cellStyle name="Normal 2 4 3 2" xfId="339"/>
    <cellStyle name="Normal 2 4 3 3" xfId="340"/>
    <cellStyle name="Normal 2 4 4" xfId="341"/>
    <cellStyle name="Normal 2 4 4 2" xfId="342"/>
    <cellStyle name="Normal 2 4 4 3" xfId="343"/>
    <cellStyle name="Normal 2 4 5" xfId="344"/>
    <cellStyle name="Normal 2 4 5 2" xfId="345"/>
    <cellStyle name="Normal 2 4 5 3" xfId="346"/>
    <cellStyle name="Normal 2 4 6" xfId="347"/>
    <cellStyle name="Normal 2 4 6 2" xfId="348"/>
    <cellStyle name="Normal 2 4 6 3" xfId="349"/>
    <cellStyle name="Normal 2 4 7" xfId="350"/>
    <cellStyle name="Normal 2 4 7 2" xfId="351"/>
    <cellStyle name="Normal 2 4 7 3" xfId="352"/>
    <cellStyle name="Normal 2 4 8" xfId="353"/>
    <cellStyle name="Normal 2 4 8 2" xfId="354"/>
    <cellStyle name="Normal 2 4 8 3" xfId="355"/>
    <cellStyle name="Normal 2 4 9" xfId="356"/>
    <cellStyle name="Normal 2 5" xfId="357"/>
    <cellStyle name="Normal 2 5 2" xfId="358"/>
    <cellStyle name="Normal 2 5 2 2" xfId="359"/>
    <cellStyle name="Normal 2 5 3" xfId="360"/>
    <cellStyle name="Normal 2 6" xfId="361"/>
    <cellStyle name="Normal 2 6 2" xfId="362"/>
    <cellStyle name="Normal 2 6 2 2" xfId="363"/>
    <cellStyle name="Normal 2 6 3" xfId="364"/>
    <cellStyle name="Normal 2 7" xfId="365"/>
    <cellStyle name="Normal 2 7 2" xfId="366"/>
    <cellStyle name="Normal 2 7 3" xfId="367"/>
    <cellStyle name="Normal 2 8" xfId="368"/>
    <cellStyle name="Normal 2 8 2" xfId="369"/>
    <cellStyle name="Normal 2 8 3" xfId="370"/>
    <cellStyle name="Normal 2 9" xfId="371"/>
    <cellStyle name="Normal 2 9 2" xfId="372"/>
    <cellStyle name="Normal 2 9 3" xfId="373"/>
    <cellStyle name="Normal 20" xfId="374"/>
    <cellStyle name="Normal 20 2" xfId="375"/>
    <cellStyle name="Normal 20 3" xfId="376"/>
    <cellStyle name="Normal 20 4" xfId="377"/>
    <cellStyle name="Normal 21" xfId="378"/>
    <cellStyle name="Normal 21 2" xfId="379"/>
    <cellStyle name="Normal 21 3" xfId="380"/>
    <cellStyle name="Normal 21 4" xfId="381"/>
    <cellStyle name="Normal 22" xfId="382"/>
    <cellStyle name="Normal 22 2" xfId="383"/>
    <cellStyle name="Normal 22 3" xfId="384"/>
    <cellStyle name="Normal 22 4" xfId="385"/>
    <cellStyle name="Normal 23" xfId="386"/>
    <cellStyle name="Normal 23 2" xfId="387"/>
    <cellStyle name="Normal 23 3" xfId="388"/>
    <cellStyle name="Normal 23 4" xfId="389"/>
    <cellStyle name="Normal 24" xfId="390"/>
    <cellStyle name="Normal 24 2" xfId="391"/>
    <cellStyle name="Normal 24 2 2" xfId="392"/>
    <cellStyle name="Normal 24 3" xfId="393"/>
    <cellStyle name="Normal 24 3 2" xfId="394"/>
    <cellStyle name="Normal 24 4" xfId="395"/>
    <cellStyle name="Normal 24 5" xfId="396"/>
    <cellStyle name="Normal 24 6" xfId="397"/>
    <cellStyle name="Normal 25" xfId="398"/>
    <cellStyle name="Normal 25 2" xfId="399"/>
    <cellStyle name="Normal 25 2 2" xfId="400"/>
    <cellStyle name="Normal 25 2 3" xfId="401"/>
    <cellStyle name="Normal 25 2 4" xfId="402"/>
    <cellStyle name="Normal 25 3" xfId="403"/>
    <cellStyle name="Normal 25 4" xfId="404"/>
    <cellStyle name="Normal 25 5" xfId="405"/>
    <cellStyle name="Normal 25 6" xfId="406"/>
    <cellStyle name="Normal 26" xfId="407"/>
    <cellStyle name="Normal 26 2" xfId="408"/>
    <cellStyle name="Normal 26 2 2" xfId="409"/>
    <cellStyle name="Normal 26 2 3" xfId="410"/>
    <cellStyle name="Normal 26 3" xfId="411"/>
    <cellStyle name="Normal 27" xfId="412"/>
    <cellStyle name="Normal 27 2" xfId="413"/>
    <cellStyle name="Normal 27 2 2" xfId="414"/>
    <cellStyle name="Normal 27 2 3" xfId="415"/>
    <cellStyle name="Normal 27 3" xfId="416"/>
    <cellStyle name="Normal 28" xfId="417"/>
    <cellStyle name="Normal 28 2" xfId="418"/>
    <cellStyle name="Normal 28 2 2" xfId="419"/>
    <cellStyle name="Normal 28 2 3" xfId="420"/>
    <cellStyle name="Normal 28 3" xfId="421"/>
    <cellStyle name="Normal 29" xfId="422"/>
    <cellStyle name="Normal 29 2" xfId="423"/>
    <cellStyle name="Normal 29 2 2" xfId="424"/>
    <cellStyle name="Normal 29 2 3" xfId="425"/>
    <cellStyle name="Normal 29 2 4" xfId="426"/>
    <cellStyle name="Normal 29 3" xfId="427"/>
    <cellStyle name="Normal 29 4" xfId="428"/>
    <cellStyle name="Normal 29 5" xfId="429"/>
    <cellStyle name="Normal 3" xfId="4"/>
    <cellStyle name="Normal 3 2" xfId="431"/>
    <cellStyle name="Normal 3 2 2" xfId="432"/>
    <cellStyle name="Normal 3 2 3" xfId="433"/>
    <cellStyle name="Normal 3 3" xfId="434"/>
    <cellStyle name="Normal 3 3 2" xfId="435"/>
    <cellStyle name="Normal 3 3 3" xfId="436"/>
    <cellStyle name="Normal 3 4" xfId="437"/>
    <cellStyle name="Normal 3 4 2" xfId="438"/>
    <cellStyle name="Normal 3 4 3" xfId="439"/>
    <cellStyle name="Normal 3 5" xfId="440"/>
    <cellStyle name="Normal 3 5 2" xfId="441"/>
    <cellStyle name="Normal 3 5 3" xfId="442"/>
    <cellStyle name="Normal 3 6" xfId="443"/>
    <cellStyle name="Normal 3 7" xfId="444"/>
    <cellStyle name="Normal 3 8" xfId="430"/>
    <cellStyle name="Normal 30" xfId="445"/>
    <cellStyle name="Normal 30 2" xfId="446"/>
    <cellStyle name="Normal 30 3" xfId="447"/>
    <cellStyle name="Normal 30 4" xfId="448"/>
    <cellStyle name="Normal 31" xfId="449"/>
    <cellStyle name="Normal 31 2" xfId="450"/>
    <cellStyle name="Normal 31 3" xfId="451"/>
    <cellStyle name="Normal 31 4" xfId="452"/>
    <cellStyle name="Normal 32" xfId="453"/>
    <cellStyle name="Normal 32 2" xfId="454"/>
    <cellStyle name="Normal 32 3" xfId="455"/>
    <cellStyle name="Normal 32 4" xfId="456"/>
    <cellStyle name="Normal 33" xfId="457"/>
    <cellStyle name="Normal 33 2" xfId="458"/>
    <cellStyle name="Normal 33 3" xfId="459"/>
    <cellStyle name="Normal 33 4" xfId="460"/>
    <cellStyle name="Normal 34" xfId="461"/>
    <cellStyle name="Normal 34 2" xfId="462"/>
    <cellStyle name="Normal 34 3" xfId="463"/>
    <cellStyle name="Normal 34 4" xfId="464"/>
    <cellStyle name="Normal 35" xfId="465"/>
    <cellStyle name="Normal 35 2" xfId="466"/>
    <cellStyle name="Normal 35 3" xfId="467"/>
    <cellStyle name="Normal 35 4" xfId="468"/>
    <cellStyle name="Normal 36" xfId="469"/>
    <cellStyle name="Normal 36 2" xfId="470"/>
    <cellStyle name="Normal 36 3" xfId="471"/>
    <cellStyle name="Normal 36 4" xfId="472"/>
    <cellStyle name="Normal 37" xfId="473"/>
    <cellStyle name="Normal 37 2" xfId="474"/>
    <cellStyle name="Normal 37 3" xfId="475"/>
    <cellStyle name="Normal 37 4" xfId="476"/>
    <cellStyle name="Normal 38" xfId="477"/>
    <cellStyle name="Normal 38 2" xfId="478"/>
    <cellStyle name="Normal 38 3" xfId="479"/>
    <cellStyle name="Normal 39" xfId="480"/>
    <cellStyle name="Normal 39 2" xfId="481"/>
    <cellStyle name="Normal 39 3" xfId="482"/>
    <cellStyle name="Normal 4" xfId="483"/>
    <cellStyle name="Normal 4 2" xfId="484"/>
    <cellStyle name="Normal 4 2 2" xfId="5"/>
    <cellStyle name="Normal 4 2 2 2" xfId="6"/>
    <cellStyle name="Normal 4 2_25.İL-EMOD-Öncelikli Yaşam" xfId="485"/>
    <cellStyle name="Normal 4 3" xfId="486"/>
    <cellStyle name="Normal 4 3 10" xfId="487"/>
    <cellStyle name="Normal 4 3 10 2" xfId="488"/>
    <cellStyle name="Normal 4 3 10 3" xfId="489"/>
    <cellStyle name="Normal 4 3 11" xfId="490"/>
    <cellStyle name="Normal 4 3 12" xfId="491"/>
    <cellStyle name="Normal 4 3 13" xfId="492"/>
    <cellStyle name="Normal 4 3 2" xfId="493"/>
    <cellStyle name="Normal 4 3 2 10" xfId="494"/>
    <cellStyle name="Normal 4 3 2 11" xfId="495"/>
    <cellStyle name="Normal 4 3 2 2" xfId="496"/>
    <cellStyle name="Normal 4 3 2 2 2" xfId="497"/>
    <cellStyle name="Normal 4 3 2 2 3" xfId="498"/>
    <cellStyle name="Normal 4 3 2 2 4" xfId="499"/>
    <cellStyle name="Normal 4 3 2 3" xfId="500"/>
    <cellStyle name="Normal 4 3 2 3 2" xfId="501"/>
    <cellStyle name="Normal 4 3 2 3 3" xfId="502"/>
    <cellStyle name="Normal 4 3 2 4" xfId="503"/>
    <cellStyle name="Normal 4 3 2 4 2" xfId="504"/>
    <cellStyle name="Normal 4 3 2 4 3" xfId="505"/>
    <cellStyle name="Normal 4 3 2 5" xfId="506"/>
    <cellStyle name="Normal 4 3 2 5 2" xfId="507"/>
    <cellStyle name="Normal 4 3 2 5 3" xfId="508"/>
    <cellStyle name="Normal 4 3 2 6" xfId="509"/>
    <cellStyle name="Normal 4 3 2 6 2" xfId="510"/>
    <cellStyle name="Normal 4 3 2 6 3" xfId="511"/>
    <cellStyle name="Normal 4 3 2 7" xfId="512"/>
    <cellStyle name="Normal 4 3 2 7 2" xfId="513"/>
    <cellStyle name="Normal 4 3 2 7 3" xfId="514"/>
    <cellStyle name="Normal 4 3 2 8" xfId="515"/>
    <cellStyle name="Normal 4 3 2 8 2" xfId="516"/>
    <cellStyle name="Normal 4 3 2 8 3" xfId="517"/>
    <cellStyle name="Normal 4 3 2 9" xfId="518"/>
    <cellStyle name="Normal 4 3 3" xfId="519"/>
    <cellStyle name="Normal 4 3 3 2" xfId="520"/>
    <cellStyle name="Normal 4 3 3 3" xfId="521"/>
    <cellStyle name="Normal 4 3 3 4" xfId="522"/>
    <cellStyle name="Normal 4 3 4" xfId="523"/>
    <cellStyle name="Normal 4 3 4 10" xfId="524"/>
    <cellStyle name="Normal 4 3 4 11" xfId="525"/>
    <cellStyle name="Normal 4 3 4 2" xfId="526"/>
    <cellStyle name="Normal 4 3 4 2 2" xfId="527"/>
    <cellStyle name="Normal 4 3 4 2 3" xfId="528"/>
    <cellStyle name="Normal 4 3 4 2 4" xfId="529"/>
    <cellStyle name="Normal 4 3 4 3" xfId="530"/>
    <cellStyle name="Normal 4 3 4 3 2" xfId="531"/>
    <cellStyle name="Normal 4 3 4 3 3" xfId="532"/>
    <cellStyle name="Normal 4 3 4 4" xfId="533"/>
    <cellStyle name="Normal 4 3 4 4 2" xfId="534"/>
    <cellStyle name="Normal 4 3 4 4 3" xfId="535"/>
    <cellStyle name="Normal 4 3 4 5" xfId="536"/>
    <cellStyle name="Normal 4 3 4 5 2" xfId="537"/>
    <cellStyle name="Normal 4 3 4 5 3" xfId="538"/>
    <cellStyle name="Normal 4 3 4 6" xfId="539"/>
    <cellStyle name="Normal 4 3 4 6 2" xfId="540"/>
    <cellStyle name="Normal 4 3 4 6 3" xfId="541"/>
    <cellStyle name="Normal 4 3 4 7" xfId="542"/>
    <cellStyle name="Normal 4 3 4 7 2" xfId="543"/>
    <cellStyle name="Normal 4 3 4 7 3" xfId="544"/>
    <cellStyle name="Normal 4 3 4 8" xfId="545"/>
    <cellStyle name="Normal 4 3 4 8 2" xfId="546"/>
    <cellStyle name="Normal 4 3 4 8 3" xfId="547"/>
    <cellStyle name="Normal 4 3 4 9" xfId="548"/>
    <cellStyle name="Normal 4 3 5" xfId="549"/>
    <cellStyle name="Normal 4 3 5 2" xfId="550"/>
    <cellStyle name="Normal 4 3 5 3" xfId="551"/>
    <cellStyle name="Normal 4 3 5 4" xfId="552"/>
    <cellStyle name="Normal 4 3 6" xfId="553"/>
    <cellStyle name="Normal 4 3 6 2" xfId="554"/>
    <cellStyle name="Normal 4 3 6 3" xfId="555"/>
    <cellStyle name="Normal 4 3 7" xfId="556"/>
    <cellStyle name="Normal 4 3 7 2" xfId="557"/>
    <cellStyle name="Normal 4 3 7 3" xfId="558"/>
    <cellStyle name="Normal 4 3 8" xfId="559"/>
    <cellStyle name="Normal 4 3 8 2" xfId="560"/>
    <cellStyle name="Normal 4 3 8 3" xfId="561"/>
    <cellStyle name="Normal 4 3 9" xfId="562"/>
    <cellStyle name="Normal 4 3 9 2" xfId="563"/>
    <cellStyle name="Normal 4 3 9 3" xfId="564"/>
    <cellStyle name="Normal 4 4" xfId="565"/>
    <cellStyle name="Normal 4 5" xfId="566"/>
    <cellStyle name="Normal 4_25.İL-EMOD-Öncelikli Yaşam" xfId="567"/>
    <cellStyle name="Normal 40" xfId="568"/>
    <cellStyle name="Normal 40 2" xfId="569"/>
    <cellStyle name="Normal 40 3" xfId="570"/>
    <cellStyle name="Normal 41" xfId="571"/>
    <cellStyle name="Normal 41 2" xfId="572"/>
    <cellStyle name="Normal 41 3" xfId="573"/>
    <cellStyle name="Normal 42" xfId="574"/>
    <cellStyle name="Normal 42 2" xfId="575"/>
    <cellStyle name="Normal 42 3" xfId="576"/>
    <cellStyle name="Normal 43" xfId="577"/>
    <cellStyle name="Normal 43 2" xfId="578"/>
    <cellStyle name="Normal 43 3" xfId="579"/>
    <cellStyle name="Normal 44" xfId="580"/>
    <cellStyle name="Normal 44 2" xfId="581"/>
    <cellStyle name="Normal 44 3" xfId="582"/>
    <cellStyle name="Normal 45" xfId="583"/>
    <cellStyle name="Normal 45 2" xfId="584"/>
    <cellStyle name="Normal 45 3" xfId="585"/>
    <cellStyle name="Normal 46" xfId="586"/>
    <cellStyle name="Normal 46 2" xfId="587"/>
    <cellStyle name="Normal 46 3" xfId="588"/>
    <cellStyle name="Normal 47" xfId="589"/>
    <cellStyle name="Normal 47 2" xfId="590"/>
    <cellStyle name="Normal 47 3" xfId="591"/>
    <cellStyle name="Normal 48" xfId="592"/>
    <cellStyle name="Normal 48 2" xfId="593"/>
    <cellStyle name="Normal 48 3" xfId="594"/>
    <cellStyle name="Normal 49" xfId="595"/>
    <cellStyle name="Normal 49 2" xfId="596"/>
    <cellStyle name="Normal 49 3" xfId="597"/>
    <cellStyle name="Normal 5" xfId="598"/>
    <cellStyle name="Normal 5 2" xfId="599"/>
    <cellStyle name="Normal 5 3" xfId="600"/>
    <cellStyle name="Normal 5 4" xfId="601"/>
    <cellStyle name="Normal 5 5" xfId="602"/>
    <cellStyle name="Normal 5 6" xfId="603"/>
    <cellStyle name="Normal 5 7" xfId="604"/>
    <cellStyle name="Normal 50" xfId="605"/>
    <cellStyle name="Normal 50 2" xfId="606"/>
    <cellStyle name="Normal 50 3" xfId="607"/>
    <cellStyle name="Normal 51" xfId="608"/>
    <cellStyle name="Normal 51 2" xfId="609"/>
    <cellStyle name="Normal 51 3" xfId="610"/>
    <cellStyle name="Normal 52" xfId="611"/>
    <cellStyle name="Normal 52 2" xfId="612"/>
    <cellStyle name="Normal 52 3" xfId="613"/>
    <cellStyle name="Normal 53" xfId="614"/>
    <cellStyle name="Normal 53 2" xfId="615"/>
    <cellStyle name="Normal 53 3" xfId="616"/>
    <cellStyle name="Normal 54" xfId="617"/>
    <cellStyle name="Normal 54 2" xfId="618"/>
    <cellStyle name="Normal 54 3" xfId="619"/>
    <cellStyle name="Normal 55" xfId="620"/>
    <cellStyle name="Normal 55 2" xfId="621"/>
    <cellStyle name="Normal 55 3" xfId="622"/>
    <cellStyle name="Normal 56" xfId="623"/>
    <cellStyle name="Normal 56 2" xfId="624"/>
    <cellStyle name="Normal 56 3" xfId="625"/>
    <cellStyle name="Normal 57" xfId="626"/>
    <cellStyle name="Normal 57 2" xfId="627"/>
    <cellStyle name="Normal 57 3" xfId="628"/>
    <cellStyle name="Normal 58" xfId="629"/>
    <cellStyle name="Normal 58 2" xfId="630"/>
    <cellStyle name="Normal 58 3" xfId="631"/>
    <cellStyle name="Normal 59" xfId="632"/>
    <cellStyle name="Normal 59 2" xfId="633"/>
    <cellStyle name="Normal 59 3" xfId="634"/>
    <cellStyle name="Normal 6" xfId="635"/>
    <cellStyle name="Normal 6 10" xfId="636"/>
    <cellStyle name="Normal 6 11" xfId="637"/>
    <cellStyle name="Normal 6 12" xfId="638"/>
    <cellStyle name="Normal 6 2" xfId="639"/>
    <cellStyle name="Normal 6 2 2" xfId="640"/>
    <cellStyle name="Normal 6 2 3" xfId="641"/>
    <cellStyle name="Normal 6 2 4" xfId="642"/>
    <cellStyle name="Normal 6 3" xfId="643"/>
    <cellStyle name="Normal 6 3 2" xfId="644"/>
    <cellStyle name="Normal 6 3 3" xfId="645"/>
    <cellStyle name="Normal 6 3 4" xfId="646"/>
    <cellStyle name="Normal 6 4" xfId="647"/>
    <cellStyle name="Normal 6 4 2" xfId="648"/>
    <cellStyle name="Normal 6 4 3" xfId="649"/>
    <cellStyle name="Normal 6 4 4" xfId="650"/>
    <cellStyle name="Normal 6 5" xfId="651"/>
    <cellStyle name="Normal 6 5 2" xfId="652"/>
    <cellStyle name="Normal 6 5 3" xfId="653"/>
    <cellStyle name="Normal 6 6" xfId="654"/>
    <cellStyle name="Normal 6 6 2" xfId="655"/>
    <cellStyle name="Normal 6 6 2 2" xfId="656"/>
    <cellStyle name="Normal 6 6 2 3" xfId="657"/>
    <cellStyle name="Normal 6 6 3" xfId="658"/>
    <cellStyle name="Normal 6 6 4" xfId="659"/>
    <cellStyle name="Normal 6 7" xfId="660"/>
    <cellStyle name="Normal 6 7 2" xfId="661"/>
    <cellStyle name="Normal 6 7 3" xfId="662"/>
    <cellStyle name="Normal 6 8" xfId="663"/>
    <cellStyle name="Normal 6 8 2" xfId="664"/>
    <cellStyle name="Normal 6 8 3" xfId="665"/>
    <cellStyle name="Normal 6 9" xfId="666"/>
    <cellStyle name="Normal 60" xfId="667"/>
    <cellStyle name="Normal 60 2" xfId="668"/>
    <cellStyle name="Normal 60 3" xfId="669"/>
    <cellStyle name="Normal 61" xfId="670"/>
    <cellStyle name="Normal 61 2" xfId="671"/>
    <cellStyle name="Normal 61 3" xfId="672"/>
    <cellStyle name="Normal 62" xfId="673"/>
    <cellStyle name="Normal 62 2" xfId="674"/>
    <cellStyle name="Normal 62 3" xfId="675"/>
    <cellStyle name="Normal 63" xfId="676"/>
    <cellStyle name="Normal 63 2" xfId="677"/>
    <cellStyle name="Normal 63 3" xfId="678"/>
    <cellStyle name="Normal 64" xfId="679"/>
    <cellStyle name="Normal 65" xfId="680"/>
    <cellStyle name="Normal 65 2" xfId="681"/>
    <cellStyle name="Normal 65 3" xfId="682"/>
    <cellStyle name="Normal 66" xfId="683"/>
    <cellStyle name="Normal 66 2" xfId="684"/>
    <cellStyle name="Normal 66 3" xfId="685"/>
    <cellStyle name="Normal 67" xfId="686"/>
    <cellStyle name="Normal 67 2" xfId="687"/>
    <cellStyle name="Normal 67 3" xfId="688"/>
    <cellStyle name="Normal 68" xfId="689"/>
    <cellStyle name="Normal 68 2" xfId="690"/>
    <cellStyle name="Normal 68 3" xfId="691"/>
    <cellStyle name="Normal 69" xfId="692"/>
    <cellStyle name="Normal 69 2" xfId="693"/>
    <cellStyle name="Normal 69 3" xfId="694"/>
    <cellStyle name="Normal 7" xfId="695"/>
    <cellStyle name="Normal 7 2" xfId="696"/>
    <cellStyle name="Normal 70" xfId="697"/>
    <cellStyle name="Normal 70 2" xfId="698"/>
    <cellStyle name="Normal 70 3" xfId="699"/>
    <cellStyle name="Normal 71" xfId="700"/>
    <cellStyle name="Normal 71 2" xfId="701"/>
    <cellStyle name="Normal 71 3" xfId="702"/>
    <cellStyle name="Normal 72" xfId="703"/>
    <cellStyle name="Normal 72 2" xfId="704"/>
    <cellStyle name="Normal 72 3" xfId="705"/>
    <cellStyle name="Normal 73" xfId="706"/>
    <cellStyle name="Normal 73 2" xfId="707"/>
    <cellStyle name="Normal 73 3" xfId="708"/>
    <cellStyle name="Normal 74" xfId="709"/>
    <cellStyle name="Normal 74 2" xfId="710"/>
    <cellStyle name="Normal 74 3" xfId="711"/>
    <cellStyle name="Normal 75" xfId="712"/>
    <cellStyle name="Normal 75 2" xfId="713"/>
    <cellStyle name="Normal 75 3" xfId="714"/>
    <cellStyle name="Normal 76" xfId="715"/>
    <cellStyle name="Normal 76 2" xfId="716"/>
    <cellStyle name="Normal 76 3" xfId="717"/>
    <cellStyle name="Normal 77" xfId="718"/>
    <cellStyle name="Normal 77 2" xfId="719"/>
    <cellStyle name="Normal 77 3" xfId="720"/>
    <cellStyle name="Normal 78" xfId="721"/>
    <cellStyle name="Normal 78 2" xfId="722"/>
    <cellStyle name="Normal 78 3" xfId="723"/>
    <cellStyle name="Normal 79" xfId="724"/>
    <cellStyle name="Normal 79 2" xfId="725"/>
    <cellStyle name="Normal 79 3" xfId="726"/>
    <cellStyle name="Normal 8" xfId="727"/>
    <cellStyle name="Normal 8 2" xfId="728"/>
    <cellStyle name="Normal 80" xfId="729"/>
    <cellStyle name="Normal 80 2" xfId="730"/>
    <cellStyle name="Normal 80 3" xfId="731"/>
    <cellStyle name="Normal 81" xfId="732"/>
    <cellStyle name="Normal 81 2" xfId="733"/>
    <cellStyle name="Normal 81 3" xfId="734"/>
    <cellStyle name="Normal 82" xfId="735"/>
    <cellStyle name="Normal 82 2" xfId="736"/>
    <cellStyle name="Normal 82 3" xfId="737"/>
    <cellStyle name="Normal 83" xfId="738"/>
    <cellStyle name="Normal 83 2" xfId="739"/>
    <cellStyle name="Normal 83 3" xfId="740"/>
    <cellStyle name="Normal 84" xfId="741"/>
    <cellStyle name="Normal 84 2" xfId="742"/>
    <cellStyle name="Normal 84 3" xfId="743"/>
    <cellStyle name="Normal 85" xfId="744"/>
    <cellStyle name="Normal 85 2" xfId="745"/>
    <cellStyle name="Normal 85 3" xfId="746"/>
    <cellStyle name="Normal 86" xfId="747"/>
    <cellStyle name="Normal 86 2" xfId="748"/>
    <cellStyle name="Normal 86 3" xfId="749"/>
    <cellStyle name="Normal 87" xfId="750"/>
    <cellStyle name="Normal 87 2" xfId="751"/>
    <cellStyle name="Normal 87 3" xfId="752"/>
    <cellStyle name="Normal 88" xfId="753"/>
    <cellStyle name="Normal 88 2" xfId="754"/>
    <cellStyle name="Normal 88 3" xfId="755"/>
    <cellStyle name="Normal 89" xfId="756"/>
    <cellStyle name="Normal 89 2" xfId="757"/>
    <cellStyle name="Normal 89 3" xfId="758"/>
    <cellStyle name="Normal 9" xfId="759"/>
    <cellStyle name="Normal 9 2" xfId="760"/>
    <cellStyle name="Normal 9 2 2" xfId="761"/>
    <cellStyle name="Normal 9 2 3" xfId="762"/>
    <cellStyle name="Normal 9 3" xfId="763"/>
    <cellStyle name="Normal 9 4" xfId="764"/>
    <cellStyle name="Normal 90" xfId="765"/>
    <cellStyle name="Normal 90 2" xfId="766"/>
    <cellStyle name="Normal 90 3" xfId="767"/>
    <cellStyle name="Normal 91" xfId="768"/>
    <cellStyle name="Normal 91 2" xfId="769"/>
    <cellStyle name="Normal 91 3" xfId="770"/>
    <cellStyle name="Normal 92" xfId="771"/>
    <cellStyle name="Normal 92 2" xfId="772"/>
    <cellStyle name="Normal 92 3" xfId="773"/>
    <cellStyle name="Normal 93" xfId="774"/>
    <cellStyle name="Normal 93 2" xfId="775"/>
    <cellStyle name="Normal 93 3" xfId="776"/>
    <cellStyle name="Normal 94" xfId="777"/>
    <cellStyle name="Normal 94 2" xfId="778"/>
    <cellStyle name="Normal 94 3" xfId="779"/>
    <cellStyle name="Normal 95" xfId="780"/>
    <cellStyle name="Normal 95 2" xfId="781"/>
    <cellStyle name="Normal 95 3" xfId="782"/>
    <cellStyle name="Normal 96" xfId="783"/>
    <cellStyle name="Normal 96 2" xfId="784"/>
    <cellStyle name="Normal 96 3" xfId="785"/>
    <cellStyle name="Normal 97" xfId="786"/>
    <cellStyle name="Normal 97 2" xfId="787"/>
    <cellStyle name="Normal 97 3" xfId="788"/>
    <cellStyle name="Normal 98" xfId="789"/>
    <cellStyle name="Normal 98 2" xfId="790"/>
    <cellStyle name="Normal 98 3" xfId="791"/>
    <cellStyle name="Normal 99" xfId="792"/>
    <cellStyle name="Not 2" xfId="794"/>
    <cellStyle name="Not 3" xfId="795"/>
    <cellStyle name="Not 3 2" xfId="796"/>
    <cellStyle name="Not 3_25.İL-EMOD-Öncelikli Yaşam" xfId="797"/>
    <cellStyle name="Not 4" xfId="798"/>
    <cellStyle name="Nötr" xfId="14" builtinId="28" customBuiltin="1"/>
    <cellStyle name="Nötr 2" xfId="799"/>
    <cellStyle name="Nötr 3" xfId="800"/>
    <cellStyle name="Nötr 4" xfId="801"/>
    <cellStyle name="Stil 1" xfId="802"/>
    <cellStyle name="Toplam 2" xfId="804"/>
    <cellStyle name="Toplam 3" xfId="805"/>
    <cellStyle name="Toplam 4" xfId="806"/>
    <cellStyle name="Toplam 5" xfId="803"/>
    <cellStyle name="Uyarı Metni" xfId="17" builtinId="11" customBuiltin="1"/>
    <cellStyle name="Uyarı Metni 2" xfId="807"/>
    <cellStyle name="Uyarı Metni 3" xfId="808"/>
    <cellStyle name="Uyarı Metni 4" xfId="809"/>
    <cellStyle name="Virgül 2" xfId="811"/>
    <cellStyle name="Virgül 2 2" xfId="7"/>
    <cellStyle name="Virgül 3" xfId="812"/>
    <cellStyle name="Virgül 3 2" xfId="813"/>
    <cellStyle name="Virgül 4" xfId="814"/>
    <cellStyle name="Virgül 4 2" xfId="815"/>
    <cellStyle name="Virgül 5" xfId="816"/>
    <cellStyle name="Virgül 6" xfId="817"/>
    <cellStyle name="Virgül 7" xfId="810"/>
    <cellStyle name="Virgül 7 2" xfId="873"/>
    <cellStyle name="Virgül 8" xfId="885"/>
    <cellStyle name="Virgül 8 2" xfId="890"/>
    <cellStyle name="Virgül 9" xfId="906"/>
    <cellStyle name="Vurgu1 2" xfId="819"/>
    <cellStyle name="Vurgu1 3" xfId="820"/>
    <cellStyle name="Vurgu1 4" xfId="821"/>
    <cellStyle name="Vurgu1 5" xfId="818"/>
    <cellStyle name="Vurgu2" xfId="19" builtinId="33" customBuiltin="1"/>
    <cellStyle name="Vurgu2 2" xfId="822"/>
    <cellStyle name="Vurgu2 3" xfId="823"/>
    <cellStyle name="Vurgu2 4" xfId="824"/>
    <cellStyle name="Vurgu3" xfId="22" builtinId="37" customBuiltin="1"/>
    <cellStyle name="Vurgu3 2" xfId="825"/>
    <cellStyle name="Vurgu3 3" xfId="826"/>
    <cellStyle name="Vurgu3 4" xfId="827"/>
    <cellStyle name="Vurgu4 2" xfId="829"/>
    <cellStyle name="Vurgu4 3" xfId="830"/>
    <cellStyle name="Vurgu4 4" xfId="831"/>
    <cellStyle name="Vurgu4 5" xfId="828"/>
    <cellStyle name="Vurgu5" xfId="23" builtinId="45" customBuiltin="1"/>
    <cellStyle name="Vurgu5 2" xfId="832"/>
    <cellStyle name="Vurgu5 3" xfId="833"/>
    <cellStyle name="Vurgu5 4" xfId="834"/>
    <cellStyle name="Vurgu6" xfId="25" builtinId="49" customBuiltin="1"/>
    <cellStyle name="Vurgu6 2" xfId="835"/>
    <cellStyle name="Vurgu6 3" xfId="836"/>
    <cellStyle name="Vurgu6 4" xfId="837"/>
    <cellStyle name="Yüzde" xfId="8" builtinId="5"/>
    <cellStyle name="Yüzde 2" xfId="838"/>
    <cellStyle name="Yüzde 2 2" xfId="839"/>
    <cellStyle name="Yüzde 2 3" xfId="840"/>
    <cellStyle name="Yüzde 3" xfId="841"/>
    <cellStyle name="Yüzde 4" xfId="842"/>
    <cellStyle name="Yüzde 4 2" xfId="843"/>
  </cellStyles>
  <dxfs count="12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" formatCode="#,##0"/>
    </dxf>
    <dxf>
      <numFmt numFmtId="3" formatCode="#,##0"/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o1" displayName="Tablo1" ref="A2:E5" totalsRowShown="0">
  <tableColumns count="5">
    <tableColumn id="1" name="Sütun1"/>
    <tableColumn id="2" name="Haz.18" dataDxfId="11"/>
    <tableColumn id="3" name="Haz.19" dataDxfId="10"/>
    <tableColumn id="4" name="Değişim" dataDxfId="9" dataCellStyle="Yüzde">
      <calculatedColumnFormula>(C3-B3)/B3</calculatedColumnFormula>
    </tableColumn>
    <tableColumn id="5" name="Fark" dataDxfId="8">
      <calculatedColumnFormula>Tablo1[[#This Row],[Haz.19]]-Tablo1[[#This Row],[Haz.18]]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o2" displayName="Tablo2" ref="A10:E18" totalsRowShown="0">
  <sortState ref="A11:E18">
    <sortCondition descending="1" ref="E10:E18"/>
  </sortState>
  <tableColumns count="5">
    <tableColumn id="1" name="Sütun1"/>
    <tableColumn id="2" name="Haz.18"/>
    <tableColumn id="3" name="Haz.19"/>
    <tableColumn id="4" name="Değişim" dataDxfId="7" dataCellStyle="Yüzde">
      <calculatedColumnFormula>(C11-B11)/B11</calculatedColumnFormula>
    </tableColumn>
    <tableColumn id="5" name="Fark" dataDxfId="6">
      <calculatedColumnFormula>Tablo2[[#This Row],[Haz.19]]-Tablo2[[#This Row],[Haz.18]]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o3" displayName="Tablo3" ref="A24:E35" totalsRowShown="0">
  <sortState ref="A25:E35">
    <sortCondition ref="A24:A35"/>
  </sortState>
  <tableColumns count="5">
    <tableColumn id="1" name="TOPLAM"/>
    <tableColumn id="2" name="Haz.18"/>
    <tableColumn id="3" name="Haz.19"/>
    <tableColumn id="4" name="Değişim" dataDxfId="5" dataCellStyle="Yüzde">
      <calculatedColumnFormula>(C25-B25)/B25</calculatedColumnFormula>
    </tableColumn>
    <tableColumn id="5" name="Fark" dataDxfId="4">
      <calculatedColumnFormula>Tablo3[[#This Row],[Haz.19]]-Tablo3[[#This Row],[Haz.18]]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o7" displayName="Tablo7" ref="G24:K35" totalsRowShown="0">
  <tableColumns count="5">
    <tableColumn id="1" name="ERKEK"/>
    <tableColumn id="2" name="Haz.18"/>
    <tableColumn id="3" name="Haz.19"/>
    <tableColumn id="4" name="Değişim" dataDxfId="3" dataCellStyle="Yüzde">
      <calculatedColumnFormula>(I25-H25)/H25</calculatedColumnFormula>
    </tableColumn>
    <tableColumn id="5" name="Fark" dataDxfId="2">
      <calculatedColumnFormula>Tablo7[[#This Row],[Haz.19]]-Tablo7[[#This Row],[Haz.18]]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o8" displayName="Tablo8" ref="M24:Q35" totalsRowShown="0">
  <tableColumns count="5">
    <tableColumn id="1" name="KADIN"/>
    <tableColumn id="2" name="Haz.18"/>
    <tableColumn id="3" name="Haz.19"/>
    <tableColumn id="4" name="Değişim" dataDxfId="1" dataCellStyle="Yüzde">
      <calculatedColumnFormula>(O25-N25)/N25</calculatedColumnFormula>
    </tableColumn>
    <tableColumn id="5" name="Fark" dataDxfId="0">
      <calculatedColumnFormula>Tablo8[[#This Row],[Haz.19]]-Tablo8[[#This Row],[Haz.18]]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4"/>
  <sheetViews>
    <sheetView zoomScale="80" zoomScaleNormal="80" workbookViewId="0">
      <pane ySplit="2" topLeftCell="A70" activePane="bottomLeft" state="frozen"/>
      <selection pane="bottomLeft" activeCell="I84" sqref="I84"/>
    </sheetView>
  </sheetViews>
  <sheetFormatPr defaultColWidth="8.85546875" defaultRowHeight="15"/>
  <cols>
    <col min="1" max="1" width="18.28515625" style="3" bestFit="1" customWidth="1"/>
    <col min="2" max="2" width="12" style="3" customWidth="1"/>
    <col min="3" max="3" width="12" style="3" bestFit="1" customWidth="1"/>
    <col min="4" max="7" width="12" style="3" customWidth="1"/>
    <col min="8" max="8" width="22.42578125" style="3" customWidth="1"/>
    <col min="9" max="9" width="26.42578125" style="3" customWidth="1"/>
    <col min="10" max="10" width="27.42578125" style="3" customWidth="1"/>
    <col min="11" max="11" width="13.28515625" style="3" customWidth="1"/>
    <col min="12" max="12" width="14.140625" style="3" customWidth="1"/>
    <col min="13" max="16384" width="8.85546875" style="3"/>
  </cols>
  <sheetData>
    <row r="1" spans="1:12" ht="15.75" thickBot="1">
      <c r="B1" s="58" t="s">
        <v>86</v>
      </c>
      <c r="C1" s="58"/>
      <c r="D1" s="59"/>
      <c r="E1" s="60" t="s">
        <v>85</v>
      </c>
      <c r="F1" s="58"/>
      <c r="G1" s="59"/>
    </row>
    <row r="2" spans="1:12" ht="45">
      <c r="A2" s="10" t="s">
        <v>4</v>
      </c>
      <c r="B2" s="20">
        <v>43221</v>
      </c>
      <c r="C2" s="20">
        <v>43556</v>
      </c>
      <c r="D2" s="20">
        <v>43586</v>
      </c>
      <c r="E2" s="20">
        <v>43221</v>
      </c>
      <c r="F2" s="20">
        <v>43556</v>
      </c>
      <c r="G2" s="20">
        <v>43586</v>
      </c>
      <c r="H2" s="1" t="s">
        <v>124</v>
      </c>
      <c r="I2" s="2" t="s">
        <v>125</v>
      </c>
      <c r="J2" s="2" t="s">
        <v>126</v>
      </c>
      <c r="K2" s="1" t="s">
        <v>84</v>
      </c>
      <c r="L2" s="19" t="s">
        <v>87</v>
      </c>
    </row>
    <row r="3" spans="1:12">
      <c r="A3" s="8" t="s">
        <v>5</v>
      </c>
      <c r="B3" s="18">
        <v>2355</v>
      </c>
      <c r="C3" s="11">
        <v>3797</v>
      </c>
      <c r="D3" s="6">
        <v>3982</v>
      </c>
      <c r="E3" s="6">
        <v>2664.0432216393201</v>
      </c>
      <c r="F3" s="6">
        <v>4158.9900545993296</v>
      </c>
      <c r="G3" s="6">
        <v>4409.1692431478996</v>
      </c>
      <c r="H3" s="7">
        <f>D3/$D$84</f>
        <v>2.5212904042802419E-2</v>
      </c>
      <c r="I3" s="7">
        <f t="shared" ref="I3:I66" si="0">(D3-B3)/B3</f>
        <v>0.69087048832271758</v>
      </c>
      <c r="J3" s="11">
        <f t="shared" ref="J3:J66" si="1">D3-B3</f>
        <v>1627</v>
      </c>
      <c r="K3" s="11">
        <f>D3-C3</f>
        <v>185</v>
      </c>
      <c r="L3" s="21">
        <f>G3-F3</f>
        <v>250.17918854856998</v>
      </c>
    </row>
    <row r="4" spans="1:12">
      <c r="A4" s="8" t="s">
        <v>6</v>
      </c>
      <c r="B4" s="18">
        <v>325</v>
      </c>
      <c r="C4" s="11">
        <v>464</v>
      </c>
      <c r="D4" s="6">
        <v>436</v>
      </c>
      <c r="E4" s="6">
        <v>448.37579102162601</v>
      </c>
      <c r="F4" s="6">
        <v>637.33139685156698</v>
      </c>
      <c r="G4" s="6">
        <v>619.91965739504701</v>
      </c>
      <c r="H4" s="7">
        <f t="shared" ref="H4:H67" si="2">D4/$D$84</f>
        <v>2.7606293728432581E-3</v>
      </c>
      <c r="I4" s="7">
        <f t="shared" si="0"/>
        <v>0.34153846153846151</v>
      </c>
      <c r="J4" s="11">
        <f t="shared" si="1"/>
        <v>111</v>
      </c>
      <c r="K4" s="11">
        <f t="shared" ref="K4:K67" si="3">D4-C4</f>
        <v>-28</v>
      </c>
      <c r="L4" s="21">
        <f t="shared" ref="L4:L67" si="4">G4-F4</f>
        <v>-17.411739456519967</v>
      </c>
    </row>
    <row r="5" spans="1:12">
      <c r="A5" s="8" t="s">
        <v>7</v>
      </c>
      <c r="B5" s="18">
        <v>642</v>
      </c>
      <c r="C5" s="11">
        <v>842</v>
      </c>
      <c r="D5" s="6">
        <v>882</v>
      </c>
      <c r="E5" s="6">
        <v>880.83289022234896</v>
      </c>
      <c r="F5" s="6">
        <v>1076.37326184569</v>
      </c>
      <c r="G5" s="6">
        <v>1210.23572220087</v>
      </c>
      <c r="H5" s="7">
        <f t="shared" si="2"/>
        <v>5.5845759331370499E-3</v>
      </c>
      <c r="I5" s="7">
        <f t="shared" si="0"/>
        <v>0.37383177570093457</v>
      </c>
      <c r="J5" s="11">
        <f t="shared" si="1"/>
        <v>240</v>
      </c>
      <c r="K5" s="11">
        <f t="shared" si="3"/>
        <v>40</v>
      </c>
      <c r="L5" s="21">
        <f t="shared" si="4"/>
        <v>133.86246035518002</v>
      </c>
    </row>
    <row r="6" spans="1:12">
      <c r="A6" s="8" t="s">
        <v>8</v>
      </c>
      <c r="B6" s="18">
        <v>115</v>
      </c>
      <c r="C6" s="11">
        <v>147</v>
      </c>
      <c r="D6" s="6">
        <v>199</v>
      </c>
      <c r="E6" s="6">
        <v>202.36413996576201</v>
      </c>
      <c r="F6" s="6">
        <v>276.441931296669</v>
      </c>
      <c r="G6" s="6">
        <v>286.01125033380902</v>
      </c>
      <c r="H6" s="7">
        <f t="shared" si="2"/>
        <v>1.2600120302656156E-3</v>
      </c>
      <c r="I6" s="7">
        <f t="shared" si="0"/>
        <v>0.73043478260869565</v>
      </c>
      <c r="J6" s="11">
        <f t="shared" si="1"/>
        <v>84</v>
      </c>
      <c r="K6" s="11">
        <f t="shared" si="3"/>
        <v>52</v>
      </c>
      <c r="L6" s="21">
        <f t="shared" si="4"/>
        <v>9.5693190371400192</v>
      </c>
    </row>
    <row r="7" spans="1:12">
      <c r="A7" s="8" t="s">
        <v>9</v>
      </c>
      <c r="B7" s="18">
        <v>275</v>
      </c>
      <c r="C7" s="11">
        <v>394</v>
      </c>
      <c r="D7" s="6">
        <v>498</v>
      </c>
      <c r="E7" s="6">
        <v>341.23660539282702</v>
      </c>
      <c r="F7" s="6">
        <v>542.36903225212404</v>
      </c>
      <c r="G7" s="6">
        <v>618.02900261406296</v>
      </c>
      <c r="H7" s="7">
        <f t="shared" si="2"/>
        <v>3.1531959350365657E-3</v>
      </c>
      <c r="I7" s="7">
        <f t="shared" si="0"/>
        <v>0.81090909090909091</v>
      </c>
      <c r="J7" s="11">
        <f t="shared" si="1"/>
        <v>223</v>
      </c>
      <c r="K7" s="11">
        <f t="shared" si="3"/>
        <v>104</v>
      </c>
      <c r="L7" s="21">
        <f t="shared" si="4"/>
        <v>75.659970361938917</v>
      </c>
    </row>
    <row r="8" spans="1:12">
      <c r="A8" s="8" t="s">
        <v>10</v>
      </c>
      <c r="B8" s="18">
        <v>342</v>
      </c>
      <c r="C8" s="11">
        <v>358</v>
      </c>
      <c r="D8" s="6">
        <v>422</v>
      </c>
      <c r="E8" s="6">
        <v>446.48689950616</v>
      </c>
      <c r="F8" s="6">
        <v>521.07980248116098</v>
      </c>
      <c r="G8" s="6">
        <v>550.91637844182799</v>
      </c>
      <c r="H8" s="7">
        <f t="shared" si="2"/>
        <v>2.6719853104125117E-3</v>
      </c>
      <c r="I8" s="7">
        <f t="shared" si="0"/>
        <v>0.23391812865497075</v>
      </c>
      <c r="J8" s="11">
        <f t="shared" si="1"/>
        <v>80</v>
      </c>
      <c r="K8" s="11">
        <f t="shared" si="3"/>
        <v>64</v>
      </c>
      <c r="L8" s="21">
        <f t="shared" si="4"/>
        <v>29.836575960667005</v>
      </c>
    </row>
    <row r="9" spans="1:12">
      <c r="A9" s="8" t="s">
        <v>11</v>
      </c>
      <c r="B9" s="18">
        <v>8056</v>
      </c>
      <c r="C9" s="11">
        <v>11210</v>
      </c>
      <c r="D9" s="6">
        <v>12666</v>
      </c>
      <c r="E9" s="6">
        <v>9249.2049772841601</v>
      </c>
      <c r="F9" s="6">
        <v>13738.7247063588</v>
      </c>
      <c r="G9" s="6">
        <v>14585.989659033299</v>
      </c>
      <c r="H9" s="7">
        <f t="shared" si="2"/>
        <v>8.0197549624845668E-2</v>
      </c>
      <c r="I9" s="7">
        <f t="shared" si="0"/>
        <v>0.57224428997020849</v>
      </c>
      <c r="J9" s="11">
        <f t="shared" si="1"/>
        <v>4610</v>
      </c>
      <c r="K9" s="11">
        <f t="shared" si="3"/>
        <v>1456</v>
      </c>
      <c r="L9" s="21">
        <f t="shared" si="4"/>
        <v>847.264952674499</v>
      </c>
    </row>
    <row r="10" spans="1:12">
      <c r="A10" s="8" t="s">
        <v>12</v>
      </c>
      <c r="B10" s="18">
        <v>3330</v>
      </c>
      <c r="C10" s="11">
        <v>4351</v>
      </c>
      <c r="D10" s="6">
        <v>4646</v>
      </c>
      <c r="E10" s="6">
        <v>5603.3864976654804</v>
      </c>
      <c r="F10" s="6">
        <v>7533.6291325412303</v>
      </c>
      <c r="G10" s="6">
        <v>7752.6995077982601</v>
      </c>
      <c r="H10" s="7">
        <f t="shared" si="2"/>
        <v>2.9417165289517839E-2</v>
      </c>
      <c r="I10" s="7">
        <f t="shared" si="0"/>
        <v>0.39519519519519519</v>
      </c>
      <c r="J10" s="11">
        <f t="shared" si="1"/>
        <v>1316</v>
      </c>
      <c r="K10" s="11">
        <f t="shared" si="3"/>
        <v>295</v>
      </c>
      <c r="L10" s="21">
        <f t="shared" si="4"/>
        <v>219.07037525702981</v>
      </c>
    </row>
    <row r="11" spans="1:12">
      <c r="A11" s="8" t="s">
        <v>13</v>
      </c>
      <c r="B11" s="18">
        <v>82</v>
      </c>
      <c r="C11" s="11">
        <v>315</v>
      </c>
      <c r="D11" s="6">
        <v>316</v>
      </c>
      <c r="E11" s="6">
        <v>123.631935126912</v>
      </c>
      <c r="F11" s="6">
        <v>372.89269623897502</v>
      </c>
      <c r="G11" s="6">
        <v>347.86234330672801</v>
      </c>
      <c r="H11" s="7">
        <f t="shared" si="2"/>
        <v>2.0008231234368568E-3</v>
      </c>
      <c r="I11" s="7">
        <f t="shared" si="0"/>
        <v>2.8536585365853657</v>
      </c>
      <c r="J11" s="11">
        <f t="shared" si="1"/>
        <v>234</v>
      </c>
      <c r="K11" s="11">
        <f t="shared" si="3"/>
        <v>1</v>
      </c>
      <c r="L11" s="21">
        <f t="shared" si="4"/>
        <v>-25.030352932247013</v>
      </c>
    </row>
    <row r="12" spans="1:12">
      <c r="A12" s="8" t="s">
        <v>14</v>
      </c>
      <c r="B12" s="18">
        <v>189</v>
      </c>
      <c r="C12" s="11">
        <v>288</v>
      </c>
      <c r="D12" s="6">
        <v>349</v>
      </c>
      <c r="E12" s="6">
        <v>206.261700518802</v>
      </c>
      <c r="F12" s="6">
        <v>335.19569052059302</v>
      </c>
      <c r="G12" s="6">
        <v>380.83390191005998</v>
      </c>
      <c r="H12" s="7">
        <f t="shared" si="2"/>
        <v>2.2097698420236174E-3</v>
      </c>
      <c r="I12" s="7">
        <f t="shared" si="0"/>
        <v>0.84656084656084651</v>
      </c>
      <c r="J12" s="11">
        <f t="shared" si="1"/>
        <v>160</v>
      </c>
      <c r="K12" s="11">
        <f t="shared" si="3"/>
        <v>61</v>
      </c>
      <c r="L12" s="21">
        <f t="shared" si="4"/>
        <v>45.63821138946696</v>
      </c>
    </row>
    <row r="13" spans="1:12">
      <c r="A13" s="8" t="s">
        <v>15</v>
      </c>
      <c r="B13" s="18">
        <v>1036</v>
      </c>
      <c r="C13" s="11">
        <v>1519</v>
      </c>
      <c r="D13" s="6">
        <v>1913</v>
      </c>
      <c r="E13" s="6">
        <v>1431.7992916763201</v>
      </c>
      <c r="F13" s="6">
        <v>2084.9182013497898</v>
      </c>
      <c r="G13" s="6">
        <v>2627.5808156635499</v>
      </c>
      <c r="H13" s="7">
        <f t="shared" si="2"/>
        <v>1.2112577959287048E-2</v>
      </c>
      <c r="I13" s="7">
        <f t="shared" si="0"/>
        <v>0.84652509652509655</v>
      </c>
      <c r="J13" s="11">
        <f t="shared" si="1"/>
        <v>877</v>
      </c>
      <c r="K13" s="11">
        <f t="shared" si="3"/>
        <v>394</v>
      </c>
      <c r="L13" s="21">
        <f t="shared" si="4"/>
        <v>542.66261431376006</v>
      </c>
    </row>
    <row r="14" spans="1:12">
      <c r="A14" s="8" t="s">
        <v>16</v>
      </c>
      <c r="B14" s="18">
        <v>1016</v>
      </c>
      <c r="C14" s="11">
        <v>1588</v>
      </c>
      <c r="D14" s="6">
        <v>1929</v>
      </c>
      <c r="E14" s="6">
        <v>1303.5316556423199</v>
      </c>
      <c r="F14" s="6">
        <v>2011.51859081511</v>
      </c>
      <c r="G14" s="6">
        <v>2288.9292415550699</v>
      </c>
      <c r="H14" s="7">
        <f t="shared" si="2"/>
        <v>1.2213885459207902E-2</v>
      </c>
      <c r="I14" s="7">
        <f t="shared" si="0"/>
        <v>0.89862204724409445</v>
      </c>
      <c r="J14" s="11">
        <f t="shared" si="1"/>
        <v>913</v>
      </c>
      <c r="K14" s="11">
        <f t="shared" si="3"/>
        <v>341</v>
      </c>
      <c r="L14" s="21">
        <f t="shared" si="4"/>
        <v>277.41065073995992</v>
      </c>
    </row>
    <row r="15" spans="1:12">
      <c r="A15" s="8" t="s">
        <v>17</v>
      </c>
      <c r="B15" s="18">
        <v>214</v>
      </c>
      <c r="C15" s="11">
        <v>301</v>
      </c>
      <c r="D15" s="6">
        <v>311</v>
      </c>
      <c r="E15" s="6">
        <v>275.01477784519199</v>
      </c>
      <c r="F15" s="6">
        <v>387.42466398320403</v>
      </c>
      <c r="G15" s="6">
        <v>405.34183400403901</v>
      </c>
      <c r="H15" s="7">
        <f t="shared" si="2"/>
        <v>1.9691645297115904E-3</v>
      </c>
      <c r="I15" s="7">
        <f t="shared" si="0"/>
        <v>0.45327102803738317</v>
      </c>
      <c r="J15" s="11">
        <f t="shared" si="1"/>
        <v>97</v>
      </c>
      <c r="K15" s="11">
        <f t="shared" si="3"/>
        <v>10</v>
      </c>
      <c r="L15" s="21">
        <f t="shared" si="4"/>
        <v>17.917170020834988</v>
      </c>
    </row>
    <row r="16" spans="1:12">
      <c r="A16" s="8" t="s">
        <v>18</v>
      </c>
      <c r="B16" s="18">
        <v>433</v>
      </c>
      <c r="C16" s="11">
        <v>472</v>
      </c>
      <c r="D16" s="6">
        <v>546</v>
      </c>
      <c r="E16" s="6">
        <v>552.09152637157297</v>
      </c>
      <c r="F16" s="6">
        <v>642.34877289119004</v>
      </c>
      <c r="G16" s="6">
        <v>691.913380183865</v>
      </c>
      <c r="H16" s="7">
        <f t="shared" si="2"/>
        <v>3.4571184347991263E-3</v>
      </c>
      <c r="I16" s="7">
        <f t="shared" si="0"/>
        <v>0.26096997690531176</v>
      </c>
      <c r="J16" s="11">
        <f t="shared" si="1"/>
        <v>113</v>
      </c>
      <c r="K16" s="11">
        <f t="shared" si="3"/>
        <v>74</v>
      </c>
      <c r="L16" s="21">
        <f t="shared" si="4"/>
        <v>49.564607292674964</v>
      </c>
    </row>
    <row r="17" spans="1:12">
      <c r="A17" s="8" t="s">
        <v>19</v>
      </c>
      <c r="B17" s="18">
        <v>29</v>
      </c>
      <c r="C17" s="11">
        <v>121</v>
      </c>
      <c r="D17" s="6">
        <v>81</v>
      </c>
      <c r="E17" s="6">
        <v>64.052216899544803</v>
      </c>
      <c r="F17" s="6">
        <v>219.60821254498299</v>
      </c>
      <c r="G17" s="6">
        <v>179.36536230207901</v>
      </c>
      <c r="H17" s="7">
        <f t="shared" si="2"/>
        <v>5.1286921834932094E-4</v>
      </c>
      <c r="I17" s="7">
        <f t="shared" si="0"/>
        <v>1.7931034482758621</v>
      </c>
      <c r="J17" s="11">
        <f t="shared" si="1"/>
        <v>52</v>
      </c>
      <c r="K17" s="11">
        <f t="shared" si="3"/>
        <v>-40</v>
      </c>
      <c r="L17" s="21">
        <f t="shared" si="4"/>
        <v>-40.242850242903984</v>
      </c>
    </row>
    <row r="18" spans="1:12">
      <c r="A18" s="8" t="s">
        <v>20</v>
      </c>
      <c r="B18" s="18">
        <v>360</v>
      </c>
      <c r="C18" s="11">
        <v>531</v>
      </c>
      <c r="D18" s="6">
        <v>507</v>
      </c>
      <c r="E18" s="6">
        <v>441.37755145920602</v>
      </c>
      <c r="F18" s="6">
        <v>684.39423196883899</v>
      </c>
      <c r="G18" s="6">
        <v>632.50635818200499</v>
      </c>
      <c r="H18" s="7">
        <f t="shared" si="2"/>
        <v>3.2101814037420458E-3</v>
      </c>
      <c r="I18" s="7">
        <f t="shared" si="0"/>
        <v>0.40833333333333333</v>
      </c>
      <c r="J18" s="11">
        <f t="shared" si="1"/>
        <v>147</v>
      </c>
      <c r="K18" s="11">
        <f t="shared" si="3"/>
        <v>-24</v>
      </c>
      <c r="L18" s="21">
        <f t="shared" si="4"/>
        <v>-51.887873786834007</v>
      </c>
    </row>
    <row r="19" spans="1:12">
      <c r="A19" s="8" t="s">
        <v>21</v>
      </c>
      <c r="B19" s="18">
        <v>163</v>
      </c>
      <c r="C19" s="11">
        <v>165</v>
      </c>
      <c r="D19" s="6">
        <v>203</v>
      </c>
      <c r="E19" s="6">
        <v>280.61365236613699</v>
      </c>
      <c r="F19" s="6">
        <v>333.06288462167402</v>
      </c>
      <c r="G19" s="6">
        <v>348.607551044155</v>
      </c>
      <c r="H19" s="7">
        <f t="shared" si="2"/>
        <v>1.2853389052458291E-3</v>
      </c>
      <c r="I19" s="7">
        <f t="shared" si="0"/>
        <v>0.24539877300613497</v>
      </c>
      <c r="J19" s="11">
        <f t="shared" si="1"/>
        <v>40</v>
      </c>
      <c r="K19" s="11">
        <f t="shared" si="3"/>
        <v>38</v>
      </c>
      <c r="L19" s="21">
        <f t="shared" si="4"/>
        <v>15.544666422480987</v>
      </c>
    </row>
    <row r="20" spans="1:12">
      <c r="A20" s="8" t="s">
        <v>22</v>
      </c>
      <c r="B20" s="18">
        <v>90</v>
      </c>
      <c r="C20" s="11">
        <v>141</v>
      </c>
      <c r="D20" s="6">
        <v>196</v>
      </c>
      <c r="E20" s="6">
        <v>144.93482463018299</v>
      </c>
      <c r="F20" s="6">
        <v>317.90283784618202</v>
      </c>
      <c r="G20" s="6">
        <v>316.12194460012398</v>
      </c>
      <c r="H20" s="7">
        <f t="shared" si="2"/>
        <v>1.2410168740304556E-3</v>
      </c>
      <c r="I20" s="7">
        <f t="shared" si="0"/>
        <v>1.1777777777777778</v>
      </c>
      <c r="J20" s="11">
        <f t="shared" si="1"/>
        <v>106</v>
      </c>
      <c r="K20" s="11">
        <f t="shared" si="3"/>
        <v>55</v>
      </c>
      <c r="L20" s="21">
        <f t="shared" si="4"/>
        <v>-1.7808932460580422</v>
      </c>
    </row>
    <row r="21" spans="1:12">
      <c r="A21" s="8" t="s">
        <v>23</v>
      </c>
      <c r="B21" s="18">
        <v>293</v>
      </c>
      <c r="C21" s="11">
        <v>495</v>
      </c>
      <c r="D21" s="6">
        <v>485</v>
      </c>
      <c r="E21" s="6">
        <v>144.93482463018299</v>
      </c>
      <c r="F21" s="6">
        <v>317.90283784618202</v>
      </c>
      <c r="G21" s="6">
        <v>316.12194460012398</v>
      </c>
      <c r="H21" s="7">
        <f t="shared" si="2"/>
        <v>3.0708835913508723E-3</v>
      </c>
      <c r="I21" s="7">
        <f t="shared" si="0"/>
        <v>0.65529010238907848</v>
      </c>
      <c r="J21" s="11">
        <f t="shared" si="1"/>
        <v>192</v>
      </c>
      <c r="K21" s="11">
        <f t="shared" si="3"/>
        <v>-10</v>
      </c>
      <c r="L21" s="21">
        <f t="shared" si="4"/>
        <v>-1.7808932460580422</v>
      </c>
    </row>
    <row r="22" spans="1:12">
      <c r="A22" s="8" t="s">
        <v>24</v>
      </c>
      <c r="B22" s="18">
        <v>209</v>
      </c>
      <c r="C22" s="11">
        <v>318</v>
      </c>
      <c r="D22" s="6">
        <v>312</v>
      </c>
      <c r="E22" s="6">
        <v>144.93482463018299</v>
      </c>
      <c r="F22" s="6">
        <v>317.90283784618202</v>
      </c>
      <c r="G22" s="6">
        <v>316.12194460012398</v>
      </c>
      <c r="H22" s="7">
        <f t="shared" si="2"/>
        <v>1.9754962484566435E-3</v>
      </c>
      <c r="I22" s="7">
        <f t="shared" si="0"/>
        <v>0.49282296650717705</v>
      </c>
      <c r="J22" s="11">
        <f t="shared" si="1"/>
        <v>103</v>
      </c>
      <c r="K22" s="11">
        <f t="shared" si="3"/>
        <v>-6</v>
      </c>
      <c r="L22" s="21">
        <f t="shared" si="4"/>
        <v>-1.7808932460580422</v>
      </c>
    </row>
    <row r="23" spans="1:12">
      <c r="A23" s="8" t="s">
        <v>25</v>
      </c>
      <c r="B23" s="18">
        <v>4933</v>
      </c>
      <c r="C23" s="11">
        <v>6897</v>
      </c>
      <c r="D23" s="6">
        <v>8181</v>
      </c>
      <c r="E23" s="6">
        <v>5439.4444881149502</v>
      </c>
      <c r="F23" s="6">
        <v>7938.0901548360098</v>
      </c>
      <c r="G23" s="6">
        <v>9018.1509326168907</v>
      </c>
      <c r="H23" s="7">
        <f t="shared" si="2"/>
        <v>5.1799791053281412E-2</v>
      </c>
      <c r="I23" s="7">
        <f t="shared" si="0"/>
        <v>0.65842286640989256</v>
      </c>
      <c r="J23" s="11">
        <f t="shared" si="1"/>
        <v>3248</v>
      </c>
      <c r="K23" s="11">
        <f t="shared" si="3"/>
        <v>1284</v>
      </c>
      <c r="L23" s="21">
        <f t="shared" si="4"/>
        <v>1080.0607777808809</v>
      </c>
    </row>
    <row r="24" spans="1:12">
      <c r="A24" s="8" t="s">
        <v>26</v>
      </c>
      <c r="B24" s="18">
        <v>554</v>
      </c>
      <c r="C24" s="11">
        <v>894</v>
      </c>
      <c r="D24" s="6">
        <v>1197</v>
      </c>
      <c r="E24" s="6">
        <v>636.68989374554701</v>
      </c>
      <c r="F24" s="6">
        <v>1087.2827558833601</v>
      </c>
      <c r="G24" s="6">
        <v>1352.3734491658399</v>
      </c>
      <c r="H24" s="7">
        <f t="shared" si="2"/>
        <v>7.5790673378288535E-3</v>
      </c>
      <c r="I24" s="7">
        <f t="shared" si="0"/>
        <v>1.1606498194945849</v>
      </c>
      <c r="J24" s="11">
        <f t="shared" si="1"/>
        <v>643</v>
      </c>
      <c r="K24" s="11">
        <f t="shared" si="3"/>
        <v>303</v>
      </c>
      <c r="L24" s="21">
        <f t="shared" si="4"/>
        <v>265.09069328247983</v>
      </c>
    </row>
    <row r="25" spans="1:12">
      <c r="A25" s="8" t="s">
        <v>27</v>
      </c>
      <c r="B25" s="18">
        <v>134</v>
      </c>
      <c r="C25" s="11">
        <v>269</v>
      </c>
      <c r="D25" s="6">
        <v>302</v>
      </c>
      <c r="E25" s="6">
        <v>188.86521016597001</v>
      </c>
      <c r="F25" s="6">
        <v>421.314227221647</v>
      </c>
      <c r="G25" s="6">
        <v>425.99961793357198</v>
      </c>
      <c r="H25" s="7">
        <f t="shared" si="2"/>
        <v>1.9121790610061101E-3</v>
      </c>
      <c r="I25" s="7">
        <f t="shared" si="0"/>
        <v>1.2537313432835822</v>
      </c>
      <c r="J25" s="11">
        <f t="shared" si="1"/>
        <v>168</v>
      </c>
      <c r="K25" s="11">
        <f t="shared" si="3"/>
        <v>33</v>
      </c>
      <c r="L25" s="21">
        <f t="shared" si="4"/>
        <v>4.6853907119249811</v>
      </c>
    </row>
    <row r="26" spans="1:12">
      <c r="A26" s="8" t="s">
        <v>28</v>
      </c>
      <c r="B26" s="18">
        <v>431</v>
      </c>
      <c r="C26" s="11">
        <v>734</v>
      </c>
      <c r="D26" s="6">
        <v>652</v>
      </c>
      <c r="E26" s="6">
        <v>609.0726922655</v>
      </c>
      <c r="F26" s="6">
        <v>932.99994947438302</v>
      </c>
      <c r="G26" s="6">
        <v>928.065492817473</v>
      </c>
      <c r="H26" s="7">
        <f t="shared" si="2"/>
        <v>4.1282806217747808E-3</v>
      </c>
      <c r="I26" s="7">
        <f t="shared" si="0"/>
        <v>0.51276102088167053</v>
      </c>
      <c r="J26" s="11">
        <f t="shared" si="1"/>
        <v>221</v>
      </c>
      <c r="K26" s="11">
        <f t="shared" si="3"/>
        <v>-82</v>
      </c>
      <c r="L26" s="21">
        <f t="shared" si="4"/>
        <v>-4.9344566569100152</v>
      </c>
    </row>
    <row r="27" spans="1:12">
      <c r="A27" s="8" t="s">
        <v>29</v>
      </c>
      <c r="B27" s="18">
        <v>1377</v>
      </c>
      <c r="C27" s="11">
        <v>2206</v>
      </c>
      <c r="D27" s="6">
        <v>2034</v>
      </c>
      <c r="E27" s="6">
        <v>609.0726922655</v>
      </c>
      <c r="F27" s="6">
        <v>932.99994947438302</v>
      </c>
      <c r="G27" s="6">
        <v>928.065492817473</v>
      </c>
      <c r="H27" s="7">
        <f t="shared" si="2"/>
        <v>1.2878715927438503E-2</v>
      </c>
      <c r="I27" s="7">
        <f t="shared" si="0"/>
        <v>0.47712418300653597</v>
      </c>
      <c r="J27" s="11">
        <f t="shared" si="1"/>
        <v>657</v>
      </c>
      <c r="K27" s="11">
        <f t="shared" si="3"/>
        <v>-172</v>
      </c>
      <c r="L27" s="21">
        <f t="shared" si="4"/>
        <v>-4.9344566569100152</v>
      </c>
    </row>
    <row r="28" spans="1:12">
      <c r="A28" s="8" t="s">
        <v>1</v>
      </c>
      <c r="B28" s="18">
        <v>969</v>
      </c>
      <c r="C28" s="11">
        <v>1192</v>
      </c>
      <c r="D28" s="6">
        <v>1516</v>
      </c>
      <c r="E28" s="6">
        <v>1270.7936199830399</v>
      </c>
      <c r="F28" s="6">
        <v>1518.42652241663</v>
      </c>
      <c r="G28" s="6">
        <v>1986.2506187830299</v>
      </c>
      <c r="H28" s="7">
        <f t="shared" si="2"/>
        <v>9.5988856175008713E-3</v>
      </c>
      <c r="I28" s="7">
        <f t="shared" si="0"/>
        <v>0.56449948400412797</v>
      </c>
      <c r="J28" s="11">
        <f t="shared" si="1"/>
        <v>547</v>
      </c>
      <c r="K28" s="11">
        <f t="shared" si="3"/>
        <v>324</v>
      </c>
      <c r="L28" s="21">
        <f t="shared" si="4"/>
        <v>467.8240963664</v>
      </c>
    </row>
    <row r="29" spans="1:12">
      <c r="A29" s="8" t="s">
        <v>30</v>
      </c>
      <c r="B29" s="18">
        <v>699</v>
      </c>
      <c r="C29" s="11">
        <v>840</v>
      </c>
      <c r="D29" s="6">
        <v>854</v>
      </c>
      <c r="E29" s="6">
        <v>781.99412395195702</v>
      </c>
      <c r="F29" s="6">
        <v>906.49027103245999</v>
      </c>
      <c r="G29" s="6">
        <v>955.39766727989695</v>
      </c>
      <c r="H29" s="7">
        <f t="shared" si="2"/>
        <v>5.4072878082755561E-3</v>
      </c>
      <c r="I29" s="7">
        <f t="shared" si="0"/>
        <v>0.22174535050071531</v>
      </c>
      <c r="J29" s="11">
        <f t="shared" si="1"/>
        <v>155</v>
      </c>
      <c r="K29" s="11">
        <f t="shared" si="3"/>
        <v>14</v>
      </c>
      <c r="L29" s="21">
        <f t="shared" si="4"/>
        <v>48.907396247436964</v>
      </c>
    </row>
    <row r="30" spans="1:12">
      <c r="A30" s="8" t="s">
        <v>31</v>
      </c>
      <c r="B30" s="18">
        <v>429</v>
      </c>
      <c r="C30" s="11">
        <v>479</v>
      </c>
      <c r="D30" s="6">
        <v>515</v>
      </c>
      <c r="E30" s="6">
        <v>781.99412395195702</v>
      </c>
      <c r="F30" s="6">
        <v>906.49027103245999</v>
      </c>
      <c r="G30" s="6">
        <v>955.39766727989695</v>
      </c>
      <c r="H30" s="7">
        <f t="shared" si="2"/>
        <v>3.2608351537024727E-3</v>
      </c>
      <c r="I30" s="7">
        <f t="shared" si="0"/>
        <v>0.20046620046620048</v>
      </c>
      <c r="J30" s="11">
        <f t="shared" si="1"/>
        <v>86</v>
      </c>
      <c r="K30" s="11">
        <f t="shared" si="3"/>
        <v>36</v>
      </c>
      <c r="L30" s="21">
        <f t="shared" si="4"/>
        <v>48.907396247436964</v>
      </c>
    </row>
    <row r="31" spans="1:12">
      <c r="A31" s="8" t="s">
        <v>32</v>
      </c>
      <c r="B31" s="18">
        <v>495</v>
      </c>
      <c r="C31" s="11">
        <v>518</v>
      </c>
      <c r="D31" s="6">
        <v>725</v>
      </c>
      <c r="E31" s="6">
        <v>781.99412395195702</v>
      </c>
      <c r="F31" s="6">
        <v>906.49027103245999</v>
      </c>
      <c r="G31" s="6">
        <v>955.39766727989695</v>
      </c>
      <c r="H31" s="7">
        <f t="shared" si="2"/>
        <v>4.5904960901636746E-3</v>
      </c>
      <c r="I31" s="7">
        <f t="shared" si="0"/>
        <v>0.46464646464646464</v>
      </c>
      <c r="J31" s="11">
        <f t="shared" si="1"/>
        <v>230</v>
      </c>
      <c r="K31" s="11">
        <f t="shared" si="3"/>
        <v>207</v>
      </c>
      <c r="L31" s="21">
        <f t="shared" si="4"/>
        <v>48.907396247436964</v>
      </c>
    </row>
    <row r="32" spans="1:12">
      <c r="A32" s="8" t="s">
        <v>33</v>
      </c>
      <c r="B32" s="18">
        <v>262</v>
      </c>
      <c r="C32" s="11">
        <v>248</v>
      </c>
      <c r="D32" s="6">
        <v>416</v>
      </c>
      <c r="E32" s="6">
        <v>396.87201513767701</v>
      </c>
      <c r="F32" s="6">
        <v>479.18854919617002</v>
      </c>
      <c r="G32" s="6">
        <v>625.08186425191104</v>
      </c>
      <c r="H32" s="7">
        <f t="shared" si="2"/>
        <v>2.6339949979421913E-3</v>
      </c>
      <c r="I32" s="7">
        <f t="shared" si="0"/>
        <v>0.58778625954198471</v>
      </c>
      <c r="J32" s="11">
        <f t="shared" si="1"/>
        <v>154</v>
      </c>
      <c r="K32" s="11">
        <f t="shared" si="3"/>
        <v>168</v>
      </c>
      <c r="L32" s="21">
        <f t="shared" si="4"/>
        <v>145.89331505574103</v>
      </c>
    </row>
    <row r="33" spans="1:12">
      <c r="A33" s="8" t="s">
        <v>34</v>
      </c>
      <c r="B33" s="18">
        <v>550</v>
      </c>
      <c r="C33" s="11">
        <v>918</v>
      </c>
      <c r="D33" s="6">
        <v>881</v>
      </c>
      <c r="E33" s="6">
        <v>819.90447719515601</v>
      </c>
      <c r="F33" s="6">
        <v>1473.18407616883</v>
      </c>
      <c r="G33" s="6">
        <v>1311.2228803942201</v>
      </c>
      <c r="H33" s="7">
        <f t="shared" si="2"/>
        <v>5.5782442143919968E-3</v>
      </c>
      <c r="I33" s="7">
        <f t="shared" si="0"/>
        <v>0.60181818181818181</v>
      </c>
      <c r="J33" s="11">
        <f t="shared" si="1"/>
        <v>331</v>
      </c>
      <c r="K33" s="11">
        <f t="shared" si="3"/>
        <v>-37</v>
      </c>
      <c r="L33" s="21">
        <f t="shared" si="4"/>
        <v>-161.96119577460991</v>
      </c>
    </row>
    <row r="34" spans="1:12">
      <c r="A34" s="8" t="s">
        <v>35</v>
      </c>
      <c r="B34" s="18">
        <v>1318</v>
      </c>
      <c r="C34" s="11">
        <v>1517</v>
      </c>
      <c r="D34" s="6">
        <v>1719</v>
      </c>
      <c r="E34" s="6">
        <v>1543.08775633092</v>
      </c>
      <c r="F34" s="6">
        <v>1776.44679235628</v>
      </c>
      <c r="G34" s="6">
        <v>2010.1625133447301</v>
      </c>
      <c r="H34" s="7">
        <f t="shared" si="2"/>
        <v>1.08842245227467E-2</v>
      </c>
      <c r="I34" s="7">
        <f t="shared" si="0"/>
        <v>0.30424886191198786</v>
      </c>
      <c r="J34" s="11">
        <f t="shared" si="1"/>
        <v>401</v>
      </c>
      <c r="K34" s="11">
        <f t="shared" si="3"/>
        <v>202</v>
      </c>
      <c r="L34" s="21">
        <f t="shared" si="4"/>
        <v>233.71572098845013</v>
      </c>
    </row>
    <row r="35" spans="1:12">
      <c r="A35" s="8" t="s">
        <v>36</v>
      </c>
      <c r="B35" s="18">
        <v>2489</v>
      </c>
      <c r="C35" s="11">
        <v>2977</v>
      </c>
      <c r="D35" s="6">
        <v>3327</v>
      </c>
      <c r="E35" s="6">
        <v>2676.5627893353899</v>
      </c>
      <c r="F35" s="6">
        <v>3496.5531367870299</v>
      </c>
      <c r="G35" s="6">
        <v>3692.78913777054</v>
      </c>
      <c r="H35" s="7">
        <f t="shared" si="2"/>
        <v>2.1065628264792479E-2</v>
      </c>
      <c r="I35" s="7">
        <f t="shared" si="0"/>
        <v>0.33668139815186821</v>
      </c>
      <c r="J35" s="11">
        <f t="shared" si="1"/>
        <v>838</v>
      </c>
      <c r="K35" s="11">
        <f t="shared" si="3"/>
        <v>350</v>
      </c>
      <c r="L35" s="21">
        <f t="shared" si="4"/>
        <v>196.23600098351017</v>
      </c>
    </row>
    <row r="36" spans="1:12">
      <c r="A36" s="8" t="s">
        <v>37</v>
      </c>
      <c r="B36" s="18">
        <v>392</v>
      </c>
      <c r="C36" s="11">
        <v>508</v>
      </c>
      <c r="D36" s="6">
        <v>623</v>
      </c>
      <c r="E36" s="6">
        <v>437.78751268743298</v>
      </c>
      <c r="F36" s="6">
        <v>669.83112617077597</v>
      </c>
      <c r="G36" s="6">
        <v>685.76248935025603</v>
      </c>
      <c r="H36" s="7">
        <f t="shared" si="2"/>
        <v>3.9446607781682339E-3</v>
      </c>
      <c r="I36" s="7">
        <f t="shared" si="0"/>
        <v>0.5892857142857143</v>
      </c>
      <c r="J36" s="11">
        <f t="shared" si="1"/>
        <v>231</v>
      </c>
      <c r="K36" s="11">
        <f t="shared" si="3"/>
        <v>115</v>
      </c>
      <c r="L36" s="21">
        <f t="shared" si="4"/>
        <v>15.931363179480059</v>
      </c>
    </row>
    <row r="37" spans="1:12">
      <c r="A37" s="8" t="s">
        <v>38</v>
      </c>
      <c r="B37" s="18">
        <v>109</v>
      </c>
      <c r="C37" s="11">
        <v>169</v>
      </c>
      <c r="D37" s="6">
        <v>162</v>
      </c>
      <c r="E37" s="6">
        <v>181.73355793696399</v>
      </c>
      <c r="F37" s="6">
        <v>319.78293330193299</v>
      </c>
      <c r="G37" s="6">
        <v>270.09907429222602</v>
      </c>
      <c r="H37" s="7">
        <f t="shared" si="2"/>
        <v>1.0257384366986419E-3</v>
      </c>
      <c r="I37" s="7">
        <f t="shared" si="0"/>
        <v>0.48623853211009177</v>
      </c>
      <c r="J37" s="11">
        <f t="shared" si="1"/>
        <v>53</v>
      </c>
      <c r="K37" s="11">
        <f t="shared" si="3"/>
        <v>-7</v>
      </c>
      <c r="L37" s="21">
        <f t="shared" si="4"/>
        <v>-49.683859009706964</v>
      </c>
    </row>
    <row r="38" spans="1:12">
      <c r="A38" s="8" t="s">
        <v>39</v>
      </c>
      <c r="B38" s="18">
        <v>105</v>
      </c>
      <c r="C38" s="11">
        <v>79</v>
      </c>
      <c r="D38" s="6">
        <v>122</v>
      </c>
      <c r="E38" s="6">
        <v>214.76114037192701</v>
      </c>
      <c r="F38" s="6">
        <v>151.65590462172</v>
      </c>
      <c r="G38" s="6">
        <v>246.68979493309899</v>
      </c>
      <c r="H38" s="7">
        <f t="shared" si="2"/>
        <v>7.7246968689650801E-4</v>
      </c>
      <c r="I38" s="7">
        <f t="shared" si="0"/>
        <v>0.16190476190476191</v>
      </c>
      <c r="J38" s="11">
        <f t="shared" si="1"/>
        <v>17</v>
      </c>
      <c r="K38" s="11">
        <f t="shared" si="3"/>
        <v>43</v>
      </c>
      <c r="L38" s="21">
        <f t="shared" si="4"/>
        <v>95.033890311378997</v>
      </c>
    </row>
    <row r="39" spans="1:12">
      <c r="A39" s="8" t="s">
        <v>40</v>
      </c>
      <c r="B39" s="18">
        <v>990</v>
      </c>
      <c r="C39" s="11">
        <v>1413</v>
      </c>
      <c r="D39" s="6">
        <v>1571</v>
      </c>
      <c r="E39" s="6">
        <v>1150.7441440375401</v>
      </c>
      <c r="F39" s="6">
        <v>1673.1695371230301</v>
      </c>
      <c r="G39" s="6">
        <v>1827.4439091337999</v>
      </c>
      <c r="H39" s="7">
        <f t="shared" si="2"/>
        <v>9.9471301484788041E-3</v>
      </c>
      <c r="I39" s="7">
        <f t="shared" si="0"/>
        <v>0.58686868686868687</v>
      </c>
      <c r="J39" s="11">
        <f t="shared" si="1"/>
        <v>581</v>
      </c>
      <c r="K39" s="11">
        <f t="shared" si="3"/>
        <v>158</v>
      </c>
      <c r="L39" s="21">
        <f t="shared" si="4"/>
        <v>154.27437201076987</v>
      </c>
    </row>
    <row r="40" spans="1:12">
      <c r="A40" s="8" t="s">
        <v>41</v>
      </c>
      <c r="B40" s="18">
        <v>100</v>
      </c>
      <c r="C40" s="11">
        <v>99</v>
      </c>
      <c r="D40" s="6">
        <v>188</v>
      </c>
      <c r="E40" s="6">
        <v>122.87382062216</v>
      </c>
      <c r="F40" s="6">
        <v>150.44870600270301</v>
      </c>
      <c r="G40" s="6">
        <v>202.10931204795</v>
      </c>
      <c r="H40" s="7">
        <f t="shared" si="2"/>
        <v>1.1903631240700288E-3</v>
      </c>
      <c r="I40" s="7">
        <f t="shared" si="0"/>
        <v>0.88</v>
      </c>
      <c r="J40" s="11">
        <f t="shared" si="1"/>
        <v>88</v>
      </c>
      <c r="K40" s="11">
        <f t="shared" si="3"/>
        <v>89</v>
      </c>
      <c r="L40" s="21">
        <f t="shared" si="4"/>
        <v>51.660606045246993</v>
      </c>
    </row>
    <row r="41" spans="1:12">
      <c r="A41" s="8" t="s">
        <v>42</v>
      </c>
      <c r="B41" s="18">
        <v>339</v>
      </c>
      <c r="C41" s="11">
        <v>562</v>
      </c>
      <c r="D41" s="6">
        <v>617</v>
      </c>
      <c r="E41" s="6">
        <v>435.855987420335</v>
      </c>
      <c r="F41" s="6">
        <v>714.25397956754102</v>
      </c>
      <c r="G41" s="6">
        <v>781.78871985968601</v>
      </c>
      <c r="H41" s="7">
        <f t="shared" si="2"/>
        <v>3.9066704656979135E-3</v>
      </c>
      <c r="I41" s="7">
        <f t="shared" si="0"/>
        <v>0.82005899705014751</v>
      </c>
      <c r="J41" s="11">
        <f t="shared" si="1"/>
        <v>278</v>
      </c>
      <c r="K41" s="11">
        <f t="shared" si="3"/>
        <v>55</v>
      </c>
      <c r="L41" s="21">
        <f t="shared" si="4"/>
        <v>67.534740292144988</v>
      </c>
    </row>
    <row r="42" spans="1:12">
      <c r="A42" s="8" t="s">
        <v>43</v>
      </c>
      <c r="B42" s="18">
        <v>31534</v>
      </c>
      <c r="C42" s="11">
        <v>42025</v>
      </c>
      <c r="D42" s="6">
        <v>45603</v>
      </c>
      <c r="E42" s="6">
        <v>32020.142763947999</v>
      </c>
      <c r="F42" s="6">
        <v>45003.782318200501</v>
      </c>
      <c r="G42" s="6">
        <v>46424.440409711497</v>
      </c>
      <c r="H42" s="7">
        <f t="shared" si="2"/>
        <v>0.28874536993066768</v>
      </c>
      <c r="I42" s="7">
        <f t="shared" si="0"/>
        <v>0.44615335827995178</v>
      </c>
      <c r="J42" s="11">
        <f t="shared" si="1"/>
        <v>14069</v>
      </c>
      <c r="K42" s="11">
        <f t="shared" si="3"/>
        <v>3578</v>
      </c>
      <c r="L42" s="21">
        <f t="shared" si="4"/>
        <v>1420.6580915109953</v>
      </c>
    </row>
    <row r="43" spans="1:12">
      <c r="A43" s="8" t="s">
        <v>44</v>
      </c>
      <c r="B43" s="18">
        <v>7110</v>
      </c>
      <c r="C43" s="11">
        <v>9377</v>
      </c>
      <c r="D43" s="6">
        <v>10588</v>
      </c>
      <c r="E43" s="6">
        <v>7905.8939043816999</v>
      </c>
      <c r="F43" s="6">
        <v>11259.16023315</v>
      </c>
      <c r="G43" s="6">
        <v>11850.9324549912</v>
      </c>
      <c r="H43" s="7">
        <f t="shared" si="2"/>
        <v>6.7040238072624811E-2</v>
      </c>
      <c r="I43" s="7">
        <f t="shared" si="0"/>
        <v>0.48917018284106889</v>
      </c>
      <c r="J43" s="11">
        <f t="shared" si="1"/>
        <v>3478</v>
      </c>
      <c r="K43" s="11">
        <f t="shared" si="3"/>
        <v>1211</v>
      </c>
      <c r="L43" s="21">
        <f t="shared" si="4"/>
        <v>591.77222184120001</v>
      </c>
    </row>
    <row r="44" spans="1:12">
      <c r="A44" s="8" t="s">
        <v>45</v>
      </c>
      <c r="B44" s="18">
        <v>997</v>
      </c>
      <c r="C44" s="11">
        <v>2078</v>
      </c>
      <c r="D44" s="6">
        <v>1524</v>
      </c>
      <c r="E44" s="6">
        <v>1336.07566033229</v>
      </c>
      <c r="F44" s="6">
        <v>2166.0993467682001</v>
      </c>
      <c r="G44" s="6">
        <v>1876.38716072842</v>
      </c>
      <c r="H44" s="7">
        <f t="shared" si="2"/>
        <v>9.6495393674612979E-3</v>
      </c>
      <c r="I44" s="7">
        <f t="shared" si="0"/>
        <v>0.52858575727181545</v>
      </c>
      <c r="J44" s="11">
        <f t="shared" si="1"/>
        <v>527</v>
      </c>
      <c r="K44" s="11">
        <f t="shared" si="3"/>
        <v>-554</v>
      </c>
      <c r="L44" s="21">
        <f t="shared" si="4"/>
        <v>-289.71218603978014</v>
      </c>
    </row>
    <row r="45" spans="1:12">
      <c r="A45" s="8" t="s">
        <v>46</v>
      </c>
      <c r="B45" s="18">
        <v>258</v>
      </c>
      <c r="C45" s="11">
        <v>273</v>
      </c>
      <c r="D45" s="6">
        <v>335</v>
      </c>
      <c r="E45" s="6">
        <v>301.02332968214898</v>
      </c>
      <c r="F45" s="6">
        <v>384.89748448017099</v>
      </c>
      <c r="G45" s="6">
        <v>393.38723953815003</v>
      </c>
      <c r="H45" s="7">
        <f t="shared" si="2"/>
        <v>2.1211257795928705E-3</v>
      </c>
      <c r="I45" s="7">
        <f t="shared" si="0"/>
        <v>0.29844961240310075</v>
      </c>
      <c r="J45" s="11">
        <f t="shared" si="1"/>
        <v>77</v>
      </c>
      <c r="K45" s="11">
        <f t="shared" si="3"/>
        <v>62</v>
      </c>
      <c r="L45" s="21">
        <f t="shared" si="4"/>
        <v>8.4897550579790391</v>
      </c>
    </row>
    <row r="46" spans="1:12">
      <c r="A46" s="8" t="s">
        <v>47</v>
      </c>
      <c r="B46" s="18">
        <v>364</v>
      </c>
      <c r="C46" s="11">
        <v>421</v>
      </c>
      <c r="D46" s="6">
        <v>509</v>
      </c>
      <c r="E46" s="6">
        <v>440.44140331136299</v>
      </c>
      <c r="F46" s="6">
        <v>545.99333385745899</v>
      </c>
      <c r="G46" s="6">
        <v>621.91378832494604</v>
      </c>
      <c r="H46" s="7">
        <f t="shared" si="2"/>
        <v>3.2228448412321524E-3</v>
      </c>
      <c r="I46" s="7">
        <f t="shared" si="0"/>
        <v>0.39835164835164832</v>
      </c>
      <c r="J46" s="11">
        <f t="shared" si="1"/>
        <v>145</v>
      </c>
      <c r="K46" s="11">
        <f t="shared" si="3"/>
        <v>88</v>
      </c>
      <c r="L46" s="21">
        <f t="shared" si="4"/>
        <v>75.920454467487048</v>
      </c>
    </row>
    <row r="47" spans="1:12">
      <c r="A47" s="8" t="s">
        <v>48</v>
      </c>
      <c r="B47" s="18">
        <v>185</v>
      </c>
      <c r="C47" s="11">
        <v>328</v>
      </c>
      <c r="D47" s="6">
        <v>224</v>
      </c>
      <c r="E47" s="6">
        <v>312.71480582864098</v>
      </c>
      <c r="F47" s="6">
        <v>495.10271642244697</v>
      </c>
      <c r="G47" s="6">
        <v>378.47363147250798</v>
      </c>
      <c r="H47" s="7">
        <f t="shared" si="2"/>
        <v>1.4183049988919492E-3</v>
      </c>
      <c r="I47" s="7">
        <f t="shared" si="0"/>
        <v>0.21081081081081082</v>
      </c>
      <c r="J47" s="11">
        <f t="shared" si="1"/>
        <v>39</v>
      </c>
      <c r="K47" s="11">
        <f t="shared" si="3"/>
        <v>-104</v>
      </c>
      <c r="L47" s="21">
        <f t="shared" si="4"/>
        <v>-116.629084949939</v>
      </c>
    </row>
    <row r="48" spans="1:12">
      <c r="A48" s="8" t="s">
        <v>49</v>
      </c>
      <c r="B48" s="18">
        <v>267</v>
      </c>
      <c r="C48" s="11">
        <v>437</v>
      </c>
      <c r="D48" s="6">
        <v>419</v>
      </c>
      <c r="E48" s="6">
        <v>393.77865526075101</v>
      </c>
      <c r="F48" s="6">
        <v>675.290982013281</v>
      </c>
      <c r="G48" s="6">
        <v>629.71968930994899</v>
      </c>
      <c r="H48" s="7">
        <f t="shared" si="2"/>
        <v>2.6529901541773515E-3</v>
      </c>
      <c r="I48" s="7">
        <f t="shared" si="0"/>
        <v>0.56928838951310856</v>
      </c>
      <c r="J48" s="11">
        <f t="shared" si="1"/>
        <v>152</v>
      </c>
      <c r="K48" s="11">
        <f t="shared" si="3"/>
        <v>-18</v>
      </c>
      <c r="L48" s="21">
        <f t="shared" si="4"/>
        <v>-45.571292703332006</v>
      </c>
    </row>
    <row r="49" spans="1:12">
      <c r="A49" s="8" t="s">
        <v>50</v>
      </c>
      <c r="B49" s="18">
        <v>1690</v>
      </c>
      <c r="C49" s="11">
        <v>1813</v>
      </c>
      <c r="D49" s="6">
        <v>2214</v>
      </c>
      <c r="E49" s="6">
        <v>2066.4374832503399</v>
      </c>
      <c r="F49" s="6">
        <v>2644.1351353803898</v>
      </c>
      <c r="G49" s="6">
        <v>2929.14321700653</v>
      </c>
      <c r="H49" s="7">
        <f t="shared" si="2"/>
        <v>1.4018425301548105E-2</v>
      </c>
      <c r="I49" s="7">
        <f t="shared" si="0"/>
        <v>0.31005917159763313</v>
      </c>
      <c r="J49" s="11">
        <f t="shared" si="1"/>
        <v>524</v>
      </c>
      <c r="K49" s="11">
        <f t="shared" si="3"/>
        <v>401</v>
      </c>
      <c r="L49" s="21">
        <f t="shared" si="4"/>
        <v>285.00808162614021</v>
      </c>
    </row>
    <row r="50" spans="1:12">
      <c r="A50" s="8" t="s">
        <v>52</v>
      </c>
      <c r="B50" s="18">
        <v>104</v>
      </c>
      <c r="C50" s="11">
        <v>396</v>
      </c>
      <c r="D50" s="6">
        <v>469</v>
      </c>
      <c r="E50" s="6">
        <v>135.94182980501401</v>
      </c>
      <c r="F50" s="6">
        <v>464.246914943685</v>
      </c>
      <c r="G50" s="6">
        <v>614.97937542407306</v>
      </c>
      <c r="H50" s="7">
        <f t="shared" si="2"/>
        <v>2.9695760914300188E-3</v>
      </c>
      <c r="I50" s="7">
        <f t="shared" si="0"/>
        <v>3.5096153846153846</v>
      </c>
      <c r="J50" s="11">
        <f t="shared" si="1"/>
        <v>365</v>
      </c>
      <c r="K50" s="11">
        <f t="shared" si="3"/>
        <v>73</v>
      </c>
      <c r="L50" s="21">
        <f t="shared" si="4"/>
        <v>150.73246048038806</v>
      </c>
    </row>
    <row r="51" spans="1:12">
      <c r="A51" s="8" t="s">
        <v>2</v>
      </c>
      <c r="B51" s="18">
        <v>307</v>
      </c>
      <c r="C51" s="11">
        <v>623</v>
      </c>
      <c r="D51" s="6">
        <v>839</v>
      </c>
      <c r="E51" s="6">
        <v>351.09568626390001</v>
      </c>
      <c r="F51" s="6">
        <v>785.27305450734798</v>
      </c>
      <c r="G51" s="6">
        <v>958.65200392843894</v>
      </c>
      <c r="H51" s="7">
        <f t="shared" si="2"/>
        <v>5.3123120270997561E-3</v>
      </c>
      <c r="I51" s="7">
        <f t="shared" si="0"/>
        <v>1.732899022801303</v>
      </c>
      <c r="J51" s="11">
        <f t="shared" si="1"/>
        <v>532</v>
      </c>
      <c r="K51" s="11">
        <f t="shared" si="3"/>
        <v>216</v>
      </c>
      <c r="L51" s="21">
        <f t="shared" si="4"/>
        <v>173.37894942109097</v>
      </c>
    </row>
    <row r="52" spans="1:12">
      <c r="A52" s="8" t="s">
        <v>53</v>
      </c>
      <c r="B52" s="18">
        <v>450</v>
      </c>
      <c r="C52" s="11">
        <v>197</v>
      </c>
      <c r="D52" s="6">
        <v>194</v>
      </c>
      <c r="E52" s="6">
        <v>522.97485005436295</v>
      </c>
      <c r="F52" s="6">
        <v>225.20988771702301</v>
      </c>
      <c r="G52" s="6">
        <v>226.93708417823601</v>
      </c>
      <c r="H52" s="7">
        <f t="shared" si="2"/>
        <v>1.228353436540349E-3</v>
      </c>
      <c r="I52" s="7">
        <f t="shared" si="0"/>
        <v>-0.56888888888888889</v>
      </c>
      <c r="J52" s="11">
        <f t="shared" si="1"/>
        <v>-256</v>
      </c>
      <c r="K52" s="11">
        <f t="shared" si="3"/>
        <v>-3</v>
      </c>
      <c r="L52" s="21">
        <f t="shared" si="4"/>
        <v>1.7271964612129977</v>
      </c>
    </row>
    <row r="53" spans="1:12">
      <c r="A53" s="8" t="s">
        <v>51</v>
      </c>
      <c r="B53" s="18">
        <v>152</v>
      </c>
      <c r="C53" s="11">
        <v>113</v>
      </c>
      <c r="D53" s="6">
        <v>155</v>
      </c>
      <c r="E53" s="6">
        <v>195.40554710286699</v>
      </c>
      <c r="F53" s="6">
        <v>190.696390579992</v>
      </c>
      <c r="G53" s="6">
        <v>203.05355730116401</v>
      </c>
      <c r="H53" s="7">
        <f t="shared" si="2"/>
        <v>9.8141640548326842E-4</v>
      </c>
      <c r="I53" s="7">
        <f t="shared" si="0"/>
        <v>1.9736842105263157E-2</v>
      </c>
      <c r="J53" s="11">
        <f t="shared" si="1"/>
        <v>3</v>
      </c>
      <c r="K53" s="11">
        <f t="shared" si="3"/>
        <v>42</v>
      </c>
      <c r="L53" s="21">
        <f t="shared" si="4"/>
        <v>12.357166721172007</v>
      </c>
    </row>
    <row r="54" spans="1:12">
      <c r="A54" s="8" t="s">
        <v>54</v>
      </c>
      <c r="B54" s="18">
        <v>3581</v>
      </c>
      <c r="C54" s="11">
        <v>4957</v>
      </c>
      <c r="D54" s="6">
        <v>5916</v>
      </c>
      <c r="E54" s="6">
        <v>4019.4424705101501</v>
      </c>
      <c r="F54" s="6">
        <v>5553.7267691156503</v>
      </c>
      <c r="G54" s="6">
        <v>6561.1879256194097</v>
      </c>
      <c r="H54" s="7">
        <f t="shared" si="2"/>
        <v>3.7458448095735584E-2</v>
      </c>
      <c r="I54" s="7">
        <f t="shared" si="0"/>
        <v>0.65205249930187104</v>
      </c>
      <c r="J54" s="11">
        <f t="shared" si="1"/>
        <v>2335</v>
      </c>
      <c r="K54" s="11">
        <f t="shared" si="3"/>
        <v>959</v>
      </c>
      <c r="L54" s="21">
        <f t="shared" si="4"/>
        <v>1007.4611565037594</v>
      </c>
    </row>
    <row r="55" spans="1:12">
      <c r="A55" s="8" t="s">
        <v>55</v>
      </c>
      <c r="B55" s="18">
        <v>1809</v>
      </c>
      <c r="C55" s="11">
        <v>2780</v>
      </c>
      <c r="D55" s="6">
        <v>3148</v>
      </c>
      <c r="E55" s="6">
        <v>2348.7960517756001</v>
      </c>
      <c r="F55" s="6">
        <v>3866.9142594599398</v>
      </c>
      <c r="G55" s="6">
        <v>4132.2058526035698</v>
      </c>
      <c r="H55" s="7">
        <f t="shared" si="2"/>
        <v>1.993225060942793E-2</v>
      </c>
      <c r="I55" s="7">
        <f t="shared" si="0"/>
        <v>0.74018794914317299</v>
      </c>
      <c r="J55" s="11">
        <f t="shared" si="1"/>
        <v>1339</v>
      </c>
      <c r="K55" s="11">
        <f t="shared" si="3"/>
        <v>368</v>
      </c>
      <c r="L55" s="21">
        <f t="shared" si="4"/>
        <v>265.29159314363005</v>
      </c>
    </row>
    <row r="56" spans="1:12">
      <c r="A56" s="8" t="s">
        <v>56</v>
      </c>
      <c r="B56" s="18">
        <v>504</v>
      </c>
      <c r="C56" s="11">
        <v>730</v>
      </c>
      <c r="D56" s="6">
        <v>952</v>
      </c>
      <c r="E56" s="6">
        <v>659.59657160664096</v>
      </c>
      <c r="F56" s="6">
        <v>1091.3312733812299</v>
      </c>
      <c r="G56" s="6">
        <v>1243.1144606560999</v>
      </c>
      <c r="H56" s="7">
        <f t="shared" si="2"/>
        <v>6.0277962452907844E-3</v>
      </c>
      <c r="I56" s="7">
        <f t="shared" si="0"/>
        <v>0.88888888888888884</v>
      </c>
      <c r="J56" s="11">
        <f t="shared" si="1"/>
        <v>448</v>
      </c>
      <c r="K56" s="11">
        <f t="shared" si="3"/>
        <v>222</v>
      </c>
      <c r="L56" s="21">
        <f t="shared" si="4"/>
        <v>151.78318727486999</v>
      </c>
    </row>
    <row r="57" spans="1:12">
      <c r="A57" s="8" t="s">
        <v>57</v>
      </c>
      <c r="B57" s="18">
        <v>632</v>
      </c>
      <c r="C57" s="11">
        <v>1279</v>
      </c>
      <c r="D57" s="6">
        <v>1128</v>
      </c>
      <c r="E57" s="6">
        <v>766.37979667796697</v>
      </c>
      <c r="F57" s="6">
        <v>1563.56870530795</v>
      </c>
      <c r="G57" s="6">
        <v>1372.55074202792</v>
      </c>
      <c r="H57" s="7">
        <f t="shared" si="2"/>
        <v>7.142178744420173E-3</v>
      </c>
      <c r="I57" s="7">
        <f t="shared" si="0"/>
        <v>0.78481012658227844</v>
      </c>
      <c r="J57" s="11">
        <f t="shared" si="1"/>
        <v>496</v>
      </c>
      <c r="K57" s="11">
        <f t="shared" si="3"/>
        <v>-151</v>
      </c>
      <c r="L57" s="21">
        <f t="shared" si="4"/>
        <v>-191.01796328003002</v>
      </c>
    </row>
    <row r="58" spans="1:12">
      <c r="A58" s="8" t="s">
        <v>58</v>
      </c>
      <c r="B58" s="18">
        <v>1760</v>
      </c>
      <c r="C58" s="11">
        <v>2361</v>
      </c>
      <c r="D58" s="6">
        <v>2783</v>
      </c>
      <c r="E58" s="6">
        <v>1937.0192491767</v>
      </c>
      <c r="F58" s="6">
        <v>2632.8063524950999</v>
      </c>
      <c r="G58" s="6">
        <v>3062.1042155794098</v>
      </c>
      <c r="H58" s="7">
        <f t="shared" si="2"/>
        <v>1.7621173267483459E-2</v>
      </c>
      <c r="I58" s="7">
        <f t="shared" si="0"/>
        <v>0.58125000000000004</v>
      </c>
      <c r="J58" s="11">
        <f t="shared" si="1"/>
        <v>1023</v>
      </c>
      <c r="K58" s="11">
        <f t="shared" si="3"/>
        <v>422</v>
      </c>
      <c r="L58" s="21">
        <f t="shared" si="4"/>
        <v>429.29786308430994</v>
      </c>
    </row>
    <row r="59" spans="1:12">
      <c r="A59" s="8" t="s">
        <v>59</v>
      </c>
      <c r="B59" s="18">
        <v>642</v>
      </c>
      <c r="C59" s="11">
        <v>616</v>
      </c>
      <c r="D59" s="6">
        <v>600</v>
      </c>
      <c r="E59" s="6">
        <v>740.07518741329102</v>
      </c>
      <c r="F59" s="6">
        <v>720.94121992874602</v>
      </c>
      <c r="G59" s="6">
        <v>691.661682608099</v>
      </c>
      <c r="H59" s="7">
        <f t="shared" si="2"/>
        <v>3.7990312470320069E-3</v>
      </c>
      <c r="I59" s="7">
        <f t="shared" si="0"/>
        <v>-6.5420560747663545E-2</v>
      </c>
      <c r="J59" s="11">
        <f t="shared" si="1"/>
        <v>-42</v>
      </c>
      <c r="K59" s="11">
        <f t="shared" si="3"/>
        <v>-16</v>
      </c>
      <c r="L59" s="21">
        <f t="shared" si="4"/>
        <v>-29.279537320647023</v>
      </c>
    </row>
    <row r="60" spans="1:12">
      <c r="A60" s="8" t="s">
        <v>60</v>
      </c>
      <c r="B60" s="18">
        <v>2009</v>
      </c>
      <c r="C60" s="11">
        <v>2912</v>
      </c>
      <c r="D60" s="6">
        <v>2882</v>
      </c>
      <c r="E60" s="6">
        <v>2291.0105122528698</v>
      </c>
      <c r="F60" s="6">
        <v>3257.9714289061899</v>
      </c>
      <c r="G60" s="6">
        <v>3287.7510878496901</v>
      </c>
      <c r="H60" s="7">
        <f t="shared" si="2"/>
        <v>1.8248013423243739E-2</v>
      </c>
      <c r="I60" s="7">
        <f t="shared" si="0"/>
        <v>0.4345445495271279</v>
      </c>
      <c r="J60" s="11">
        <f t="shared" si="1"/>
        <v>873</v>
      </c>
      <c r="K60" s="11">
        <f t="shared" si="3"/>
        <v>-30</v>
      </c>
      <c r="L60" s="21">
        <f t="shared" si="4"/>
        <v>29.779658943500181</v>
      </c>
    </row>
    <row r="61" spans="1:12">
      <c r="A61" s="8" t="s">
        <v>61</v>
      </c>
      <c r="B61" s="18">
        <v>1046</v>
      </c>
      <c r="C61" s="11">
        <v>1374</v>
      </c>
      <c r="D61" s="6">
        <v>1663</v>
      </c>
      <c r="E61" s="6">
        <v>1976.3927490701101</v>
      </c>
      <c r="F61" s="6">
        <v>2724.9135636440501</v>
      </c>
      <c r="G61" s="6">
        <v>3063.2887509501102</v>
      </c>
      <c r="H61" s="7">
        <f t="shared" si="2"/>
        <v>1.0529648273023712E-2</v>
      </c>
      <c r="I61" s="7">
        <f t="shared" si="0"/>
        <v>0.58986615678776289</v>
      </c>
      <c r="J61" s="11">
        <f t="shared" si="1"/>
        <v>617</v>
      </c>
      <c r="K61" s="11">
        <f t="shared" si="3"/>
        <v>289</v>
      </c>
      <c r="L61" s="21">
        <f t="shared" si="4"/>
        <v>338.37518730606007</v>
      </c>
    </row>
    <row r="62" spans="1:12">
      <c r="A62" s="8" t="s">
        <v>62</v>
      </c>
      <c r="B62" s="18">
        <v>122</v>
      </c>
      <c r="C62" s="11">
        <v>142</v>
      </c>
      <c r="D62" s="6">
        <v>163</v>
      </c>
      <c r="E62" s="6">
        <v>207.77343328399601</v>
      </c>
      <c r="F62" s="6">
        <v>296.67461177931102</v>
      </c>
      <c r="G62" s="6">
        <v>277.77187357052497</v>
      </c>
      <c r="H62" s="7">
        <f t="shared" si="2"/>
        <v>1.0320701554436952E-3</v>
      </c>
      <c r="I62" s="7">
        <f t="shared" si="0"/>
        <v>0.33606557377049179</v>
      </c>
      <c r="J62" s="11">
        <f t="shared" si="1"/>
        <v>41</v>
      </c>
      <c r="K62" s="11">
        <f t="shared" si="3"/>
        <v>21</v>
      </c>
      <c r="L62" s="21">
        <f t="shared" si="4"/>
        <v>-18.902738208786047</v>
      </c>
    </row>
    <row r="63" spans="1:12">
      <c r="A63" s="8" t="s">
        <v>63</v>
      </c>
      <c r="B63" s="18">
        <v>226</v>
      </c>
      <c r="C63" s="11">
        <v>289</v>
      </c>
      <c r="D63" s="6">
        <v>470</v>
      </c>
      <c r="E63" s="6">
        <v>300.72792297500303</v>
      </c>
      <c r="F63" s="6">
        <v>426.00804226710198</v>
      </c>
      <c r="G63" s="6">
        <v>621.46744317763103</v>
      </c>
      <c r="H63" s="7">
        <f t="shared" si="2"/>
        <v>2.9759078101750719E-3</v>
      </c>
      <c r="I63" s="7">
        <f t="shared" si="0"/>
        <v>1.0796460176991149</v>
      </c>
      <c r="J63" s="11">
        <f t="shared" si="1"/>
        <v>244</v>
      </c>
      <c r="K63" s="11">
        <f t="shared" si="3"/>
        <v>181</v>
      </c>
      <c r="L63" s="21">
        <f t="shared" si="4"/>
        <v>195.45940091052904</v>
      </c>
    </row>
    <row r="64" spans="1:12">
      <c r="A64" s="8" t="s">
        <v>64</v>
      </c>
      <c r="B64" s="18">
        <v>275</v>
      </c>
      <c r="C64" s="11">
        <v>361</v>
      </c>
      <c r="D64" s="6">
        <v>457</v>
      </c>
      <c r="E64" s="6">
        <v>384.04574646670898</v>
      </c>
      <c r="F64" s="6">
        <v>503.90987346828899</v>
      </c>
      <c r="G64" s="6">
        <v>637.610938944851</v>
      </c>
      <c r="H64" s="7">
        <f t="shared" si="2"/>
        <v>2.8935954664893785E-3</v>
      </c>
      <c r="I64" s="7">
        <f t="shared" si="0"/>
        <v>0.66181818181818186</v>
      </c>
      <c r="J64" s="11">
        <f t="shared" si="1"/>
        <v>182</v>
      </c>
      <c r="K64" s="11">
        <f t="shared" si="3"/>
        <v>96</v>
      </c>
      <c r="L64" s="21">
        <f t="shared" si="4"/>
        <v>133.70106547656201</v>
      </c>
    </row>
    <row r="65" spans="1:12">
      <c r="A65" s="8" t="s">
        <v>65</v>
      </c>
      <c r="B65" s="18">
        <v>560</v>
      </c>
      <c r="C65" s="11">
        <v>793</v>
      </c>
      <c r="D65" s="6">
        <v>1031</v>
      </c>
      <c r="E65" s="6">
        <v>686.37438189899797</v>
      </c>
      <c r="F65" s="6">
        <v>1063.59750818109</v>
      </c>
      <c r="G65" s="6">
        <v>1262.3700140170499</v>
      </c>
      <c r="H65" s="7">
        <f t="shared" si="2"/>
        <v>6.5280020261499986E-3</v>
      </c>
      <c r="I65" s="7">
        <f t="shared" si="0"/>
        <v>0.84107142857142858</v>
      </c>
      <c r="J65" s="11">
        <f t="shared" si="1"/>
        <v>471</v>
      </c>
      <c r="K65" s="11">
        <f t="shared" si="3"/>
        <v>238</v>
      </c>
      <c r="L65" s="21">
        <f t="shared" si="4"/>
        <v>198.77250583595992</v>
      </c>
    </row>
    <row r="66" spans="1:12">
      <c r="A66" s="8" t="s">
        <v>66</v>
      </c>
      <c r="B66" s="18">
        <v>465</v>
      </c>
      <c r="C66" s="11">
        <v>613</v>
      </c>
      <c r="D66" s="6">
        <v>834</v>
      </c>
      <c r="E66" s="6">
        <v>513.24452669523498</v>
      </c>
      <c r="F66" s="6">
        <v>747.50177717251097</v>
      </c>
      <c r="G66" s="6">
        <v>918.55946683623097</v>
      </c>
      <c r="H66" s="7">
        <f t="shared" si="2"/>
        <v>5.2806534333744897E-3</v>
      </c>
      <c r="I66" s="7">
        <f t="shared" si="0"/>
        <v>0.79354838709677422</v>
      </c>
      <c r="J66" s="11">
        <f t="shared" si="1"/>
        <v>369</v>
      </c>
      <c r="K66" s="11">
        <f t="shared" si="3"/>
        <v>221</v>
      </c>
      <c r="L66" s="21">
        <f t="shared" si="4"/>
        <v>171.05768966372</v>
      </c>
    </row>
    <row r="67" spans="1:12">
      <c r="A67" s="8" t="s">
        <v>67</v>
      </c>
      <c r="B67" s="18">
        <v>257</v>
      </c>
      <c r="C67" s="11">
        <v>414</v>
      </c>
      <c r="D67" s="6">
        <v>510</v>
      </c>
      <c r="E67" s="6">
        <v>332.88225862405801</v>
      </c>
      <c r="F67" s="6">
        <v>552.47310430715197</v>
      </c>
      <c r="G67" s="6">
        <v>617.981227598347</v>
      </c>
      <c r="H67" s="7">
        <f t="shared" si="2"/>
        <v>3.2291765599772059E-3</v>
      </c>
      <c r="I67" s="7">
        <f t="shared" ref="I67:I84" si="5">(D67-B67)/B67</f>
        <v>0.98443579766536971</v>
      </c>
      <c r="J67" s="11">
        <f t="shared" ref="J67:J84" si="6">D67-B67</f>
        <v>253</v>
      </c>
      <c r="K67" s="11">
        <f t="shared" si="3"/>
        <v>96</v>
      </c>
      <c r="L67" s="21">
        <f t="shared" si="4"/>
        <v>65.508123291195034</v>
      </c>
    </row>
    <row r="68" spans="1:12">
      <c r="A68" s="8" t="s">
        <v>68</v>
      </c>
      <c r="B68" s="18">
        <v>1474</v>
      </c>
      <c r="C68" s="11">
        <v>1867</v>
      </c>
      <c r="D68" s="6">
        <v>2115</v>
      </c>
      <c r="E68" s="6">
        <v>1655.3648741721699</v>
      </c>
      <c r="F68" s="6">
        <v>2296.6287490252898</v>
      </c>
      <c r="G68" s="6">
        <v>2381.3381435492101</v>
      </c>
      <c r="H68" s="7">
        <f t="shared" ref="H68:H84" si="7">D68/$D$84</f>
        <v>1.3391585145787824E-2</v>
      </c>
      <c r="I68" s="7">
        <f t="shared" si="5"/>
        <v>0.43487109905020355</v>
      </c>
      <c r="J68" s="11">
        <f t="shared" si="6"/>
        <v>641</v>
      </c>
      <c r="K68" s="11">
        <f t="shared" ref="K68:K84" si="8">D68-C68</f>
        <v>248</v>
      </c>
      <c r="L68" s="21">
        <f t="shared" ref="L68:L84" si="9">G68-F68</f>
        <v>84.709394523920309</v>
      </c>
    </row>
    <row r="69" spans="1:12">
      <c r="A69" s="8" t="s">
        <v>69</v>
      </c>
      <c r="B69" s="18">
        <v>1224</v>
      </c>
      <c r="C69" s="11">
        <v>1602</v>
      </c>
      <c r="D69" s="6">
        <v>2028</v>
      </c>
      <c r="E69" s="6">
        <v>1533.6331758901199</v>
      </c>
      <c r="F69" s="6">
        <v>2003.46421645038</v>
      </c>
      <c r="G69" s="6">
        <v>2450.4201133502902</v>
      </c>
      <c r="H69" s="7">
        <f t="shared" si="7"/>
        <v>1.2840725614968183E-2</v>
      </c>
      <c r="I69" s="7">
        <f t="shared" si="5"/>
        <v>0.65686274509803921</v>
      </c>
      <c r="J69" s="11">
        <f t="shared" si="6"/>
        <v>804</v>
      </c>
      <c r="K69" s="11">
        <f t="shared" si="8"/>
        <v>426</v>
      </c>
      <c r="L69" s="21">
        <f t="shared" si="9"/>
        <v>446.95589689991016</v>
      </c>
    </row>
    <row r="70" spans="1:12">
      <c r="A70" s="8" t="s">
        <v>70</v>
      </c>
      <c r="B70" s="18">
        <v>151</v>
      </c>
      <c r="C70" s="11">
        <v>181</v>
      </c>
      <c r="D70" s="6">
        <v>234</v>
      </c>
      <c r="E70" s="6">
        <v>242.53348768475101</v>
      </c>
      <c r="F70" s="6">
        <v>213.645019375853</v>
      </c>
      <c r="G70" s="6">
        <v>375.84190578052102</v>
      </c>
      <c r="H70" s="7">
        <f t="shared" si="7"/>
        <v>1.4816221863424826E-3</v>
      </c>
      <c r="I70" s="7">
        <f t="shared" si="5"/>
        <v>0.54966887417218546</v>
      </c>
      <c r="J70" s="11">
        <f t="shared" si="6"/>
        <v>83</v>
      </c>
      <c r="K70" s="11">
        <f t="shared" si="8"/>
        <v>53</v>
      </c>
      <c r="L70" s="21">
        <f t="shared" si="9"/>
        <v>162.19688640466802</v>
      </c>
    </row>
    <row r="71" spans="1:12">
      <c r="A71" s="8" t="s">
        <v>71</v>
      </c>
      <c r="B71" s="18">
        <v>137</v>
      </c>
      <c r="C71" s="11">
        <v>237</v>
      </c>
      <c r="D71" s="6">
        <v>318</v>
      </c>
      <c r="E71" s="6">
        <v>182.75656423397001</v>
      </c>
      <c r="F71" s="6">
        <v>329.38524874925298</v>
      </c>
      <c r="G71" s="6">
        <v>419.68393288254401</v>
      </c>
      <c r="H71" s="7">
        <f t="shared" si="7"/>
        <v>2.0134865609269638E-3</v>
      </c>
      <c r="I71" s="7">
        <f t="shared" si="5"/>
        <v>1.3211678832116789</v>
      </c>
      <c r="J71" s="11">
        <f t="shared" si="6"/>
        <v>181</v>
      </c>
      <c r="K71" s="11">
        <f t="shared" si="8"/>
        <v>81</v>
      </c>
      <c r="L71" s="21">
        <f t="shared" si="9"/>
        <v>90.298684133291033</v>
      </c>
    </row>
    <row r="72" spans="1:12">
      <c r="A72" s="8" t="s">
        <v>72</v>
      </c>
      <c r="B72" s="18">
        <v>580</v>
      </c>
      <c r="C72" s="11">
        <v>736</v>
      </c>
      <c r="D72" s="6">
        <v>871</v>
      </c>
      <c r="E72" s="6">
        <v>880.22782794557702</v>
      </c>
      <c r="F72" s="6">
        <v>1060.03415427861</v>
      </c>
      <c r="G72" s="6">
        <v>1444.55105129096</v>
      </c>
      <c r="H72" s="7">
        <f t="shared" si="7"/>
        <v>5.5149270269414631E-3</v>
      </c>
      <c r="I72" s="7">
        <f t="shared" si="5"/>
        <v>0.50172413793103443</v>
      </c>
      <c r="J72" s="11">
        <f t="shared" si="6"/>
        <v>291</v>
      </c>
      <c r="K72" s="11">
        <f t="shared" si="8"/>
        <v>135</v>
      </c>
      <c r="L72" s="21">
        <f t="shared" si="9"/>
        <v>384.51689701235</v>
      </c>
    </row>
    <row r="73" spans="1:12">
      <c r="A73" s="8" t="s">
        <v>73</v>
      </c>
      <c r="B73" s="18">
        <v>730</v>
      </c>
      <c r="C73" s="11">
        <v>1167</v>
      </c>
      <c r="D73" s="6">
        <v>1159</v>
      </c>
      <c r="E73" s="6">
        <v>921.44083838570998</v>
      </c>
      <c r="F73" s="6">
        <v>1495.33063190503</v>
      </c>
      <c r="G73" s="6">
        <v>1462.98206116963</v>
      </c>
      <c r="H73" s="7">
        <f t="shared" si="7"/>
        <v>7.338462025516827E-3</v>
      </c>
      <c r="I73" s="7">
        <f t="shared" si="5"/>
        <v>0.5876712328767123</v>
      </c>
      <c r="J73" s="11">
        <f t="shared" si="6"/>
        <v>429</v>
      </c>
      <c r="K73" s="11">
        <f t="shared" si="8"/>
        <v>-8</v>
      </c>
      <c r="L73" s="21">
        <f t="shared" si="9"/>
        <v>-32.348570735400017</v>
      </c>
    </row>
    <row r="74" spans="1:12">
      <c r="A74" s="8" t="s">
        <v>74</v>
      </c>
      <c r="B74" s="18">
        <v>201</v>
      </c>
      <c r="C74" s="11">
        <v>302</v>
      </c>
      <c r="D74" s="6">
        <v>284</v>
      </c>
      <c r="E74" s="6">
        <v>259.54297375251298</v>
      </c>
      <c r="F74" s="6">
        <v>367.833587841454</v>
      </c>
      <c r="G74" s="6">
        <v>366.32491391830098</v>
      </c>
      <c r="H74" s="7">
        <f t="shared" si="7"/>
        <v>1.7982081235951499E-3</v>
      </c>
      <c r="I74" s="7">
        <f t="shared" si="5"/>
        <v>0.41293532338308458</v>
      </c>
      <c r="J74" s="11">
        <f t="shared" si="6"/>
        <v>83</v>
      </c>
      <c r="K74" s="11">
        <f t="shared" si="8"/>
        <v>-18</v>
      </c>
      <c r="L74" s="21">
        <f t="shared" si="9"/>
        <v>-1.508673923153026</v>
      </c>
    </row>
    <row r="75" spans="1:12">
      <c r="A75" s="8" t="s">
        <v>75</v>
      </c>
      <c r="B75" s="18">
        <v>2180</v>
      </c>
      <c r="C75" s="11">
        <v>2920</v>
      </c>
      <c r="D75" s="6">
        <v>3416</v>
      </c>
      <c r="E75" s="6">
        <v>2402.0592138380498</v>
      </c>
      <c r="F75" s="6">
        <v>3235.0319024936698</v>
      </c>
      <c r="G75" s="6">
        <v>3766.2035707237601</v>
      </c>
      <c r="H75" s="7">
        <f t="shared" si="7"/>
        <v>2.1629151233102224E-2</v>
      </c>
      <c r="I75" s="7">
        <f t="shared" si="5"/>
        <v>0.56697247706422016</v>
      </c>
      <c r="J75" s="11">
        <f t="shared" si="6"/>
        <v>1236</v>
      </c>
      <c r="K75" s="11">
        <f t="shared" si="8"/>
        <v>496</v>
      </c>
      <c r="L75" s="21">
        <f t="shared" si="9"/>
        <v>531.17166823009029</v>
      </c>
    </row>
    <row r="76" spans="1:12">
      <c r="A76" s="8" t="s">
        <v>76</v>
      </c>
      <c r="B76" s="18">
        <v>373</v>
      </c>
      <c r="C76" s="11">
        <v>573</v>
      </c>
      <c r="D76" s="6">
        <v>797</v>
      </c>
      <c r="E76" s="6">
        <v>418.79568854592497</v>
      </c>
      <c r="F76" s="6">
        <v>771.24461830504504</v>
      </c>
      <c r="G76" s="6">
        <v>894.85860226935404</v>
      </c>
      <c r="H76" s="7">
        <f t="shared" si="7"/>
        <v>5.0463798398075153E-3</v>
      </c>
      <c r="I76" s="7">
        <f t="shared" si="5"/>
        <v>1.1367292225201073</v>
      </c>
      <c r="J76" s="11">
        <f t="shared" si="6"/>
        <v>424</v>
      </c>
      <c r="K76" s="11">
        <f t="shared" si="8"/>
        <v>224</v>
      </c>
      <c r="L76" s="21">
        <f t="shared" si="9"/>
        <v>123.613983964309</v>
      </c>
    </row>
    <row r="77" spans="1:12">
      <c r="A77" s="8" t="s">
        <v>77</v>
      </c>
      <c r="B77" s="18">
        <v>910</v>
      </c>
      <c r="C77" s="11">
        <v>1254</v>
      </c>
      <c r="D77" s="6">
        <v>1433</v>
      </c>
      <c r="E77" s="6">
        <v>1068.35948603772</v>
      </c>
      <c r="F77" s="6">
        <v>1595.9644762031</v>
      </c>
      <c r="G77" s="6">
        <v>1662.98392863396</v>
      </c>
      <c r="H77" s="7">
        <f t="shared" si="7"/>
        <v>9.073352961661443E-3</v>
      </c>
      <c r="I77" s="7">
        <f t="shared" si="5"/>
        <v>0.57472527472527468</v>
      </c>
      <c r="J77" s="11">
        <f t="shared" si="6"/>
        <v>523</v>
      </c>
      <c r="K77" s="11">
        <f t="shared" si="8"/>
        <v>179</v>
      </c>
      <c r="L77" s="21">
        <f t="shared" si="9"/>
        <v>67.019452430859928</v>
      </c>
    </row>
    <row r="78" spans="1:12">
      <c r="A78" s="8" t="s">
        <v>78</v>
      </c>
      <c r="B78" s="18">
        <v>37</v>
      </c>
      <c r="C78" s="11">
        <v>88</v>
      </c>
      <c r="D78" s="6">
        <v>60</v>
      </c>
      <c r="E78" s="6">
        <v>66.156267585505702</v>
      </c>
      <c r="F78" s="6">
        <v>105.350666230866</v>
      </c>
      <c r="G78" s="6">
        <v>89.238989044079602</v>
      </c>
      <c r="H78" s="7">
        <f t="shared" si="7"/>
        <v>3.7990312470320069E-4</v>
      </c>
      <c r="I78" s="7">
        <f t="shared" si="5"/>
        <v>0.6216216216216216</v>
      </c>
      <c r="J78" s="11">
        <f t="shared" si="6"/>
        <v>23</v>
      </c>
      <c r="K78" s="11">
        <f t="shared" si="8"/>
        <v>-28</v>
      </c>
      <c r="L78" s="21">
        <f t="shared" si="9"/>
        <v>-16.111677186786395</v>
      </c>
    </row>
    <row r="79" spans="1:12">
      <c r="A79" s="8" t="s">
        <v>79</v>
      </c>
      <c r="B79" s="18">
        <v>751</v>
      </c>
      <c r="C79" s="11">
        <v>795</v>
      </c>
      <c r="D79" s="6">
        <v>773</v>
      </c>
      <c r="E79" s="6">
        <v>798.284816893129</v>
      </c>
      <c r="F79" s="6">
        <v>855.076874738328</v>
      </c>
      <c r="G79" s="6">
        <v>821.68278065651702</v>
      </c>
      <c r="H79" s="7">
        <f t="shared" si="7"/>
        <v>4.8944185899262357E-3</v>
      </c>
      <c r="I79" s="7">
        <f t="shared" si="5"/>
        <v>2.929427430093209E-2</v>
      </c>
      <c r="J79" s="11">
        <f t="shared" si="6"/>
        <v>22</v>
      </c>
      <c r="K79" s="11">
        <f t="shared" si="8"/>
        <v>-22</v>
      </c>
      <c r="L79" s="21">
        <f t="shared" si="9"/>
        <v>-33.394094081810977</v>
      </c>
    </row>
    <row r="80" spans="1:12">
      <c r="A80" s="8" t="s">
        <v>80</v>
      </c>
      <c r="B80" s="18">
        <v>473</v>
      </c>
      <c r="C80" s="11">
        <v>692</v>
      </c>
      <c r="D80" s="6">
        <v>614</v>
      </c>
      <c r="E80" s="6">
        <v>889.82674381576203</v>
      </c>
      <c r="F80" s="6">
        <v>1150.8470701808001</v>
      </c>
      <c r="G80" s="6">
        <v>1155.0702754511301</v>
      </c>
      <c r="H80" s="7">
        <f t="shared" si="7"/>
        <v>3.8876753094627538E-3</v>
      </c>
      <c r="I80" s="7">
        <f t="shared" si="5"/>
        <v>0.29809725158562367</v>
      </c>
      <c r="J80" s="11">
        <f t="shared" si="6"/>
        <v>141</v>
      </c>
      <c r="K80" s="11">
        <f t="shared" si="8"/>
        <v>-78</v>
      </c>
      <c r="L80" s="21">
        <f t="shared" si="9"/>
        <v>4.2232052703300269</v>
      </c>
    </row>
    <row r="81" spans="1:12">
      <c r="A81" s="8" t="s">
        <v>81</v>
      </c>
      <c r="B81" s="18">
        <v>367</v>
      </c>
      <c r="C81" s="11">
        <v>527</v>
      </c>
      <c r="D81" s="6">
        <v>635</v>
      </c>
      <c r="E81" s="6">
        <v>376.90832554078401</v>
      </c>
      <c r="F81" s="6">
        <v>564.04602327321095</v>
      </c>
      <c r="G81" s="6">
        <v>644.90019756224603</v>
      </c>
      <c r="H81" s="7">
        <f t="shared" si="7"/>
        <v>4.0206414031088737E-3</v>
      </c>
      <c r="I81" s="7">
        <f t="shared" si="5"/>
        <v>0.73024523160762944</v>
      </c>
      <c r="J81" s="11">
        <f t="shared" si="6"/>
        <v>268</v>
      </c>
      <c r="K81" s="11">
        <f t="shared" si="8"/>
        <v>108</v>
      </c>
      <c r="L81" s="21">
        <f t="shared" si="9"/>
        <v>80.854174289035086</v>
      </c>
    </row>
    <row r="82" spans="1:12">
      <c r="A82" s="8" t="s">
        <v>82</v>
      </c>
      <c r="B82" s="18">
        <v>232</v>
      </c>
      <c r="C82" s="11">
        <v>330</v>
      </c>
      <c r="D82" s="6">
        <v>355</v>
      </c>
      <c r="E82" s="6">
        <v>364.97505312015301</v>
      </c>
      <c r="F82" s="6">
        <v>474.22136056377599</v>
      </c>
      <c r="G82" s="6">
        <v>511.90069269628202</v>
      </c>
      <c r="H82" s="7">
        <f t="shared" si="7"/>
        <v>2.2477601544939373E-3</v>
      </c>
      <c r="I82" s="7">
        <f t="shared" si="5"/>
        <v>0.53017241379310343</v>
      </c>
      <c r="J82" s="11">
        <f t="shared" si="6"/>
        <v>123</v>
      </c>
      <c r="K82" s="11">
        <f t="shared" si="8"/>
        <v>25</v>
      </c>
      <c r="L82" s="21">
        <f t="shared" si="9"/>
        <v>37.679332132506033</v>
      </c>
    </row>
    <row r="83" spans="1:12">
      <c r="A83" s="8" t="s">
        <v>83</v>
      </c>
      <c r="B83" s="18">
        <v>512</v>
      </c>
      <c r="C83" s="11">
        <v>781</v>
      </c>
      <c r="D83" s="6">
        <v>752</v>
      </c>
      <c r="E83" s="6">
        <v>635.532914584325</v>
      </c>
      <c r="F83" s="6">
        <v>991.65078887124901</v>
      </c>
      <c r="G83" s="6">
        <v>936.03364558255203</v>
      </c>
      <c r="H83" s="7">
        <f t="shared" si="7"/>
        <v>4.7614524962801153E-3</v>
      </c>
      <c r="I83" s="7">
        <f t="shared" si="5"/>
        <v>0.46875</v>
      </c>
      <c r="J83" s="11">
        <f t="shared" si="6"/>
        <v>240</v>
      </c>
      <c r="K83" s="11">
        <f t="shared" si="8"/>
        <v>-29</v>
      </c>
      <c r="L83" s="21">
        <f t="shared" si="9"/>
        <v>-55.61714328869698</v>
      </c>
    </row>
    <row r="84" spans="1:12" s="4" customFormat="1">
      <c r="A84" s="9" t="s">
        <v>3</v>
      </c>
      <c r="B84" s="17">
        <v>103867</v>
      </c>
      <c r="C84" s="14">
        <v>142090</v>
      </c>
      <c r="D84" s="15">
        <v>157935</v>
      </c>
      <c r="E84" s="15">
        <v>122889.95941979899</v>
      </c>
      <c r="F84" s="15">
        <v>180283.09409394101</v>
      </c>
      <c r="G84" s="15">
        <v>188325.28294024701</v>
      </c>
      <c r="H84" s="7">
        <f t="shared" si="7"/>
        <v>1</v>
      </c>
      <c r="I84" s="7">
        <f t="shared" si="5"/>
        <v>0.5205503191581542</v>
      </c>
      <c r="J84" s="11">
        <f t="shared" si="6"/>
        <v>54068</v>
      </c>
      <c r="K84" s="11">
        <f t="shared" si="8"/>
        <v>15845</v>
      </c>
      <c r="L84" s="21">
        <f t="shared" si="9"/>
        <v>8042.1888463060022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4"/>
  <sheetViews>
    <sheetView zoomScale="80" zoomScaleNormal="80" workbookViewId="0">
      <pane ySplit="2" topLeftCell="A3" activePane="bottomLeft" state="frozen"/>
      <selection pane="bottomLeft" activeCell="N8" sqref="N8"/>
    </sheetView>
  </sheetViews>
  <sheetFormatPr defaultColWidth="8.85546875" defaultRowHeight="16.5" customHeight="1"/>
  <cols>
    <col min="1" max="1" width="18.28515625" style="3" bestFit="1" customWidth="1"/>
    <col min="2" max="2" width="12" style="3" customWidth="1"/>
    <col min="3" max="3" width="12" style="3" bestFit="1" customWidth="1"/>
    <col min="4" max="7" width="12" style="3" customWidth="1"/>
    <col min="8" max="8" width="21.42578125" style="3" customWidth="1"/>
    <col min="9" max="9" width="31.140625" style="3" customWidth="1"/>
    <col min="10" max="10" width="36.7109375" style="3" customWidth="1"/>
    <col min="11" max="11" width="8.85546875" style="3"/>
    <col min="12" max="12" width="11.140625" style="3" customWidth="1"/>
    <col min="13" max="16384" width="8.85546875" style="3"/>
  </cols>
  <sheetData>
    <row r="1" spans="1:12" ht="16.5" customHeight="1" thickBot="1">
      <c r="B1" s="58" t="s">
        <v>86</v>
      </c>
      <c r="C1" s="58"/>
      <c r="D1" s="59"/>
      <c r="E1" s="60" t="s">
        <v>85</v>
      </c>
      <c r="F1" s="58"/>
      <c r="G1" s="59"/>
    </row>
    <row r="2" spans="1:12" ht="55.5" customHeight="1">
      <c r="A2" s="5" t="s">
        <v>4</v>
      </c>
      <c r="B2" s="20">
        <v>43221</v>
      </c>
      <c r="C2" s="20">
        <v>43556</v>
      </c>
      <c r="D2" s="20">
        <v>43586</v>
      </c>
      <c r="E2" s="20">
        <v>43221</v>
      </c>
      <c r="F2" s="20">
        <v>43556</v>
      </c>
      <c r="G2" s="20">
        <v>43586</v>
      </c>
      <c r="H2" s="1" t="s">
        <v>127</v>
      </c>
      <c r="I2" s="2" t="s">
        <v>128</v>
      </c>
      <c r="J2" s="2" t="s">
        <v>129</v>
      </c>
      <c r="K2" s="2" t="s">
        <v>84</v>
      </c>
      <c r="L2" s="19" t="s">
        <v>87</v>
      </c>
    </row>
    <row r="3" spans="1:12" ht="16.5" customHeight="1">
      <c r="A3" s="8" t="s">
        <v>5</v>
      </c>
      <c r="B3" s="16">
        <v>1226</v>
      </c>
      <c r="C3" s="11">
        <v>2274</v>
      </c>
      <c r="D3" s="6">
        <v>2262</v>
      </c>
      <c r="E3" s="6">
        <v>1330.0254792671101</v>
      </c>
      <c r="F3" s="6">
        <v>2415.5555066526299</v>
      </c>
      <c r="G3" s="6">
        <v>2453.6448842331201</v>
      </c>
      <c r="H3" s="7">
        <f>D3/$D$84</f>
        <v>2.6681135658594698E-2</v>
      </c>
      <c r="I3" s="7">
        <f t="shared" ref="I3:I66" si="0">(D3-B3)/B3</f>
        <v>0.84502446982055468</v>
      </c>
      <c r="J3" s="11">
        <f t="shared" ref="J3:J66" si="1">D3-B3</f>
        <v>1036</v>
      </c>
      <c r="K3" s="11">
        <f>D3-C3</f>
        <v>-12</v>
      </c>
      <c r="L3" s="21">
        <f>G3-F3</f>
        <v>38.089377580490236</v>
      </c>
    </row>
    <row r="4" spans="1:12" ht="16.5" customHeight="1">
      <c r="A4" s="8" t="s">
        <v>6</v>
      </c>
      <c r="B4" s="16">
        <v>162</v>
      </c>
      <c r="C4" s="11">
        <v>257</v>
      </c>
      <c r="D4" s="6">
        <v>259</v>
      </c>
      <c r="E4" s="6">
        <v>212.446077788233</v>
      </c>
      <c r="F4" s="6">
        <v>330.29702192046301</v>
      </c>
      <c r="G4" s="6">
        <v>322.78943291481198</v>
      </c>
      <c r="H4" s="7">
        <f t="shared" ref="H4:H67" si="2">D4/$D$84</f>
        <v>3.0550018282829473E-3</v>
      </c>
      <c r="I4" s="7">
        <f t="shared" si="0"/>
        <v>0.59876543209876543</v>
      </c>
      <c r="J4" s="11">
        <f t="shared" si="1"/>
        <v>97</v>
      </c>
      <c r="K4" s="11">
        <f t="shared" ref="K4:K67" si="3">D4-C4</f>
        <v>2</v>
      </c>
      <c r="L4" s="21">
        <f t="shared" ref="L4:L67" si="4">G4-F4</f>
        <v>-7.5075890056510275</v>
      </c>
    </row>
    <row r="5" spans="1:12" ht="16.5" customHeight="1">
      <c r="A5" s="8" t="s">
        <v>7</v>
      </c>
      <c r="B5" s="16">
        <v>261</v>
      </c>
      <c r="C5" s="11">
        <v>463</v>
      </c>
      <c r="D5" s="6">
        <v>425</v>
      </c>
      <c r="E5" s="6">
        <v>353.708251875798</v>
      </c>
      <c r="F5" s="6">
        <v>563.553991227344</v>
      </c>
      <c r="G5" s="6">
        <v>575.96175990468203</v>
      </c>
      <c r="H5" s="7">
        <f t="shared" si="2"/>
        <v>5.0130338881090837E-3</v>
      </c>
      <c r="I5" s="7">
        <f t="shared" si="0"/>
        <v>0.62835249042145591</v>
      </c>
      <c r="J5" s="11">
        <f t="shared" si="1"/>
        <v>164</v>
      </c>
      <c r="K5" s="11">
        <f t="shared" si="3"/>
        <v>-38</v>
      </c>
      <c r="L5" s="21">
        <f t="shared" si="4"/>
        <v>12.407768677338026</v>
      </c>
    </row>
    <row r="6" spans="1:12" ht="16.5" customHeight="1">
      <c r="A6" s="8" t="s">
        <v>8</v>
      </c>
      <c r="B6" s="16">
        <v>39</v>
      </c>
      <c r="C6" s="11">
        <v>63</v>
      </c>
      <c r="D6" s="6">
        <v>60</v>
      </c>
      <c r="E6" s="6">
        <v>64.989862434291297</v>
      </c>
      <c r="F6" s="6">
        <v>80.443423786806306</v>
      </c>
      <c r="G6" s="6">
        <v>84.262433216692699</v>
      </c>
      <c r="H6" s="7">
        <f t="shared" si="2"/>
        <v>7.0772243126245883E-4</v>
      </c>
      <c r="I6" s="7">
        <f t="shared" si="0"/>
        <v>0.53846153846153844</v>
      </c>
      <c r="J6" s="11">
        <f t="shared" si="1"/>
        <v>21</v>
      </c>
      <c r="K6" s="11">
        <f t="shared" si="3"/>
        <v>-3</v>
      </c>
      <c r="L6" s="21">
        <f t="shared" si="4"/>
        <v>3.8190094298863926</v>
      </c>
    </row>
    <row r="7" spans="1:12" ht="16.5" customHeight="1">
      <c r="A7" s="8" t="s">
        <v>9</v>
      </c>
      <c r="B7" s="16">
        <v>102</v>
      </c>
      <c r="C7" s="11">
        <v>153</v>
      </c>
      <c r="D7" s="6">
        <v>193</v>
      </c>
      <c r="E7" s="6">
        <v>120.929110706866</v>
      </c>
      <c r="F7" s="6">
        <v>225.32865365187899</v>
      </c>
      <c r="G7" s="6">
        <v>228.82218210239699</v>
      </c>
      <c r="H7" s="7">
        <f t="shared" si="2"/>
        <v>2.2765071538942425E-3</v>
      </c>
      <c r="I7" s="7">
        <f t="shared" si="0"/>
        <v>0.89215686274509809</v>
      </c>
      <c r="J7" s="11">
        <f t="shared" si="1"/>
        <v>91</v>
      </c>
      <c r="K7" s="11">
        <f t="shared" si="3"/>
        <v>40</v>
      </c>
      <c r="L7" s="21">
        <f t="shared" si="4"/>
        <v>3.4935284505179993</v>
      </c>
    </row>
    <row r="8" spans="1:12" ht="16.5" customHeight="1">
      <c r="A8" s="8" t="s">
        <v>10</v>
      </c>
      <c r="B8" s="16">
        <v>147</v>
      </c>
      <c r="C8" s="11">
        <v>170</v>
      </c>
      <c r="D8" s="6">
        <v>219</v>
      </c>
      <c r="E8" s="6">
        <v>188.24018993761001</v>
      </c>
      <c r="F8" s="6">
        <v>221.719218622759</v>
      </c>
      <c r="G8" s="6">
        <v>280.17996720199801</v>
      </c>
      <c r="H8" s="7">
        <f t="shared" si="2"/>
        <v>2.5831868741079747E-3</v>
      </c>
      <c r="I8" s="7">
        <f t="shared" si="0"/>
        <v>0.48979591836734693</v>
      </c>
      <c r="J8" s="11">
        <f t="shared" si="1"/>
        <v>72</v>
      </c>
      <c r="K8" s="11">
        <f t="shared" si="3"/>
        <v>49</v>
      </c>
      <c r="L8" s="21">
        <f t="shared" si="4"/>
        <v>58.460748579239009</v>
      </c>
    </row>
    <row r="9" spans="1:12" ht="16.5" customHeight="1">
      <c r="A9" s="8" t="s">
        <v>11</v>
      </c>
      <c r="B9" s="16">
        <v>3825</v>
      </c>
      <c r="C9" s="11">
        <v>5613</v>
      </c>
      <c r="D9" s="6">
        <v>6347</v>
      </c>
      <c r="E9" s="6">
        <v>4216.0752768804896</v>
      </c>
      <c r="F9" s="6">
        <v>6739.2615049988399</v>
      </c>
      <c r="G9" s="6">
        <v>7057.4430614573203</v>
      </c>
      <c r="H9" s="7">
        <f t="shared" si="2"/>
        <v>7.4865237853713767E-2</v>
      </c>
      <c r="I9" s="7">
        <f t="shared" si="0"/>
        <v>0.6593464052287582</v>
      </c>
      <c r="J9" s="11">
        <f t="shared" si="1"/>
        <v>2522</v>
      </c>
      <c r="K9" s="11">
        <f t="shared" si="3"/>
        <v>734</v>
      </c>
      <c r="L9" s="21">
        <f t="shared" si="4"/>
        <v>318.18155645848037</v>
      </c>
    </row>
    <row r="10" spans="1:12" ht="16.5" customHeight="1">
      <c r="A10" s="8" t="s">
        <v>12</v>
      </c>
      <c r="B10" s="16">
        <v>1543</v>
      </c>
      <c r="C10" s="11">
        <v>2119</v>
      </c>
      <c r="D10" s="6">
        <v>2167</v>
      </c>
      <c r="E10" s="6">
        <v>2533.2993876221399</v>
      </c>
      <c r="F10" s="6">
        <v>3529.1228245014099</v>
      </c>
      <c r="G10" s="6">
        <v>3486.1303200726802</v>
      </c>
      <c r="H10" s="7">
        <f t="shared" si="2"/>
        <v>2.556057514242914E-2</v>
      </c>
      <c r="I10" s="7">
        <f t="shared" si="0"/>
        <v>0.40440699935191188</v>
      </c>
      <c r="J10" s="11">
        <f t="shared" si="1"/>
        <v>624</v>
      </c>
      <c r="K10" s="11">
        <f t="shared" si="3"/>
        <v>48</v>
      </c>
      <c r="L10" s="21">
        <f t="shared" si="4"/>
        <v>-42.992504428729717</v>
      </c>
    </row>
    <row r="11" spans="1:12" ht="16.5" customHeight="1">
      <c r="A11" s="8" t="s">
        <v>13</v>
      </c>
      <c r="B11" s="16">
        <v>29</v>
      </c>
      <c r="C11" s="11">
        <v>181</v>
      </c>
      <c r="D11" s="6">
        <v>201</v>
      </c>
      <c r="E11" s="6">
        <v>52.141607568538802</v>
      </c>
      <c r="F11" s="6">
        <v>219.19951897521199</v>
      </c>
      <c r="G11" s="6">
        <v>225.048560472052</v>
      </c>
      <c r="H11" s="7">
        <f t="shared" si="2"/>
        <v>2.370870144729237E-3</v>
      </c>
      <c r="I11" s="7">
        <f t="shared" si="0"/>
        <v>5.931034482758621</v>
      </c>
      <c r="J11" s="11">
        <f t="shared" si="1"/>
        <v>172</v>
      </c>
      <c r="K11" s="11">
        <f t="shared" si="3"/>
        <v>20</v>
      </c>
      <c r="L11" s="21">
        <f t="shared" si="4"/>
        <v>5.849041496840016</v>
      </c>
    </row>
    <row r="12" spans="1:12" ht="16.5" customHeight="1">
      <c r="A12" s="8" t="s">
        <v>14</v>
      </c>
      <c r="B12" s="16">
        <v>95</v>
      </c>
      <c r="C12" s="11">
        <v>99</v>
      </c>
      <c r="D12" s="6">
        <v>162</v>
      </c>
      <c r="E12" s="6">
        <v>94.1378996483826</v>
      </c>
      <c r="F12" s="6">
        <v>114.582258303326</v>
      </c>
      <c r="G12" s="6">
        <v>160.56324034042601</v>
      </c>
      <c r="H12" s="7">
        <f t="shared" si="2"/>
        <v>1.9108505644086389E-3</v>
      </c>
      <c r="I12" s="7">
        <f t="shared" si="0"/>
        <v>0.70526315789473681</v>
      </c>
      <c r="J12" s="11">
        <f t="shared" si="1"/>
        <v>67</v>
      </c>
      <c r="K12" s="11">
        <f t="shared" si="3"/>
        <v>63</v>
      </c>
      <c r="L12" s="21">
        <f t="shared" si="4"/>
        <v>45.980982037100006</v>
      </c>
    </row>
    <row r="13" spans="1:12" ht="16.5" customHeight="1">
      <c r="A13" s="8" t="s">
        <v>15</v>
      </c>
      <c r="B13" s="16">
        <v>478</v>
      </c>
      <c r="C13" s="11">
        <v>795</v>
      </c>
      <c r="D13" s="6">
        <v>995</v>
      </c>
      <c r="E13" s="6">
        <v>618.13877828494105</v>
      </c>
      <c r="F13" s="6">
        <v>1059.2610913369799</v>
      </c>
      <c r="G13" s="6">
        <v>1269.1000467423801</v>
      </c>
      <c r="H13" s="7">
        <f t="shared" si="2"/>
        <v>1.1736396985102442E-2</v>
      </c>
      <c r="I13" s="7">
        <f t="shared" si="0"/>
        <v>1.0815899581589958</v>
      </c>
      <c r="J13" s="11">
        <f t="shared" si="1"/>
        <v>517</v>
      </c>
      <c r="K13" s="11">
        <f t="shared" si="3"/>
        <v>200</v>
      </c>
      <c r="L13" s="21">
        <f t="shared" si="4"/>
        <v>209.83895540540016</v>
      </c>
    </row>
    <row r="14" spans="1:12" ht="16.5" customHeight="1">
      <c r="A14" s="8" t="s">
        <v>16</v>
      </c>
      <c r="B14" s="16">
        <v>505</v>
      </c>
      <c r="C14" s="11">
        <v>841</v>
      </c>
      <c r="D14" s="6">
        <v>1107</v>
      </c>
      <c r="E14" s="6">
        <v>572.49602539761304</v>
      </c>
      <c r="F14" s="6">
        <v>1030.9817238144401</v>
      </c>
      <c r="G14" s="6">
        <v>1250.2852701241</v>
      </c>
      <c r="H14" s="7">
        <f t="shared" si="2"/>
        <v>1.3057478856792365E-2</v>
      </c>
      <c r="I14" s="7">
        <f t="shared" si="0"/>
        <v>1.192079207920792</v>
      </c>
      <c r="J14" s="11">
        <f t="shared" si="1"/>
        <v>602</v>
      </c>
      <c r="K14" s="11">
        <f t="shared" si="3"/>
        <v>266</v>
      </c>
      <c r="L14" s="21">
        <f t="shared" si="4"/>
        <v>219.30354630965985</v>
      </c>
    </row>
    <row r="15" spans="1:12" ht="16.5" customHeight="1">
      <c r="A15" s="8" t="s">
        <v>17</v>
      </c>
      <c r="B15" s="16">
        <v>89</v>
      </c>
      <c r="C15" s="11">
        <v>131</v>
      </c>
      <c r="D15" s="6">
        <v>133</v>
      </c>
      <c r="E15" s="6">
        <v>99.164365926425106</v>
      </c>
      <c r="F15" s="6">
        <v>144.17860724475599</v>
      </c>
      <c r="G15" s="6">
        <v>149.15913865595499</v>
      </c>
      <c r="H15" s="7">
        <f t="shared" si="2"/>
        <v>1.5687847226317838E-3</v>
      </c>
      <c r="I15" s="7">
        <f t="shared" si="0"/>
        <v>0.4943820224719101</v>
      </c>
      <c r="J15" s="11">
        <f t="shared" si="1"/>
        <v>44</v>
      </c>
      <c r="K15" s="11">
        <f t="shared" si="3"/>
        <v>2</v>
      </c>
      <c r="L15" s="21">
        <f t="shared" si="4"/>
        <v>4.9805314111989958</v>
      </c>
    </row>
    <row r="16" spans="1:12" ht="16.5" customHeight="1">
      <c r="A16" s="8" t="s">
        <v>18</v>
      </c>
      <c r="B16" s="16">
        <v>297</v>
      </c>
      <c r="C16" s="11">
        <v>310</v>
      </c>
      <c r="D16" s="6">
        <v>377</v>
      </c>
      <c r="E16" s="6">
        <v>304.90966434227602</v>
      </c>
      <c r="F16" s="6">
        <v>370.13770171447601</v>
      </c>
      <c r="G16" s="6">
        <v>391.46912615275102</v>
      </c>
      <c r="H16" s="7">
        <f t="shared" si="2"/>
        <v>4.4468559430991166E-3</v>
      </c>
      <c r="I16" s="7">
        <f t="shared" si="0"/>
        <v>0.26936026936026936</v>
      </c>
      <c r="J16" s="11">
        <f t="shared" si="1"/>
        <v>80</v>
      </c>
      <c r="K16" s="11">
        <f t="shared" si="3"/>
        <v>67</v>
      </c>
      <c r="L16" s="21">
        <f t="shared" si="4"/>
        <v>21.331424438275008</v>
      </c>
    </row>
    <row r="17" spans="1:12" ht="16.5" customHeight="1">
      <c r="A17" s="8" t="s">
        <v>19</v>
      </c>
      <c r="B17" s="16">
        <v>11</v>
      </c>
      <c r="C17" s="11">
        <v>16</v>
      </c>
      <c r="D17" s="6">
        <v>19</v>
      </c>
      <c r="E17" s="6">
        <v>18.469528451855201</v>
      </c>
      <c r="F17" s="6">
        <v>22.059476189005998</v>
      </c>
      <c r="G17" s="6">
        <v>26.502330968826399</v>
      </c>
      <c r="H17" s="7">
        <f t="shared" si="2"/>
        <v>2.2411210323311197E-4</v>
      </c>
      <c r="I17" s="7">
        <f t="shared" si="0"/>
        <v>0.72727272727272729</v>
      </c>
      <c r="J17" s="11">
        <f t="shared" si="1"/>
        <v>8</v>
      </c>
      <c r="K17" s="11">
        <f t="shared" si="3"/>
        <v>3</v>
      </c>
      <c r="L17" s="21">
        <f t="shared" si="4"/>
        <v>4.4428547798204008</v>
      </c>
    </row>
    <row r="18" spans="1:12" ht="16.5" customHeight="1">
      <c r="A18" s="8" t="s">
        <v>20</v>
      </c>
      <c r="B18" s="16">
        <v>148</v>
      </c>
      <c r="C18" s="11">
        <v>314</v>
      </c>
      <c r="D18" s="6">
        <v>274</v>
      </c>
      <c r="E18" s="6">
        <v>164.39602673119199</v>
      </c>
      <c r="F18" s="6">
        <v>355.27300838984701</v>
      </c>
      <c r="G18" s="6">
        <v>354.91929552130802</v>
      </c>
      <c r="H18" s="7">
        <f t="shared" si="2"/>
        <v>3.2319324360985621E-3</v>
      </c>
      <c r="I18" s="7">
        <f t="shared" si="0"/>
        <v>0.85135135135135132</v>
      </c>
      <c r="J18" s="11">
        <f t="shared" si="1"/>
        <v>126</v>
      </c>
      <c r="K18" s="11">
        <f t="shared" si="3"/>
        <v>-40</v>
      </c>
      <c r="L18" s="21">
        <f t="shared" si="4"/>
        <v>-0.35371286853899164</v>
      </c>
    </row>
    <row r="19" spans="1:12" ht="16.5" customHeight="1">
      <c r="A19" s="8" t="s">
        <v>21</v>
      </c>
      <c r="B19" s="16">
        <v>120</v>
      </c>
      <c r="C19" s="11">
        <v>98</v>
      </c>
      <c r="D19" s="6">
        <v>120</v>
      </c>
      <c r="E19" s="6">
        <v>175.087988734313</v>
      </c>
      <c r="F19" s="6">
        <v>176.42468165711099</v>
      </c>
      <c r="G19" s="6">
        <v>176.11374231767601</v>
      </c>
      <c r="H19" s="7">
        <f t="shared" si="2"/>
        <v>1.4154448625249177E-3</v>
      </c>
      <c r="I19" s="7">
        <f t="shared" si="0"/>
        <v>0</v>
      </c>
      <c r="J19" s="11">
        <f t="shared" si="1"/>
        <v>0</v>
      </c>
      <c r="K19" s="11">
        <f t="shared" si="3"/>
        <v>22</v>
      </c>
      <c r="L19" s="21">
        <f t="shared" si="4"/>
        <v>-0.31093933943498087</v>
      </c>
    </row>
    <row r="20" spans="1:12" ht="16.5" customHeight="1">
      <c r="A20" s="8" t="s">
        <v>22</v>
      </c>
      <c r="B20" s="16">
        <v>39</v>
      </c>
      <c r="C20" s="11">
        <v>81</v>
      </c>
      <c r="D20" s="6">
        <v>109</v>
      </c>
      <c r="E20" s="6">
        <v>58.266646264747997</v>
      </c>
      <c r="F20" s="6">
        <v>150.07976488812</v>
      </c>
      <c r="G20" s="6">
        <v>160.420368511817</v>
      </c>
      <c r="H20" s="7">
        <f t="shared" si="2"/>
        <v>1.2856957501268002E-3</v>
      </c>
      <c r="I20" s="7">
        <f t="shared" si="0"/>
        <v>1.7948717948717949</v>
      </c>
      <c r="J20" s="11">
        <f t="shared" si="1"/>
        <v>70</v>
      </c>
      <c r="K20" s="11">
        <f t="shared" si="3"/>
        <v>28</v>
      </c>
      <c r="L20" s="21">
        <f t="shared" si="4"/>
        <v>10.340603623697007</v>
      </c>
    </row>
    <row r="21" spans="1:12" ht="16.5" customHeight="1">
      <c r="A21" s="8" t="s">
        <v>23</v>
      </c>
      <c r="B21" s="16">
        <v>126</v>
      </c>
      <c r="C21" s="11">
        <v>205</v>
      </c>
      <c r="D21" s="6">
        <v>215</v>
      </c>
      <c r="E21" s="6">
        <v>169.260110001079</v>
      </c>
      <c r="F21" s="6">
        <v>257.30562610475403</v>
      </c>
      <c r="G21" s="6">
        <v>291.62400131921498</v>
      </c>
      <c r="H21" s="7">
        <f t="shared" si="2"/>
        <v>2.5360053786904774E-3</v>
      </c>
      <c r="I21" s="7">
        <f t="shared" si="0"/>
        <v>0.70634920634920639</v>
      </c>
      <c r="J21" s="11">
        <f t="shared" si="1"/>
        <v>89</v>
      </c>
      <c r="K21" s="11">
        <f t="shared" si="3"/>
        <v>10</v>
      </c>
      <c r="L21" s="21">
        <f t="shared" si="4"/>
        <v>34.318375214460957</v>
      </c>
    </row>
    <row r="22" spans="1:12" ht="16.5" customHeight="1">
      <c r="A22" s="8" t="s">
        <v>24</v>
      </c>
      <c r="B22" s="16">
        <v>99</v>
      </c>
      <c r="C22" s="11">
        <v>149</v>
      </c>
      <c r="D22" s="6">
        <v>145</v>
      </c>
      <c r="E22" s="6">
        <v>133.67247573507601</v>
      </c>
      <c r="F22" s="6">
        <v>207.22368400102101</v>
      </c>
      <c r="G22" s="6">
        <v>198.18904118018</v>
      </c>
      <c r="H22" s="7">
        <f t="shared" si="2"/>
        <v>1.7103292088842756E-3</v>
      </c>
      <c r="I22" s="7">
        <f t="shared" si="0"/>
        <v>0.46464646464646464</v>
      </c>
      <c r="J22" s="11">
        <f t="shared" si="1"/>
        <v>46</v>
      </c>
      <c r="K22" s="11">
        <f t="shared" si="3"/>
        <v>-4</v>
      </c>
      <c r="L22" s="21">
        <f t="shared" si="4"/>
        <v>-9.0346428208410146</v>
      </c>
    </row>
    <row r="23" spans="1:12" ht="16.5" customHeight="1">
      <c r="A23" s="8" t="s">
        <v>25</v>
      </c>
      <c r="B23" s="16">
        <v>2689</v>
      </c>
      <c r="C23" s="11">
        <v>4049</v>
      </c>
      <c r="D23" s="6">
        <v>4808</v>
      </c>
      <c r="E23" s="6">
        <v>2874.8096733253801</v>
      </c>
      <c r="F23" s="6">
        <v>4600.8239437719403</v>
      </c>
      <c r="G23" s="6">
        <v>5131.5474133898797</v>
      </c>
      <c r="H23" s="7">
        <f t="shared" si="2"/>
        <v>5.6712157491831706E-2</v>
      </c>
      <c r="I23" s="7">
        <f t="shared" si="0"/>
        <v>0.78802528821123097</v>
      </c>
      <c r="J23" s="11">
        <f t="shared" si="1"/>
        <v>2119</v>
      </c>
      <c r="K23" s="11">
        <f t="shared" si="3"/>
        <v>759</v>
      </c>
      <c r="L23" s="21">
        <f t="shared" si="4"/>
        <v>530.72346961793937</v>
      </c>
    </row>
    <row r="24" spans="1:12" ht="16.5" customHeight="1">
      <c r="A24" s="8" t="s">
        <v>26</v>
      </c>
      <c r="B24" s="16">
        <v>239</v>
      </c>
      <c r="C24" s="11">
        <v>436</v>
      </c>
      <c r="D24" s="6">
        <v>664</v>
      </c>
      <c r="E24" s="6">
        <v>2874.8096733253801</v>
      </c>
      <c r="F24" s="6">
        <v>4600.8239437719403</v>
      </c>
      <c r="G24" s="6">
        <v>5131.5474133898797</v>
      </c>
      <c r="H24" s="7">
        <f t="shared" si="2"/>
        <v>7.8321282393045439E-3</v>
      </c>
      <c r="I24" s="7">
        <f t="shared" si="0"/>
        <v>1.7782426778242677</v>
      </c>
      <c r="J24" s="11">
        <f t="shared" si="1"/>
        <v>425</v>
      </c>
      <c r="K24" s="11">
        <f t="shared" si="3"/>
        <v>228</v>
      </c>
      <c r="L24" s="21">
        <f t="shared" si="4"/>
        <v>530.72346961793937</v>
      </c>
    </row>
    <row r="25" spans="1:12" ht="16.5" customHeight="1">
      <c r="A25" s="8" t="s">
        <v>27</v>
      </c>
      <c r="B25" s="16">
        <v>50</v>
      </c>
      <c r="C25" s="11">
        <v>75</v>
      </c>
      <c r="D25" s="6">
        <v>126</v>
      </c>
      <c r="E25" s="6">
        <v>68.783807416208106</v>
      </c>
      <c r="F25" s="6">
        <v>117.2406421057</v>
      </c>
      <c r="G25" s="6">
        <v>172.94810359537701</v>
      </c>
      <c r="H25" s="7">
        <f t="shared" si="2"/>
        <v>1.4862171056511636E-3</v>
      </c>
      <c r="I25" s="7">
        <f t="shared" si="0"/>
        <v>1.52</v>
      </c>
      <c r="J25" s="11">
        <f t="shared" si="1"/>
        <v>76</v>
      </c>
      <c r="K25" s="11">
        <f t="shared" si="3"/>
        <v>51</v>
      </c>
      <c r="L25" s="21">
        <f t="shared" si="4"/>
        <v>55.707461489677002</v>
      </c>
    </row>
    <row r="26" spans="1:12" ht="16.5" customHeight="1">
      <c r="A26" s="8" t="s">
        <v>28</v>
      </c>
      <c r="B26" s="16">
        <v>188</v>
      </c>
      <c r="C26" s="11">
        <v>323</v>
      </c>
      <c r="D26" s="6">
        <v>321</v>
      </c>
      <c r="E26" s="6">
        <v>246.62969479748699</v>
      </c>
      <c r="F26" s="6">
        <v>405.90134391696898</v>
      </c>
      <c r="G26" s="6">
        <v>425.601403160649</v>
      </c>
      <c r="H26" s="7">
        <f t="shared" si="2"/>
        <v>3.7863150072541549E-3</v>
      </c>
      <c r="I26" s="7">
        <f t="shared" si="0"/>
        <v>0.70744680851063835</v>
      </c>
      <c r="J26" s="11">
        <f t="shared" si="1"/>
        <v>133</v>
      </c>
      <c r="K26" s="11">
        <f t="shared" si="3"/>
        <v>-2</v>
      </c>
      <c r="L26" s="21">
        <f t="shared" si="4"/>
        <v>19.700059243680016</v>
      </c>
    </row>
    <row r="27" spans="1:12" ht="16.5" customHeight="1">
      <c r="A27" s="8" t="s">
        <v>29</v>
      </c>
      <c r="B27" s="16">
        <v>692</v>
      </c>
      <c r="C27" s="11">
        <v>1029</v>
      </c>
      <c r="D27" s="6">
        <v>1155</v>
      </c>
      <c r="E27" s="6">
        <v>757.25236680424803</v>
      </c>
      <c r="F27" s="6">
        <v>1226.34892081422</v>
      </c>
      <c r="G27" s="6">
        <v>1289.1522113967401</v>
      </c>
      <c r="H27" s="7">
        <f t="shared" si="2"/>
        <v>1.3623656801802332E-2</v>
      </c>
      <c r="I27" s="7">
        <f t="shared" si="0"/>
        <v>0.66907514450867056</v>
      </c>
      <c r="J27" s="11">
        <f t="shared" si="1"/>
        <v>463</v>
      </c>
      <c r="K27" s="11">
        <f t="shared" si="3"/>
        <v>126</v>
      </c>
      <c r="L27" s="21">
        <f t="shared" si="4"/>
        <v>62.803290582520049</v>
      </c>
    </row>
    <row r="28" spans="1:12" ht="16.5" customHeight="1">
      <c r="A28" s="8" t="s">
        <v>1</v>
      </c>
      <c r="B28" s="16">
        <v>603</v>
      </c>
      <c r="C28" s="11">
        <v>726</v>
      </c>
      <c r="D28" s="6">
        <v>969</v>
      </c>
      <c r="E28" s="6">
        <v>753.76246649210304</v>
      </c>
      <c r="F28" s="6">
        <v>933.72099272010598</v>
      </c>
      <c r="G28" s="6">
        <v>1211.2166331660201</v>
      </c>
      <c r="H28" s="7">
        <f t="shared" si="2"/>
        <v>1.1429717264888711E-2</v>
      </c>
      <c r="I28" s="7">
        <f t="shared" si="0"/>
        <v>0.60696517412935325</v>
      </c>
      <c r="J28" s="11">
        <f t="shared" si="1"/>
        <v>366</v>
      </c>
      <c r="K28" s="11">
        <f t="shared" si="3"/>
        <v>243</v>
      </c>
      <c r="L28" s="21">
        <f t="shared" si="4"/>
        <v>277.49564044591409</v>
      </c>
    </row>
    <row r="29" spans="1:12" ht="16.5" customHeight="1">
      <c r="A29" s="8" t="s">
        <v>30</v>
      </c>
      <c r="B29" s="16">
        <v>351</v>
      </c>
      <c r="C29" s="11">
        <v>421</v>
      </c>
      <c r="D29" s="6">
        <v>446</v>
      </c>
      <c r="E29" s="6">
        <v>397.51004984787699</v>
      </c>
      <c r="F29" s="6">
        <v>440.52752434906199</v>
      </c>
      <c r="G29" s="6">
        <v>505.09493943080997</v>
      </c>
      <c r="H29" s="7">
        <f t="shared" si="2"/>
        <v>5.2607367390509439E-3</v>
      </c>
      <c r="I29" s="7">
        <f t="shared" si="0"/>
        <v>0.27065527065527067</v>
      </c>
      <c r="J29" s="11">
        <f t="shared" si="1"/>
        <v>95</v>
      </c>
      <c r="K29" s="11">
        <f t="shared" si="3"/>
        <v>25</v>
      </c>
      <c r="L29" s="21">
        <f t="shared" si="4"/>
        <v>64.567415081747981</v>
      </c>
    </row>
    <row r="30" spans="1:12" ht="16.5" customHeight="1">
      <c r="A30" s="8" t="s">
        <v>31</v>
      </c>
      <c r="B30" s="16">
        <v>194</v>
      </c>
      <c r="C30" s="11">
        <v>249</v>
      </c>
      <c r="D30" s="6">
        <v>307</v>
      </c>
      <c r="E30" s="6">
        <v>206.431354487204</v>
      </c>
      <c r="F30" s="6">
        <v>299.699807926223</v>
      </c>
      <c r="G30" s="6">
        <v>327.35709445553698</v>
      </c>
      <c r="H30" s="7">
        <f t="shared" si="2"/>
        <v>3.6211797732929145E-3</v>
      </c>
      <c r="I30" s="7">
        <f t="shared" si="0"/>
        <v>0.58247422680412375</v>
      </c>
      <c r="J30" s="11">
        <f t="shared" si="1"/>
        <v>113</v>
      </c>
      <c r="K30" s="11">
        <f t="shared" si="3"/>
        <v>58</v>
      </c>
      <c r="L30" s="21">
        <f t="shared" si="4"/>
        <v>27.657286529313978</v>
      </c>
    </row>
    <row r="31" spans="1:12" ht="16.5" customHeight="1">
      <c r="A31" s="8" t="s">
        <v>32</v>
      </c>
      <c r="B31" s="16">
        <v>203</v>
      </c>
      <c r="C31" s="11">
        <v>251</v>
      </c>
      <c r="D31" s="6">
        <v>349</v>
      </c>
      <c r="E31" s="6">
        <v>265.07029414992002</v>
      </c>
      <c r="F31" s="6">
        <v>361.69765649299802</v>
      </c>
      <c r="G31" s="6">
        <v>453.44789741603302</v>
      </c>
      <c r="H31" s="7">
        <f t="shared" si="2"/>
        <v>4.1165854751766357E-3</v>
      </c>
      <c r="I31" s="7">
        <f t="shared" si="0"/>
        <v>0.71921182266009853</v>
      </c>
      <c r="J31" s="11">
        <f t="shared" si="1"/>
        <v>146</v>
      </c>
      <c r="K31" s="11">
        <f t="shared" si="3"/>
        <v>98</v>
      </c>
      <c r="L31" s="21">
        <f t="shared" si="4"/>
        <v>91.750240923034994</v>
      </c>
    </row>
    <row r="32" spans="1:12" ht="16.5" customHeight="1">
      <c r="A32" s="8" t="s">
        <v>33</v>
      </c>
      <c r="B32" s="16">
        <v>77</v>
      </c>
      <c r="C32" s="11">
        <v>92</v>
      </c>
      <c r="D32" s="6">
        <v>93</v>
      </c>
      <c r="E32" s="6">
        <v>121.27339879154999</v>
      </c>
      <c r="F32" s="6">
        <v>163.51391558910899</v>
      </c>
      <c r="G32" s="6">
        <v>150.98604828289399</v>
      </c>
      <c r="H32" s="7">
        <f t="shared" si="2"/>
        <v>1.0969697684568111E-3</v>
      </c>
      <c r="I32" s="7">
        <f t="shared" si="0"/>
        <v>0.20779220779220781</v>
      </c>
      <c r="J32" s="11">
        <f t="shared" si="1"/>
        <v>16</v>
      </c>
      <c r="K32" s="11">
        <f t="shared" si="3"/>
        <v>1</v>
      </c>
      <c r="L32" s="21">
        <f t="shared" si="4"/>
        <v>-12.527867306215001</v>
      </c>
    </row>
    <row r="33" spans="1:12" ht="16.5" customHeight="1">
      <c r="A33" s="8" t="s">
        <v>34</v>
      </c>
      <c r="B33" s="16">
        <v>199</v>
      </c>
      <c r="C33" s="11">
        <v>279</v>
      </c>
      <c r="D33" s="6">
        <v>349</v>
      </c>
      <c r="E33" s="6">
        <v>266.656403938631</v>
      </c>
      <c r="F33" s="6">
        <v>433.63322391012503</v>
      </c>
      <c r="G33" s="6">
        <v>466.12928375704701</v>
      </c>
      <c r="H33" s="7">
        <f t="shared" si="2"/>
        <v>4.1165854751766357E-3</v>
      </c>
      <c r="I33" s="7">
        <f t="shared" si="0"/>
        <v>0.75376884422110557</v>
      </c>
      <c r="J33" s="11">
        <f t="shared" si="1"/>
        <v>150</v>
      </c>
      <c r="K33" s="11">
        <f t="shared" si="3"/>
        <v>70</v>
      </c>
      <c r="L33" s="21">
        <f t="shared" si="4"/>
        <v>32.49605984692198</v>
      </c>
    </row>
    <row r="34" spans="1:12" ht="16.5" customHeight="1">
      <c r="A34" s="8" t="s">
        <v>35</v>
      </c>
      <c r="B34" s="16">
        <v>494</v>
      </c>
      <c r="C34" s="11">
        <v>696</v>
      </c>
      <c r="D34" s="6">
        <v>815</v>
      </c>
      <c r="E34" s="6">
        <v>575.13044449853101</v>
      </c>
      <c r="F34" s="6">
        <v>738.97090592171401</v>
      </c>
      <c r="G34" s="6">
        <v>1042.52919786856</v>
      </c>
      <c r="H34" s="7">
        <f t="shared" si="2"/>
        <v>9.6132296913150669E-3</v>
      </c>
      <c r="I34" s="7">
        <f t="shared" si="0"/>
        <v>0.6497975708502024</v>
      </c>
      <c r="J34" s="11">
        <f t="shared" si="1"/>
        <v>321</v>
      </c>
      <c r="K34" s="11">
        <f t="shared" si="3"/>
        <v>119</v>
      </c>
      <c r="L34" s="21">
        <f t="shared" si="4"/>
        <v>303.558291946846</v>
      </c>
    </row>
    <row r="35" spans="1:12" ht="16.5" customHeight="1">
      <c r="A35" s="8" t="s">
        <v>36</v>
      </c>
      <c r="B35" s="16">
        <v>1284</v>
      </c>
      <c r="C35" s="11">
        <v>1664</v>
      </c>
      <c r="D35" s="6">
        <v>1816</v>
      </c>
      <c r="E35" s="6">
        <v>1388.18597564065</v>
      </c>
      <c r="F35" s="6">
        <v>1935.26525220083</v>
      </c>
      <c r="G35" s="6">
        <v>1953.98648558369</v>
      </c>
      <c r="H35" s="7">
        <f t="shared" si="2"/>
        <v>2.1420398919543754E-2</v>
      </c>
      <c r="I35" s="7">
        <f t="shared" si="0"/>
        <v>0.41433021806853582</v>
      </c>
      <c r="J35" s="11">
        <f t="shared" si="1"/>
        <v>532</v>
      </c>
      <c r="K35" s="11">
        <f t="shared" si="3"/>
        <v>152</v>
      </c>
      <c r="L35" s="21">
        <f t="shared" si="4"/>
        <v>18.721233382859964</v>
      </c>
    </row>
    <row r="36" spans="1:12" ht="16.5" customHeight="1">
      <c r="A36" s="8" t="s">
        <v>37</v>
      </c>
      <c r="B36" s="16">
        <v>190</v>
      </c>
      <c r="C36" s="11">
        <v>212</v>
      </c>
      <c r="D36" s="6">
        <v>314</v>
      </c>
      <c r="E36" s="6">
        <v>211.86153588013099</v>
      </c>
      <c r="F36" s="6">
        <v>276.22728424423201</v>
      </c>
      <c r="G36" s="6">
        <v>349.18457232719902</v>
      </c>
      <c r="H36" s="7">
        <f t="shared" si="2"/>
        <v>3.7037473902735347E-3</v>
      </c>
      <c r="I36" s="7">
        <f t="shared" si="0"/>
        <v>0.65263157894736845</v>
      </c>
      <c r="J36" s="11">
        <f t="shared" si="1"/>
        <v>124</v>
      </c>
      <c r="K36" s="11">
        <f t="shared" si="3"/>
        <v>102</v>
      </c>
      <c r="L36" s="21">
        <f t="shared" si="4"/>
        <v>72.957288082967011</v>
      </c>
    </row>
    <row r="37" spans="1:12" ht="16.5" customHeight="1">
      <c r="A37" s="8" t="s">
        <v>38</v>
      </c>
      <c r="B37" s="16">
        <v>43</v>
      </c>
      <c r="C37" s="11">
        <v>55</v>
      </c>
      <c r="D37" s="6">
        <v>64</v>
      </c>
      <c r="E37" s="6">
        <v>68.068529284025502</v>
      </c>
      <c r="F37" s="6">
        <v>101.29079592827</v>
      </c>
      <c r="G37" s="6">
        <v>101.495671920756</v>
      </c>
      <c r="H37" s="7">
        <f t="shared" si="2"/>
        <v>7.549039266799561E-4</v>
      </c>
      <c r="I37" s="7">
        <f t="shared" si="0"/>
        <v>0.48837209302325579</v>
      </c>
      <c r="J37" s="11">
        <f t="shared" si="1"/>
        <v>21</v>
      </c>
      <c r="K37" s="11">
        <f t="shared" si="3"/>
        <v>9</v>
      </c>
      <c r="L37" s="21">
        <f t="shared" si="4"/>
        <v>0.20487599248599508</v>
      </c>
    </row>
    <row r="38" spans="1:12" ht="16.5" customHeight="1">
      <c r="A38" s="8" t="s">
        <v>39</v>
      </c>
      <c r="B38" s="16">
        <v>39</v>
      </c>
      <c r="C38" s="11">
        <v>21</v>
      </c>
      <c r="D38" s="6">
        <v>30</v>
      </c>
      <c r="E38" s="6">
        <v>74.829294843995498</v>
      </c>
      <c r="F38" s="6">
        <v>35.247764920826199</v>
      </c>
      <c r="G38" s="6">
        <v>56.518364928109499</v>
      </c>
      <c r="H38" s="7">
        <f t="shared" si="2"/>
        <v>3.5386121563122942E-4</v>
      </c>
      <c r="I38" s="7">
        <f t="shared" si="0"/>
        <v>-0.23076923076923078</v>
      </c>
      <c r="J38" s="11">
        <f t="shared" si="1"/>
        <v>-9</v>
      </c>
      <c r="K38" s="11">
        <f t="shared" si="3"/>
        <v>9</v>
      </c>
      <c r="L38" s="21">
        <f t="shared" si="4"/>
        <v>21.270600007283299</v>
      </c>
    </row>
    <row r="39" spans="1:12" ht="16.5" customHeight="1">
      <c r="A39" s="8" t="s">
        <v>40</v>
      </c>
      <c r="B39" s="16">
        <v>449</v>
      </c>
      <c r="C39" s="11">
        <v>749</v>
      </c>
      <c r="D39" s="6">
        <v>795</v>
      </c>
      <c r="E39" s="6">
        <v>522.57932106829105</v>
      </c>
      <c r="F39" s="6">
        <v>865.82818459218697</v>
      </c>
      <c r="G39" s="6">
        <v>926.51024531103201</v>
      </c>
      <c r="H39" s="7">
        <f t="shared" si="2"/>
        <v>9.3773222142275806E-3</v>
      </c>
      <c r="I39" s="7">
        <f t="shared" si="0"/>
        <v>0.77060133630289529</v>
      </c>
      <c r="J39" s="11">
        <f t="shared" si="1"/>
        <v>346</v>
      </c>
      <c r="K39" s="11">
        <f t="shared" si="3"/>
        <v>46</v>
      </c>
      <c r="L39" s="21">
        <f t="shared" si="4"/>
        <v>60.682060718845037</v>
      </c>
    </row>
    <row r="40" spans="1:12" ht="16.5" customHeight="1">
      <c r="A40" s="8" t="s">
        <v>41</v>
      </c>
      <c r="B40" s="16">
        <v>29</v>
      </c>
      <c r="C40" s="11">
        <v>45</v>
      </c>
      <c r="D40" s="6">
        <v>68</v>
      </c>
      <c r="E40" s="6">
        <v>37.694002678730001</v>
      </c>
      <c r="F40" s="6">
        <v>60.8685194290045</v>
      </c>
      <c r="G40" s="6">
        <v>73.377415041682099</v>
      </c>
      <c r="H40" s="7">
        <f t="shared" si="2"/>
        <v>8.0208542209745336E-4</v>
      </c>
      <c r="I40" s="7">
        <f t="shared" si="0"/>
        <v>1.3448275862068966</v>
      </c>
      <c r="J40" s="11">
        <f t="shared" si="1"/>
        <v>39</v>
      </c>
      <c r="K40" s="11">
        <f t="shared" si="3"/>
        <v>23</v>
      </c>
      <c r="L40" s="21">
        <f t="shared" si="4"/>
        <v>12.508895612677598</v>
      </c>
    </row>
    <row r="41" spans="1:12" ht="16.5" customHeight="1">
      <c r="A41" s="8" t="s">
        <v>42</v>
      </c>
      <c r="B41" s="16">
        <v>164</v>
      </c>
      <c r="C41" s="11">
        <v>259</v>
      </c>
      <c r="D41" s="6">
        <v>337</v>
      </c>
      <c r="E41" s="6">
        <v>192.816308232105</v>
      </c>
      <c r="F41" s="6">
        <v>309.77023384857898</v>
      </c>
      <c r="G41" s="6">
        <v>393.38572886710801</v>
      </c>
      <c r="H41" s="7">
        <f t="shared" si="2"/>
        <v>3.975040988924144E-3</v>
      </c>
      <c r="I41" s="7">
        <f t="shared" si="0"/>
        <v>1.0548780487804879</v>
      </c>
      <c r="J41" s="11">
        <f t="shared" si="1"/>
        <v>173</v>
      </c>
      <c r="K41" s="11">
        <f t="shared" si="3"/>
        <v>78</v>
      </c>
      <c r="L41" s="21">
        <f t="shared" si="4"/>
        <v>83.615495018529032</v>
      </c>
    </row>
    <row r="42" spans="1:12" ht="16.5" customHeight="1">
      <c r="A42" s="8" t="s">
        <v>43</v>
      </c>
      <c r="B42" s="16">
        <v>17286</v>
      </c>
      <c r="C42" s="11">
        <v>24749</v>
      </c>
      <c r="D42" s="6">
        <v>26112</v>
      </c>
      <c r="E42" s="6">
        <v>16600.593799328199</v>
      </c>
      <c r="F42" s="6">
        <v>25806.390999482599</v>
      </c>
      <c r="G42" s="6">
        <v>26009.3565208705</v>
      </c>
      <c r="H42" s="7">
        <f t="shared" si="2"/>
        <v>0.30800080208542208</v>
      </c>
      <c r="I42" s="7">
        <f t="shared" si="0"/>
        <v>0.51058660187434923</v>
      </c>
      <c r="J42" s="11">
        <f t="shared" si="1"/>
        <v>8826</v>
      </c>
      <c r="K42" s="11">
        <f t="shared" si="3"/>
        <v>1363</v>
      </c>
      <c r="L42" s="21">
        <f t="shared" si="4"/>
        <v>202.96552138790139</v>
      </c>
    </row>
    <row r="43" spans="1:12" ht="16.5" customHeight="1">
      <c r="A43" s="8" t="s">
        <v>44</v>
      </c>
      <c r="B43" s="16">
        <v>3612</v>
      </c>
      <c r="C43" s="11">
        <v>5258</v>
      </c>
      <c r="D43" s="6">
        <v>5960</v>
      </c>
      <c r="E43" s="6">
        <v>3900.8944174661701</v>
      </c>
      <c r="F43" s="6">
        <v>5769.0649178357899</v>
      </c>
      <c r="G43" s="6">
        <v>6435.36561376795</v>
      </c>
      <c r="H43" s="7">
        <f t="shared" si="2"/>
        <v>7.0300428172070911E-2</v>
      </c>
      <c r="I43" s="7">
        <f t="shared" si="0"/>
        <v>0.65005537098560351</v>
      </c>
      <c r="J43" s="11">
        <f t="shared" si="1"/>
        <v>2348</v>
      </c>
      <c r="K43" s="11">
        <f t="shared" si="3"/>
        <v>702</v>
      </c>
      <c r="L43" s="21">
        <f t="shared" si="4"/>
        <v>666.30069593216012</v>
      </c>
    </row>
    <row r="44" spans="1:12" ht="16.5" customHeight="1">
      <c r="A44" s="8" t="s">
        <v>45</v>
      </c>
      <c r="B44" s="16">
        <v>360</v>
      </c>
      <c r="C44" s="11">
        <v>957</v>
      </c>
      <c r="D44" s="6">
        <v>718</v>
      </c>
      <c r="E44" s="6">
        <v>415.21748342843102</v>
      </c>
      <c r="F44" s="6">
        <v>1075.8263022364799</v>
      </c>
      <c r="G44" s="6">
        <v>828.14206467546603</v>
      </c>
      <c r="H44" s="7">
        <f t="shared" si="2"/>
        <v>8.4690784274407578E-3</v>
      </c>
      <c r="I44" s="7">
        <f t="shared" si="0"/>
        <v>0.99444444444444446</v>
      </c>
      <c r="J44" s="11">
        <f t="shared" si="1"/>
        <v>358</v>
      </c>
      <c r="K44" s="11">
        <f t="shared" si="3"/>
        <v>-239</v>
      </c>
      <c r="L44" s="21">
        <f t="shared" si="4"/>
        <v>-247.6842375610139</v>
      </c>
    </row>
    <row r="45" spans="1:12" ht="16.5" customHeight="1">
      <c r="A45" s="8" t="s">
        <v>46</v>
      </c>
      <c r="B45" s="16">
        <v>92</v>
      </c>
      <c r="C45" s="11">
        <v>119</v>
      </c>
      <c r="D45" s="6">
        <v>152</v>
      </c>
      <c r="E45" s="6">
        <v>100.820357537931</v>
      </c>
      <c r="F45" s="6">
        <v>158.44808797060199</v>
      </c>
      <c r="G45" s="6">
        <v>167.02770145482901</v>
      </c>
      <c r="H45" s="7">
        <f t="shared" si="2"/>
        <v>1.7928968258648958E-3</v>
      </c>
      <c r="I45" s="7">
        <f t="shared" si="0"/>
        <v>0.65217391304347827</v>
      </c>
      <c r="J45" s="11">
        <f t="shared" si="1"/>
        <v>60</v>
      </c>
      <c r="K45" s="11">
        <f t="shared" si="3"/>
        <v>33</v>
      </c>
      <c r="L45" s="21">
        <f t="shared" si="4"/>
        <v>8.5796134842270249</v>
      </c>
    </row>
    <row r="46" spans="1:12" ht="16.5" customHeight="1">
      <c r="A46" s="8" t="s">
        <v>47</v>
      </c>
      <c r="B46" s="16">
        <v>145</v>
      </c>
      <c r="C46" s="11">
        <v>160</v>
      </c>
      <c r="D46" s="6">
        <v>222</v>
      </c>
      <c r="E46" s="6">
        <v>178.11076458593899</v>
      </c>
      <c r="F46" s="6">
        <v>189.32207965379399</v>
      </c>
      <c r="G46" s="6">
        <v>271.76864091075902</v>
      </c>
      <c r="H46" s="7">
        <f t="shared" si="2"/>
        <v>2.6185729956710977E-3</v>
      </c>
      <c r="I46" s="7">
        <f t="shared" si="0"/>
        <v>0.53103448275862064</v>
      </c>
      <c r="J46" s="11">
        <f t="shared" si="1"/>
        <v>77</v>
      </c>
      <c r="K46" s="11">
        <f t="shared" si="3"/>
        <v>62</v>
      </c>
      <c r="L46" s="21">
        <f t="shared" si="4"/>
        <v>82.446561256965026</v>
      </c>
    </row>
    <row r="47" spans="1:12" ht="16.5" customHeight="1">
      <c r="A47" s="8" t="s">
        <v>48</v>
      </c>
      <c r="B47" s="16">
        <v>73</v>
      </c>
      <c r="C47" s="11">
        <v>166</v>
      </c>
      <c r="D47" s="6">
        <v>62</v>
      </c>
      <c r="E47" s="6">
        <v>109.823016693116</v>
      </c>
      <c r="F47" s="6">
        <v>253.430767437399</v>
      </c>
      <c r="G47" s="6">
        <v>93.473348375544404</v>
      </c>
      <c r="H47" s="7">
        <f t="shared" si="2"/>
        <v>7.3131317897120747E-4</v>
      </c>
      <c r="I47" s="7">
        <f t="shared" si="0"/>
        <v>-0.15068493150684931</v>
      </c>
      <c r="J47" s="11">
        <f t="shared" si="1"/>
        <v>-11</v>
      </c>
      <c r="K47" s="11">
        <f t="shared" si="3"/>
        <v>-104</v>
      </c>
      <c r="L47" s="21">
        <f t="shared" si="4"/>
        <v>-159.95741906185458</v>
      </c>
    </row>
    <row r="48" spans="1:12" ht="16.5" customHeight="1">
      <c r="A48" s="8" t="s">
        <v>49</v>
      </c>
      <c r="B48" s="16">
        <v>113</v>
      </c>
      <c r="C48" s="11">
        <v>177</v>
      </c>
      <c r="D48" s="6">
        <v>197</v>
      </c>
      <c r="E48" s="6">
        <v>153.73273736961099</v>
      </c>
      <c r="F48" s="6">
        <v>279.12833695095702</v>
      </c>
      <c r="G48" s="6">
        <v>270.44686480967198</v>
      </c>
      <c r="H48" s="7">
        <f t="shared" si="2"/>
        <v>2.3236886493117398E-3</v>
      </c>
      <c r="I48" s="7">
        <f t="shared" si="0"/>
        <v>0.74336283185840712</v>
      </c>
      <c r="J48" s="11">
        <f t="shared" si="1"/>
        <v>84</v>
      </c>
      <c r="K48" s="11">
        <f t="shared" si="3"/>
        <v>20</v>
      </c>
      <c r="L48" s="21">
        <f t="shared" si="4"/>
        <v>-8.6814721412850417</v>
      </c>
    </row>
    <row r="49" spans="1:12" ht="16.5" customHeight="1">
      <c r="A49" s="8" t="s">
        <v>50</v>
      </c>
      <c r="B49" s="16">
        <v>780</v>
      </c>
      <c r="C49" s="11">
        <v>943</v>
      </c>
      <c r="D49" s="6">
        <v>1198</v>
      </c>
      <c r="E49" s="6">
        <v>927.34384138927396</v>
      </c>
      <c r="F49" s="6">
        <v>1361.33512341296</v>
      </c>
      <c r="G49" s="6">
        <v>1564.9389674014401</v>
      </c>
      <c r="H49" s="7">
        <f t="shared" si="2"/>
        <v>1.4130857877540429E-2</v>
      </c>
      <c r="I49" s="7">
        <f t="shared" si="0"/>
        <v>0.53589743589743588</v>
      </c>
      <c r="J49" s="11">
        <f t="shared" si="1"/>
        <v>418</v>
      </c>
      <c r="K49" s="11">
        <f t="shared" si="3"/>
        <v>255</v>
      </c>
      <c r="L49" s="21">
        <f t="shared" si="4"/>
        <v>203.60384398848009</v>
      </c>
    </row>
    <row r="50" spans="1:12" ht="16.5" customHeight="1">
      <c r="A50" s="8" t="s">
        <v>52</v>
      </c>
      <c r="B50" s="16">
        <v>56</v>
      </c>
      <c r="C50" s="11">
        <v>157</v>
      </c>
      <c r="D50" s="6">
        <v>240</v>
      </c>
      <c r="E50" s="6">
        <v>65.854592264794405</v>
      </c>
      <c r="F50" s="6">
        <v>173.650104532954</v>
      </c>
      <c r="G50" s="6">
        <v>269.81015869005103</v>
      </c>
      <c r="H50" s="7">
        <f t="shared" si="2"/>
        <v>2.8308897250498353E-3</v>
      </c>
      <c r="I50" s="7">
        <f t="shared" si="0"/>
        <v>3.2857142857142856</v>
      </c>
      <c r="J50" s="11">
        <f t="shared" si="1"/>
        <v>184</v>
      </c>
      <c r="K50" s="11">
        <f t="shared" si="3"/>
        <v>83</v>
      </c>
      <c r="L50" s="21">
        <f t="shared" si="4"/>
        <v>96.160054157097022</v>
      </c>
    </row>
    <row r="51" spans="1:12" ht="16.5" customHeight="1">
      <c r="A51" s="8" t="s">
        <v>2</v>
      </c>
      <c r="B51" s="16">
        <v>102</v>
      </c>
      <c r="C51" s="11">
        <v>358</v>
      </c>
      <c r="D51" s="6">
        <v>411</v>
      </c>
      <c r="E51" s="6">
        <v>119.859779032926</v>
      </c>
      <c r="F51" s="6">
        <v>447.202040925934</v>
      </c>
      <c r="G51" s="6">
        <v>481.95812542392702</v>
      </c>
      <c r="H51" s="7">
        <f t="shared" si="2"/>
        <v>4.8478986541478433E-3</v>
      </c>
      <c r="I51" s="7">
        <f t="shared" si="0"/>
        <v>3.0294117647058822</v>
      </c>
      <c r="J51" s="11">
        <f t="shared" si="1"/>
        <v>309</v>
      </c>
      <c r="K51" s="11">
        <f t="shared" si="3"/>
        <v>53</v>
      </c>
      <c r="L51" s="21">
        <f t="shared" si="4"/>
        <v>34.756084497993015</v>
      </c>
    </row>
    <row r="52" spans="1:12" ht="16.5" customHeight="1">
      <c r="A52" s="8" t="s">
        <v>53</v>
      </c>
      <c r="B52" s="16">
        <v>223</v>
      </c>
      <c r="C52" s="11">
        <v>123</v>
      </c>
      <c r="D52" s="6">
        <v>120</v>
      </c>
      <c r="E52" s="6">
        <v>244.30261539737401</v>
      </c>
      <c r="F52" s="6">
        <v>140.99495436311</v>
      </c>
      <c r="G52" s="6">
        <v>133.387583511039</v>
      </c>
      <c r="H52" s="7">
        <f t="shared" si="2"/>
        <v>1.4154448625249177E-3</v>
      </c>
      <c r="I52" s="7">
        <f t="shared" si="0"/>
        <v>-0.46188340807174888</v>
      </c>
      <c r="J52" s="11">
        <f t="shared" si="1"/>
        <v>-103</v>
      </c>
      <c r="K52" s="11">
        <f t="shared" si="3"/>
        <v>-3</v>
      </c>
      <c r="L52" s="21">
        <f t="shared" si="4"/>
        <v>-7.6073708520709999</v>
      </c>
    </row>
    <row r="53" spans="1:12" ht="16.5" customHeight="1">
      <c r="A53" s="8" t="s">
        <v>51</v>
      </c>
      <c r="B53" s="16">
        <v>92</v>
      </c>
      <c r="C53" s="11">
        <v>49</v>
      </c>
      <c r="D53" s="6">
        <v>72</v>
      </c>
      <c r="E53" s="6">
        <v>94.782655359797701</v>
      </c>
      <c r="F53" s="6">
        <v>78.442268752583402</v>
      </c>
      <c r="G53" s="6">
        <v>71.324500339870596</v>
      </c>
      <c r="H53" s="7">
        <f t="shared" si="2"/>
        <v>8.4926691751495062E-4</v>
      </c>
      <c r="I53" s="7">
        <f t="shared" si="0"/>
        <v>-0.21739130434782608</v>
      </c>
      <c r="J53" s="11">
        <f t="shared" si="1"/>
        <v>-20</v>
      </c>
      <c r="K53" s="11">
        <f t="shared" si="3"/>
        <v>23</v>
      </c>
      <c r="L53" s="21">
        <f t="shared" si="4"/>
        <v>-7.117768412712806</v>
      </c>
    </row>
    <row r="54" spans="1:12" ht="16.5" customHeight="1">
      <c r="A54" s="8" t="s">
        <v>54</v>
      </c>
      <c r="B54" s="16">
        <v>1506</v>
      </c>
      <c r="C54" s="11">
        <v>2433</v>
      </c>
      <c r="D54" s="6">
        <v>2947</v>
      </c>
      <c r="E54" s="6">
        <v>1647.90442562311</v>
      </c>
      <c r="F54" s="6">
        <v>2532.6810724707002</v>
      </c>
      <c r="G54" s="6">
        <v>3133.89330503068</v>
      </c>
      <c r="H54" s="7">
        <f t="shared" si="2"/>
        <v>3.4760966748841104E-2</v>
      </c>
      <c r="I54" s="7">
        <f t="shared" si="0"/>
        <v>0.9568393094289509</v>
      </c>
      <c r="J54" s="11">
        <f t="shared" si="1"/>
        <v>1441</v>
      </c>
      <c r="K54" s="11">
        <f t="shared" si="3"/>
        <v>514</v>
      </c>
      <c r="L54" s="21">
        <f t="shared" si="4"/>
        <v>601.21223255997984</v>
      </c>
    </row>
    <row r="55" spans="1:12" ht="16.5" customHeight="1">
      <c r="A55" s="8" t="s">
        <v>55</v>
      </c>
      <c r="B55" s="16">
        <v>665</v>
      </c>
      <c r="C55" s="11">
        <v>1232</v>
      </c>
      <c r="D55" s="6">
        <v>1540</v>
      </c>
      <c r="E55" s="6">
        <v>786.41657781044103</v>
      </c>
      <c r="F55" s="6">
        <v>1626.40944558507</v>
      </c>
      <c r="G55" s="6">
        <v>1805.75075084072</v>
      </c>
      <c r="H55" s="7">
        <f t="shared" si="2"/>
        <v>1.8164875735736444E-2</v>
      </c>
      <c r="I55" s="7">
        <f t="shared" si="0"/>
        <v>1.3157894736842106</v>
      </c>
      <c r="J55" s="11">
        <f t="shared" si="1"/>
        <v>875</v>
      </c>
      <c r="K55" s="11">
        <f t="shared" si="3"/>
        <v>308</v>
      </c>
      <c r="L55" s="21">
        <f t="shared" si="4"/>
        <v>179.34130525565001</v>
      </c>
    </row>
    <row r="56" spans="1:12" ht="16.5" customHeight="1">
      <c r="A56" s="8" t="s">
        <v>56</v>
      </c>
      <c r="B56" s="16">
        <v>187</v>
      </c>
      <c r="C56" s="11">
        <v>317</v>
      </c>
      <c r="D56" s="6">
        <v>473</v>
      </c>
      <c r="E56" s="6">
        <v>243.83565164976099</v>
      </c>
      <c r="F56" s="6">
        <v>470.079069457093</v>
      </c>
      <c r="G56" s="6">
        <v>610.38440567089594</v>
      </c>
      <c r="H56" s="7">
        <f t="shared" si="2"/>
        <v>5.5792118331190509E-3</v>
      </c>
      <c r="I56" s="7">
        <f t="shared" si="0"/>
        <v>1.5294117647058822</v>
      </c>
      <c r="J56" s="11">
        <f t="shared" si="1"/>
        <v>286</v>
      </c>
      <c r="K56" s="11">
        <f t="shared" si="3"/>
        <v>156</v>
      </c>
      <c r="L56" s="21">
        <f t="shared" si="4"/>
        <v>140.30533621380295</v>
      </c>
    </row>
    <row r="57" spans="1:12" ht="16.5" customHeight="1">
      <c r="A57" s="8" t="s">
        <v>57</v>
      </c>
      <c r="B57" s="16">
        <v>292</v>
      </c>
      <c r="C57" s="11">
        <v>644</v>
      </c>
      <c r="D57" s="6">
        <v>540</v>
      </c>
      <c r="E57" s="6">
        <v>317.27413301125199</v>
      </c>
      <c r="F57" s="6">
        <v>662.44016707033597</v>
      </c>
      <c r="G57" s="6">
        <v>684.76580223228098</v>
      </c>
      <c r="H57" s="7">
        <f t="shared" si="2"/>
        <v>6.3695018813621296E-3</v>
      </c>
      <c r="I57" s="7">
        <f t="shared" si="0"/>
        <v>0.84931506849315064</v>
      </c>
      <c r="J57" s="11">
        <f t="shared" si="1"/>
        <v>248</v>
      </c>
      <c r="K57" s="11">
        <f t="shared" si="3"/>
        <v>-104</v>
      </c>
      <c r="L57" s="21">
        <f t="shared" si="4"/>
        <v>22.325635161945002</v>
      </c>
    </row>
    <row r="58" spans="1:12" ht="16.5" customHeight="1">
      <c r="A58" s="8" t="s">
        <v>58</v>
      </c>
      <c r="B58" s="16">
        <v>848</v>
      </c>
      <c r="C58" s="11">
        <v>1274</v>
      </c>
      <c r="D58" s="6">
        <v>1505</v>
      </c>
      <c r="E58" s="6">
        <v>899.96439463029503</v>
      </c>
      <c r="F58" s="6">
        <v>1342.38355121416</v>
      </c>
      <c r="G58" s="6">
        <v>1596.0000512285701</v>
      </c>
      <c r="H58" s="7">
        <f t="shared" si="2"/>
        <v>1.7752037650833344E-2</v>
      </c>
      <c r="I58" s="7">
        <f t="shared" si="0"/>
        <v>0.77476415094339623</v>
      </c>
      <c r="J58" s="11">
        <f t="shared" si="1"/>
        <v>657</v>
      </c>
      <c r="K58" s="11">
        <f t="shared" si="3"/>
        <v>231</v>
      </c>
      <c r="L58" s="21">
        <f t="shared" si="4"/>
        <v>253.61650001441012</v>
      </c>
    </row>
    <row r="59" spans="1:12" ht="16.5" customHeight="1">
      <c r="A59" s="8" t="s">
        <v>59</v>
      </c>
      <c r="B59" s="16">
        <v>306</v>
      </c>
      <c r="C59" s="11">
        <v>306</v>
      </c>
      <c r="D59" s="6">
        <v>319</v>
      </c>
      <c r="E59" s="6">
        <v>353.91590236782503</v>
      </c>
      <c r="F59" s="6">
        <v>337.43763992916502</v>
      </c>
      <c r="G59" s="6">
        <v>370.24294446640499</v>
      </c>
      <c r="H59" s="7">
        <f t="shared" si="2"/>
        <v>3.7627242595454063E-3</v>
      </c>
      <c r="I59" s="7">
        <f t="shared" si="0"/>
        <v>4.2483660130718956E-2</v>
      </c>
      <c r="J59" s="11">
        <f t="shared" si="1"/>
        <v>13</v>
      </c>
      <c r="K59" s="11">
        <f t="shared" si="3"/>
        <v>13</v>
      </c>
      <c r="L59" s="21">
        <f t="shared" si="4"/>
        <v>32.805304537239977</v>
      </c>
    </row>
    <row r="60" spans="1:12" ht="16.5" customHeight="1">
      <c r="A60" s="8" t="s">
        <v>60</v>
      </c>
      <c r="B60" s="16">
        <v>989</v>
      </c>
      <c r="C60" s="11">
        <v>1557</v>
      </c>
      <c r="D60" s="6">
        <v>1505</v>
      </c>
      <c r="E60" s="6">
        <v>1123.3455376496199</v>
      </c>
      <c r="F60" s="6">
        <v>1622.8997319989701</v>
      </c>
      <c r="G60" s="6">
        <v>1709.3935854008901</v>
      </c>
      <c r="H60" s="7">
        <f t="shared" si="2"/>
        <v>1.7752037650833344E-2</v>
      </c>
      <c r="I60" s="7">
        <f t="shared" si="0"/>
        <v>0.52173913043478259</v>
      </c>
      <c r="J60" s="11">
        <f t="shared" si="1"/>
        <v>516</v>
      </c>
      <c r="K60" s="11">
        <f t="shared" si="3"/>
        <v>-52</v>
      </c>
      <c r="L60" s="21">
        <f t="shared" si="4"/>
        <v>86.493853401919978</v>
      </c>
    </row>
    <row r="61" spans="1:12" ht="16.5" customHeight="1">
      <c r="A61" s="8" t="s">
        <v>61</v>
      </c>
      <c r="B61" s="16">
        <v>479</v>
      </c>
      <c r="C61" s="11">
        <v>647</v>
      </c>
      <c r="D61" s="6">
        <v>751</v>
      </c>
      <c r="E61" s="6">
        <v>939.74673061522503</v>
      </c>
      <c r="F61" s="6">
        <v>1159.1409842512501</v>
      </c>
      <c r="G61" s="6">
        <v>1410.77891550408</v>
      </c>
      <c r="H61" s="7">
        <f t="shared" si="2"/>
        <v>8.8583257646351107E-3</v>
      </c>
      <c r="I61" s="7">
        <f t="shared" si="0"/>
        <v>0.56784968684759918</v>
      </c>
      <c r="J61" s="11">
        <f t="shared" si="1"/>
        <v>272</v>
      </c>
      <c r="K61" s="11">
        <f t="shared" si="3"/>
        <v>104</v>
      </c>
      <c r="L61" s="21">
        <f t="shared" si="4"/>
        <v>251.63793125282996</v>
      </c>
    </row>
    <row r="62" spans="1:12" ht="16.5" customHeight="1">
      <c r="A62" s="8" t="s">
        <v>62</v>
      </c>
      <c r="B62" s="16">
        <v>59</v>
      </c>
      <c r="C62" s="11">
        <v>62</v>
      </c>
      <c r="D62" s="6">
        <v>75</v>
      </c>
      <c r="E62" s="6">
        <v>103.46743860763</v>
      </c>
      <c r="F62" s="6">
        <v>114.318023416196</v>
      </c>
      <c r="G62" s="6">
        <v>130.51181196413199</v>
      </c>
      <c r="H62" s="7">
        <f t="shared" si="2"/>
        <v>8.8465303907807357E-4</v>
      </c>
      <c r="I62" s="7">
        <f t="shared" si="0"/>
        <v>0.2711864406779661</v>
      </c>
      <c r="J62" s="11">
        <f t="shared" si="1"/>
        <v>16</v>
      </c>
      <c r="K62" s="11">
        <f t="shared" si="3"/>
        <v>13</v>
      </c>
      <c r="L62" s="21">
        <f t="shared" si="4"/>
        <v>16.193788547935995</v>
      </c>
    </row>
    <row r="63" spans="1:12" ht="16.5" customHeight="1">
      <c r="A63" s="8" t="s">
        <v>63</v>
      </c>
      <c r="B63" s="16">
        <v>112</v>
      </c>
      <c r="C63" s="11">
        <v>141</v>
      </c>
      <c r="D63" s="6">
        <v>186</v>
      </c>
      <c r="E63" s="6">
        <v>142.48977774781801</v>
      </c>
      <c r="F63" s="6">
        <v>198.55678229005301</v>
      </c>
      <c r="G63" s="6">
        <v>236.17244133668501</v>
      </c>
      <c r="H63" s="7">
        <f t="shared" si="2"/>
        <v>2.1939395369136223E-3</v>
      </c>
      <c r="I63" s="7">
        <f t="shared" si="0"/>
        <v>0.6607142857142857</v>
      </c>
      <c r="J63" s="11">
        <f t="shared" si="1"/>
        <v>74</v>
      </c>
      <c r="K63" s="11">
        <f t="shared" si="3"/>
        <v>45</v>
      </c>
      <c r="L63" s="21">
        <f t="shared" si="4"/>
        <v>37.615659046632004</v>
      </c>
    </row>
    <row r="64" spans="1:12" ht="16.5" customHeight="1">
      <c r="A64" s="8" t="s">
        <v>64</v>
      </c>
      <c r="B64" s="16">
        <v>109</v>
      </c>
      <c r="C64" s="11">
        <v>138</v>
      </c>
      <c r="D64" s="6">
        <v>204</v>
      </c>
      <c r="E64" s="6">
        <v>139.914157842533</v>
      </c>
      <c r="F64" s="6">
        <v>168.70496312824901</v>
      </c>
      <c r="G64" s="6">
        <v>261.823524030589</v>
      </c>
      <c r="H64" s="7">
        <f t="shared" si="2"/>
        <v>2.40625626629236E-3</v>
      </c>
      <c r="I64" s="7">
        <f t="shared" si="0"/>
        <v>0.87155963302752293</v>
      </c>
      <c r="J64" s="11">
        <f t="shared" si="1"/>
        <v>95</v>
      </c>
      <c r="K64" s="11">
        <f t="shared" si="3"/>
        <v>66</v>
      </c>
      <c r="L64" s="21">
        <f t="shared" si="4"/>
        <v>93.118560902339993</v>
      </c>
    </row>
    <row r="65" spans="1:12" ht="16.5" customHeight="1">
      <c r="A65" s="8" t="s">
        <v>65</v>
      </c>
      <c r="B65" s="16">
        <v>264</v>
      </c>
      <c r="C65" s="11">
        <v>468</v>
      </c>
      <c r="D65" s="6">
        <v>587</v>
      </c>
      <c r="E65" s="6">
        <v>306.591144401093</v>
      </c>
      <c r="F65" s="6">
        <v>574.93495679326702</v>
      </c>
      <c r="G65" s="6">
        <v>680.92027345132794</v>
      </c>
      <c r="H65" s="7">
        <f t="shared" si="2"/>
        <v>6.9238844525177229E-3</v>
      </c>
      <c r="I65" s="7">
        <f t="shared" si="0"/>
        <v>1.2234848484848484</v>
      </c>
      <c r="J65" s="11">
        <f t="shared" si="1"/>
        <v>323</v>
      </c>
      <c r="K65" s="11">
        <f t="shared" si="3"/>
        <v>119</v>
      </c>
      <c r="L65" s="21">
        <f t="shared" si="4"/>
        <v>105.98531665806092</v>
      </c>
    </row>
    <row r="66" spans="1:12" ht="16.5" customHeight="1">
      <c r="A66" s="8" t="s">
        <v>66</v>
      </c>
      <c r="B66" s="16">
        <v>196</v>
      </c>
      <c r="C66" s="11">
        <v>311</v>
      </c>
      <c r="D66" s="6">
        <v>440</v>
      </c>
      <c r="E66" s="6">
        <v>210.53329390800201</v>
      </c>
      <c r="F66" s="6">
        <v>378.82242460481802</v>
      </c>
      <c r="G66" s="6">
        <v>453.58838381756601</v>
      </c>
      <c r="H66" s="7">
        <f t="shared" si="2"/>
        <v>5.189964495924698E-3</v>
      </c>
      <c r="I66" s="7">
        <f t="shared" si="0"/>
        <v>1.2448979591836735</v>
      </c>
      <c r="J66" s="11">
        <f t="shared" si="1"/>
        <v>244</v>
      </c>
      <c r="K66" s="11">
        <f t="shared" si="3"/>
        <v>129</v>
      </c>
      <c r="L66" s="21">
        <f t="shared" si="4"/>
        <v>74.765959212747987</v>
      </c>
    </row>
    <row r="67" spans="1:12" ht="16.5" customHeight="1">
      <c r="A67" s="8" t="s">
        <v>67</v>
      </c>
      <c r="B67" s="16">
        <v>132</v>
      </c>
      <c r="C67" s="11">
        <v>192</v>
      </c>
      <c r="D67" s="6">
        <v>255</v>
      </c>
      <c r="E67" s="6">
        <v>153.727522092931</v>
      </c>
      <c r="F67" s="6">
        <v>251.07203931394801</v>
      </c>
      <c r="G67" s="6">
        <v>298.07220563773097</v>
      </c>
      <c r="H67" s="7">
        <f t="shared" si="2"/>
        <v>3.0078203328654501E-3</v>
      </c>
      <c r="I67" s="7">
        <f t="shared" ref="I67:I84" si="5">(D67-B67)/B67</f>
        <v>0.93181818181818177</v>
      </c>
      <c r="J67" s="11">
        <f t="shared" ref="J67:J84" si="6">D67-B67</f>
        <v>123</v>
      </c>
      <c r="K67" s="11">
        <f t="shared" si="3"/>
        <v>63</v>
      </c>
      <c r="L67" s="21">
        <f t="shared" si="4"/>
        <v>47.000166323782963</v>
      </c>
    </row>
    <row r="68" spans="1:12" ht="16.5" customHeight="1">
      <c r="A68" s="8" t="s">
        <v>68</v>
      </c>
      <c r="B68" s="16">
        <v>742</v>
      </c>
      <c r="C68" s="11">
        <v>990</v>
      </c>
      <c r="D68" s="6">
        <v>1193</v>
      </c>
      <c r="E68" s="6">
        <v>808.80840731196895</v>
      </c>
      <c r="F68" s="6">
        <v>1223.06471251419</v>
      </c>
      <c r="G68" s="6">
        <v>1296.73414150438</v>
      </c>
      <c r="H68" s="7">
        <f t="shared" ref="H68:H84" si="7">D68/$D$84</f>
        <v>1.4071881008268557E-2</v>
      </c>
      <c r="I68" s="7">
        <f t="shared" si="5"/>
        <v>0.60781671159029649</v>
      </c>
      <c r="J68" s="11">
        <f t="shared" si="6"/>
        <v>451</v>
      </c>
      <c r="K68" s="11">
        <f t="shared" ref="K68:K84" si="8">D68-C68</f>
        <v>203</v>
      </c>
      <c r="L68" s="21">
        <f t="shared" ref="L68:L84" si="9">G68-F68</f>
        <v>73.669428990189999</v>
      </c>
    </row>
    <row r="69" spans="1:12" ht="16.5" customHeight="1">
      <c r="A69" s="8" t="s">
        <v>69</v>
      </c>
      <c r="B69" s="16">
        <v>695</v>
      </c>
      <c r="C69" s="11">
        <v>876</v>
      </c>
      <c r="D69" s="6">
        <v>1189</v>
      </c>
      <c r="E69" s="6">
        <v>787.45607204827002</v>
      </c>
      <c r="F69" s="6">
        <v>1060.9401691611899</v>
      </c>
      <c r="G69" s="6">
        <v>1336.22113979142</v>
      </c>
      <c r="H69" s="7">
        <f t="shared" si="7"/>
        <v>1.402469951285106E-2</v>
      </c>
      <c r="I69" s="7">
        <f t="shared" si="5"/>
        <v>0.71079136690647482</v>
      </c>
      <c r="J69" s="11">
        <f t="shared" si="6"/>
        <v>494</v>
      </c>
      <c r="K69" s="11">
        <f t="shared" si="8"/>
        <v>313</v>
      </c>
      <c r="L69" s="21">
        <f t="shared" si="9"/>
        <v>275.28097063023006</v>
      </c>
    </row>
    <row r="70" spans="1:12" ht="16.5" customHeight="1">
      <c r="A70" s="8" t="s">
        <v>70</v>
      </c>
      <c r="B70" s="16">
        <v>65</v>
      </c>
      <c r="C70" s="11">
        <v>82</v>
      </c>
      <c r="D70" s="6">
        <v>134</v>
      </c>
      <c r="E70" s="6">
        <v>88.168486230977194</v>
      </c>
      <c r="F70" s="6">
        <v>91.000940759684397</v>
      </c>
      <c r="G70" s="6">
        <v>181.761815595369</v>
      </c>
      <c r="H70" s="7">
        <f t="shared" si="7"/>
        <v>1.5805800964861581E-3</v>
      </c>
      <c r="I70" s="7">
        <f t="shared" si="5"/>
        <v>1.0615384615384615</v>
      </c>
      <c r="J70" s="11">
        <f t="shared" si="6"/>
        <v>69</v>
      </c>
      <c r="K70" s="11">
        <f t="shared" si="8"/>
        <v>52</v>
      </c>
      <c r="L70" s="21">
        <f t="shared" si="9"/>
        <v>90.760874835684604</v>
      </c>
    </row>
    <row r="71" spans="1:12" ht="16.5" customHeight="1">
      <c r="A71" s="8" t="s">
        <v>71</v>
      </c>
      <c r="B71" s="16">
        <v>92</v>
      </c>
      <c r="C71" s="11">
        <v>129</v>
      </c>
      <c r="D71" s="6">
        <v>144</v>
      </c>
      <c r="E71" s="6">
        <v>118.164140112395</v>
      </c>
      <c r="F71" s="6">
        <v>175.873417453054</v>
      </c>
      <c r="G71" s="6">
        <v>184.59252706580801</v>
      </c>
      <c r="H71" s="7">
        <f t="shared" si="7"/>
        <v>1.6985338350299012E-3</v>
      </c>
      <c r="I71" s="7">
        <f t="shared" si="5"/>
        <v>0.56521739130434778</v>
      </c>
      <c r="J71" s="11">
        <f t="shared" si="6"/>
        <v>52</v>
      </c>
      <c r="K71" s="11">
        <f t="shared" si="8"/>
        <v>15</v>
      </c>
      <c r="L71" s="21">
        <f t="shared" si="9"/>
        <v>8.7191096127540106</v>
      </c>
    </row>
    <row r="72" spans="1:12" ht="16.5" customHeight="1">
      <c r="A72" s="8" t="s">
        <v>72</v>
      </c>
      <c r="B72" s="16">
        <v>198</v>
      </c>
      <c r="C72" s="11">
        <v>331</v>
      </c>
      <c r="D72" s="6">
        <v>335</v>
      </c>
      <c r="E72" s="6">
        <v>294.48055551882601</v>
      </c>
      <c r="F72" s="6">
        <v>520.10050033211303</v>
      </c>
      <c r="G72" s="6">
        <v>498.42573307367297</v>
      </c>
      <c r="H72" s="7">
        <f t="shared" si="7"/>
        <v>3.9514502412153953E-3</v>
      </c>
      <c r="I72" s="7">
        <f t="shared" si="5"/>
        <v>0.69191919191919193</v>
      </c>
      <c r="J72" s="11">
        <f t="shared" si="6"/>
        <v>137</v>
      </c>
      <c r="K72" s="11">
        <f t="shared" si="8"/>
        <v>4</v>
      </c>
      <c r="L72" s="21">
        <f t="shared" si="9"/>
        <v>-21.674767258440056</v>
      </c>
    </row>
    <row r="73" spans="1:12" ht="16.5" customHeight="1">
      <c r="A73" s="8" t="s">
        <v>73</v>
      </c>
      <c r="B73" s="16">
        <v>342</v>
      </c>
      <c r="C73" s="11">
        <v>596</v>
      </c>
      <c r="D73" s="6">
        <v>560</v>
      </c>
      <c r="E73" s="6">
        <v>413.96980212375303</v>
      </c>
      <c r="F73" s="6">
        <v>719.64560301468703</v>
      </c>
      <c r="G73" s="6">
        <v>677.60474537264304</v>
      </c>
      <c r="H73" s="7">
        <f t="shared" si="7"/>
        <v>6.6054093584496159E-3</v>
      </c>
      <c r="I73" s="7">
        <f t="shared" si="5"/>
        <v>0.63742690058479534</v>
      </c>
      <c r="J73" s="11">
        <f t="shared" si="6"/>
        <v>218</v>
      </c>
      <c r="K73" s="11">
        <f t="shared" si="8"/>
        <v>-36</v>
      </c>
      <c r="L73" s="21">
        <f t="shared" si="9"/>
        <v>-42.040857642043989</v>
      </c>
    </row>
    <row r="74" spans="1:12" ht="16.5" customHeight="1">
      <c r="A74" s="8" t="s">
        <v>74</v>
      </c>
      <c r="B74" s="16">
        <v>98</v>
      </c>
      <c r="C74" s="11">
        <v>165</v>
      </c>
      <c r="D74" s="6">
        <v>146</v>
      </c>
      <c r="E74" s="6">
        <v>98.000000000000099</v>
      </c>
      <c r="F74" s="6">
        <v>165</v>
      </c>
      <c r="G74" s="6">
        <v>146</v>
      </c>
      <c r="H74" s="7">
        <f t="shared" si="7"/>
        <v>1.7221245827386499E-3</v>
      </c>
      <c r="I74" s="7">
        <f t="shared" si="5"/>
        <v>0.48979591836734693</v>
      </c>
      <c r="J74" s="11">
        <f t="shared" si="6"/>
        <v>48</v>
      </c>
      <c r="K74" s="11">
        <f t="shared" si="8"/>
        <v>-19</v>
      </c>
      <c r="L74" s="21">
        <f t="shared" si="9"/>
        <v>-19</v>
      </c>
    </row>
    <row r="75" spans="1:12" ht="16.5" customHeight="1">
      <c r="A75" s="8" t="s">
        <v>75</v>
      </c>
      <c r="B75" s="16">
        <v>1084</v>
      </c>
      <c r="C75" s="11">
        <v>1652</v>
      </c>
      <c r="D75" s="6">
        <v>1932</v>
      </c>
      <c r="E75" s="6">
        <v>1178.02550727422</v>
      </c>
      <c r="F75" s="6">
        <v>1724.13393187923</v>
      </c>
      <c r="G75" s="6">
        <v>2098.50110553997</v>
      </c>
      <c r="H75" s="7">
        <f t="shared" si="7"/>
        <v>2.2788662286651176E-2</v>
      </c>
      <c r="I75" s="7">
        <f t="shared" si="5"/>
        <v>0.78228782287822873</v>
      </c>
      <c r="J75" s="11">
        <f t="shared" si="6"/>
        <v>848</v>
      </c>
      <c r="K75" s="11">
        <f t="shared" si="8"/>
        <v>280</v>
      </c>
      <c r="L75" s="21">
        <f t="shared" si="9"/>
        <v>374.36717366074004</v>
      </c>
    </row>
    <row r="76" spans="1:12" ht="16.5" customHeight="1">
      <c r="A76" s="8" t="s">
        <v>76</v>
      </c>
      <c r="B76" s="16">
        <v>177</v>
      </c>
      <c r="C76" s="11">
        <v>294</v>
      </c>
      <c r="D76" s="6">
        <v>349</v>
      </c>
      <c r="E76" s="6">
        <v>190.30279354590999</v>
      </c>
      <c r="F76" s="6">
        <v>372.065259680086</v>
      </c>
      <c r="G76" s="6">
        <v>375.680755809517</v>
      </c>
      <c r="H76" s="7">
        <f t="shared" si="7"/>
        <v>4.1165854751766357E-3</v>
      </c>
      <c r="I76" s="7">
        <f t="shared" si="5"/>
        <v>0.97175141242937857</v>
      </c>
      <c r="J76" s="11">
        <f t="shared" si="6"/>
        <v>172</v>
      </c>
      <c r="K76" s="11">
        <f t="shared" si="8"/>
        <v>55</v>
      </c>
      <c r="L76" s="21">
        <f t="shared" si="9"/>
        <v>3.6154961294309942</v>
      </c>
    </row>
    <row r="77" spans="1:12" ht="16.5" customHeight="1">
      <c r="A77" s="8" t="s">
        <v>77</v>
      </c>
      <c r="B77" s="16">
        <v>469</v>
      </c>
      <c r="C77" s="11">
        <v>646</v>
      </c>
      <c r="D77" s="6">
        <v>774</v>
      </c>
      <c r="E77" s="6">
        <v>482.56685616439103</v>
      </c>
      <c r="F77" s="6">
        <v>821.32710543115604</v>
      </c>
      <c r="G77" s="6">
        <v>828.29494494208905</v>
      </c>
      <c r="H77" s="7">
        <f t="shared" si="7"/>
        <v>9.1296193632857195E-3</v>
      </c>
      <c r="I77" s="7">
        <f t="shared" si="5"/>
        <v>0.65031982942430699</v>
      </c>
      <c r="J77" s="11">
        <f t="shared" si="6"/>
        <v>305</v>
      </c>
      <c r="K77" s="11">
        <f t="shared" si="8"/>
        <v>128</v>
      </c>
      <c r="L77" s="21">
        <f t="shared" si="9"/>
        <v>6.967839510933004</v>
      </c>
    </row>
    <row r="78" spans="1:12" ht="16.5" customHeight="1">
      <c r="A78" s="8" t="s">
        <v>78</v>
      </c>
      <c r="B78" s="16">
        <v>18</v>
      </c>
      <c r="C78" s="11">
        <v>34</v>
      </c>
      <c r="D78" s="6">
        <v>25</v>
      </c>
      <c r="E78" s="6">
        <v>35.949565173486398</v>
      </c>
      <c r="F78" s="6">
        <v>43.458689681713899</v>
      </c>
      <c r="G78" s="6">
        <v>41.909860858961302</v>
      </c>
      <c r="H78" s="7">
        <f t="shared" si="7"/>
        <v>2.9488434635935784E-4</v>
      </c>
      <c r="I78" s="7">
        <f t="shared" si="5"/>
        <v>0.3888888888888889</v>
      </c>
      <c r="J78" s="11">
        <f t="shared" si="6"/>
        <v>7</v>
      </c>
      <c r="K78" s="11">
        <f t="shared" si="8"/>
        <v>-9</v>
      </c>
      <c r="L78" s="21">
        <f t="shared" si="9"/>
        <v>-1.548828822752597</v>
      </c>
    </row>
    <row r="79" spans="1:12" ht="16.5" customHeight="1">
      <c r="A79" s="8" t="s">
        <v>79</v>
      </c>
      <c r="B79" s="16">
        <v>402</v>
      </c>
      <c r="C79" s="11">
        <v>433</v>
      </c>
      <c r="D79" s="6">
        <v>457</v>
      </c>
      <c r="E79" s="6">
        <v>415.42536702230899</v>
      </c>
      <c r="F79" s="6">
        <v>468.98065887631998</v>
      </c>
      <c r="G79" s="6">
        <v>472.26259966602498</v>
      </c>
      <c r="H79" s="7">
        <f t="shared" si="7"/>
        <v>5.3904858514490618E-3</v>
      </c>
      <c r="I79" s="7">
        <f t="shared" si="5"/>
        <v>0.13681592039800994</v>
      </c>
      <c r="J79" s="11">
        <f t="shared" si="6"/>
        <v>55</v>
      </c>
      <c r="K79" s="11">
        <f t="shared" si="8"/>
        <v>24</v>
      </c>
      <c r="L79" s="21">
        <f t="shared" si="9"/>
        <v>3.2819407897050041</v>
      </c>
    </row>
    <row r="80" spans="1:12" ht="16.5" customHeight="1">
      <c r="A80" s="8" t="s">
        <v>80</v>
      </c>
      <c r="B80" s="16">
        <v>227</v>
      </c>
      <c r="C80" s="11">
        <v>425</v>
      </c>
      <c r="D80" s="6">
        <v>321</v>
      </c>
      <c r="E80" s="6">
        <v>364.69589583394099</v>
      </c>
      <c r="F80" s="6">
        <v>526.36693533971095</v>
      </c>
      <c r="G80" s="6">
        <v>513.15120894067195</v>
      </c>
      <c r="H80" s="7">
        <f t="shared" si="7"/>
        <v>3.7863150072541549E-3</v>
      </c>
      <c r="I80" s="7">
        <f t="shared" si="5"/>
        <v>0.41409691629955947</v>
      </c>
      <c r="J80" s="11">
        <f t="shared" si="6"/>
        <v>94</v>
      </c>
      <c r="K80" s="11">
        <f t="shared" si="8"/>
        <v>-104</v>
      </c>
      <c r="L80" s="21">
        <f t="shared" si="9"/>
        <v>-13.215726399038999</v>
      </c>
    </row>
    <row r="81" spans="1:12" ht="16.5" customHeight="1">
      <c r="A81" s="8" t="s">
        <v>81</v>
      </c>
      <c r="B81" s="16">
        <v>183</v>
      </c>
      <c r="C81" s="11">
        <v>242</v>
      </c>
      <c r="D81" s="6">
        <v>324</v>
      </c>
      <c r="E81" s="6">
        <v>183</v>
      </c>
      <c r="F81" s="6">
        <v>242</v>
      </c>
      <c r="G81" s="6">
        <v>324</v>
      </c>
      <c r="H81" s="7">
        <f t="shared" si="7"/>
        <v>3.8217011288172779E-3</v>
      </c>
      <c r="I81" s="7">
        <f t="shared" si="5"/>
        <v>0.77049180327868849</v>
      </c>
      <c r="J81" s="11">
        <f t="shared" si="6"/>
        <v>141</v>
      </c>
      <c r="K81" s="11">
        <f t="shared" si="8"/>
        <v>82</v>
      </c>
      <c r="L81" s="21">
        <f t="shared" si="9"/>
        <v>82</v>
      </c>
    </row>
    <row r="82" spans="1:12" ht="16.5" customHeight="1">
      <c r="A82" s="8" t="s">
        <v>82</v>
      </c>
      <c r="B82" s="16">
        <v>91</v>
      </c>
      <c r="C82" s="11">
        <v>144</v>
      </c>
      <c r="D82" s="6">
        <v>125</v>
      </c>
      <c r="E82" s="6">
        <v>130.53845775472999</v>
      </c>
      <c r="F82" s="6">
        <v>204.28891038697</v>
      </c>
      <c r="G82" s="6">
        <v>180.017266595883</v>
      </c>
      <c r="H82" s="7">
        <f t="shared" si="7"/>
        <v>1.4744217317967892E-3</v>
      </c>
      <c r="I82" s="7">
        <f t="shared" si="5"/>
        <v>0.37362637362637363</v>
      </c>
      <c r="J82" s="11">
        <f t="shared" si="6"/>
        <v>34</v>
      </c>
      <c r="K82" s="11">
        <f t="shared" si="8"/>
        <v>-19</v>
      </c>
      <c r="L82" s="21">
        <f t="shared" si="9"/>
        <v>-24.271643791087001</v>
      </c>
    </row>
    <row r="83" spans="1:12" ht="16.5" customHeight="1">
      <c r="A83" s="8" t="s">
        <v>83</v>
      </c>
      <c r="B83" s="16">
        <v>223</v>
      </c>
      <c r="C83" s="11">
        <v>423</v>
      </c>
      <c r="D83" s="6">
        <v>365</v>
      </c>
      <c r="E83" s="6">
        <v>265.40277529775398</v>
      </c>
      <c r="F83" s="6">
        <v>462.53109217573001</v>
      </c>
      <c r="G83" s="6">
        <v>451.63377941105</v>
      </c>
      <c r="H83" s="7">
        <f t="shared" si="7"/>
        <v>4.3053114568466248E-3</v>
      </c>
      <c r="I83" s="7">
        <f t="shared" si="5"/>
        <v>0.63677130044843044</v>
      </c>
      <c r="J83" s="11">
        <f t="shared" si="6"/>
        <v>142</v>
      </c>
      <c r="K83" s="11">
        <f t="shared" si="8"/>
        <v>-58</v>
      </c>
      <c r="L83" s="21">
        <f t="shared" si="9"/>
        <v>-10.897312764680009</v>
      </c>
    </row>
    <row r="84" spans="1:12" s="4" customFormat="1" ht="16.5" customHeight="1">
      <c r="A84" s="8" t="s">
        <v>3</v>
      </c>
      <c r="B84" s="13">
        <v>51702</v>
      </c>
      <c r="C84" s="14">
        <v>76363</v>
      </c>
      <c r="D84" s="15">
        <v>84779</v>
      </c>
      <c r="E84" s="15">
        <v>58451.817411147596</v>
      </c>
      <c r="F84" s="15">
        <v>92071.637845888603</v>
      </c>
      <c r="G84" s="15">
        <v>97069.191434520006</v>
      </c>
      <c r="H84" s="7">
        <f t="shared" si="7"/>
        <v>1</v>
      </c>
      <c r="I84" s="7">
        <f t="shared" si="5"/>
        <v>0.63976248501025101</v>
      </c>
      <c r="J84" s="11">
        <f t="shared" si="6"/>
        <v>33077</v>
      </c>
      <c r="K84" s="11">
        <f t="shared" si="8"/>
        <v>8416</v>
      </c>
      <c r="L84" s="21">
        <f t="shared" si="9"/>
        <v>4997.5535886314028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3"/>
  <sheetViews>
    <sheetView tabSelected="1" workbookViewId="0">
      <selection activeCell="G15" sqref="G15"/>
    </sheetView>
  </sheetViews>
  <sheetFormatPr defaultRowHeight="15"/>
  <cols>
    <col min="1" max="1" width="38.7109375" style="24" customWidth="1"/>
    <col min="2" max="3" width="9.140625" style="24"/>
    <col min="4" max="4" width="10.28515625" style="24" customWidth="1"/>
    <col min="5" max="6" width="9.140625" style="24"/>
    <col min="7" max="7" width="25.7109375" style="24" customWidth="1"/>
    <col min="8" max="9" width="9.140625" style="24"/>
    <col min="10" max="10" width="13.140625" style="24" customWidth="1"/>
    <col min="11" max="12" width="9.140625" style="24"/>
    <col min="13" max="13" width="24.85546875" style="24" customWidth="1"/>
    <col min="14" max="15" width="9.140625" style="24"/>
    <col min="16" max="16" width="10.28515625" style="24" customWidth="1"/>
    <col min="17" max="16384" width="9.140625" style="24"/>
  </cols>
  <sheetData>
    <row r="1" spans="1:16" s="41" customFormat="1">
      <c r="A1" s="40" t="s">
        <v>92</v>
      </c>
    </row>
    <row r="2" spans="1:16">
      <c r="A2" s="12" t="s">
        <v>93</v>
      </c>
      <c r="B2" s="25" t="s">
        <v>94</v>
      </c>
      <c r="C2" s="25" t="s">
        <v>95</v>
      </c>
      <c r="D2" s="12" t="s">
        <v>96</v>
      </c>
      <c r="E2" s="24" t="s">
        <v>123</v>
      </c>
    </row>
    <row r="3" spans="1:16">
      <c r="A3" s="12" t="s">
        <v>97</v>
      </c>
      <c r="B3" s="27" vm="1">
        <v>2621565</v>
      </c>
      <c r="C3" s="27" vm="2">
        <v>4417814</v>
      </c>
      <c r="D3" s="42">
        <f>(C3-B3)/B3</f>
        <v>0.68518194284711609</v>
      </c>
      <c r="E3" s="24">
        <f>Tablo1[[#This Row],[Haz.19]]-Tablo1[[#This Row],[Haz.18]]</f>
        <v>1796249</v>
      </c>
    </row>
    <row r="4" spans="1:16">
      <c r="A4" s="12" t="s">
        <v>98</v>
      </c>
      <c r="B4" s="27" vm="3">
        <v>1343653</v>
      </c>
      <c r="C4" s="27" vm="4">
        <v>2231498</v>
      </c>
      <c r="D4" s="42">
        <f t="shared" ref="D4:D5" si="0">(C4-B4)/B4</f>
        <v>0.66076955880722177</v>
      </c>
      <c r="E4" s="24">
        <f>Tablo1[[#This Row],[Haz.19]]-Tablo1[[#This Row],[Haz.18]]</f>
        <v>887845</v>
      </c>
    </row>
    <row r="5" spans="1:16">
      <c r="A5" s="12" t="s">
        <v>99</v>
      </c>
      <c r="B5" s="27" vm="5">
        <v>1277912</v>
      </c>
      <c r="C5" s="27" vm="6">
        <v>2186316</v>
      </c>
      <c r="D5" s="42">
        <f t="shared" si="0"/>
        <v>0.71085019938775129</v>
      </c>
      <c r="E5" s="24">
        <f>Tablo1[[#This Row],[Haz.19]]-Tablo1[[#This Row],[Haz.18]]</f>
        <v>908404</v>
      </c>
    </row>
    <row r="8" spans="1:16" s="41" customFormat="1">
      <c r="A8" s="41" t="s">
        <v>100</v>
      </c>
    </row>
    <row r="9" spans="1:16" s="23" customFormat="1"/>
    <row r="10" spans="1:16">
      <c r="A10" s="43" t="s">
        <v>93</v>
      </c>
      <c r="B10" s="44" t="s">
        <v>94</v>
      </c>
      <c r="C10" s="44" t="s">
        <v>95</v>
      </c>
      <c r="D10" s="24" t="s">
        <v>96</v>
      </c>
      <c r="E10" s="24" t="s">
        <v>123</v>
      </c>
      <c r="G10" s="43"/>
      <c r="H10" s="44"/>
      <c r="I10" s="44"/>
      <c r="M10" s="43"/>
      <c r="N10" s="44"/>
      <c r="O10" s="44"/>
    </row>
    <row r="11" spans="1:16">
      <c r="A11" s="24" t="s">
        <v>107</v>
      </c>
      <c r="B11" s="24">
        <v>1113323</v>
      </c>
      <c r="C11" s="24" vm="12">
        <v>1744709</v>
      </c>
      <c r="D11" s="22">
        <f t="shared" ref="D11:D18" si="1">(C11-B11)/B11</f>
        <v>0.56711843732681355</v>
      </c>
      <c r="E11" s="24">
        <f>Tablo2[[#This Row],[Haz.19]]-Tablo2[[#This Row],[Haz.18]]</f>
        <v>631386</v>
      </c>
      <c r="J11" s="22"/>
      <c r="P11" s="22"/>
    </row>
    <row r="12" spans="1:16">
      <c r="A12" s="24" t="s">
        <v>106</v>
      </c>
      <c r="B12" s="24">
        <v>669256</v>
      </c>
      <c r="C12" s="24" vm="9">
        <v>1139032</v>
      </c>
      <c r="D12" s="22">
        <f t="shared" si="1"/>
        <v>0.70193767407389696</v>
      </c>
      <c r="E12" s="24">
        <f>Tablo2[[#This Row],[Haz.19]]-Tablo2[[#This Row],[Haz.18]]</f>
        <v>469776</v>
      </c>
      <c r="J12" s="22"/>
      <c r="P12" s="22"/>
    </row>
    <row r="13" spans="1:16">
      <c r="A13" s="24" t="s">
        <v>103</v>
      </c>
      <c r="B13" s="24">
        <v>313295</v>
      </c>
      <c r="C13" s="24" vm="7">
        <v>664507</v>
      </c>
      <c r="D13" s="22">
        <f t="shared" si="1"/>
        <v>1.1210265085622177</v>
      </c>
      <c r="E13" s="24">
        <f>Tablo2[[#This Row],[Haz.19]]-Tablo2[[#This Row],[Haz.18]]</f>
        <v>351212</v>
      </c>
      <c r="J13" s="22"/>
      <c r="P13" s="22"/>
    </row>
    <row r="14" spans="1:16">
      <c r="A14" s="24" t="s">
        <v>109</v>
      </c>
      <c r="B14" s="24">
        <v>252881</v>
      </c>
      <c r="C14" s="24" vm="11">
        <v>424629</v>
      </c>
      <c r="D14" s="22">
        <f t="shared" si="1"/>
        <v>0.67916529909324941</v>
      </c>
      <c r="E14" s="24">
        <f>Tablo2[[#This Row],[Haz.19]]-Tablo2[[#This Row],[Haz.18]]</f>
        <v>171748</v>
      </c>
      <c r="J14" s="22"/>
      <c r="P14" s="22"/>
    </row>
    <row r="15" spans="1:16">
      <c r="A15" s="24" t="s">
        <v>104</v>
      </c>
      <c r="B15" s="24">
        <v>137480</v>
      </c>
      <c r="C15" s="24" vm="8">
        <v>256550</v>
      </c>
      <c r="D15" s="22">
        <f t="shared" si="1"/>
        <v>0.86608961303462317</v>
      </c>
      <c r="E15" s="24">
        <f>Tablo2[[#This Row],[Haz.19]]-Tablo2[[#This Row],[Haz.18]]</f>
        <v>119070</v>
      </c>
      <c r="J15" s="22"/>
      <c r="P15" s="22"/>
    </row>
    <row r="16" spans="1:16">
      <c r="A16" s="24" t="s">
        <v>105</v>
      </c>
      <c r="B16" s="24">
        <v>122452</v>
      </c>
      <c r="C16" s="24" vm="13">
        <v>166896</v>
      </c>
      <c r="D16" s="22">
        <f t="shared" si="1"/>
        <v>0.36295038055727957</v>
      </c>
      <c r="E16" s="24">
        <f>Tablo2[[#This Row],[Haz.19]]-Tablo2[[#This Row],[Haz.18]]</f>
        <v>44444</v>
      </c>
      <c r="J16" s="22"/>
      <c r="P16" s="22"/>
    </row>
    <row r="17" spans="1:17">
      <c r="A17" s="24" t="s">
        <v>108</v>
      </c>
      <c r="B17" s="24">
        <v>12214</v>
      </c>
      <c r="C17" s="24" vm="10">
        <v>20592</v>
      </c>
      <c r="D17" s="22">
        <f t="shared" si="1"/>
        <v>0.68593417389880462</v>
      </c>
      <c r="E17" s="24">
        <f>Tablo2[[#This Row],[Haz.19]]-Tablo2[[#This Row],[Haz.18]]</f>
        <v>8378</v>
      </c>
      <c r="J17" s="22"/>
      <c r="P17" s="22"/>
    </row>
    <row r="18" spans="1:17">
      <c r="A18" s="24" t="s">
        <v>110</v>
      </c>
      <c r="B18" s="24">
        <v>664</v>
      </c>
      <c r="C18" s="24" vm="14">
        <v>899</v>
      </c>
      <c r="D18" s="22">
        <f t="shared" si="1"/>
        <v>0.35391566265060243</v>
      </c>
      <c r="E18" s="24">
        <f>Tablo2[[#This Row],[Haz.19]]-Tablo2[[#This Row],[Haz.18]]</f>
        <v>235</v>
      </c>
      <c r="J18" s="22"/>
      <c r="P18" s="22"/>
    </row>
    <row r="23" spans="1:17" s="41" customFormat="1">
      <c r="A23" s="41" t="s">
        <v>111</v>
      </c>
    </row>
    <row r="24" spans="1:17">
      <c r="A24" s="43" t="s">
        <v>3</v>
      </c>
      <c r="B24" s="44" t="s">
        <v>94</v>
      </c>
      <c r="C24" s="44" t="s">
        <v>95</v>
      </c>
      <c r="D24" s="24" t="s">
        <v>96</v>
      </c>
      <c r="E24" s="24" t="s">
        <v>123</v>
      </c>
      <c r="G24" s="43" t="s">
        <v>101</v>
      </c>
      <c r="H24" s="44" t="s">
        <v>94</v>
      </c>
      <c r="I24" s="44" t="s">
        <v>95</v>
      </c>
      <c r="J24" s="24" t="s">
        <v>96</v>
      </c>
      <c r="K24" s="24" t="s">
        <v>123</v>
      </c>
      <c r="M24" s="43" t="s">
        <v>102</v>
      </c>
      <c r="N24" s="44" t="s">
        <v>94</v>
      </c>
      <c r="O24" s="44" t="s">
        <v>95</v>
      </c>
      <c r="P24" s="24" t="s">
        <v>96</v>
      </c>
      <c r="Q24" s="24" t="s">
        <v>123</v>
      </c>
    </row>
    <row r="25" spans="1:17">
      <c r="A25" s="24" t="s">
        <v>113</v>
      </c>
      <c r="B25" s="24">
        <v>232593</v>
      </c>
      <c r="C25" s="24" vm="30">
        <v>373996</v>
      </c>
      <c r="D25" s="22">
        <f t="shared" ref="D25:D35" si="2">(C25-B25)/B25</f>
        <v>0.60794176952874768</v>
      </c>
      <c r="E25" s="24">
        <f>Tablo3[[#This Row],[Haz.19]]-Tablo3[[#This Row],[Haz.18]]</f>
        <v>141403</v>
      </c>
      <c r="G25" s="24" t="s">
        <v>113</v>
      </c>
      <c r="H25" s="24">
        <v>138144</v>
      </c>
      <c r="I25" s="24" vm="16">
        <v>213057</v>
      </c>
      <c r="J25" s="22">
        <f t="shared" ref="J25:J35" si="3">(I25-H25)/H25</f>
        <v>0.54228196664350248</v>
      </c>
      <c r="K25" s="24">
        <f>Tablo7[[#This Row],[Haz.19]]-Tablo7[[#This Row],[Haz.18]]</f>
        <v>74913</v>
      </c>
      <c r="M25" s="24" t="s">
        <v>113</v>
      </c>
      <c r="N25" s="24">
        <v>94449</v>
      </c>
      <c r="O25" s="24" vm="17">
        <v>160939</v>
      </c>
      <c r="P25" s="22">
        <f t="shared" ref="P25:P35" si="4">(O25-N25)/N25</f>
        <v>0.70397780812925492</v>
      </c>
      <c r="Q25" s="24">
        <f>Tablo8[[#This Row],[Haz.19]]-Tablo8[[#This Row],[Haz.18]]</f>
        <v>66490</v>
      </c>
    </row>
    <row r="26" spans="1:17">
      <c r="A26" s="24" t="s">
        <v>112</v>
      </c>
      <c r="B26" s="24">
        <v>646877</v>
      </c>
      <c r="C26" s="24" vm="15">
        <v>1213363</v>
      </c>
      <c r="D26" s="22">
        <f t="shared" si="2"/>
        <v>0.87572444220462309</v>
      </c>
      <c r="E26" s="24">
        <f>Tablo3[[#This Row],[Haz.19]]-Tablo3[[#This Row],[Haz.18]]</f>
        <v>566486</v>
      </c>
      <c r="G26" s="24" t="s">
        <v>112</v>
      </c>
      <c r="H26" s="24">
        <v>323729</v>
      </c>
      <c r="I26" s="24" vm="19">
        <v>597544</v>
      </c>
      <c r="J26" s="22">
        <f t="shared" si="3"/>
        <v>0.84581548146752372</v>
      </c>
      <c r="K26" s="24">
        <f>Tablo7[[#This Row],[Haz.19]]-Tablo7[[#This Row],[Haz.18]]</f>
        <v>273815</v>
      </c>
      <c r="M26" s="24" t="s">
        <v>112</v>
      </c>
      <c r="N26" s="24">
        <v>323148</v>
      </c>
      <c r="O26" s="24" vm="20">
        <v>615819</v>
      </c>
      <c r="P26" s="22">
        <f t="shared" si="4"/>
        <v>0.90568717739240223</v>
      </c>
      <c r="Q26" s="24">
        <f>Tablo8[[#This Row],[Haz.19]]-Tablo8[[#This Row],[Haz.18]]</f>
        <v>292671</v>
      </c>
    </row>
    <row r="27" spans="1:17">
      <c r="A27" s="24" t="s">
        <v>115</v>
      </c>
      <c r="B27" s="24">
        <v>443539</v>
      </c>
      <c r="C27" s="24" vm="21">
        <v>739623</v>
      </c>
      <c r="D27" s="22">
        <f t="shared" si="2"/>
        <v>0.66754896412716802</v>
      </c>
      <c r="E27" s="24">
        <f>Tablo3[[#This Row],[Haz.19]]-Tablo3[[#This Row],[Haz.18]]</f>
        <v>296084</v>
      </c>
      <c r="G27" s="24" t="s">
        <v>115</v>
      </c>
      <c r="H27" s="24">
        <v>220503</v>
      </c>
      <c r="I27" s="24" vm="22">
        <v>379732</v>
      </c>
      <c r="J27" s="22">
        <f t="shared" si="3"/>
        <v>0.72211715940372689</v>
      </c>
      <c r="K27" s="24">
        <f>Tablo7[[#This Row],[Haz.19]]-Tablo7[[#This Row],[Haz.18]]</f>
        <v>159229</v>
      </c>
      <c r="M27" s="24" t="s">
        <v>115</v>
      </c>
      <c r="N27" s="24">
        <v>223036</v>
      </c>
      <c r="O27" s="24" vm="23">
        <v>359891</v>
      </c>
      <c r="P27" s="22">
        <f t="shared" si="4"/>
        <v>0.61360049498735625</v>
      </c>
      <c r="Q27" s="24">
        <f>Tablo8[[#This Row],[Haz.19]]-Tablo8[[#This Row],[Haz.18]]</f>
        <v>136855</v>
      </c>
    </row>
    <row r="28" spans="1:17">
      <c r="A28" s="24" t="s">
        <v>116</v>
      </c>
      <c r="B28" s="24">
        <v>323442</v>
      </c>
      <c r="C28" s="24" vm="24">
        <v>524386</v>
      </c>
      <c r="D28" s="22">
        <f t="shared" si="2"/>
        <v>0.62126749154407901</v>
      </c>
      <c r="E28" s="24">
        <f>Tablo3[[#This Row],[Haz.19]]-Tablo3[[#This Row],[Haz.18]]</f>
        <v>200944</v>
      </c>
      <c r="G28" s="24" t="s">
        <v>116</v>
      </c>
      <c r="H28" s="24">
        <v>146540</v>
      </c>
      <c r="I28" s="24" vm="25">
        <v>247970</v>
      </c>
      <c r="J28" s="22">
        <f t="shared" si="3"/>
        <v>0.6921659615122151</v>
      </c>
      <c r="K28" s="24">
        <f>Tablo7[[#This Row],[Haz.19]]-Tablo7[[#This Row],[Haz.18]]</f>
        <v>101430</v>
      </c>
      <c r="M28" s="24" t="s">
        <v>116</v>
      </c>
      <c r="N28" s="24">
        <v>176902</v>
      </c>
      <c r="O28" s="24" vm="26">
        <v>276416</v>
      </c>
      <c r="P28" s="22">
        <f t="shared" si="4"/>
        <v>0.56253745011362222</v>
      </c>
      <c r="Q28" s="24">
        <f>Tablo8[[#This Row],[Haz.19]]-Tablo8[[#This Row],[Haz.18]]</f>
        <v>99514</v>
      </c>
    </row>
    <row r="29" spans="1:17">
      <c r="A29" s="24" t="s">
        <v>118</v>
      </c>
      <c r="B29" s="24">
        <v>319383</v>
      </c>
      <c r="C29" s="24" vm="33">
        <v>509326</v>
      </c>
      <c r="D29" s="22">
        <f t="shared" si="2"/>
        <v>0.59471856673648882</v>
      </c>
      <c r="E29" s="24">
        <f>Tablo3[[#This Row],[Haz.19]]-Tablo3[[#This Row],[Haz.18]]</f>
        <v>189943</v>
      </c>
      <c r="G29" s="24" t="s">
        <v>118</v>
      </c>
      <c r="H29" s="24">
        <v>134480</v>
      </c>
      <c r="I29" s="24" vm="28">
        <v>223509</v>
      </c>
      <c r="J29" s="22">
        <f t="shared" si="3"/>
        <v>0.66202409280190366</v>
      </c>
      <c r="K29" s="24">
        <f>Tablo7[[#This Row],[Haz.19]]-Tablo7[[#This Row],[Haz.18]]</f>
        <v>89029</v>
      </c>
      <c r="M29" s="24" t="s">
        <v>118</v>
      </c>
      <c r="N29" s="24">
        <v>184903</v>
      </c>
      <c r="O29" s="24" vm="29">
        <v>285817</v>
      </c>
      <c r="P29" s="22">
        <f t="shared" si="4"/>
        <v>0.5457672401204956</v>
      </c>
      <c r="Q29" s="24">
        <f>Tablo8[[#This Row],[Haz.19]]-Tablo8[[#This Row],[Haz.18]]</f>
        <v>100914</v>
      </c>
    </row>
    <row r="30" spans="1:17">
      <c r="A30" s="24" t="s">
        <v>117</v>
      </c>
      <c r="B30" s="24">
        <v>261507</v>
      </c>
      <c r="C30" s="24" vm="27">
        <v>421355</v>
      </c>
      <c r="D30" s="22">
        <f t="shared" si="2"/>
        <v>0.61125706004045777</v>
      </c>
      <c r="E30" s="24">
        <f>Tablo3[[#This Row],[Haz.19]]-Tablo3[[#This Row],[Haz.18]]</f>
        <v>159848</v>
      </c>
      <c r="G30" s="24" t="s">
        <v>117</v>
      </c>
      <c r="H30" s="24">
        <v>109957</v>
      </c>
      <c r="I30" s="24" vm="31">
        <v>186356</v>
      </c>
      <c r="J30" s="22">
        <f t="shared" si="3"/>
        <v>0.69480797038842457</v>
      </c>
      <c r="K30" s="24">
        <f>Tablo7[[#This Row],[Haz.19]]-Tablo7[[#This Row],[Haz.18]]</f>
        <v>76399</v>
      </c>
      <c r="M30" s="24" t="s">
        <v>117</v>
      </c>
      <c r="N30" s="24">
        <v>151550</v>
      </c>
      <c r="O30" s="24" vm="32">
        <v>234999</v>
      </c>
      <c r="P30" s="22">
        <f t="shared" si="4"/>
        <v>0.55063675354668429</v>
      </c>
      <c r="Q30" s="24">
        <f>Tablo8[[#This Row],[Haz.19]]-Tablo8[[#This Row],[Haz.18]]</f>
        <v>83449</v>
      </c>
    </row>
    <row r="31" spans="1:17">
      <c r="A31" s="24" t="s">
        <v>114</v>
      </c>
      <c r="B31" s="24">
        <v>194388</v>
      </c>
      <c r="C31" s="24" vm="18">
        <v>329391</v>
      </c>
      <c r="D31" s="22">
        <f t="shared" si="2"/>
        <v>0.69450274708315329</v>
      </c>
      <c r="E31" s="24">
        <f>Tablo3[[#This Row],[Haz.19]]-Tablo3[[#This Row],[Haz.18]]</f>
        <v>135003</v>
      </c>
      <c r="G31" s="24" t="s">
        <v>114</v>
      </c>
      <c r="H31" s="24">
        <v>92678</v>
      </c>
      <c r="I31" s="24" vm="34">
        <v>164974</v>
      </c>
      <c r="J31" s="22">
        <f t="shared" si="3"/>
        <v>0.78007725673838446</v>
      </c>
      <c r="K31" s="24">
        <f>Tablo7[[#This Row],[Haz.19]]-Tablo7[[#This Row],[Haz.18]]</f>
        <v>72296</v>
      </c>
      <c r="M31" s="24" t="s">
        <v>114</v>
      </c>
      <c r="N31" s="24">
        <v>101710</v>
      </c>
      <c r="O31" s="24" vm="35">
        <v>164417</v>
      </c>
      <c r="P31" s="22">
        <f t="shared" si="4"/>
        <v>0.61652738177170385</v>
      </c>
      <c r="Q31" s="24">
        <f>Tablo8[[#This Row],[Haz.19]]-Tablo8[[#This Row],[Haz.18]]</f>
        <v>62707</v>
      </c>
    </row>
    <row r="32" spans="1:17">
      <c r="A32" s="24" t="s">
        <v>120</v>
      </c>
      <c r="B32" s="24">
        <v>114497</v>
      </c>
      <c r="C32" s="24" vm="39">
        <v>178135</v>
      </c>
      <c r="D32" s="22">
        <f t="shared" si="2"/>
        <v>0.55580495558835608</v>
      </c>
      <c r="E32" s="24">
        <f>Tablo3[[#This Row],[Haz.19]]-Tablo3[[#This Row],[Haz.18]]</f>
        <v>63638</v>
      </c>
      <c r="G32" s="24" t="s">
        <v>120</v>
      </c>
      <c r="H32" s="24">
        <v>60579</v>
      </c>
      <c r="I32" s="24" vm="37">
        <v>97182</v>
      </c>
      <c r="J32" s="22">
        <f t="shared" si="3"/>
        <v>0.60421928391026591</v>
      </c>
      <c r="K32" s="24">
        <f>Tablo7[[#This Row],[Haz.19]]-Tablo7[[#This Row],[Haz.18]]</f>
        <v>36603</v>
      </c>
      <c r="M32" s="24" t="s">
        <v>120</v>
      </c>
      <c r="N32" s="24">
        <v>53918</v>
      </c>
      <c r="O32" s="24" vm="38">
        <v>80953</v>
      </c>
      <c r="P32" s="22">
        <f t="shared" si="4"/>
        <v>0.50140954783189284</v>
      </c>
      <c r="Q32" s="24">
        <f>Tablo8[[#This Row],[Haz.19]]-Tablo8[[#This Row],[Haz.18]]</f>
        <v>27035</v>
      </c>
    </row>
    <row r="33" spans="1:17">
      <c r="A33" s="24" t="s">
        <v>119</v>
      </c>
      <c r="B33" s="24">
        <v>56079</v>
      </c>
      <c r="C33" s="24" vm="36">
        <v>87831</v>
      </c>
      <c r="D33" s="22">
        <f t="shared" si="2"/>
        <v>0.56620125180548864</v>
      </c>
      <c r="E33" s="24">
        <f>Tablo3[[#This Row],[Haz.19]]-Tablo3[[#This Row],[Haz.18]]</f>
        <v>31752</v>
      </c>
      <c r="G33" s="24" t="s">
        <v>119</v>
      </c>
      <c r="H33" s="24">
        <v>32690</v>
      </c>
      <c r="I33" s="24" vm="40">
        <v>50940</v>
      </c>
      <c r="J33" s="22">
        <f t="shared" si="3"/>
        <v>0.55827470174365246</v>
      </c>
      <c r="K33" s="24">
        <f>Tablo7[[#This Row],[Haz.19]]-Tablo7[[#This Row],[Haz.18]]</f>
        <v>18250</v>
      </c>
      <c r="M33" s="24" t="s">
        <v>119</v>
      </c>
      <c r="N33" s="24">
        <v>23389</v>
      </c>
      <c r="O33" s="24" vm="41">
        <v>36891</v>
      </c>
      <c r="P33" s="22">
        <f t="shared" si="4"/>
        <v>0.57727991791012867</v>
      </c>
      <c r="Q33" s="24">
        <f>Tablo8[[#This Row],[Haz.19]]-Tablo8[[#This Row],[Haz.18]]</f>
        <v>13502</v>
      </c>
    </row>
    <row r="34" spans="1:17">
      <c r="A34" s="24" t="s">
        <v>121</v>
      </c>
      <c r="B34" s="24">
        <v>21065</v>
      </c>
      <c r="C34" s="24" vm="42">
        <v>29454</v>
      </c>
      <c r="D34" s="22">
        <f t="shared" si="2"/>
        <v>0.39824353192499407</v>
      </c>
      <c r="E34" s="24">
        <f>Tablo3[[#This Row],[Haz.19]]-Tablo3[[#This Row],[Haz.18]]</f>
        <v>8389</v>
      </c>
      <c r="G34" s="24" t="s">
        <v>121</v>
      </c>
      <c r="H34" s="24">
        <v>13249</v>
      </c>
      <c r="I34" s="24" vm="43">
        <v>18300</v>
      </c>
      <c r="J34" s="22">
        <f t="shared" si="3"/>
        <v>0.3812363197222432</v>
      </c>
      <c r="K34" s="24">
        <f>Tablo7[[#This Row],[Haz.19]]-Tablo7[[#This Row],[Haz.18]]</f>
        <v>5051</v>
      </c>
      <c r="M34" s="24" t="s">
        <v>121</v>
      </c>
      <c r="N34" s="24">
        <v>7816</v>
      </c>
      <c r="O34" s="24" vm="44">
        <v>11154</v>
      </c>
      <c r="P34" s="22">
        <f t="shared" si="4"/>
        <v>0.42707267144319344</v>
      </c>
      <c r="Q34" s="24">
        <f>Tablo8[[#This Row],[Haz.19]]-Tablo8[[#This Row],[Haz.18]]</f>
        <v>3338</v>
      </c>
    </row>
    <row r="35" spans="1:17">
      <c r="A35" s="24" t="s">
        <v>122</v>
      </c>
      <c r="B35" s="24">
        <v>8195</v>
      </c>
      <c r="C35" s="24" vm="45">
        <v>10954</v>
      </c>
      <c r="D35" s="22">
        <f t="shared" si="2"/>
        <v>0.33666870042708968</v>
      </c>
      <c r="E35" s="24">
        <f>Tablo3[[#This Row],[Haz.19]]-Tablo3[[#This Row],[Haz.18]]</f>
        <v>2759</v>
      </c>
      <c r="G35" s="24" t="s">
        <v>122</v>
      </c>
      <c r="H35" s="24">
        <v>5363</v>
      </c>
      <c r="I35" s="24" vm="46">
        <v>6752</v>
      </c>
      <c r="J35" s="22">
        <f t="shared" si="3"/>
        <v>0.25899683013238861</v>
      </c>
      <c r="K35" s="24">
        <f>Tablo7[[#This Row],[Haz.19]]-Tablo7[[#This Row],[Haz.18]]</f>
        <v>1389</v>
      </c>
      <c r="M35" s="24" t="s">
        <v>122</v>
      </c>
      <c r="N35" s="24">
        <v>2832</v>
      </c>
      <c r="O35" s="24" vm="47">
        <v>4202</v>
      </c>
      <c r="P35" s="22">
        <f t="shared" si="4"/>
        <v>0.48375706214689268</v>
      </c>
      <c r="Q35" s="24">
        <f>Tablo8[[#This Row],[Haz.19]]-Tablo8[[#This Row],[Haz.18]]</f>
        <v>1370</v>
      </c>
    </row>
    <row r="37" spans="1:17" s="41" customFormat="1">
      <c r="A37" s="41" t="s">
        <v>133</v>
      </c>
    </row>
    <row r="39" spans="1:17">
      <c r="A39" s="45"/>
      <c r="B39" s="61" t="s">
        <v>99</v>
      </c>
      <c r="C39" s="61"/>
      <c r="D39" s="62" t="s">
        <v>98</v>
      </c>
      <c r="E39" s="63"/>
      <c r="F39" s="62" t="s">
        <v>97</v>
      </c>
      <c r="G39" s="63"/>
      <c r="J39" s="22"/>
      <c r="P39" s="22"/>
    </row>
    <row r="40" spans="1:17">
      <c r="A40" s="46"/>
      <c r="B40" s="53" t="s">
        <v>123</v>
      </c>
      <c r="C40" s="53" t="s">
        <v>96</v>
      </c>
      <c r="D40" s="54" t="s">
        <v>123</v>
      </c>
      <c r="E40" s="55" t="s">
        <v>96</v>
      </c>
      <c r="F40" s="54" t="s">
        <v>123</v>
      </c>
      <c r="G40" s="55" t="s">
        <v>96</v>
      </c>
      <c r="J40" s="22"/>
      <c r="P40" s="22"/>
    </row>
    <row r="41" spans="1:17">
      <c r="A41" s="45" t="s">
        <v>130</v>
      </c>
      <c r="B41" s="47">
        <v>348728</v>
      </c>
      <c r="C41" s="48">
        <v>0.75503006237645409</v>
      </c>
      <c r="D41" s="56">
        <v>359161</v>
      </c>
      <c r="E41" s="49">
        <v>0.86006604453576052</v>
      </c>
      <c r="F41" s="56">
        <f>B41+D41</f>
        <v>707889</v>
      </c>
      <c r="G41" s="49">
        <v>0.80490408996327334</v>
      </c>
      <c r="J41" s="22"/>
      <c r="P41" s="22"/>
    </row>
    <row r="42" spans="1:17">
      <c r="A42" s="46" t="s">
        <v>131</v>
      </c>
      <c r="B42" s="50">
        <v>907015</v>
      </c>
      <c r="C42" s="51">
        <v>0.71275447939529246</v>
      </c>
      <c r="D42" s="57">
        <v>886475</v>
      </c>
      <c r="E42" s="52">
        <v>0.66114343376185192</v>
      </c>
      <c r="F42" s="57">
        <f t="shared" ref="F42:F43" si="5">B42+D42</f>
        <v>1793490</v>
      </c>
      <c r="G42" s="52">
        <v>0.68627480991975875</v>
      </c>
    </row>
    <row r="43" spans="1:17">
      <c r="A43" s="45" t="s">
        <v>132</v>
      </c>
      <c r="B43" s="47">
        <v>908404</v>
      </c>
      <c r="C43" s="48">
        <v>0.71085019938775129</v>
      </c>
      <c r="D43" s="56">
        <v>887845</v>
      </c>
      <c r="E43" s="49">
        <v>0.66076955880722177</v>
      </c>
      <c r="F43" s="56">
        <f t="shared" si="5"/>
        <v>1796249</v>
      </c>
      <c r="G43" s="49">
        <v>0.68518194284711609</v>
      </c>
    </row>
  </sheetData>
  <mergeCells count="3">
    <mergeCell ref="B39:C39"/>
    <mergeCell ref="D39:E39"/>
    <mergeCell ref="F39:G39"/>
  </mergeCells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5"/>
  <sheetViews>
    <sheetView workbookViewId="0">
      <selection activeCell="G16" sqref="G16"/>
    </sheetView>
  </sheetViews>
  <sheetFormatPr defaultRowHeight="15"/>
  <cols>
    <col min="1" max="1" width="44.5703125" style="24" customWidth="1"/>
    <col min="2" max="2" width="13.28515625" style="24" customWidth="1"/>
    <col min="3" max="3" width="16.85546875" style="24" customWidth="1"/>
    <col min="4" max="4" width="16.28515625" style="24" customWidth="1"/>
    <col min="5" max="5" width="22.5703125" style="24" customWidth="1"/>
    <col min="6" max="16384" width="9.140625" style="24"/>
  </cols>
  <sheetData>
    <row r="1" spans="1:5" ht="30">
      <c r="A1" s="28" t="s">
        <v>0</v>
      </c>
      <c r="B1" s="28" t="s">
        <v>88</v>
      </c>
      <c r="C1" s="34" t="s">
        <v>89</v>
      </c>
      <c r="D1" s="34" t="s">
        <v>90</v>
      </c>
      <c r="E1" s="34" t="s">
        <v>91</v>
      </c>
    </row>
    <row r="2" spans="1:5">
      <c r="A2" s="29">
        <v>41640</v>
      </c>
      <c r="B2" s="30">
        <v>2805</v>
      </c>
      <c r="C2" s="30">
        <v>24456</v>
      </c>
      <c r="D2" s="37">
        <v>10.3</v>
      </c>
      <c r="E2" s="37">
        <v>43.2</v>
      </c>
    </row>
    <row r="3" spans="1:5">
      <c r="A3" s="29">
        <v>41671</v>
      </c>
      <c r="B3" s="30">
        <v>2825</v>
      </c>
      <c r="C3" s="30">
        <v>24999</v>
      </c>
      <c r="D3" s="37">
        <v>10.199999999999999</v>
      </c>
      <c r="E3" s="37">
        <v>44.1</v>
      </c>
    </row>
    <row r="4" spans="1:5">
      <c r="A4" s="29">
        <v>41699</v>
      </c>
      <c r="B4" s="31">
        <v>2747</v>
      </c>
      <c r="C4" s="31">
        <v>25583</v>
      </c>
      <c r="D4" s="36">
        <v>9.6999999999999993</v>
      </c>
      <c r="E4" s="36">
        <v>45.1</v>
      </c>
    </row>
    <row r="5" spans="1:5">
      <c r="A5" s="29">
        <v>41730</v>
      </c>
      <c r="B5" s="31">
        <v>2579</v>
      </c>
      <c r="C5" s="31">
        <v>26194</v>
      </c>
      <c r="D5" s="36">
        <v>9</v>
      </c>
      <c r="E5" s="36">
        <v>46.1</v>
      </c>
    </row>
    <row r="6" spans="1:5">
      <c r="A6" s="29">
        <v>41760</v>
      </c>
      <c r="B6" s="31">
        <v>2551</v>
      </c>
      <c r="C6" s="31">
        <v>26538</v>
      </c>
      <c r="D6" s="36">
        <v>8.8000000000000007</v>
      </c>
      <c r="E6" s="36">
        <v>46.7</v>
      </c>
    </row>
    <row r="7" spans="1:5">
      <c r="A7" s="29">
        <v>41791</v>
      </c>
      <c r="B7" s="31">
        <v>2654</v>
      </c>
      <c r="C7" s="31">
        <v>26586</v>
      </c>
      <c r="D7" s="36">
        <v>9.1</v>
      </c>
      <c r="E7" s="36">
        <v>46.7</v>
      </c>
    </row>
    <row r="8" spans="1:5">
      <c r="A8" s="29">
        <v>41821</v>
      </c>
      <c r="B8" s="31">
        <v>2867</v>
      </c>
      <c r="C8" s="31">
        <v>26410</v>
      </c>
      <c r="D8" s="36">
        <v>9.8000000000000007</v>
      </c>
      <c r="E8" s="36">
        <v>46.3</v>
      </c>
    </row>
    <row r="9" spans="1:5">
      <c r="A9" s="29">
        <v>41852</v>
      </c>
      <c r="B9" s="31">
        <v>2944</v>
      </c>
      <c r="C9" s="31">
        <v>26313</v>
      </c>
      <c r="D9" s="36">
        <v>10.1</v>
      </c>
      <c r="E9" s="36">
        <v>46.1</v>
      </c>
    </row>
    <row r="10" spans="1:5">
      <c r="A10" s="29">
        <v>41883</v>
      </c>
      <c r="B10" s="31">
        <v>3064</v>
      </c>
      <c r="C10" s="31">
        <v>26169</v>
      </c>
      <c r="D10" s="36">
        <v>10.5</v>
      </c>
      <c r="E10" s="36">
        <v>45.8</v>
      </c>
    </row>
    <row r="11" spans="1:5">
      <c r="A11" s="29">
        <v>41913</v>
      </c>
      <c r="B11" s="31">
        <v>3043</v>
      </c>
      <c r="C11" s="31">
        <v>26138</v>
      </c>
      <c r="D11" s="36">
        <v>10.4</v>
      </c>
      <c r="E11" s="36">
        <v>45.7</v>
      </c>
    </row>
    <row r="12" spans="1:5">
      <c r="A12" s="29">
        <v>41944</v>
      </c>
      <c r="B12" s="31">
        <v>3096</v>
      </c>
      <c r="C12" s="31">
        <v>25874</v>
      </c>
      <c r="D12" s="36">
        <v>10.7</v>
      </c>
      <c r="E12" s="36">
        <v>45.1</v>
      </c>
    </row>
    <row r="13" spans="1:5">
      <c r="A13" s="29">
        <v>41974</v>
      </c>
      <c r="B13" s="31">
        <v>3145</v>
      </c>
      <c r="C13" s="31">
        <v>25642</v>
      </c>
      <c r="D13" s="36">
        <v>10.9</v>
      </c>
      <c r="E13" s="36">
        <v>44.7</v>
      </c>
    </row>
    <row r="14" spans="1:5">
      <c r="A14" s="29">
        <v>42005</v>
      </c>
      <c r="B14" s="31">
        <v>3259</v>
      </c>
      <c r="C14" s="31">
        <v>25454</v>
      </c>
      <c r="D14" s="36">
        <v>11.3</v>
      </c>
      <c r="E14" s="36">
        <v>44.3</v>
      </c>
    </row>
    <row r="15" spans="1:5">
      <c r="A15" s="29">
        <v>42036</v>
      </c>
      <c r="B15" s="31">
        <v>3226</v>
      </c>
      <c r="C15" s="31">
        <v>25576</v>
      </c>
      <c r="D15" s="36">
        <v>11.2</v>
      </c>
      <c r="E15" s="36">
        <v>44.4</v>
      </c>
    </row>
    <row r="16" spans="1:5">
      <c r="A16" s="29">
        <v>42064</v>
      </c>
      <c r="B16" s="31">
        <v>3069</v>
      </c>
      <c r="C16" s="31">
        <v>25953</v>
      </c>
      <c r="D16" s="36">
        <v>10.6</v>
      </c>
      <c r="E16" s="36">
        <v>45</v>
      </c>
    </row>
    <row r="17" spans="1:5">
      <c r="A17" s="29">
        <v>42095</v>
      </c>
      <c r="B17" s="31">
        <v>2821</v>
      </c>
      <c r="C17" s="31">
        <v>26638</v>
      </c>
      <c r="D17" s="36">
        <v>9.6</v>
      </c>
      <c r="E17" s="36">
        <v>46.2</v>
      </c>
    </row>
    <row r="18" spans="1:5">
      <c r="A18" s="29">
        <v>42125</v>
      </c>
      <c r="B18" s="31">
        <v>2789</v>
      </c>
      <c r="C18" s="31">
        <v>27072</v>
      </c>
      <c r="D18" s="36">
        <v>9.3000000000000007</v>
      </c>
      <c r="E18" s="36">
        <v>46.9</v>
      </c>
    </row>
    <row r="19" spans="1:5">
      <c r="A19" s="29">
        <v>42156</v>
      </c>
      <c r="B19" s="31">
        <v>2880</v>
      </c>
      <c r="C19" s="31">
        <v>27261</v>
      </c>
      <c r="D19" s="36">
        <v>9.6</v>
      </c>
      <c r="E19" s="36">
        <v>47.1</v>
      </c>
    </row>
    <row r="20" spans="1:5">
      <c r="A20" s="29">
        <v>42186</v>
      </c>
      <c r="B20" s="31">
        <v>2970</v>
      </c>
      <c r="C20" s="31">
        <v>27342</v>
      </c>
      <c r="D20" s="36">
        <v>9.8000000000000007</v>
      </c>
      <c r="E20" s="36">
        <v>47.2</v>
      </c>
    </row>
    <row r="21" spans="1:5">
      <c r="A21" s="29">
        <v>42217</v>
      </c>
      <c r="B21" s="31">
        <v>3058</v>
      </c>
      <c r="C21" s="31">
        <v>27150</v>
      </c>
      <c r="D21" s="36">
        <v>10.1</v>
      </c>
      <c r="E21" s="36">
        <v>46.8</v>
      </c>
    </row>
    <row r="22" spans="1:5">
      <c r="A22" s="29">
        <v>42248</v>
      </c>
      <c r="B22" s="31">
        <v>3103</v>
      </c>
      <c r="C22" s="31">
        <v>27156</v>
      </c>
      <c r="D22" s="36">
        <v>10.3</v>
      </c>
      <c r="E22" s="36">
        <v>46.8</v>
      </c>
    </row>
    <row r="23" spans="1:5">
      <c r="A23" s="29">
        <v>42278</v>
      </c>
      <c r="B23" s="32">
        <v>3147</v>
      </c>
      <c r="C23" s="32">
        <v>26856</v>
      </c>
      <c r="D23" s="39">
        <v>10.5</v>
      </c>
      <c r="E23" s="39">
        <v>46.2</v>
      </c>
    </row>
    <row r="24" spans="1:5">
      <c r="A24" s="29">
        <v>42309</v>
      </c>
      <c r="B24" s="31">
        <v>3125</v>
      </c>
      <c r="C24" s="31">
        <v>26676</v>
      </c>
      <c r="D24" s="36">
        <v>10.5</v>
      </c>
      <c r="E24" s="36">
        <v>45.8</v>
      </c>
    </row>
    <row r="25" spans="1:5">
      <c r="A25" s="29">
        <v>42339</v>
      </c>
      <c r="B25" s="31">
        <v>3204</v>
      </c>
      <c r="C25" s="31">
        <v>26448</v>
      </c>
      <c r="D25" s="36">
        <v>10.8</v>
      </c>
      <c r="E25" s="36">
        <v>45.4</v>
      </c>
    </row>
    <row r="26" spans="1:5">
      <c r="A26" s="29">
        <v>42370</v>
      </c>
      <c r="B26" s="31">
        <v>3290</v>
      </c>
      <c r="C26" s="31">
        <v>26275</v>
      </c>
      <c r="D26" s="36">
        <v>11.1</v>
      </c>
      <c r="E26" s="36">
        <v>45</v>
      </c>
    </row>
    <row r="27" spans="1:5">
      <c r="A27" s="29">
        <v>42401</v>
      </c>
      <c r="B27" s="31">
        <v>3224</v>
      </c>
      <c r="C27" s="31">
        <v>26456</v>
      </c>
      <c r="D27" s="36">
        <v>10.9</v>
      </c>
      <c r="E27" s="36">
        <v>45.3</v>
      </c>
    </row>
    <row r="28" spans="1:5">
      <c r="A28" s="29">
        <v>42430</v>
      </c>
      <c r="B28" s="31">
        <v>3023</v>
      </c>
      <c r="C28" s="31">
        <v>26993</v>
      </c>
      <c r="D28" s="36">
        <v>10.1</v>
      </c>
      <c r="E28" s="36">
        <v>46.1</v>
      </c>
    </row>
    <row r="29" spans="1:5">
      <c r="A29" s="29">
        <v>42461</v>
      </c>
      <c r="B29" s="31">
        <v>2824</v>
      </c>
      <c r="C29" s="31">
        <v>27638</v>
      </c>
      <c r="D29" s="36">
        <v>9.3000000000000007</v>
      </c>
      <c r="E29" s="36">
        <v>47.2</v>
      </c>
    </row>
    <row r="30" spans="1:5">
      <c r="A30" s="29">
        <v>42491</v>
      </c>
      <c r="B30" s="31">
        <v>2895</v>
      </c>
      <c r="C30" s="31">
        <v>27867</v>
      </c>
      <c r="D30" s="36">
        <v>9.4</v>
      </c>
      <c r="E30" s="36">
        <v>47.5</v>
      </c>
    </row>
    <row r="31" spans="1:5">
      <c r="A31" s="29">
        <v>42522</v>
      </c>
      <c r="B31" s="31">
        <v>3127</v>
      </c>
      <c r="C31" s="31">
        <v>27651</v>
      </c>
      <c r="D31" s="36">
        <v>10.199999999999999</v>
      </c>
      <c r="E31" s="36">
        <v>47.1</v>
      </c>
    </row>
    <row r="32" spans="1:5">
      <c r="A32" s="29">
        <v>42552</v>
      </c>
      <c r="B32" s="31">
        <v>3324</v>
      </c>
      <c r="C32" s="31">
        <v>27636</v>
      </c>
      <c r="D32" s="36">
        <v>10.7</v>
      </c>
      <c r="E32" s="36">
        <v>47</v>
      </c>
    </row>
    <row r="33" spans="1:5">
      <c r="A33" s="29">
        <v>42583</v>
      </c>
      <c r="B33" s="31">
        <v>3493</v>
      </c>
      <c r="C33" s="31">
        <v>27473</v>
      </c>
      <c r="D33" s="36">
        <v>11.3</v>
      </c>
      <c r="E33" s="36">
        <v>46.7</v>
      </c>
    </row>
    <row r="34" spans="1:5">
      <c r="A34" s="29">
        <v>42614</v>
      </c>
      <c r="B34" s="31">
        <v>3523</v>
      </c>
      <c r="C34" s="31">
        <v>27564</v>
      </c>
      <c r="D34" s="36">
        <v>11.3</v>
      </c>
      <c r="E34" s="36">
        <v>46.8</v>
      </c>
    </row>
    <row r="35" spans="1:5">
      <c r="A35" s="29">
        <v>42644</v>
      </c>
      <c r="B35" s="31">
        <v>3647</v>
      </c>
      <c r="C35" s="31">
        <v>27267</v>
      </c>
      <c r="D35" s="36">
        <v>11.8</v>
      </c>
      <c r="E35" s="36">
        <v>46.2</v>
      </c>
    </row>
    <row r="36" spans="1:5">
      <c r="A36" s="29">
        <v>42675</v>
      </c>
      <c r="B36" s="31">
        <v>3715</v>
      </c>
      <c r="C36" s="31">
        <v>27067</v>
      </c>
      <c r="D36" s="36">
        <v>12.1</v>
      </c>
      <c r="E36" s="36">
        <v>45.8</v>
      </c>
    </row>
    <row r="37" spans="1:5">
      <c r="A37" s="29">
        <v>42705</v>
      </c>
      <c r="B37" s="33">
        <v>3872</v>
      </c>
      <c r="C37" s="33">
        <v>26669</v>
      </c>
      <c r="D37" s="38">
        <v>12.7</v>
      </c>
      <c r="E37" s="38">
        <v>45.1</v>
      </c>
    </row>
    <row r="38" spans="1:5">
      <c r="A38" s="29">
        <v>42736</v>
      </c>
      <c r="B38" s="33">
        <v>3985</v>
      </c>
      <c r="C38" s="33">
        <v>26672</v>
      </c>
      <c r="D38" s="38">
        <v>13</v>
      </c>
      <c r="E38" s="38">
        <v>44.8</v>
      </c>
    </row>
    <row r="39" spans="1:5">
      <c r="A39" s="29">
        <v>42767</v>
      </c>
      <c r="B39" s="33">
        <v>3900</v>
      </c>
      <c r="C39" s="33">
        <v>26956</v>
      </c>
      <c r="D39" s="38">
        <v>12.638464782</v>
      </c>
      <c r="E39" s="38">
        <v>45.252758765999999</v>
      </c>
    </row>
    <row r="40" spans="1:5">
      <c r="A40" s="29">
        <v>42795</v>
      </c>
      <c r="B40" s="33">
        <v>3642</v>
      </c>
      <c r="C40" s="33">
        <v>27489</v>
      </c>
      <c r="D40" s="38">
        <v>11.698070138</v>
      </c>
      <c r="E40" s="38">
        <v>46.095665029000003</v>
      </c>
    </row>
    <row r="41" spans="1:5">
      <c r="A41" s="29">
        <v>42826</v>
      </c>
      <c r="B41" s="33">
        <v>3287</v>
      </c>
      <c r="C41" s="33">
        <v>28157</v>
      </c>
      <c r="D41" s="38">
        <v>10.454597164000001</v>
      </c>
      <c r="E41" s="38">
        <v>47.156481655</v>
      </c>
    </row>
    <row r="42" spans="1:5">
      <c r="A42" s="29">
        <v>42856</v>
      </c>
      <c r="B42" s="33">
        <v>3225</v>
      </c>
      <c r="C42" s="33">
        <v>28488</v>
      </c>
      <c r="D42" s="38">
        <v>10.168796</v>
      </c>
      <c r="E42" s="38">
        <v>47.653626082000002</v>
      </c>
    </row>
    <row r="43" spans="1:5">
      <c r="A43" s="29">
        <v>42887</v>
      </c>
      <c r="B43" s="33">
        <v>3251</v>
      </c>
      <c r="C43" s="33">
        <v>28703</v>
      </c>
      <c r="D43" s="38">
        <v>10.173735824</v>
      </c>
      <c r="E43" s="38">
        <v>47.953979941</v>
      </c>
    </row>
    <row r="44" spans="1:5">
      <c r="A44" s="29">
        <v>42917</v>
      </c>
      <c r="B44" s="33">
        <v>3443</v>
      </c>
      <c r="C44" s="33">
        <v>28758</v>
      </c>
      <c r="D44" s="38">
        <v>10.7</v>
      </c>
      <c r="E44" s="38">
        <v>48</v>
      </c>
    </row>
    <row r="45" spans="1:5">
      <c r="A45" s="29">
        <v>42948</v>
      </c>
      <c r="B45" s="33">
        <v>3404</v>
      </c>
      <c r="C45" s="33">
        <v>28828</v>
      </c>
      <c r="D45" s="38">
        <v>10.560794456</v>
      </c>
      <c r="E45" s="38">
        <v>48.045939056999998</v>
      </c>
    </row>
    <row r="46" spans="1:5">
      <c r="A46" s="29">
        <v>42979</v>
      </c>
      <c r="B46" s="33">
        <v>3419</v>
      </c>
      <c r="C46" s="33">
        <v>28797</v>
      </c>
      <c r="D46" s="38">
        <v>10.611796649</v>
      </c>
      <c r="E46" s="38">
        <v>47.933687052000003</v>
      </c>
    </row>
    <row r="47" spans="1:5">
      <c r="A47" s="29">
        <v>43009</v>
      </c>
      <c r="B47" s="33">
        <v>3287</v>
      </c>
      <c r="C47" s="33">
        <v>28645</v>
      </c>
      <c r="D47" s="38">
        <v>10.294210779</v>
      </c>
      <c r="E47" s="38">
        <v>47.623026785999997</v>
      </c>
    </row>
    <row r="48" spans="1:5">
      <c r="A48" s="29">
        <v>43040</v>
      </c>
      <c r="B48" s="33">
        <v>3275</v>
      </c>
      <c r="C48" s="33">
        <v>28515</v>
      </c>
      <c r="D48" s="38">
        <v>10.301025075</v>
      </c>
      <c r="E48" s="38">
        <v>47.349610847000001</v>
      </c>
    </row>
    <row r="49" spans="1:5">
      <c r="A49" s="29">
        <v>43070</v>
      </c>
      <c r="B49" s="33">
        <v>3291</v>
      </c>
      <c r="C49" s="33">
        <v>28288</v>
      </c>
      <c r="D49" s="38">
        <v>10.421735512</v>
      </c>
      <c r="E49" s="38">
        <v>46.915376436999999</v>
      </c>
    </row>
    <row r="50" spans="1:5">
      <c r="A50" s="29">
        <v>43101</v>
      </c>
      <c r="B50" s="33">
        <v>3409</v>
      </c>
      <c r="C50" s="33">
        <v>28029</v>
      </c>
      <c r="D50" s="38">
        <v>10.842233655999999</v>
      </c>
      <c r="E50" s="38">
        <v>46.436538968999997</v>
      </c>
    </row>
    <row r="51" spans="1:5">
      <c r="A51" s="29">
        <v>43132</v>
      </c>
      <c r="B51" s="33">
        <v>3354</v>
      </c>
      <c r="C51" s="33">
        <v>28166</v>
      </c>
      <c r="D51" s="38">
        <v>10.641208951999999</v>
      </c>
      <c r="E51" s="38">
        <v>46.620786666000001</v>
      </c>
    </row>
    <row r="52" spans="1:5">
      <c r="A52" s="29">
        <v>43160</v>
      </c>
      <c r="B52" s="33">
        <v>3210</v>
      </c>
      <c r="C52" s="33">
        <v>28499</v>
      </c>
      <c r="D52" s="38">
        <v>10.122479092000001</v>
      </c>
      <c r="E52" s="38">
        <v>47.133786909999998</v>
      </c>
    </row>
    <row r="53" spans="1:5">
      <c r="A53" s="29">
        <v>43191</v>
      </c>
      <c r="B53" s="33">
        <v>3086</v>
      </c>
      <c r="C53" s="33">
        <v>29009</v>
      </c>
      <c r="D53" s="38">
        <v>9.6148884482802401</v>
      </c>
      <c r="E53" s="38">
        <v>47.933879252174101</v>
      </c>
    </row>
    <row r="54" spans="1:5">
      <c r="A54" s="29">
        <v>43221</v>
      </c>
      <c r="B54" s="33">
        <v>3136</v>
      </c>
      <c r="C54" s="33">
        <v>29138</v>
      </c>
      <c r="D54" s="38">
        <v>9.7175852184</v>
      </c>
      <c r="E54" s="38">
        <v>48.105139377999997</v>
      </c>
    </row>
    <row r="55" spans="1:5">
      <c r="A55" s="29">
        <v>43252</v>
      </c>
      <c r="B55" s="33">
        <v>3315</v>
      </c>
      <c r="C55" s="33">
        <v>29314</v>
      </c>
      <c r="D55" s="38">
        <v>10.160538819999999</v>
      </c>
      <c r="E55" s="38">
        <v>48.352355781999997</v>
      </c>
    </row>
    <row r="56" spans="1:5">
      <c r="A56" s="29">
        <v>43282</v>
      </c>
      <c r="B56" s="33">
        <v>3531</v>
      </c>
      <c r="C56" s="33">
        <v>29265</v>
      </c>
      <c r="D56" s="38">
        <v>10.765239469000001</v>
      </c>
      <c r="E56" s="38">
        <v>48.229772857</v>
      </c>
    </row>
    <row r="57" spans="1:5">
      <c r="A57" s="29">
        <v>43313</v>
      </c>
      <c r="B57" s="33">
        <v>3670</v>
      </c>
      <c r="C57" s="33">
        <v>29318</v>
      </c>
      <c r="D57" s="38">
        <v>11.126008981</v>
      </c>
      <c r="E57" s="38">
        <v>48.273918811999998</v>
      </c>
    </row>
    <row r="58" spans="1:5">
      <c r="A58" s="29">
        <v>43344</v>
      </c>
      <c r="B58" s="33">
        <v>3749</v>
      </c>
      <c r="C58" s="33">
        <v>29063</v>
      </c>
      <c r="D58" s="38">
        <v>11.426758294000001</v>
      </c>
      <c r="E58" s="38">
        <v>47.810977510000001</v>
      </c>
    </row>
    <row r="59" spans="1:5">
      <c r="A59" s="29">
        <v>43374</v>
      </c>
      <c r="B59" s="33">
        <v>3788</v>
      </c>
      <c r="C59" s="33">
        <v>28870</v>
      </c>
      <c r="D59" s="38">
        <v>11.597818049000001</v>
      </c>
      <c r="E59" s="38">
        <v>47.452370850999998</v>
      </c>
    </row>
    <row r="60" spans="1:5">
      <c r="A60" s="29">
        <v>43405</v>
      </c>
      <c r="B60" s="33">
        <v>3981</v>
      </c>
      <c r="C60" s="33">
        <v>28314</v>
      </c>
      <c r="D60" s="38">
        <v>12.326916729000001</v>
      </c>
      <c r="E60" s="38">
        <v>46.495463391999998</v>
      </c>
    </row>
    <row r="61" spans="1:5">
      <c r="A61" s="29">
        <v>43435</v>
      </c>
      <c r="B61" s="33">
        <v>4302</v>
      </c>
      <c r="C61" s="33">
        <v>27655</v>
      </c>
      <c r="D61" s="38">
        <v>13.460694932999999</v>
      </c>
      <c r="E61" s="38">
        <v>45.374592460000002</v>
      </c>
    </row>
    <row r="62" spans="1:5">
      <c r="A62" s="29">
        <v>43466</v>
      </c>
      <c r="B62" s="33">
        <v>4668</v>
      </c>
      <c r="C62" s="33">
        <v>27157</v>
      </c>
      <c r="D62" s="38">
        <v>14.667430745000001</v>
      </c>
      <c r="E62" s="38">
        <v>44.507768448</v>
      </c>
    </row>
    <row r="63" spans="1:5">
      <c r="A63" s="29">
        <v>43497</v>
      </c>
      <c r="B63" s="33">
        <v>4730</v>
      </c>
      <c r="C63" s="33">
        <v>27355</v>
      </c>
      <c r="D63" s="38">
        <v>14.741680143</v>
      </c>
      <c r="E63" s="38">
        <v>44.769458647</v>
      </c>
    </row>
    <row r="64" spans="1:5">
      <c r="A64" s="29">
        <v>43525</v>
      </c>
      <c r="B64" s="33">
        <v>4544</v>
      </c>
      <c r="C64" s="33">
        <v>27795</v>
      </c>
      <c r="D64" s="38">
        <v>14.051138882</v>
      </c>
      <c r="E64" s="38">
        <v>45.434098468999998</v>
      </c>
    </row>
    <row r="65" spans="1:5">
      <c r="A65" s="29">
        <v>43556</v>
      </c>
      <c r="B65" s="33">
        <v>4202</v>
      </c>
      <c r="C65" s="33">
        <v>28199</v>
      </c>
      <c r="D65" s="38">
        <v>12.969437656</v>
      </c>
      <c r="E65" s="38">
        <v>46.030876122000002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5"/>
  <sheetViews>
    <sheetView workbookViewId="0">
      <selection activeCell="H10" sqref="H10"/>
    </sheetView>
  </sheetViews>
  <sheetFormatPr defaultRowHeight="15"/>
  <cols>
    <col min="1" max="1" width="44.5703125" style="24" customWidth="1"/>
    <col min="2" max="2" width="13.28515625" style="24" customWidth="1"/>
    <col min="3" max="3" width="16.85546875" style="24" customWidth="1"/>
    <col min="4" max="4" width="16.28515625" style="24" customWidth="1"/>
    <col min="5" max="5" width="36.5703125" style="24" customWidth="1"/>
    <col min="6" max="16384" width="9.140625" style="24"/>
  </cols>
  <sheetData>
    <row r="1" spans="1:5" ht="30">
      <c r="A1" s="28" t="s">
        <v>0</v>
      </c>
      <c r="B1" s="28" t="s">
        <v>88</v>
      </c>
      <c r="C1" s="34" t="s">
        <v>89</v>
      </c>
      <c r="D1" s="34" t="s">
        <v>90</v>
      </c>
      <c r="E1" s="34" t="s">
        <v>91</v>
      </c>
    </row>
    <row r="2" spans="1:5">
      <c r="A2" s="29">
        <v>41640</v>
      </c>
      <c r="B2" s="31">
        <v>777</v>
      </c>
      <c r="C2" s="31">
        <v>3614</v>
      </c>
      <c r="D2" s="36">
        <v>17.7</v>
      </c>
      <c r="E2" s="36">
        <v>31</v>
      </c>
    </row>
    <row r="3" spans="1:5">
      <c r="A3" s="29">
        <v>41671</v>
      </c>
      <c r="B3" s="30">
        <v>760</v>
      </c>
      <c r="C3" s="30">
        <v>3715</v>
      </c>
      <c r="D3" s="37">
        <v>17</v>
      </c>
      <c r="E3" s="37">
        <v>31.8</v>
      </c>
    </row>
    <row r="4" spans="1:5">
      <c r="A4" s="29">
        <v>41699</v>
      </c>
      <c r="B4" s="31">
        <v>763</v>
      </c>
      <c r="C4" s="31">
        <v>3799</v>
      </c>
      <c r="D4" s="36">
        <v>16.7</v>
      </c>
      <c r="E4" s="36">
        <v>32.5</v>
      </c>
    </row>
    <row r="5" spans="1:5">
      <c r="A5" s="29">
        <v>41730</v>
      </c>
      <c r="B5" s="31">
        <v>724</v>
      </c>
      <c r="C5" s="31">
        <v>3933</v>
      </c>
      <c r="D5" s="36">
        <v>15.5</v>
      </c>
      <c r="E5" s="36">
        <v>33.6</v>
      </c>
    </row>
    <row r="6" spans="1:5">
      <c r="A6" s="29">
        <v>41760</v>
      </c>
      <c r="B6" s="31">
        <v>767</v>
      </c>
      <c r="C6" s="31">
        <v>4073</v>
      </c>
      <c r="D6" s="36">
        <v>15.8</v>
      </c>
      <c r="E6" s="36">
        <v>34.799999999999997</v>
      </c>
    </row>
    <row r="7" spans="1:5">
      <c r="A7" s="29">
        <v>41791</v>
      </c>
      <c r="B7" s="31">
        <v>839</v>
      </c>
      <c r="C7" s="31">
        <v>4179</v>
      </c>
      <c r="D7" s="36">
        <v>16.7</v>
      </c>
      <c r="E7" s="36">
        <v>35.700000000000003</v>
      </c>
    </row>
    <row r="8" spans="1:5">
      <c r="A8" s="29">
        <v>41821</v>
      </c>
      <c r="B8" s="31">
        <v>942</v>
      </c>
      <c r="C8" s="31">
        <v>4231</v>
      </c>
      <c r="D8" s="36">
        <v>18.2</v>
      </c>
      <c r="E8" s="36">
        <v>36.1</v>
      </c>
    </row>
    <row r="9" spans="1:5">
      <c r="A9" s="29">
        <v>41852</v>
      </c>
      <c r="B9" s="31">
        <v>967</v>
      </c>
      <c r="C9" s="31">
        <v>4150</v>
      </c>
      <c r="D9" s="36">
        <v>18.899999999999999</v>
      </c>
      <c r="E9" s="36">
        <v>35.4</v>
      </c>
    </row>
    <row r="10" spans="1:5">
      <c r="A10" s="29">
        <v>41883</v>
      </c>
      <c r="B10" s="31">
        <v>963</v>
      </c>
      <c r="C10" s="31">
        <v>4068</v>
      </c>
      <c r="D10" s="36">
        <v>19.100000000000001</v>
      </c>
      <c r="E10" s="36">
        <v>34.6</v>
      </c>
    </row>
    <row r="11" spans="1:5">
      <c r="A11" s="29">
        <v>41913</v>
      </c>
      <c r="B11" s="31">
        <v>944</v>
      </c>
      <c r="C11" s="31">
        <v>3860</v>
      </c>
      <c r="D11" s="36">
        <v>19.7</v>
      </c>
      <c r="E11" s="36">
        <v>32.799999999999997</v>
      </c>
    </row>
    <row r="12" spans="1:5">
      <c r="A12" s="29">
        <v>41944</v>
      </c>
      <c r="B12" s="31">
        <v>936</v>
      </c>
      <c r="C12" s="31">
        <v>3779</v>
      </c>
      <c r="D12" s="36">
        <v>19.899999999999999</v>
      </c>
      <c r="E12" s="36">
        <v>32.1</v>
      </c>
    </row>
    <row r="13" spans="1:5">
      <c r="A13" s="29">
        <v>41974</v>
      </c>
      <c r="B13" s="31">
        <v>945</v>
      </c>
      <c r="C13" s="31">
        <v>3731</v>
      </c>
      <c r="D13" s="36">
        <v>20.2</v>
      </c>
      <c r="E13" s="36">
        <v>31.7</v>
      </c>
    </row>
    <row r="14" spans="1:5">
      <c r="A14" s="29">
        <v>42005</v>
      </c>
      <c r="B14" s="31">
        <v>936</v>
      </c>
      <c r="C14" s="31">
        <v>3747</v>
      </c>
      <c r="D14" s="36">
        <v>20</v>
      </c>
      <c r="E14" s="36">
        <v>31.8</v>
      </c>
    </row>
    <row r="15" spans="1:5">
      <c r="A15" s="29">
        <v>42036</v>
      </c>
      <c r="B15" s="31">
        <v>919</v>
      </c>
      <c r="C15" s="31">
        <v>3675</v>
      </c>
      <c r="D15" s="36">
        <v>20</v>
      </c>
      <c r="E15" s="36">
        <v>31.2</v>
      </c>
    </row>
    <row r="16" spans="1:5">
      <c r="A16" s="29">
        <v>42064</v>
      </c>
      <c r="B16" s="31">
        <v>859</v>
      </c>
      <c r="C16" s="31">
        <v>3771</v>
      </c>
      <c r="D16" s="36">
        <v>18.600000000000001</v>
      </c>
      <c r="E16" s="36">
        <v>32</v>
      </c>
    </row>
    <row r="17" spans="1:5">
      <c r="A17" s="29">
        <v>42095</v>
      </c>
      <c r="B17" s="31">
        <v>797</v>
      </c>
      <c r="C17" s="31">
        <v>3894</v>
      </c>
      <c r="D17" s="36">
        <v>17</v>
      </c>
      <c r="E17" s="36">
        <v>33</v>
      </c>
    </row>
    <row r="18" spans="1:5">
      <c r="A18" s="29">
        <v>42125</v>
      </c>
      <c r="B18" s="31">
        <v>829</v>
      </c>
      <c r="C18" s="31">
        <v>4052</v>
      </c>
      <c r="D18" s="36">
        <v>17</v>
      </c>
      <c r="E18" s="36">
        <v>34.4</v>
      </c>
    </row>
    <row r="19" spans="1:5">
      <c r="A19" s="29">
        <v>42156</v>
      </c>
      <c r="B19" s="31">
        <v>913</v>
      </c>
      <c r="C19" s="31">
        <v>4234</v>
      </c>
      <c r="D19" s="36">
        <v>17.7</v>
      </c>
      <c r="E19" s="36">
        <v>35.9</v>
      </c>
    </row>
    <row r="20" spans="1:5">
      <c r="A20" s="29">
        <v>42186</v>
      </c>
      <c r="B20" s="31">
        <v>987</v>
      </c>
      <c r="C20" s="31">
        <v>4418</v>
      </c>
      <c r="D20" s="36">
        <v>18.3</v>
      </c>
      <c r="E20" s="36">
        <v>37.4</v>
      </c>
    </row>
    <row r="21" spans="1:5">
      <c r="A21" s="29">
        <v>42217</v>
      </c>
      <c r="B21" s="31">
        <v>992</v>
      </c>
      <c r="C21" s="31">
        <v>4425</v>
      </c>
      <c r="D21" s="36">
        <v>18.3</v>
      </c>
      <c r="E21" s="36">
        <v>37.5</v>
      </c>
    </row>
    <row r="22" spans="1:5">
      <c r="A22" s="29">
        <v>42248</v>
      </c>
      <c r="B22" s="31">
        <v>983</v>
      </c>
      <c r="C22" s="31">
        <v>4325</v>
      </c>
      <c r="D22" s="36">
        <v>18.5</v>
      </c>
      <c r="E22" s="36">
        <v>36.6</v>
      </c>
    </row>
    <row r="23" spans="1:5">
      <c r="A23" s="29">
        <v>42278</v>
      </c>
      <c r="B23" s="31">
        <v>968</v>
      </c>
      <c r="C23" s="31">
        <v>4043</v>
      </c>
      <c r="D23" s="36">
        <v>19.3</v>
      </c>
      <c r="E23" s="36">
        <v>34.200000000000003</v>
      </c>
    </row>
    <row r="24" spans="1:5">
      <c r="A24" s="29">
        <v>42309</v>
      </c>
      <c r="B24" s="31">
        <v>930</v>
      </c>
      <c r="C24" s="31">
        <v>3935</v>
      </c>
      <c r="D24" s="36">
        <v>19.100000000000001</v>
      </c>
      <c r="E24" s="36">
        <v>33.200000000000003</v>
      </c>
    </row>
    <row r="25" spans="1:5">
      <c r="A25" s="29">
        <v>42339</v>
      </c>
      <c r="B25" s="31">
        <v>916</v>
      </c>
      <c r="C25" s="31">
        <v>3862</v>
      </c>
      <c r="D25" s="36">
        <v>19.2</v>
      </c>
      <c r="E25" s="36">
        <v>32.6</v>
      </c>
    </row>
    <row r="26" spans="1:5">
      <c r="A26" s="29">
        <v>42370</v>
      </c>
      <c r="B26" s="31">
        <v>907</v>
      </c>
      <c r="C26" s="31">
        <v>3825</v>
      </c>
      <c r="D26" s="36">
        <v>19.2</v>
      </c>
      <c r="E26" s="36">
        <v>32.299999999999997</v>
      </c>
    </row>
    <row r="27" spans="1:5">
      <c r="A27" s="29">
        <v>42401</v>
      </c>
      <c r="B27" s="31">
        <v>877</v>
      </c>
      <c r="C27" s="31">
        <v>3837</v>
      </c>
      <c r="D27" s="36">
        <v>18.600000000000001</v>
      </c>
      <c r="E27" s="36">
        <v>32.4</v>
      </c>
    </row>
    <row r="28" spans="1:5">
      <c r="A28" s="29">
        <v>42430</v>
      </c>
      <c r="B28" s="31">
        <v>808</v>
      </c>
      <c r="C28" s="31">
        <v>3950</v>
      </c>
      <c r="D28" s="36">
        <v>17</v>
      </c>
      <c r="E28" s="36">
        <v>33.299999999999997</v>
      </c>
    </row>
    <row r="29" spans="1:5">
      <c r="A29" s="29">
        <v>42461</v>
      </c>
      <c r="B29" s="31">
        <v>778</v>
      </c>
      <c r="C29" s="31">
        <v>4089</v>
      </c>
      <c r="D29" s="36">
        <v>16</v>
      </c>
      <c r="E29" s="36">
        <v>34.5</v>
      </c>
    </row>
    <row r="30" spans="1:5">
      <c r="A30" s="29">
        <v>42491</v>
      </c>
      <c r="B30" s="31">
        <v>879</v>
      </c>
      <c r="C30" s="31">
        <v>4183</v>
      </c>
      <c r="D30" s="36">
        <v>17.399999999999999</v>
      </c>
      <c r="E30" s="36">
        <v>35.299999999999997</v>
      </c>
    </row>
    <row r="31" spans="1:5">
      <c r="A31" s="29">
        <v>42522</v>
      </c>
      <c r="B31" s="31">
        <v>1009</v>
      </c>
      <c r="C31" s="31">
        <v>4201</v>
      </c>
      <c r="D31" s="36">
        <v>19.399999999999999</v>
      </c>
      <c r="E31" s="36">
        <v>35.5</v>
      </c>
    </row>
    <row r="32" spans="1:5">
      <c r="A32" s="29">
        <v>42552</v>
      </c>
      <c r="B32" s="31">
        <v>1070</v>
      </c>
      <c r="C32" s="31">
        <v>4330</v>
      </c>
      <c r="D32" s="36">
        <v>19.8</v>
      </c>
      <c r="E32" s="36">
        <v>36.5</v>
      </c>
    </row>
    <row r="33" spans="1:5">
      <c r="A33" s="29">
        <v>42583</v>
      </c>
      <c r="B33" s="31">
        <v>1065</v>
      </c>
      <c r="C33" s="31">
        <v>4282</v>
      </c>
      <c r="D33" s="36">
        <v>19.899999999999999</v>
      </c>
      <c r="E33" s="36">
        <v>36.1</v>
      </c>
    </row>
    <row r="34" spans="1:5">
      <c r="A34" s="29">
        <v>42614</v>
      </c>
      <c r="B34" s="31">
        <v>1034</v>
      </c>
      <c r="C34" s="31">
        <v>4171</v>
      </c>
      <c r="D34" s="36">
        <v>19.899999999999999</v>
      </c>
      <c r="E34" s="36">
        <v>35.1</v>
      </c>
    </row>
    <row r="35" spans="1:5">
      <c r="A35" s="29">
        <v>42644</v>
      </c>
      <c r="B35" s="31">
        <v>1079</v>
      </c>
      <c r="C35" s="31">
        <v>4003</v>
      </c>
      <c r="D35" s="36">
        <v>21.2</v>
      </c>
      <c r="E35" s="36">
        <v>33.700000000000003</v>
      </c>
    </row>
    <row r="36" spans="1:5">
      <c r="A36" s="29">
        <v>42675</v>
      </c>
      <c r="B36" s="31">
        <v>1128</v>
      </c>
      <c r="C36" s="31">
        <v>3873</v>
      </c>
      <c r="D36" s="36">
        <v>22.6</v>
      </c>
      <c r="E36" s="36">
        <v>32.6</v>
      </c>
    </row>
    <row r="37" spans="1:5">
      <c r="A37" s="29">
        <v>42705</v>
      </c>
      <c r="B37" s="33">
        <v>1186</v>
      </c>
      <c r="C37" s="33">
        <v>3759</v>
      </c>
      <c r="D37" s="38">
        <v>24</v>
      </c>
      <c r="E37" s="38">
        <v>31.6</v>
      </c>
    </row>
    <row r="38" spans="1:5">
      <c r="A38" s="29">
        <v>42736</v>
      </c>
      <c r="B38" s="33">
        <v>1192</v>
      </c>
      <c r="C38" s="33">
        <v>3666</v>
      </c>
      <c r="D38" s="38">
        <v>24.5</v>
      </c>
      <c r="E38" s="38">
        <v>30.9</v>
      </c>
    </row>
    <row r="39" spans="1:5">
      <c r="A39" s="29">
        <v>42767</v>
      </c>
      <c r="B39" s="33">
        <v>1127</v>
      </c>
      <c r="C39" s="33">
        <v>3718</v>
      </c>
      <c r="D39" s="38">
        <v>23.257718841999999</v>
      </c>
      <c r="E39" s="38">
        <v>31.312879527</v>
      </c>
    </row>
    <row r="40" spans="1:5">
      <c r="A40" s="29">
        <v>42795</v>
      </c>
      <c r="B40" s="33">
        <v>1041</v>
      </c>
      <c r="C40" s="33">
        <v>3833</v>
      </c>
      <c r="D40" s="38">
        <v>21.355742099</v>
      </c>
      <c r="E40" s="38">
        <v>32.283569774999997</v>
      </c>
    </row>
    <row r="41" spans="1:5">
      <c r="A41" s="29">
        <v>42826</v>
      </c>
      <c r="B41" s="33">
        <v>973</v>
      </c>
      <c r="C41" s="33">
        <v>3950</v>
      </c>
      <c r="D41" s="38">
        <v>19.755529384999999</v>
      </c>
      <c r="E41" s="38">
        <v>33.266406463000003</v>
      </c>
    </row>
    <row r="42" spans="1:5">
      <c r="A42" s="29">
        <v>42856</v>
      </c>
      <c r="B42" s="33">
        <v>1022</v>
      </c>
      <c r="C42" s="33">
        <v>4128</v>
      </c>
      <c r="D42" s="38">
        <v>19.838659528000001</v>
      </c>
      <c r="E42" s="38">
        <v>34.763224555999997</v>
      </c>
    </row>
    <row r="43" spans="1:5">
      <c r="A43" s="29">
        <v>42887</v>
      </c>
      <c r="B43" s="33">
        <v>1113</v>
      </c>
      <c r="C43" s="33">
        <v>4286</v>
      </c>
      <c r="D43" s="38">
        <v>20.609166414000001</v>
      </c>
      <c r="E43" s="38">
        <v>36.096020564</v>
      </c>
    </row>
    <row r="44" spans="1:5">
      <c r="A44" s="29">
        <v>42917</v>
      </c>
      <c r="B44" s="33">
        <v>1190</v>
      </c>
      <c r="C44" s="33">
        <v>4454</v>
      </c>
      <c r="D44" s="38">
        <v>21.1</v>
      </c>
      <c r="E44" s="38">
        <v>37.5</v>
      </c>
    </row>
    <row r="45" spans="1:5">
      <c r="A45" s="29">
        <v>42948</v>
      </c>
      <c r="B45" s="33">
        <v>1144</v>
      </c>
      <c r="C45" s="33">
        <v>4398</v>
      </c>
      <c r="D45" s="38">
        <v>20.649101308999999</v>
      </c>
      <c r="E45" s="38">
        <v>37.033036099999997</v>
      </c>
    </row>
    <row r="46" spans="1:5">
      <c r="A46" s="29">
        <v>42979</v>
      </c>
      <c r="B46" s="33">
        <v>1073</v>
      </c>
      <c r="C46" s="33">
        <v>4285</v>
      </c>
      <c r="D46" s="38">
        <v>20.031932808000001</v>
      </c>
      <c r="E46" s="38">
        <v>36.084231154999998</v>
      </c>
    </row>
    <row r="47" spans="1:5">
      <c r="A47" s="29">
        <v>43009</v>
      </c>
      <c r="B47" s="33">
        <v>987</v>
      </c>
      <c r="C47" s="33">
        <v>4121</v>
      </c>
      <c r="D47" s="38">
        <v>19.31547127</v>
      </c>
      <c r="E47" s="38">
        <v>34.700207143</v>
      </c>
    </row>
    <row r="48" spans="1:5">
      <c r="A48" s="29">
        <v>43040</v>
      </c>
      <c r="B48" s="33">
        <v>976</v>
      </c>
      <c r="C48" s="33">
        <v>4073</v>
      </c>
      <c r="D48" s="38">
        <v>19.333054488999998</v>
      </c>
      <c r="E48" s="38">
        <v>34.291418618999998</v>
      </c>
    </row>
    <row r="49" spans="1:5">
      <c r="A49" s="29">
        <v>43070</v>
      </c>
      <c r="B49" s="33">
        <v>953</v>
      </c>
      <c r="C49" s="33">
        <v>4001</v>
      </c>
      <c r="D49" s="38">
        <v>19.229514180999999</v>
      </c>
      <c r="E49" s="38">
        <v>33.686498837999999</v>
      </c>
    </row>
    <row r="50" spans="1:5">
      <c r="A50" s="29">
        <v>43101</v>
      </c>
      <c r="B50" s="33">
        <v>971</v>
      </c>
      <c r="C50" s="33">
        <v>3901</v>
      </c>
      <c r="D50" s="38">
        <v>19.936076293999999</v>
      </c>
      <c r="E50" s="38">
        <v>32.865139657999997</v>
      </c>
    </row>
    <row r="51" spans="1:5">
      <c r="A51" s="29">
        <v>43132</v>
      </c>
      <c r="B51" s="33">
        <v>925</v>
      </c>
      <c r="C51" s="33">
        <v>3942</v>
      </c>
      <c r="D51" s="38">
        <v>19.004786405000001</v>
      </c>
      <c r="E51" s="38">
        <v>33.253679970999997</v>
      </c>
    </row>
    <row r="52" spans="1:5">
      <c r="A52" s="29">
        <v>43160</v>
      </c>
      <c r="B52" s="33">
        <v>866</v>
      </c>
      <c r="C52" s="33">
        <v>4035</v>
      </c>
      <c r="D52" s="38">
        <v>17.674872787000002</v>
      </c>
      <c r="E52" s="38">
        <v>34.078094823000001</v>
      </c>
    </row>
    <row r="53" spans="1:5">
      <c r="A53" s="29">
        <v>43191</v>
      </c>
      <c r="B53" s="33">
        <v>839</v>
      </c>
      <c r="C53" s="33">
        <v>4133</v>
      </c>
      <c r="D53" s="38">
        <v>16.8666268725012</v>
      </c>
      <c r="E53" s="38">
        <v>34.953708032311603</v>
      </c>
    </row>
    <row r="54" spans="1:5">
      <c r="A54" s="29">
        <v>43221</v>
      </c>
      <c r="B54" s="33">
        <v>904</v>
      </c>
      <c r="C54" s="33">
        <v>4191</v>
      </c>
      <c r="D54" s="38">
        <v>17.751412512999998</v>
      </c>
      <c r="E54" s="38">
        <v>35.487641187000001</v>
      </c>
    </row>
    <row r="55" spans="1:5">
      <c r="A55" s="29">
        <v>43252</v>
      </c>
      <c r="B55" s="33">
        <v>1048</v>
      </c>
      <c r="C55" s="33">
        <v>4369</v>
      </c>
      <c r="D55" s="38">
        <v>19.353079674</v>
      </c>
      <c r="E55" s="38">
        <v>37.046999802000002</v>
      </c>
    </row>
    <row r="56" spans="1:5">
      <c r="A56" s="29">
        <v>43282</v>
      </c>
      <c r="B56" s="33">
        <v>1121</v>
      </c>
      <c r="C56" s="33">
        <v>4507</v>
      </c>
      <c r="D56" s="38">
        <v>19.913341975000002</v>
      </c>
      <c r="E56" s="38">
        <v>38.263888354000002</v>
      </c>
    </row>
    <row r="57" spans="1:5">
      <c r="A57" s="29">
        <v>43313</v>
      </c>
      <c r="B57" s="33">
        <v>1174</v>
      </c>
      <c r="C57" s="33">
        <v>4465</v>
      </c>
      <c r="D57" s="38">
        <v>20.818197026</v>
      </c>
      <c r="E57" s="38">
        <v>37.958919704000003</v>
      </c>
    </row>
    <row r="58" spans="1:5">
      <c r="A58" s="29">
        <v>43344</v>
      </c>
      <c r="B58" s="33">
        <v>1167</v>
      </c>
      <c r="C58" s="33">
        <v>4244</v>
      </c>
      <c r="D58" s="38">
        <v>21.562491959999999</v>
      </c>
      <c r="E58" s="38">
        <v>36.129712642999998</v>
      </c>
    </row>
    <row r="59" spans="1:5">
      <c r="A59" s="29">
        <v>43374</v>
      </c>
      <c r="B59" s="33">
        <v>1167</v>
      </c>
      <c r="C59" s="33">
        <v>4070</v>
      </c>
      <c r="D59" s="38">
        <v>22.284273655</v>
      </c>
      <c r="E59" s="38">
        <v>34.696683026000002</v>
      </c>
    </row>
    <row r="60" spans="1:5">
      <c r="A60" s="29">
        <v>43405</v>
      </c>
      <c r="B60" s="33">
        <v>1202</v>
      </c>
      <c r="C60" s="33">
        <v>3900</v>
      </c>
      <c r="D60" s="38">
        <v>23.555811276</v>
      </c>
      <c r="E60" s="38">
        <v>33.283794874999998</v>
      </c>
    </row>
    <row r="61" spans="1:5">
      <c r="A61" s="29">
        <v>43435</v>
      </c>
      <c r="B61" s="33">
        <v>1230</v>
      </c>
      <c r="C61" s="33">
        <v>3795</v>
      </c>
      <c r="D61" s="38">
        <v>24.480257195</v>
      </c>
      <c r="E61" s="38">
        <v>32.436207035999999</v>
      </c>
    </row>
    <row r="62" spans="1:5">
      <c r="A62" s="29">
        <v>43466</v>
      </c>
      <c r="B62" s="33">
        <v>1332</v>
      </c>
      <c r="C62" s="33">
        <v>3652</v>
      </c>
      <c r="D62" s="38">
        <v>26.733635327999998</v>
      </c>
      <c r="E62" s="38">
        <v>31.237519849000002</v>
      </c>
    </row>
    <row r="63" spans="1:5">
      <c r="A63" s="29">
        <v>43497</v>
      </c>
      <c r="B63" s="33">
        <v>1319</v>
      </c>
      <c r="C63" s="33">
        <v>3738</v>
      </c>
      <c r="D63" s="38">
        <v>26.086721191999999</v>
      </c>
      <c r="E63" s="38">
        <v>31.983821675000002</v>
      </c>
    </row>
    <row r="64" spans="1:5">
      <c r="A64" s="29">
        <v>43525</v>
      </c>
      <c r="B64" s="33">
        <v>1280</v>
      </c>
      <c r="C64" s="33">
        <v>3798</v>
      </c>
      <c r="D64" s="38">
        <v>25.201347359</v>
      </c>
      <c r="E64" s="38">
        <v>32.507982646000002</v>
      </c>
    </row>
    <row r="65" spans="1:5">
      <c r="A65" s="29">
        <v>43556</v>
      </c>
      <c r="B65" s="33">
        <v>1169</v>
      </c>
      <c r="C65" s="33">
        <v>3866</v>
      </c>
      <c r="D65" s="38">
        <v>23.226321685999999</v>
      </c>
      <c r="E65" s="38">
        <v>33.102878298999997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5"/>
  <sheetViews>
    <sheetView workbookViewId="0">
      <selection activeCell="E17" sqref="E17"/>
    </sheetView>
  </sheetViews>
  <sheetFormatPr defaultRowHeight="15"/>
  <cols>
    <col min="1" max="1" width="44.5703125" style="24" customWidth="1"/>
    <col min="2" max="2" width="13.28515625" style="24" customWidth="1"/>
    <col min="3" max="3" width="16.85546875" style="24" customWidth="1"/>
    <col min="4" max="4" width="16.28515625" style="24" customWidth="1"/>
    <col min="5" max="5" width="36.5703125" style="24" customWidth="1"/>
    <col min="6" max="16384" width="9.140625" style="24"/>
  </cols>
  <sheetData>
    <row r="1" spans="1:5" ht="30">
      <c r="A1" s="28" t="s">
        <v>0</v>
      </c>
      <c r="B1" s="28" t="s">
        <v>88</v>
      </c>
      <c r="C1" s="34" t="s">
        <v>89</v>
      </c>
      <c r="D1" s="34" t="s">
        <v>90</v>
      </c>
      <c r="E1" s="34" t="s">
        <v>91</v>
      </c>
    </row>
    <row r="2" spans="1:5">
      <c r="A2" s="29">
        <v>41640</v>
      </c>
      <c r="B2" s="31">
        <v>490</v>
      </c>
      <c r="C2" s="31">
        <v>2456</v>
      </c>
      <c r="D2" s="36">
        <v>16.600000000000001</v>
      </c>
      <c r="E2" s="36">
        <v>42</v>
      </c>
    </row>
    <row r="3" spans="1:5">
      <c r="A3" s="29">
        <v>41671</v>
      </c>
      <c r="B3" s="30">
        <v>481</v>
      </c>
      <c r="C3" s="30">
        <v>2505</v>
      </c>
      <c r="D3" s="37">
        <v>16.100000000000001</v>
      </c>
      <c r="E3" s="37">
        <v>42.8</v>
      </c>
    </row>
    <row r="4" spans="1:5">
      <c r="A4" s="29">
        <v>41699</v>
      </c>
      <c r="B4" s="31">
        <v>475</v>
      </c>
      <c r="C4" s="31">
        <v>2557</v>
      </c>
      <c r="D4" s="36">
        <v>15.7</v>
      </c>
      <c r="E4" s="36">
        <v>43.7</v>
      </c>
    </row>
    <row r="5" spans="1:5">
      <c r="A5" s="29">
        <v>41730</v>
      </c>
      <c r="B5" s="31">
        <v>464</v>
      </c>
      <c r="C5" s="31">
        <v>2617</v>
      </c>
      <c r="D5" s="36">
        <v>15.1</v>
      </c>
      <c r="E5" s="36">
        <v>44.7</v>
      </c>
    </row>
    <row r="6" spans="1:5">
      <c r="A6" s="29">
        <v>41760</v>
      </c>
      <c r="B6" s="31">
        <v>489</v>
      </c>
      <c r="C6" s="31">
        <v>2720</v>
      </c>
      <c r="D6" s="36">
        <v>15.2</v>
      </c>
      <c r="E6" s="36">
        <v>46.4</v>
      </c>
    </row>
    <row r="7" spans="1:5">
      <c r="A7" s="29">
        <v>41791</v>
      </c>
      <c r="B7" s="31">
        <v>539</v>
      </c>
      <c r="C7" s="31">
        <v>2806</v>
      </c>
      <c r="D7" s="36">
        <v>16.100000000000001</v>
      </c>
      <c r="E7" s="36">
        <v>47.8</v>
      </c>
    </row>
    <row r="8" spans="1:5">
      <c r="A8" s="29">
        <v>41821</v>
      </c>
      <c r="B8" s="31">
        <v>593</v>
      </c>
      <c r="C8" s="31">
        <v>2845</v>
      </c>
      <c r="D8" s="36">
        <v>17.3</v>
      </c>
      <c r="E8" s="36">
        <v>48.5</v>
      </c>
    </row>
    <row r="9" spans="1:5">
      <c r="A9" s="29">
        <v>41852</v>
      </c>
      <c r="B9" s="31">
        <v>582</v>
      </c>
      <c r="C9" s="31">
        <v>2814</v>
      </c>
      <c r="D9" s="36">
        <v>17.100000000000001</v>
      </c>
      <c r="E9" s="36">
        <v>47.9</v>
      </c>
    </row>
    <row r="10" spans="1:5">
      <c r="A10" s="29">
        <v>41883</v>
      </c>
      <c r="B10" s="31">
        <v>546</v>
      </c>
      <c r="C10" s="31">
        <v>2734</v>
      </c>
      <c r="D10" s="36">
        <v>16.600000000000001</v>
      </c>
      <c r="E10" s="36">
        <v>46.5</v>
      </c>
    </row>
    <row r="11" spans="1:5">
      <c r="A11" s="29">
        <v>41913</v>
      </c>
      <c r="B11" s="31">
        <v>530</v>
      </c>
      <c r="C11" s="31">
        <v>2600</v>
      </c>
      <c r="D11" s="36">
        <v>16.899999999999999</v>
      </c>
      <c r="E11" s="36">
        <v>44.2</v>
      </c>
    </row>
    <row r="12" spans="1:5">
      <c r="A12" s="29">
        <v>41944</v>
      </c>
      <c r="B12" s="31">
        <v>553</v>
      </c>
      <c r="C12" s="31">
        <v>2511</v>
      </c>
      <c r="D12" s="36">
        <v>18.100000000000001</v>
      </c>
      <c r="E12" s="36">
        <v>42.7</v>
      </c>
    </row>
    <row r="13" spans="1:5">
      <c r="A13" s="29">
        <v>41974</v>
      </c>
      <c r="B13" s="31">
        <v>580</v>
      </c>
      <c r="C13" s="31">
        <v>2485</v>
      </c>
      <c r="D13" s="36">
        <v>18.899999999999999</v>
      </c>
      <c r="E13" s="36">
        <v>42.2</v>
      </c>
    </row>
    <row r="14" spans="1:5">
      <c r="A14" s="29">
        <v>42005</v>
      </c>
      <c r="B14" s="31">
        <v>568</v>
      </c>
      <c r="C14" s="31">
        <v>2474</v>
      </c>
      <c r="D14" s="36">
        <v>18.7</v>
      </c>
      <c r="E14" s="36">
        <v>42</v>
      </c>
    </row>
    <row r="15" spans="1:5">
      <c r="A15" s="29">
        <v>42036</v>
      </c>
      <c r="B15" s="31">
        <v>541</v>
      </c>
      <c r="C15" s="31">
        <v>2453</v>
      </c>
      <c r="D15" s="36">
        <v>18.100000000000001</v>
      </c>
      <c r="E15" s="36">
        <v>41.6</v>
      </c>
    </row>
    <row r="16" spans="1:5">
      <c r="A16" s="29">
        <v>42064</v>
      </c>
      <c r="B16" s="31">
        <v>495</v>
      </c>
      <c r="C16" s="31">
        <v>2497</v>
      </c>
      <c r="D16" s="36">
        <v>16.600000000000001</v>
      </c>
      <c r="E16" s="36">
        <v>42.4</v>
      </c>
    </row>
    <row r="17" spans="1:7">
      <c r="A17" s="29">
        <v>42095</v>
      </c>
      <c r="B17" s="31">
        <v>452</v>
      </c>
      <c r="C17" s="31">
        <v>2559</v>
      </c>
      <c r="D17" s="36">
        <v>15</v>
      </c>
      <c r="E17" s="36">
        <v>43.4</v>
      </c>
    </row>
    <row r="18" spans="1:7">
      <c r="A18" s="29">
        <v>42125</v>
      </c>
      <c r="B18" s="31">
        <v>462</v>
      </c>
      <c r="C18" s="31">
        <v>2660</v>
      </c>
      <c r="D18" s="36">
        <v>14.8</v>
      </c>
      <c r="E18" s="36">
        <v>45.1</v>
      </c>
    </row>
    <row r="19" spans="1:7">
      <c r="A19" s="29">
        <v>42156</v>
      </c>
      <c r="B19" s="31">
        <v>511</v>
      </c>
      <c r="C19" s="31">
        <v>2791</v>
      </c>
      <c r="D19" s="36">
        <v>15.5</v>
      </c>
      <c r="E19" s="36">
        <v>47.2</v>
      </c>
    </row>
    <row r="20" spans="1:7">
      <c r="A20" s="29">
        <v>42186</v>
      </c>
      <c r="B20" s="31">
        <v>550</v>
      </c>
      <c r="C20" s="31">
        <v>2970</v>
      </c>
      <c r="D20" s="36">
        <v>15.6</v>
      </c>
      <c r="E20" s="36">
        <v>50.2</v>
      </c>
    </row>
    <row r="21" spans="1:7">
      <c r="A21" s="29">
        <v>42217</v>
      </c>
      <c r="B21" s="31">
        <v>551</v>
      </c>
      <c r="C21" s="31">
        <v>2972</v>
      </c>
      <c r="D21" s="36">
        <v>15.6</v>
      </c>
      <c r="E21" s="36">
        <v>50.2</v>
      </c>
    </row>
    <row r="22" spans="1:7">
      <c r="A22" s="29">
        <v>42248</v>
      </c>
      <c r="B22" s="31">
        <v>541</v>
      </c>
      <c r="C22" s="31">
        <v>2891</v>
      </c>
      <c r="D22" s="36">
        <v>15.8</v>
      </c>
      <c r="E22" s="36">
        <v>48.8</v>
      </c>
    </row>
    <row r="23" spans="1:7">
      <c r="A23" s="29">
        <v>42278</v>
      </c>
      <c r="B23" s="31">
        <v>556</v>
      </c>
      <c r="C23" s="31">
        <v>2673</v>
      </c>
      <c r="D23" s="36">
        <v>17.2</v>
      </c>
      <c r="E23" s="36">
        <v>45.1</v>
      </c>
      <c r="F23" s="38"/>
      <c r="G23" s="38"/>
    </row>
    <row r="24" spans="1:7">
      <c r="A24" s="29">
        <v>42309</v>
      </c>
      <c r="B24" s="31">
        <v>552</v>
      </c>
      <c r="C24" s="31">
        <v>2573</v>
      </c>
      <c r="D24" s="36">
        <v>17.7</v>
      </c>
      <c r="E24" s="36">
        <v>43.4</v>
      </c>
    </row>
    <row r="25" spans="1:7">
      <c r="A25" s="29">
        <v>42339</v>
      </c>
      <c r="B25" s="31">
        <v>566</v>
      </c>
      <c r="C25" s="31">
        <v>2519</v>
      </c>
      <c r="D25" s="36">
        <v>18.3</v>
      </c>
      <c r="E25" s="36">
        <v>42.4</v>
      </c>
    </row>
    <row r="26" spans="1:7">
      <c r="A26" s="29">
        <v>42370</v>
      </c>
      <c r="B26" s="31">
        <v>564</v>
      </c>
      <c r="C26" s="31">
        <v>2496</v>
      </c>
      <c r="D26" s="36">
        <v>18.399999999999999</v>
      </c>
      <c r="E26" s="36">
        <v>42</v>
      </c>
    </row>
    <row r="27" spans="1:7">
      <c r="A27" s="29">
        <v>42401</v>
      </c>
      <c r="B27" s="31">
        <v>531</v>
      </c>
      <c r="C27" s="31">
        <v>2513</v>
      </c>
      <c r="D27" s="36">
        <v>17.399999999999999</v>
      </c>
      <c r="E27" s="36">
        <v>42.3</v>
      </c>
    </row>
    <row r="28" spans="1:7">
      <c r="A28" s="29">
        <v>42430</v>
      </c>
      <c r="B28" s="31">
        <v>487</v>
      </c>
      <c r="C28" s="31">
        <v>2608</v>
      </c>
      <c r="D28" s="36">
        <v>15.7</v>
      </c>
      <c r="E28" s="36">
        <v>43.8</v>
      </c>
    </row>
    <row r="29" spans="1:7">
      <c r="A29" s="29">
        <v>42461</v>
      </c>
      <c r="B29" s="31">
        <v>449</v>
      </c>
      <c r="C29" s="31">
        <v>2687</v>
      </c>
      <c r="D29" s="36">
        <v>14.3</v>
      </c>
      <c r="E29" s="36">
        <v>45.1</v>
      </c>
    </row>
    <row r="30" spans="1:7">
      <c r="A30" s="29">
        <v>42491</v>
      </c>
      <c r="B30" s="31">
        <v>517</v>
      </c>
      <c r="C30" s="31">
        <v>2764</v>
      </c>
      <c r="D30" s="36">
        <v>15.8</v>
      </c>
      <c r="E30" s="36">
        <v>46.4</v>
      </c>
    </row>
    <row r="31" spans="1:7">
      <c r="A31" s="29">
        <v>42522</v>
      </c>
      <c r="B31" s="31">
        <v>579</v>
      </c>
      <c r="C31" s="31">
        <v>2752</v>
      </c>
      <c r="D31" s="36">
        <v>17.399999999999999</v>
      </c>
      <c r="E31" s="36">
        <v>46.2</v>
      </c>
    </row>
    <row r="32" spans="1:7">
      <c r="A32" s="29">
        <v>42552</v>
      </c>
      <c r="B32" s="31">
        <v>600</v>
      </c>
      <c r="C32" s="31">
        <v>2888</v>
      </c>
      <c r="D32" s="36">
        <v>17.2</v>
      </c>
      <c r="E32" s="36">
        <v>48.4</v>
      </c>
    </row>
    <row r="33" spans="1:5">
      <c r="A33" s="29">
        <v>42583</v>
      </c>
      <c r="B33" s="31">
        <v>581</v>
      </c>
      <c r="C33" s="31">
        <v>2835</v>
      </c>
      <c r="D33" s="36">
        <v>17</v>
      </c>
      <c r="E33" s="36">
        <v>47.5</v>
      </c>
    </row>
    <row r="34" spans="1:5">
      <c r="A34" s="29">
        <v>42614</v>
      </c>
      <c r="B34" s="31">
        <v>553</v>
      </c>
      <c r="C34" s="31">
        <v>2774</v>
      </c>
      <c r="D34" s="36">
        <v>16.600000000000001</v>
      </c>
      <c r="E34" s="36">
        <v>46.4</v>
      </c>
    </row>
    <row r="35" spans="1:5">
      <c r="A35" s="29">
        <v>42644</v>
      </c>
      <c r="B35" s="31">
        <v>580</v>
      </c>
      <c r="C35" s="31">
        <v>2658</v>
      </c>
      <c r="D35" s="36">
        <v>17.899999999999999</v>
      </c>
      <c r="E35" s="36">
        <v>44.4</v>
      </c>
    </row>
    <row r="36" spans="1:5">
      <c r="A36" s="29">
        <v>42675</v>
      </c>
      <c r="B36" s="31">
        <v>615</v>
      </c>
      <c r="C36" s="31">
        <v>2590</v>
      </c>
      <c r="D36" s="36">
        <v>19.2</v>
      </c>
      <c r="E36" s="36">
        <v>43.3</v>
      </c>
    </row>
    <row r="37" spans="1:5">
      <c r="A37" s="29">
        <v>42705</v>
      </c>
      <c r="B37" s="33">
        <v>679</v>
      </c>
      <c r="C37" s="33">
        <v>2508</v>
      </c>
      <c r="D37" s="38">
        <v>21.3</v>
      </c>
      <c r="E37" s="38">
        <v>41.9</v>
      </c>
    </row>
    <row r="38" spans="1:5">
      <c r="A38" s="29">
        <v>42736</v>
      </c>
      <c r="B38" s="33">
        <v>710</v>
      </c>
      <c r="C38" s="33">
        <v>2436</v>
      </c>
      <c r="D38" s="38">
        <v>22.6</v>
      </c>
      <c r="E38" s="38">
        <v>40.6</v>
      </c>
    </row>
    <row r="39" spans="1:5">
      <c r="A39" s="29">
        <v>42767</v>
      </c>
      <c r="B39" s="33">
        <v>677</v>
      </c>
      <c r="C39" s="33">
        <v>2476</v>
      </c>
      <c r="D39" s="38">
        <v>21.483348549999999</v>
      </c>
      <c r="E39" s="38">
        <v>41.250552608</v>
      </c>
    </row>
    <row r="40" spans="1:5">
      <c r="A40" s="29">
        <v>42795</v>
      </c>
      <c r="B40" s="33">
        <v>609</v>
      </c>
      <c r="C40" s="33">
        <v>2541</v>
      </c>
      <c r="D40" s="38">
        <v>19.333225904999999</v>
      </c>
      <c r="E40" s="38">
        <v>42.303503376999998</v>
      </c>
    </row>
    <row r="41" spans="1:5">
      <c r="A41" s="29">
        <v>42826</v>
      </c>
      <c r="B41" s="33">
        <v>550</v>
      </c>
      <c r="C41" s="33">
        <v>2653</v>
      </c>
      <c r="D41" s="38">
        <v>17.162273445</v>
      </c>
      <c r="E41" s="38">
        <v>44.141860203999997</v>
      </c>
    </row>
    <row r="42" spans="1:5">
      <c r="A42" s="29">
        <v>42856</v>
      </c>
      <c r="B42" s="33">
        <v>566</v>
      </c>
      <c r="C42" s="33">
        <v>2757</v>
      </c>
      <c r="D42" s="38">
        <v>17.021683853999999</v>
      </c>
      <c r="E42" s="38">
        <v>45.839337243000003</v>
      </c>
    </row>
    <row r="43" spans="1:5">
      <c r="A43" s="29">
        <v>42887</v>
      </c>
      <c r="B43" s="33">
        <v>601</v>
      </c>
      <c r="C43" s="33">
        <v>2887</v>
      </c>
      <c r="D43" s="38">
        <v>17.224896096999998</v>
      </c>
      <c r="E43" s="38">
        <v>47.973412332999999</v>
      </c>
    </row>
    <row r="44" spans="1:5">
      <c r="A44" s="29">
        <v>42917</v>
      </c>
      <c r="B44" s="33">
        <v>641</v>
      </c>
      <c r="C44" s="33">
        <v>3009</v>
      </c>
      <c r="D44" s="38">
        <v>17.600000000000001</v>
      </c>
      <c r="E44" s="38">
        <v>50</v>
      </c>
    </row>
    <row r="45" spans="1:5">
      <c r="A45" s="29">
        <v>42948</v>
      </c>
      <c r="B45" s="33">
        <v>602</v>
      </c>
      <c r="C45" s="33">
        <v>2981</v>
      </c>
      <c r="D45" s="38">
        <v>16.810695815999999</v>
      </c>
      <c r="E45" s="38">
        <v>49.467670122000001</v>
      </c>
    </row>
    <row r="46" spans="1:5">
      <c r="A46" s="29">
        <v>42979</v>
      </c>
      <c r="B46" s="33">
        <v>567</v>
      </c>
      <c r="C46" s="33">
        <v>2893</v>
      </c>
      <c r="D46" s="38">
        <v>16.383478982</v>
      </c>
      <c r="E46" s="38">
        <v>47.963986951999999</v>
      </c>
    </row>
    <row r="47" spans="1:5">
      <c r="A47" s="29">
        <v>43009</v>
      </c>
      <c r="B47" s="33">
        <v>518</v>
      </c>
      <c r="C47" s="33">
        <v>2741</v>
      </c>
      <c r="D47" s="38">
        <v>15.891992531</v>
      </c>
      <c r="E47" s="38">
        <v>45.417918247999999</v>
      </c>
    </row>
    <row r="48" spans="1:5">
      <c r="A48" s="29">
        <v>43040</v>
      </c>
      <c r="B48" s="33">
        <v>523</v>
      </c>
      <c r="C48" s="33">
        <v>2711</v>
      </c>
      <c r="D48" s="38">
        <v>16.17255548</v>
      </c>
      <c r="E48" s="38">
        <v>44.891817678999999</v>
      </c>
    </row>
    <row r="49" spans="1:5">
      <c r="A49" s="29">
        <v>43070</v>
      </c>
      <c r="B49" s="33">
        <v>524</v>
      </c>
      <c r="C49" s="33">
        <v>2652</v>
      </c>
      <c r="D49" s="38">
        <v>16.487550548000002</v>
      </c>
      <c r="E49" s="38">
        <v>43.875359275999998</v>
      </c>
    </row>
    <row r="50" spans="1:5">
      <c r="A50" s="29">
        <v>43101</v>
      </c>
      <c r="B50" s="33">
        <v>547</v>
      </c>
      <c r="C50" s="33">
        <v>2592</v>
      </c>
      <c r="D50" s="38">
        <v>17.428438163999999</v>
      </c>
      <c r="E50" s="38">
        <v>42.907078300000002</v>
      </c>
    </row>
    <row r="51" spans="1:5">
      <c r="A51" s="29">
        <v>43132</v>
      </c>
      <c r="B51" s="33">
        <v>521</v>
      </c>
      <c r="C51" s="33">
        <v>2634</v>
      </c>
      <c r="D51" s="38">
        <v>16.509792917999999</v>
      </c>
      <c r="E51" s="38">
        <v>43.688468489000002</v>
      </c>
    </row>
    <row r="52" spans="1:5">
      <c r="A52" s="29">
        <v>43160</v>
      </c>
      <c r="B52" s="33">
        <v>475</v>
      </c>
      <c r="C52" s="33">
        <v>2700</v>
      </c>
      <c r="D52" s="38">
        <v>14.952572821</v>
      </c>
      <c r="E52" s="38">
        <v>44.852172879000001</v>
      </c>
    </row>
    <row r="53" spans="1:5">
      <c r="A53" s="29">
        <v>43191</v>
      </c>
      <c r="B53" s="33">
        <v>457</v>
      </c>
      <c r="C53" s="33">
        <v>2781</v>
      </c>
      <c r="D53" s="38">
        <v>14.102484808314401</v>
      </c>
      <c r="E53" s="38">
        <v>46.281728708693997</v>
      </c>
    </row>
    <row r="54" spans="1:5">
      <c r="A54" s="29">
        <v>43221</v>
      </c>
      <c r="B54" s="33">
        <v>487</v>
      </c>
      <c r="C54" s="33">
        <v>2809</v>
      </c>
      <c r="D54" s="38">
        <v>14.779480652</v>
      </c>
      <c r="E54" s="38">
        <v>46.822901901999998</v>
      </c>
    </row>
    <row r="55" spans="1:5">
      <c r="A55" s="29">
        <v>43252</v>
      </c>
      <c r="B55" s="33">
        <v>583</v>
      </c>
      <c r="C55" s="33">
        <v>2946</v>
      </c>
      <c r="D55" s="38">
        <v>16.526886636</v>
      </c>
      <c r="E55" s="38">
        <v>49.186349794000002</v>
      </c>
    </row>
    <row r="56" spans="1:5">
      <c r="A56" s="29">
        <v>43282</v>
      </c>
      <c r="B56" s="33">
        <v>623</v>
      </c>
      <c r="C56" s="33">
        <v>3063</v>
      </c>
      <c r="D56" s="38">
        <v>16.906964554000002</v>
      </c>
      <c r="E56" s="38">
        <v>51.237628700999998</v>
      </c>
    </row>
    <row r="57" spans="1:5">
      <c r="A57" s="29">
        <v>43313</v>
      </c>
      <c r="B57" s="33">
        <v>659</v>
      </c>
      <c r="C57" s="33">
        <v>3032</v>
      </c>
      <c r="D57" s="38">
        <v>17.860843849999998</v>
      </c>
      <c r="E57" s="38">
        <v>50.815954081000001</v>
      </c>
    </row>
    <row r="58" spans="1:5">
      <c r="A58" s="29">
        <v>43344</v>
      </c>
      <c r="B58" s="33">
        <v>654</v>
      </c>
      <c r="C58" s="33">
        <v>2869</v>
      </c>
      <c r="D58" s="38">
        <v>18.563450841000002</v>
      </c>
      <c r="E58" s="38">
        <v>48.158105173999999</v>
      </c>
    </row>
    <row r="59" spans="1:5">
      <c r="A59" s="29">
        <v>43374</v>
      </c>
      <c r="B59" s="33">
        <v>650</v>
      </c>
      <c r="C59" s="33">
        <v>2731</v>
      </c>
      <c r="D59" s="38">
        <v>19.214253215999999</v>
      </c>
      <c r="E59" s="38">
        <v>45.935037614999999</v>
      </c>
    </row>
    <row r="60" spans="1:5">
      <c r="A60" s="29">
        <v>43405</v>
      </c>
      <c r="B60" s="33">
        <v>705</v>
      </c>
      <c r="C60" s="33">
        <v>2604</v>
      </c>
      <c r="D60" s="38">
        <v>21.306536875999999</v>
      </c>
      <c r="E60" s="38">
        <v>43.869998439</v>
      </c>
    </row>
    <row r="61" spans="1:5">
      <c r="A61" s="29">
        <v>43435</v>
      </c>
      <c r="B61" s="33">
        <v>724</v>
      </c>
      <c r="C61" s="33">
        <v>2514</v>
      </c>
      <c r="D61" s="38">
        <v>22.347496395</v>
      </c>
      <c r="E61" s="38">
        <v>42.430035015000001</v>
      </c>
    </row>
    <row r="62" spans="1:5">
      <c r="A62" s="29">
        <v>43466</v>
      </c>
      <c r="B62" s="33">
        <v>804</v>
      </c>
      <c r="C62" s="33">
        <v>2364</v>
      </c>
      <c r="D62" s="38">
        <v>25.368035202000002</v>
      </c>
      <c r="E62" s="38">
        <v>39.944852814999997</v>
      </c>
    </row>
    <row r="63" spans="1:5">
      <c r="A63" s="29">
        <v>43497</v>
      </c>
      <c r="B63" s="33">
        <v>775</v>
      </c>
      <c r="C63" s="33">
        <v>2425</v>
      </c>
      <c r="D63" s="38">
        <v>24.231667881</v>
      </c>
      <c r="E63" s="38">
        <v>40.976204111000001</v>
      </c>
    </row>
    <row r="64" spans="1:5">
      <c r="A64" s="29">
        <v>43525</v>
      </c>
      <c r="B64" s="33">
        <v>748</v>
      </c>
      <c r="C64" s="33">
        <v>2461</v>
      </c>
      <c r="D64" s="38">
        <v>23.31540661</v>
      </c>
      <c r="E64" s="38">
        <v>41.592726642999999</v>
      </c>
    </row>
    <row r="65" spans="1:5">
      <c r="A65" s="29">
        <v>43556</v>
      </c>
      <c r="B65" s="33">
        <v>664</v>
      </c>
      <c r="C65" s="33">
        <v>2511</v>
      </c>
      <c r="D65" s="38">
        <v>20.924237438999999</v>
      </c>
      <c r="E65" s="38">
        <v>42.448700830999996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5"/>
  <sheetViews>
    <sheetView workbookViewId="0">
      <selection activeCell="E20" sqref="E20"/>
    </sheetView>
  </sheetViews>
  <sheetFormatPr defaultRowHeight="15"/>
  <cols>
    <col min="1" max="1" width="44.5703125" style="24" customWidth="1"/>
    <col min="2" max="2" width="13.28515625" style="24" customWidth="1"/>
    <col min="3" max="3" width="16.85546875" style="24" customWidth="1"/>
    <col min="4" max="4" width="16.28515625" style="24" customWidth="1"/>
    <col min="5" max="5" width="36.5703125" style="24" customWidth="1"/>
    <col min="6" max="6" width="15.28515625" style="24" customWidth="1"/>
    <col min="7" max="16384" width="9.140625" style="24"/>
  </cols>
  <sheetData>
    <row r="1" spans="1:6" ht="30">
      <c r="A1" s="28" t="s">
        <v>0</v>
      </c>
      <c r="B1" s="28" t="s">
        <v>88</v>
      </c>
      <c r="C1" s="34" t="s">
        <v>89</v>
      </c>
      <c r="D1" s="34" t="s">
        <v>90</v>
      </c>
      <c r="E1" s="34" t="s">
        <v>91</v>
      </c>
      <c r="F1" s="35"/>
    </row>
    <row r="2" spans="1:6">
      <c r="A2" s="29">
        <v>41640</v>
      </c>
      <c r="B2" s="31">
        <v>287</v>
      </c>
      <c r="C2" s="31">
        <v>1158</v>
      </c>
      <c r="D2" s="36">
        <v>19.8</v>
      </c>
      <c r="E2" s="36">
        <v>19.899999999999999</v>
      </c>
      <c r="F2" s="26"/>
    </row>
    <row r="3" spans="1:6">
      <c r="A3" s="29">
        <v>41671</v>
      </c>
      <c r="B3" s="30">
        <v>279</v>
      </c>
      <c r="C3" s="30">
        <v>1210</v>
      </c>
      <c r="D3" s="37">
        <v>18.8</v>
      </c>
      <c r="E3" s="37">
        <v>20.7</v>
      </c>
      <c r="F3" s="26"/>
    </row>
    <row r="4" spans="1:6">
      <c r="A4" s="29">
        <v>41699</v>
      </c>
      <c r="B4" s="31">
        <v>287</v>
      </c>
      <c r="C4" s="31">
        <v>1243</v>
      </c>
      <c r="D4" s="36">
        <v>18.8</v>
      </c>
      <c r="E4" s="36">
        <v>21.3</v>
      </c>
      <c r="F4" s="26"/>
    </row>
    <row r="5" spans="1:6">
      <c r="A5" s="29">
        <v>41730</v>
      </c>
      <c r="B5" s="31">
        <v>260</v>
      </c>
      <c r="C5" s="31">
        <v>1315</v>
      </c>
      <c r="D5" s="36">
        <v>16.5</v>
      </c>
      <c r="E5" s="36">
        <v>22.5</v>
      </c>
      <c r="F5" s="26"/>
    </row>
    <row r="6" spans="1:6">
      <c r="A6" s="29">
        <v>41760</v>
      </c>
      <c r="B6" s="31">
        <v>278</v>
      </c>
      <c r="C6" s="31">
        <v>1353</v>
      </c>
      <c r="D6" s="36">
        <v>17</v>
      </c>
      <c r="E6" s="36">
        <v>23.1</v>
      </c>
      <c r="F6" s="26"/>
    </row>
    <row r="7" spans="1:6">
      <c r="A7" s="29">
        <v>41791</v>
      </c>
      <c r="B7" s="31">
        <v>300</v>
      </c>
      <c r="C7" s="31">
        <v>1373</v>
      </c>
      <c r="D7" s="36">
        <v>17.899999999999999</v>
      </c>
      <c r="E7" s="36">
        <v>23.5</v>
      </c>
      <c r="F7" s="26"/>
    </row>
    <row r="8" spans="1:6">
      <c r="A8" s="29">
        <v>41821</v>
      </c>
      <c r="B8" s="31">
        <v>349</v>
      </c>
      <c r="C8" s="31">
        <v>1386</v>
      </c>
      <c r="D8" s="36">
        <v>20.100000000000001</v>
      </c>
      <c r="E8" s="36">
        <v>23.6</v>
      </c>
      <c r="F8" s="26"/>
    </row>
    <row r="9" spans="1:6">
      <c r="A9" s="29">
        <v>41852</v>
      </c>
      <c r="B9" s="31">
        <v>385</v>
      </c>
      <c r="C9" s="31">
        <v>1336</v>
      </c>
      <c r="D9" s="36">
        <v>22.4</v>
      </c>
      <c r="E9" s="36">
        <v>22.8</v>
      </c>
      <c r="F9" s="26"/>
    </row>
    <row r="10" spans="1:6">
      <c r="A10" s="29">
        <v>41883</v>
      </c>
      <c r="B10" s="31">
        <v>417</v>
      </c>
      <c r="C10" s="31">
        <v>1334</v>
      </c>
      <c r="D10" s="36">
        <v>23.8</v>
      </c>
      <c r="E10" s="36">
        <v>22.7</v>
      </c>
      <c r="F10" s="26"/>
    </row>
    <row r="11" spans="1:6">
      <c r="A11" s="29">
        <v>41913</v>
      </c>
      <c r="B11" s="31">
        <v>415</v>
      </c>
      <c r="C11" s="31">
        <v>1260</v>
      </c>
      <c r="D11" s="36">
        <v>24.8</v>
      </c>
      <c r="E11" s="36">
        <v>21.4</v>
      </c>
      <c r="F11" s="26"/>
    </row>
    <row r="12" spans="1:6">
      <c r="A12" s="29">
        <v>41944</v>
      </c>
      <c r="B12" s="31">
        <v>383</v>
      </c>
      <c r="C12" s="31">
        <v>1268</v>
      </c>
      <c r="D12" s="36">
        <v>23.2</v>
      </c>
      <c r="E12" s="36">
        <v>21.6</v>
      </c>
      <c r="F12" s="26"/>
    </row>
    <row r="13" spans="1:6">
      <c r="A13" s="29">
        <v>41974</v>
      </c>
      <c r="B13" s="31">
        <v>364</v>
      </c>
      <c r="C13" s="31">
        <v>1246</v>
      </c>
      <c r="D13" s="36">
        <v>22.6</v>
      </c>
      <c r="E13" s="36">
        <v>21.2</v>
      </c>
      <c r="F13" s="26"/>
    </row>
    <row r="14" spans="1:6">
      <c r="A14" s="29">
        <v>42005</v>
      </c>
      <c r="B14" s="31">
        <v>368</v>
      </c>
      <c r="C14" s="31">
        <v>1273</v>
      </c>
      <c r="D14" s="36">
        <v>22.4</v>
      </c>
      <c r="E14" s="36">
        <v>21.6</v>
      </c>
      <c r="F14" s="26"/>
    </row>
    <row r="15" spans="1:6">
      <c r="A15" s="29">
        <v>42036</v>
      </c>
      <c r="B15" s="31">
        <v>377</v>
      </c>
      <c r="C15" s="31">
        <v>1222</v>
      </c>
      <c r="D15" s="36">
        <v>23.6</v>
      </c>
      <c r="E15" s="36">
        <v>20.8</v>
      </c>
      <c r="F15" s="26"/>
    </row>
    <row r="16" spans="1:6">
      <c r="A16" s="29">
        <v>42064</v>
      </c>
      <c r="B16" s="31">
        <v>364</v>
      </c>
      <c r="C16" s="31">
        <v>1274</v>
      </c>
      <c r="D16" s="36">
        <v>22.2</v>
      </c>
      <c r="E16" s="36">
        <v>21.6</v>
      </c>
      <c r="F16" s="26"/>
    </row>
    <row r="17" spans="1:6">
      <c r="A17" s="29">
        <v>42095</v>
      </c>
      <c r="B17" s="31">
        <v>345</v>
      </c>
      <c r="C17" s="31">
        <v>1335</v>
      </c>
      <c r="D17" s="36">
        <v>20.5</v>
      </c>
      <c r="E17" s="36">
        <v>22.7</v>
      </c>
      <c r="F17" s="26"/>
    </row>
    <row r="18" spans="1:6">
      <c r="A18" s="29">
        <v>42125</v>
      </c>
      <c r="B18" s="31">
        <v>367</v>
      </c>
      <c r="C18" s="31">
        <v>1392</v>
      </c>
      <c r="D18" s="36">
        <v>20.9</v>
      </c>
      <c r="E18" s="36">
        <v>23.6</v>
      </c>
      <c r="F18" s="26"/>
    </row>
    <row r="19" spans="1:6">
      <c r="A19" s="29">
        <v>42156</v>
      </c>
      <c r="B19" s="31">
        <v>402</v>
      </c>
      <c r="C19" s="31">
        <v>1443</v>
      </c>
      <c r="D19" s="36">
        <v>21.8</v>
      </c>
      <c r="E19" s="36">
        <v>24.5</v>
      </c>
      <c r="F19" s="26"/>
    </row>
    <row r="20" spans="1:6">
      <c r="A20" s="29">
        <v>42186</v>
      </c>
      <c r="B20" s="31">
        <v>437</v>
      </c>
      <c r="C20" s="31">
        <v>1448</v>
      </c>
      <c r="D20" s="36">
        <v>23.2</v>
      </c>
      <c r="E20" s="36">
        <v>24.6</v>
      </c>
      <c r="F20" s="26"/>
    </row>
    <row r="21" spans="1:6">
      <c r="A21" s="29">
        <v>42217</v>
      </c>
      <c r="B21" s="31">
        <v>442</v>
      </c>
      <c r="C21" s="31">
        <v>1453</v>
      </c>
      <c r="D21" s="36">
        <v>23.3</v>
      </c>
      <c r="E21" s="36">
        <v>24.6</v>
      </c>
      <c r="F21" s="26"/>
    </row>
    <row r="22" spans="1:6">
      <c r="A22" s="29">
        <v>42248</v>
      </c>
      <c r="B22" s="31">
        <v>442</v>
      </c>
      <c r="C22" s="31">
        <v>1435</v>
      </c>
      <c r="D22" s="36">
        <v>23.5</v>
      </c>
      <c r="E22" s="36">
        <v>24.3</v>
      </c>
      <c r="F22" s="26"/>
    </row>
    <row r="23" spans="1:6">
      <c r="A23" s="29">
        <v>42278</v>
      </c>
      <c r="B23" s="31">
        <v>413</v>
      </c>
      <c r="C23" s="31">
        <v>1370</v>
      </c>
      <c r="D23" s="36">
        <v>23.1</v>
      </c>
      <c r="E23" s="36">
        <v>23.2</v>
      </c>
      <c r="F23" s="26"/>
    </row>
    <row r="24" spans="1:6">
      <c r="A24" s="29">
        <v>42309</v>
      </c>
      <c r="B24" s="31">
        <v>377</v>
      </c>
      <c r="C24" s="31">
        <v>1362</v>
      </c>
      <c r="D24" s="36">
        <v>21.7</v>
      </c>
      <c r="E24" s="36">
        <v>23</v>
      </c>
      <c r="F24" s="26"/>
    </row>
    <row r="25" spans="1:6">
      <c r="A25" s="29">
        <v>42339</v>
      </c>
      <c r="B25" s="31">
        <v>350</v>
      </c>
      <c r="C25" s="31">
        <v>1343</v>
      </c>
      <c r="D25" s="36">
        <v>20.7</v>
      </c>
      <c r="E25" s="36">
        <v>22.7</v>
      </c>
      <c r="F25" s="26"/>
    </row>
    <row r="26" spans="1:6">
      <c r="A26" s="29">
        <v>42370</v>
      </c>
      <c r="B26" s="31">
        <v>343</v>
      </c>
      <c r="C26" s="31">
        <v>1329</v>
      </c>
      <c r="D26" s="36">
        <v>20.5</v>
      </c>
      <c r="E26" s="36">
        <v>22.5</v>
      </c>
      <c r="F26" s="26"/>
    </row>
    <row r="27" spans="1:6">
      <c r="A27" s="29">
        <v>42401</v>
      </c>
      <c r="B27" s="31">
        <v>346</v>
      </c>
      <c r="C27" s="31">
        <v>1324</v>
      </c>
      <c r="D27" s="36">
        <v>20.7</v>
      </c>
      <c r="E27" s="36">
        <v>22.4</v>
      </c>
      <c r="F27" s="26"/>
    </row>
    <row r="28" spans="1:6">
      <c r="A28" s="29">
        <v>42430</v>
      </c>
      <c r="B28" s="31">
        <v>322</v>
      </c>
      <c r="C28" s="31">
        <v>1342</v>
      </c>
      <c r="D28" s="36">
        <v>19.3</v>
      </c>
      <c r="E28" s="36">
        <v>22.7</v>
      </c>
      <c r="F28" s="26"/>
    </row>
    <row r="29" spans="1:6">
      <c r="A29" s="29">
        <v>42461</v>
      </c>
      <c r="B29" s="31">
        <v>329</v>
      </c>
      <c r="C29" s="31">
        <v>1402</v>
      </c>
      <c r="D29" s="36">
        <v>19</v>
      </c>
      <c r="E29" s="36">
        <v>23.8</v>
      </c>
      <c r="F29" s="26"/>
    </row>
    <row r="30" spans="1:6">
      <c r="A30" s="29">
        <v>42491</v>
      </c>
      <c r="B30" s="31">
        <v>362</v>
      </c>
      <c r="C30" s="31">
        <v>1419</v>
      </c>
      <c r="D30" s="36">
        <v>20.3</v>
      </c>
      <c r="E30" s="36">
        <v>24.1</v>
      </c>
      <c r="F30" s="26"/>
    </row>
    <row r="31" spans="1:6">
      <c r="A31" s="29">
        <v>42522</v>
      </c>
      <c r="B31" s="31">
        <v>431</v>
      </c>
      <c r="C31" s="31">
        <v>1449</v>
      </c>
      <c r="D31" s="36">
        <v>22.9</v>
      </c>
      <c r="E31" s="36">
        <v>24.6</v>
      </c>
      <c r="F31" s="26"/>
    </row>
    <row r="32" spans="1:6">
      <c r="A32" s="29">
        <v>42552</v>
      </c>
      <c r="B32" s="31">
        <v>471</v>
      </c>
      <c r="C32" s="31">
        <v>1442</v>
      </c>
      <c r="D32" s="36">
        <v>24.6</v>
      </c>
      <c r="E32" s="36">
        <v>24.5</v>
      </c>
      <c r="F32" s="26"/>
    </row>
    <row r="33" spans="1:6">
      <c r="A33" s="29">
        <v>42583</v>
      </c>
      <c r="B33" s="31">
        <v>484</v>
      </c>
      <c r="C33" s="31">
        <v>1448</v>
      </c>
      <c r="D33" s="36">
        <v>25.1</v>
      </c>
      <c r="E33" s="36">
        <v>24.6</v>
      </c>
      <c r="F33" s="26"/>
    </row>
    <row r="34" spans="1:6">
      <c r="A34" s="29">
        <v>42614</v>
      </c>
      <c r="B34" s="31">
        <v>482</v>
      </c>
      <c r="C34" s="31">
        <v>1396</v>
      </c>
      <c r="D34" s="36">
        <v>25.6</v>
      </c>
      <c r="E34" s="36">
        <v>23.7</v>
      </c>
      <c r="F34" s="26"/>
    </row>
    <row r="35" spans="1:6">
      <c r="A35" s="29">
        <v>42644</v>
      </c>
      <c r="B35" s="31">
        <v>499</v>
      </c>
      <c r="C35" s="31">
        <v>1345</v>
      </c>
      <c r="D35" s="36">
        <v>27.1</v>
      </c>
      <c r="E35" s="36">
        <v>22.8</v>
      </c>
      <c r="F35" s="26"/>
    </row>
    <row r="36" spans="1:6">
      <c r="A36" s="29">
        <v>42675</v>
      </c>
      <c r="B36" s="31">
        <v>513</v>
      </c>
      <c r="C36" s="31">
        <v>1283</v>
      </c>
      <c r="D36" s="36">
        <v>28.6</v>
      </c>
      <c r="E36" s="36">
        <v>21.7</v>
      </c>
      <c r="F36" s="26"/>
    </row>
    <row r="37" spans="1:6">
      <c r="A37" s="29">
        <v>42705</v>
      </c>
      <c r="B37" s="33">
        <v>507</v>
      </c>
      <c r="C37" s="33">
        <v>1251</v>
      </c>
      <c r="D37" s="38">
        <v>28.8</v>
      </c>
      <c r="E37" s="38">
        <v>21.2</v>
      </c>
      <c r="F37" s="26"/>
    </row>
    <row r="38" spans="1:6">
      <c r="A38" s="29">
        <v>42736</v>
      </c>
      <c r="B38" s="33">
        <v>481</v>
      </c>
      <c r="C38" s="33">
        <v>1230</v>
      </c>
      <c r="D38" s="38">
        <v>28.1</v>
      </c>
      <c r="E38" s="38">
        <v>20.9</v>
      </c>
      <c r="F38" s="26"/>
    </row>
    <row r="39" spans="1:6">
      <c r="A39" s="29">
        <v>42767</v>
      </c>
      <c r="B39" s="33">
        <v>449</v>
      </c>
      <c r="C39" s="33">
        <v>1242</v>
      </c>
      <c r="D39" s="38">
        <v>26.565307444999998</v>
      </c>
      <c r="E39" s="38">
        <v>21.155116543999998</v>
      </c>
      <c r="F39" s="26"/>
    </row>
    <row r="40" spans="1:6">
      <c r="A40" s="29">
        <v>42795</v>
      </c>
      <c r="B40" s="33">
        <v>432</v>
      </c>
      <c r="C40" s="33">
        <v>1293</v>
      </c>
      <c r="D40" s="38">
        <v>25.049076201999998</v>
      </c>
      <c r="E40" s="38">
        <v>22.028836700999999</v>
      </c>
      <c r="F40" s="26"/>
    </row>
    <row r="41" spans="1:6">
      <c r="A41" s="29">
        <v>42826</v>
      </c>
      <c r="B41" s="33">
        <v>423</v>
      </c>
      <c r="C41" s="33">
        <v>1297</v>
      </c>
      <c r="D41" s="38">
        <v>24.583886177</v>
      </c>
      <c r="E41" s="38">
        <v>22.120597360000001</v>
      </c>
      <c r="F41" s="26"/>
    </row>
    <row r="42" spans="1:6">
      <c r="A42" s="29">
        <v>42856</v>
      </c>
      <c r="B42" s="33">
        <v>456</v>
      </c>
      <c r="C42" s="33">
        <v>1371</v>
      </c>
      <c r="D42" s="38">
        <v>24.960718768</v>
      </c>
      <c r="E42" s="38">
        <v>23.396463958999998</v>
      </c>
      <c r="F42" s="26"/>
    </row>
    <row r="43" spans="1:6">
      <c r="A43" s="29">
        <v>42887</v>
      </c>
      <c r="B43" s="33">
        <v>512</v>
      </c>
      <c r="C43" s="33">
        <v>1399</v>
      </c>
      <c r="D43" s="38">
        <v>26.786425480999998</v>
      </c>
      <c r="E43" s="38">
        <v>23.889973631</v>
      </c>
      <c r="F43" s="26"/>
    </row>
    <row r="44" spans="1:6">
      <c r="A44" s="29">
        <v>42917</v>
      </c>
      <c r="B44" s="33">
        <v>549</v>
      </c>
      <c r="C44" s="33">
        <v>1445</v>
      </c>
      <c r="D44" s="38">
        <v>27.5</v>
      </c>
      <c r="E44" s="38">
        <v>24.7</v>
      </c>
      <c r="F44" s="26"/>
    </row>
    <row r="45" spans="1:6">
      <c r="A45" s="29">
        <v>42948</v>
      </c>
      <c r="B45" s="33">
        <v>542</v>
      </c>
      <c r="C45" s="33">
        <v>1416</v>
      </c>
      <c r="D45" s="38">
        <v>27.673134717</v>
      </c>
      <c r="E45" s="38">
        <v>24.219282086</v>
      </c>
      <c r="F45" s="26"/>
    </row>
    <row r="46" spans="1:6">
      <c r="A46" s="29">
        <v>42979</v>
      </c>
      <c r="B46" s="33">
        <v>507</v>
      </c>
      <c r="C46" s="33">
        <v>1393</v>
      </c>
      <c r="D46" s="38">
        <v>26.67817496</v>
      </c>
      <c r="E46" s="38">
        <v>23.825222785000001</v>
      </c>
      <c r="F46" s="26"/>
    </row>
    <row r="47" spans="1:6">
      <c r="A47" s="29">
        <v>43009</v>
      </c>
      <c r="B47" s="33">
        <v>469</v>
      </c>
      <c r="C47" s="33">
        <v>1380</v>
      </c>
      <c r="D47" s="38">
        <v>25.351244069</v>
      </c>
      <c r="E47" s="38">
        <v>23.625437518999998</v>
      </c>
      <c r="F47" s="26"/>
    </row>
    <row r="48" spans="1:6">
      <c r="A48" s="29">
        <v>43040</v>
      </c>
      <c r="B48" s="33">
        <v>453</v>
      </c>
      <c r="C48" s="33">
        <v>1361</v>
      </c>
      <c r="D48" s="38">
        <v>24.967437283999999</v>
      </c>
      <c r="E48" s="38">
        <v>23.322612523</v>
      </c>
      <c r="F48" s="26"/>
    </row>
    <row r="49" spans="1:6">
      <c r="A49" s="29">
        <v>43070</v>
      </c>
      <c r="B49" s="33">
        <v>429</v>
      </c>
      <c r="C49" s="33">
        <v>1349</v>
      </c>
      <c r="D49" s="38">
        <v>24.125987301999999</v>
      </c>
      <c r="E49" s="38">
        <v>23.129323884000001</v>
      </c>
      <c r="F49" s="26"/>
    </row>
    <row r="50" spans="1:6">
      <c r="A50" s="29">
        <v>43101</v>
      </c>
      <c r="B50" s="33">
        <v>424</v>
      </c>
      <c r="C50" s="33">
        <v>1309</v>
      </c>
      <c r="D50" s="38">
        <v>24.477747656999998</v>
      </c>
      <c r="E50" s="38">
        <v>22.457431427</v>
      </c>
      <c r="F50" s="26"/>
    </row>
    <row r="51" spans="1:6">
      <c r="A51" s="29">
        <v>43132</v>
      </c>
      <c r="B51" s="33">
        <v>404</v>
      </c>
      <c r="C51" s="33">
        <v>1307</v>
      </c>
      <c r="D51" s="38">
        <v>23.605223315</v>
      </c>
      <c r="E51" s="38">
        <v>22.448941911999999</v>
      </c>
      <c r="F51" s="26"/>
    </row>
    <row r="52" spans="1:6">
      <c r="A52" s="29">
        <v>43160</v>
      </c>
      <c r="B52" s="33">
        <v>391</v>
      </c>
      <c r="C52" s="33">
        <v>1334</v>
      </c>
      <c r="D52" s="38">
        <v>22.682866112999999</v>
      </c>
      <c r="E52" s="38">
        <v>22.931498682000001</v>
      </c>
      <c r="F52" s="26"/>
    </row>
    <row r="53" spans="1:6">
      <c r="A53" s="29">
        <v>43191</v>
      </c>
      <c r="B53" s="33">
        <v>382</v>
      </c>
      <c r="C53" s="33">
        <v>1352</v>
      </c>
      <c r="D53" s="38">
        <v>22.030067353880401</v>
      </c>
      <c r="E53" s="38">
        <v>23.245048555357499</v>
      </c>
      <c r="F53" s="26"/>
    </row>
    <row r="54" spans="1:6">
      <c r="A54" s="29">
        <v>43221</v>
      </c>
      <c r="B54" s="33">
        <v>417</v>
      </c>
      <c r="C54" s="33">
        <v>1382</v>
      </c>
      <c r="D54" s="38">
        <v>23.196888201</v>
      </c>
      <c r="E54" s="38">
        <v>23.782204283999999</v>
      </c>
      <c r="F54" s="26"/>
    </row>
    <row r="55" spans="1:6">
      <c r="A55" s="29">
        <v>43252</v>
      </c>
      <c r="B55" s="33">
        <v>465</v>
      </c>
      <c r="C55" s="33">
        <v>1423</v>
      </c>
      <c r="D55" s="38">
        <v>24.633267198999999</v>
      </c>
      <c r="E55" s="38">
        <v>24.523079546999998</v>
      </c>
      <c r="F55" s="26"/>
    </row>
    <row r="56" spans="1:6">
      <c r="A56" s="29">
        <v>43282</v>
      </c>
      <c r="B56" s="33">
        <v>497</v>
      </c>
      <c r="C56" s="33">
        <v>1444</v>
      </c>
      <c r="D56" s="38">
        <v>25.622905111000001</v>
      </c>
      <c r="E56" s="38">
        <v>24.891438719</v>
      </c>
      <c r="F56" s="26"/>
    </row>
    <row r="57" spans="1:6">
      <c r="A57" s="29">
        <v>43313</v>
      </c>
      <c r="B57" s="33">
        <v>515</v>
      </c>
      <c r="C57" s="33">
        <v>1432</v>
      </c>
      <c r="D57" s="38">
        <v>26.425754004000002</v>
      </c>
      <c r="E57" s="38">
        <v>24.719373485999999</v>
      </c>
      <c r="F57" s="26"/>
    </row>
    <row r="58" spans="1:6">
      <c r="A58" s="29">
        <v>43344</v>
      </c>
      <c r="B58" s="33">
        <v>513</v>
      </c>
      <c r="C58" s="33">
        <v>1375</v>
      </c>
      <c r="D58" s="38">
        <v>27.157191039000001</v>
      </c>
      <c r="E58" s="38">
        <v>23.755279087000002</v>
      </c>
      <c r="F58" s="26"/>
    </row>
    <row r="59" spans="1:6">
      <c r="A59" s="29">
        <v>43374</v>
      </c>
      <c r="B59" s="33">
        <v>518</v>
      </c>
      <c r="C59" s="33">
        <v>1339</v>
      </c>
      <c r="D59" s="38">
        <v>27.875156127</v>
      </c>
      <c r="E59" s="38">
        <v>23.145718057</v>
      </c>
      <c r="F59" s="26"/>
    </row>
    <row r="60" spans="1:6">
      <c r="A60" s="29">
        <v>43405</v>
      </c>
      <c r="B60" s="33">
        <v>497</v>
      </c>
      <c r="C60" s="33">
        <v>1296</v>
      </c>
      <c r="D60" s="38">
        <v>27.708657718000001</v>
      </c>
      <c r="E60" s="38">
        <v>22.413554307999998</v>
      </c>
      <c r="F60" s="26"/>
    </row>
    <row r="61" spans="1:6">
      <c r="A61" s="29">
        <v>43435</v>
      </c>
      <c r="B61" s="33">
        <v>507</v>
      </c>
      <c r="C61" s="33">
        <v>1281</v>
      </c>
      <c r="D61" s="38">
        <v>28.342004041999999</v>
      </c>
      <c r="E61" s="38">
        <v>22.183783275</v>
      </c>
      <c r="F61" s="26"/>
    </row>
    <row r="62" spans="1:6">
      <c r="A62" s="29">
        <v>43466</v>
      </c>
      <c r="B62" s="33">
        <v>529</v>
      </c>
      <c r="C62" s="33">
        <v>1288</v>
      </c>
      <c r="D62" s="38">
        <v>29.115362954999998</v>
      </c>
      <c r="E62" s="38">
        <v>22.308027066000001</v>
      </c>
      <c r="F62" s="26"/>
    </row>
    <row r="63" spans="1:6">
      <c r="A63" s="29">
        <v>43497</v>
      </c>
      <c r="B63" s="33">
        <v>544</v>
      </c>
      <c r="C63" s="33">
        <v>1313</v>
      </c>
      <c r="D63" s="38">
        <v>29.284362346000002</v>
      </c>
      <c r="E63" s="38">
        <v>22.759244316</v>
      </c>
      <c r="F63" s="26"/>
    </row>
    <row r="64" spans="1:6">
      <c r="A64" s="29">
        <v>43525</v>
      </c>
      <c r="B64" s="33">
        <v>531</v>
      </c>
      <c r="C64" s="33">
        <v>1337</v>
      </c>
      <c r="D64" s="38">
        <v>28.440743319999999</v>
      </c>
      <c r="E64" s="38">
        <v>23.186135737000001</v>
      </c>
      <c r="F64" s="26"/>
    </row>
    <row r="65" spans="1:6">
      <c r="A65" s="29">
        <v>43556</v>
      </c>
      <c r="B65" s="33">
        <v>505</v>
      </c>
      <c r="C65" s="33">
        <v>1355</v>
      </c>
      <c r="D65" s="38">
        <v>27.156349905999999</v>
      </c>
      <c r="E65" s="38">
        <v>23.510267214999999</v>
      </c>
      <c r="F65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İşsizlikSigortası_Başvuru</vt:lpstr>
      <vt:lpstr>İşsizlikSigortası_Ödeme</vt:lpstr>
      <vt:lpstr>İŞKUR_Kayıtlıişsiz</vt:lpstr>
      <vt:lpstr>TÜİK_15+işgücü</vt:lpstr>
      <vt:lpstr>TÜİK_15-24işgücü</vt:lpstr>
      <vt:lpstr>TÜİK_15-24işgücü_erkek</vt:lpstr>
      <vt:lpstr>TÜİK_15-24işgücü_kadın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AsusN20</cp:lastModifiedBy>
  <dcterms:created xsi:type="dcterms:W3CDTF">2011-08-11T09:01:00Z</dcterms:created>
  <dcterms:modified xsi:type="dcterms:W3CDTF">2019-07-28T15:17:31Z</dcterms:modified>
</cp:coreProperties>
</file>