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sus47\Desktop\"/>
    </mc:Choice>
  </mc:AlternateContent>
  <bookViews>
    <workbookView xWindow="0" yWindow="0" windowWidth="4620" windowHeight="7260" tabRatio="869"/>
  </bookViews>
  <sheets>
    <sheet name="Endeksler" sheetId="27" r:id="rId1"/>
    <sheet name="Endeksler2" sheetId="36" r:id="rId2"/>
    <sheet name="4a-4b-4c" sheetId="35" r:id="rId3"/>
    <sheet name="4a_Sektör" sheetId="2" r:id="rId4"/>
    <sheet name="4a_İmalat_Sektör" sheetId="21" r:id="rId5"/>
    <sheet name="4a_İl" sheetId="3" r:id="rId6"/>
    <sheet name="4b_Esnaf_İl" sheetId="24" r:id="rId7"/>
    <sheet name="4b_Tarım_İl" sheetId="25" r:id="rId8"/>
    <sheet name="4c_Kamu_İl " sheetId="26" r:id="rId9"/>
    <sheet name="4a_İşyeri_Sektör" sheetId="17" r:id="rId10"/>
    <sheet name="4a_İşyeri_İl" sheetId="18" r:id="rId11"/>
    <sheet name="4a_Kadın_Sektör" sheetId="5" r:id="rId12"/>
    <sheet name="4a_Kadın_İmalat_Sektör" sheetId="23" r:id="rId13"/>
    <sheet name="4a_Kadın_İl" sheetId="30" r:id="rId14"/>
    <sheet name="İşsizlikSigortası_Başvuru" sheetId="8" r:id="rId15"/>
    <sheet name="İşsizlikSigortası_Ödeme" sheetId="9" r:id="rId16"/>
    <sheet name="Ortalama_Günlük_Kazanç_Sektör" sheetId="28" r:id="rId17"/>
    <sheet name="Ortalama_Günlük_Kazanç_İl" sheetId="29" r:id="rId18"/>
    <sheet name="KOBİ_İşyeri_İl" sheetId="31" r:id="rId19"/>
    <sheet name="KOBİ_İşyeri_Sektör" sheetId="32" r:id="rId20"/>
    <sheet name="KOBİ_Sigortalı_İl" sheetId="33" r:id="rId21"/>
    <sheet name="KOBİ_Sigortalı_Sektör" sheetId="34" r:id="rId22"/>
  </sheets>
  <definedNames>
    <definedName name="_xlnm._FilterDatabase" localSheetId="5" hidden="1">'4a_İl'!$A$2:$K$85</definedName>
    <definedName name="_xlnm._FilterDatabase" localSheetId="4" hidden="1">'4a_İmalat_Sektör'!$A$2:$K$27</definedName>
    <definedName name="_xlnm._FilterDatabase" localSheetId="10" hidden="1">'4a_İşyeri_İl'!$A$2:$K$91</definedName>
    <definedName name="_xlnm._FilterDatabase" localSheetId="9" hidden="1">'4a_İşyeri_Sektör'!$A$2:$K$97</definedName>
    <definedName name="_xlnm._FilterDatabase" localSheetId="12" hidden="1">'4a_Kadın_İmalat_Sektör'!$A$2:$K$18</definedName>
    <definedName name="_xlnm._FilterDatabase" localSheetId="11" hidden="1">'4a_Kadın_Sektör'!$A$2:$K$92</definedName>
    <definedName name="_xlnm._FilterDatabase" localSheetId="3" hidden="1">'4a_Sektör'!$A$2:$K$92</definedName>
    <definedName name="_xlnm._FilterDatabase" localSheetId="6" hidden="1">'4b_Esnaf_İl'!$A$2:$K$85</definedName>
    <definedName name="_xlnm._FilterDatabase" localSheetId="7" hidden="1">'4b_Tarım_İl'!$A$2:$K$85</definedName>
    <definedName name="_xlnm._FilterDatabase" localSheetId="8" hidden="1">'4c_Kamu_İl '!$A$2:$K$84</definedName>
    <definedName name="_xlnm._FilterDatabase" localSheetId="0" hidden="1">Endeksler!$A$1:$I$1</definedName>
    <definedName name="_xlnm._FilterDatabase" localSheetId="14" hidden="1">İşsizlikSigortası_Başvuru!$A$2:$H$84</definedName>
    <definedName name="_xlnm._FilterDatabase" localSheetId="15" hidden="1">İşsizlikSigortası_Ödeme!$A$2:$I$84</definedName>
  </definedNames>
  <calcPr calcId="162913"/>
  <fileRecoveryPr autoRecover="0"/>
</workbook>
</file>

<file path=xl/calcChain.xml><?xml version="1.0" encoding="utf-8"?>
<calcChain xmlns="http://schemas.openxmlformats.org/spreadsheetml/2006/main">
  <c r="L84" i="9" l="1"/>
  <c r="K84" i="9"/>
  <c r="J84" i="9"/>
  <c r="I84" i="9"/>
  <c r="H84" i="9"/>
  <c r="L83" i="9"/>
  <c r="K83" i="9"/>
  <c r="J83" i="9"/>
  <c r="I83" i="9"/>
  <c r="H83" i="9"/>
  <c r="L82" i="9"/>
  <c r="K82" i="9"/>
  <c r="J82" i="9"/>
  <c r="I82" i="9"/>
  <c r="H82" i="9"/>
  <c r="L81" i="9"/>
  <c r="K81" i="9"/>
  <c r="J81" i="9"/>
  <c r="I81" i="9"/>
  <c r="H81" i="9"/>
  <c r="L80" i="9"/>
  <c r="K80" i="9"/>
  <c r="J80" i="9"/>
  <c r="I80" i="9"/>
  <c r="H80" i="9"/>
  <c r="L79" i="9"/>
  <c r="K79" i="9"/>
  <c r="J79" i="9"/>
  <c r="I79" i="9"/>
  <c r="H79" i="9"/>
  <c r="L78" i="9"/>
  <c r="K78" i="9"/>
  <c r="J78" i="9"/>
  <c r="I78" i="9"/>
  <c r="H78" i="9"/>
  <c r="L77" i="9"/>
  <c r="K77" i="9"/>
  <c r="J77" i="9"/>
  <c r="I77" i="9"/>
  <c r="H77" i="9"/>
  <c r="L76" i="9"/>
  <c r="K76" i="9"/>
  <c r="J76" i="9"/>
  <c r="I76" i="9"/>
  <c r="H76" i="9"/>
  <c r="L75" i="9"/>
  <c r="K75" i="9"/>
  <c r="J75" i="9"/>
  <c r="I75" i="9"/>
  <c r="H75" i="9"/>
  <c r="L74" i="9"/>
  <c r="K74" i="9"/>
  <c r="J74" i="9"/>
  <c r="I74" i="9"/>
  <c r="H74" i="9"/>
  <c r="L73" i="9"/>
  <c r="K73" i="9"/>
  <c r="J73" i="9"/>
  <c r="I73" i="9"/>
  <c r="H73" i="9"/>
  <c r="L72" i="9"/>
  <c r="K72" i="9"/>
  <c r="J72" i="9"/>
  <c r="I72" i="9"/>
  <c r="H72" i="9"/>
  <c r="L71" i="9"/>
  <c r="K71" i="9"/>
  <c r="J71" i="9"/>
  <c r="I71" i="9"/>
  <c r="H71" i="9"/>
  <c r="L70" i="9"/>
  <c r="K70" i="9"/>
  <c r="J70" i="9"/>
  <c r="I70" i="9"/>
  <c r="H70" i="9"/>
  <c r="L69" i="9"/>
  <c r="K69" i="9"/>
  <c r="J69" i="9"/>
  <c r="I69" i="9"/>
  <c r="H69" i="9"/>
  <c r="L68" i="9"/>
  <c r="K68" i="9"/>
  <c r="J68" i="9"/>
  <c r="I68" i="9"/>
  <c r="H68" i="9"/>
  <c r="L67" i="9"/>
  <c r="K67" i="9"/>
  <c r="J67" i="9"/>
  <c r="I67" i="9"/>
  <c r="H67" i="9"/>
  <c r="L66" i="9"/>
  <c r="K66" i="9"/>
  <c r="J66" i="9"/>
  <c r="I66" i="9"/>
  <c r="H66" i="9"/>
  <c r="L65" i="9"/>
  <c r="K65" i="9"/>
  <c r="J65" i="9"/>
  <c r="I65" i="9"/>
  <c r="H65" i="9"/>
  <c r="L64" i="9"/>
  <c r="K64" i="9"/>
  <c r="J64" i="9"/>
  <c r="I64" i="9"/>
  <c r="H64" i="9"/>
  <c r="L63" i="9"/>
  <c r="K63" i="9"/>
  <c r="J63" i="9"/>
  <c r="I63" i="9"/>
  <c r="H63" i="9"/>
  <c r="L62" i="9"/>
  <c r="K62" i="9"/>
  <c r="J62" i="9"/>
  <c r="I62" i="9"/>
  <c r="H62" i="9"/>
  <c r="L61" i="9"/>
  <c r="K61" i="9"/>
  <c r="J61" i="9"/>
  <c r="I61" i="9"/>
  <c r="H61" i="9"/>
  <c r="L60" i="9"/>
  <c r="K60" i="9"/>
  <c r="J60" i="9"/>
  <c r="I60" i="9"/>
  <c r="H60" i="9"/>
  <c r="L59" i="9"/>
  <c r="K59" i="9"/>
  <c r="J59" i="9"/>
  <c r="I59" i="9"/>
  <c r="H59" i="9"/>
  <c r="L58" i="9"/>
  <c r="K58" i="9"/>
  <c r="J58" i="9"/>
  <c r="I58" i="9"/>
  <c r="H58" i="9"/>
  <c r="L57" i="9"/>
  <c r="K57" i="9"/>
  <c r="J57" i="9"/>
  <c r="I57" i="9"/>
  <c r="H57" i="9"/>
  <c r="L56" i="9"/>
  <c r="K56" i="9"/>
  <c r="J56" i="9"/>
  <c r="I56" i="9"/>
  <c r="H56" i="9"/>
  <c r="L55" i="9"/>
  <c r="K55" i="9"/>
  <c r="J55" i="9"/>
  <c r="I55" i="9"/>
  <c r="H55" i="9"/>
  <c r="L54" i="9"/>
  <c r="K54" i="9"/>
  <c r="J54" i="9"/>
  <c r="I54" i="9"/>
  <c r="H54" i="9"/>
  <c r="L53" i="9"/>
  <c r="K53" i="9"/>
  <c r="J53" i="9"/>
  <c r="I53" i="9"/>
  <c r="H53" i="9"/>
  <c r="L52" i="9"/>
  <c r="K52" i="9"/>
  <c r="J52" i="9"/>
  <c r="I52" i="9"/>
  <c r="H52" i="9"/>
  <c r="L51" i="9"/>
  <c r="K51" i="9"/>
  <c r="J51" i="9"/>
  <c r="I51" i="9"/>
  <c r="H51" i="9"/>
  <c r="L50" i="9"/>
  <c r="K50" i="9"/>
  <c r="J50" i="9"/>
  <c r="I50" i="9"/>
  <c r="H50" i="9"/>
  <c r="L49" i="9"/>
  <c r="K49" i="9"/>
  <c r="J49" i="9"/>
  <c r="I49" i="9"/>
  <c r="H49" i="9"/>
  <c r="L48" i="9"/>
  <c r="K48" i="9"/>
  <c r="J48" i="9"/>
  <c r="I48" i="9"/>
  <c r="H48" i="9"/>
  <c r="L47" i="9"/>
  <c r="K47" i="9"/>
  <c r="J47" i="9"/>
  <c r="I47" i="9"/>
  <c r="H47" i="9"/>
  <c r="L46" i="9"/>
  <c r="K46" i="9"/>
  <c r="J46" i="9"/>
  <c r="I46" i="9"/>
  <c r="H46" i="9"/>
  <c r="L45" i="9"/>
  <c r="K45" i="9"/>
  <c r="J45" i="9"/>
  <c r="I45" i="9"/>
  <c r="H45" i="9"/>
  <c r="L44" i="9"/>
  <c r="K44" i="9"/>
  <c r="J44" i="9"/>
  <c r="I44" i="9"/>
  <c r="H44" i="9"/>
  <c r="L43" i="9"/>
  <c r="K43" i="9"/>
  <c r="J43" i="9"/>
  <c r="I43" i="9"/>
  <c r="H43" i="9"/>
  <c r="L42" i="9"/>
  <c r="K42" i="9"/>
  <c r="J42" i="9"/>
  <c r="I42" i="9"/>
  <c r="H42" i="9"/>
  <c r="L41" i="9"/>
  <c r="K41" i="9"/>
  <c r="J41" i="9"/>
  <c r="I41" i="9"/>
  <c r="H41" i="9"/>
  <c r="L40" i="9"/>
  <c r="K40" i="9"/>
  <c r="J40" i="9"/>
  <c r="I40" i="9"/>
  <c r="H40" i="9"/>
  <c r="L39" i="9"/>
  <c r="K39" i="9"/>
  <c r="J39" i="9"/>
  <c r="I39" i="9"/>
  <c r="H39" i="9"/>
  <c r="L38" i="9"/>
  <c r="K38" i="9"/>
  <c r="J38" i="9"/>
  <c r="I38" i="9"/>
  <c r="H38" i="9"/>
  <c r="L37" i="9"/>
  <c r="K37" i="9"/>
  <c r="J37" i="9"/>
  <c r="I37" i="9"/>
  <c r="H37" i="9"/>
  <c r="L36" i="9"/>
  <c r="K36" i="9"/>
  <c r="J36" i="9"/>
  <c r="I36" i="9"/>
  <c r="H36" i="9"/>
  <c r="L35" i="9"/>
  <c r="K35" i="9"/>
  <c r="J35" i="9"/>
  <c r="I35" i="9"/>
  <c r="H35" i="9"/>
  <c r="L34" i="9"/>
  <c r="K34" i="9"/>
  <c r="J34" i="9"/>
  <c r="I34" i="9"/>
  <c r="H34" i="9"/>
  <c r="L33" i="9"/>
  <c r="K33" i="9"/>
  <c r="J33" i="9"/>
  <c r="I33" i="9"/>
  <c r="H33" i="9"/>
  <c r="L32" i="9"/>
  <c r="K32" i="9"/>
  <c r="J32" i="9"/>
  <c r="I32" i="9"/>
  <c r="H32" i="9"/>
  <c r="L31" i="9"/>
  <c r="K31" i="9"/>
  <c r="J31" i="9"/>
  <c r="I31" i="9"/>
  <c r="H31" i="9"/>
  <c r="L30" i="9"/>
  <c r="K30" i="9"/>
  <c r="J30" i="9"/>
  <c r="I30" i="9"/>
  <c r="H30" i="9"/>
  <c r="L29" i="9"/>
  <c r="K29" i="9"/>
  <c r="J29" i="9"/>
  <c r="I29" i="9"/>
  <c r="H29" i="9"/>
  <c r="L28" i="9"/>
  <c r="K28" i="9"/>
  <c r="J28" i="9"/>
  <c r="I28" i="9"/>
  <c r="H28" i="9"/>
  <c r="L27" i="9"/>
  <c r="K27" i="9"/>
  <c r="J27" i="9"/>
  <c r="I27" i="9"/>
  <c r="H27" i="9"/>
  <c r="L26" i="9"/>
  <c r="K26" i="9"/>
  <c r="J26" i="9"/>
  <c r="I26" i="9"/>
  <c r="H26" i="9"/>
  <c r="L25" i="9"/>
  <c r="K25" i="9"/>
  <c r="J25" i="9"/>
  <c r="I25" i="9"/>
  <c r="H25" i="9"/>
  <c r="L24" i="9"/>
  <c r="K24" i="9"/>
  <c r="J24" i="9"/>
  <c r="I24" i="9"/>
  <c r="H24" i="9"/>
  <c r="L23" i="9"/>
  <c r="K23" i="9"/>
  <c r="J23" i="9"/>
  <c r="I23" i="9"/>
  <c r="H23" i="9"/>
  <c r="L22" i="9"/>
  <c r="K22" i="9"/>
  <c r="J22" i="9"/>
  <c r="I22" i="9"/>
  <c r="H22" i="9"/>
  <c r="L21" i="9"/>
  <c r="K21" i="9"/>
  <c r="J21" i="9"/>
  <c r="I21" i="9"/>
  <c r="H21" i="9"/>
  <c r="L20" i="9"/>
  <c r="K20" i="9"/>
  <c r="J20" i="9"/>
  <c r="I20" i="9"/>
  <c r="H20" i="9"/>
  <c r="L19" i="9"/>
  <c r="K19" i="9"/>
  <c r="J19" i="9"/>
  <c r="I19" i="9"/>
  <c r="H19" i="9"/>
  <c r="L18" i="9"/>
  <c r="K18" i="9"/>
  <c r="J18" i="9"/>
  <c r="I18" i="9"/>
  <c r="H18" i="9"/>
  <c r="L17" i="9"/>
  <c r="K17" i="9"/>
  <c r="J17" i="9"/>
  <c r="I17" i="9"/>
  <c r="H17" i="9"/>
  <c r="L16" i="9"/>
  <c r="K16" i="9"/>
  <c r="J16" i="9"/>
  <c r="I16" i="9"/>
  <c r="H16" i="9"/>
  <c r="L15" i="9"/>
  <c r="K15" i="9"/>
  <c r="J15" i="9"/>
  <c r="I15" i="9"/>
  <c r="H15" i="9"/>
  <c r="L14" i="9"/>
  <c r="K14" i="9"/>
  <c r="J14" i="9"/>
  <c r="I14" i="9"/>
  <c r="H14" i="9"/>
  <c r="L13" i="9"/>
  <c r="K13" i="9"/>
  <c r="J13" i="9"/>
  <c r="I13" i="9"/>
  <c r="H13" i="9"/>
  <c r="L12" i="9"/>
  <c r="K12" i="9"/>
  <c r="J12" i="9"/>
  <c r="I12" i="9"/>
  <c r="H12" i="9"/>
  <c r="L11" i="9"/>
  <c r="K11" i="9"/>
  <c r="J11" i="9"/>
  <c r="I11" i="9"/>
  <c r="H11" i="9"/>
  <c r="L10" i="9"/>
  <c r="K10" i="9"/>
  <c r="J10" i="9"/>
  <c r="I10" i="9"/>
  <c r="H10" i="9"/>
  <c r="L9" i="9"/>
  <c r="K9" i="9"/>
  <c r="J9" i="9"/>
  <c r="I9" i="9"/>
  <c r="H9" i="9"/>
  <c r="L8" i="9"/>
  <c r="K8" i="9"/>
  <c r="J8" i="9"/>
  <c r="I8" i="9"/>
  <c r="H8" i="9"/>
  <c r="L7" i="9"/>
  <c r="K7" i="9"/>
  <c r="J7" i="9"/>
  <c r="I7" i="9"/>
  <c r="H7" i="9"/>
  <c r="L6" i="9"/>
  <c r="K6" i="9"/>
  <c r="J6" i="9"/>
  <c r="I6" i="9"/>
  <c r="H6" i="9"/>
  <c r="L5" i="9"/>
  <c r="K5" i="9"/>
  <c r="J5" i="9"/>
  <c r="I5" i="9"/>
  <c r="H5" i="9"/>
  <c r="L4" i="9"/>
  <c r="K4" i="9"/>
  <c r="J4" i="9"/>
  <c r="I4" i="9"/>
  <c r="H4" i="9"/>
  <c r="L3" i="9"/>
  <c r="K3" i="9"/>
  <c r="J3" i="9"/>
  <c r="I3" i="9"/>
  <c r="H3" i="9"/>
  <c r="L84" i="8"/>
  <c r="K84" i="8"/>
  <c r="J84" i="8"/>
  <c r="I84" i="8"/>
  <c r="H84" i="8"/>
  <c r="L83" i="8"/>
  <c r="K83" i="8"/>
  <c r="J83" i="8"/>
  <c r="I83" i="8"/>
  <c r="H83" i="8"/>
  <c r="L82" i="8"/>
  <c r="K82" i="8"/>
  <c r="J82" i="8"/>
  <c r="I82" i="8"/>
  <c r="H82" i="8"/>
  <c r="L81" i="8"/>
  <c r="K81" i="8"/>
  <c r="J81" i="8"/>
  <c r="I81" i="8"/>
  <c r="H81" i="8"/>
  <c r="L80" i="8"/>
  <c r="K80" i="8"/>
  <c r="J80" i="8"/>
  <c r="I80" i="8"/>
  <c r="H80" i="8"/>
  <c r="L79" i="8"/>
  <c r="K79" i="8"/>
  <c r="J79" i="8"/>
  <c r="I79" i="8"/>
  <c r="H79" i="8"/>
  <c r="L78" i="8"/>
  <c r="K78" i="8"/>
  <c r="J78" i="8"/>
  <c r="I78" i="8"/>
  <c r="H78" i="8"/>
  <c r="L77" i="8"/>
  <c r="K77" i="8"/>
  <c r="J77" i="8"/>
  <c r="I77" i="8"/>
  <c r="H77" i="8"/>
  <c r="L76" i="8"/>
  <c r="K76" i="8"/>
  <c r="J76" i="8"/>
  <c r="I76" i="8"/>
  <c r="H76" i="8"/>
  <c r="L75" i="8"/>
  <c r="K75" i="8"/>
  <c r="J75" i="8"/>
  <c r="I75" i="8"/>
  <c r="H75" i="8"/>
  <c r="L74" i="8"/>
  <c r="K74" i="8"/>
  <c r="J74" i="8"/>
  <c r="I74" i="8"/>
  <c r="H74" i="8"/>
  <c r="L73" i="8"/>
  <c r="K73" i="8"/>
  <c r="J73" i="8"/>
  <c r="I73" i="8"/>
  <c r="H73" i="8"/>
  <c r="L72" i="8"/>
  <c r="K72" i="8"/>
  <c r="J72" i="8"/>
  <c r="I72" i="8"/>
  <c r="H72" i="8"/>
  <c r="L71" i="8"/>
  <c r="K71" i="8"/>
  <c r="J71" i="8"/>
  <c r="I71" i="8"/>
  <c r="H71" i="8"/>
  <c r="L70" i="8"/>
  <c r="K70" i="8"/>
  <c r="J70" i="8"/>
  <c r="I70" i="8"/>
  <c r="H70" i="8"/>
  <c r="L69" i="8"/>
  <c r="K69" i="8"/>
  <c r="J69" i="8"/>
  <c r="I69" i="8"/>
  <c r="H69" i="8"/>
  <c r="L68" i="8"/>
  <c r="K68" i="8"/>
  <c r="J68" i="8"/>
  <c r="I68" i="8"/>
  <c r="H68" i="8"/>
  <c r="L67" i="8"/>
  <c r="K67" i="8"/>
  <c r="J67" i="8"/>
  <c r="I67" i="8"/>
  <c r="H67" i="8"/>
  <c r="L66" i="8"/>
  <c r="K66" i="8"/>
  <c r="J66" i="8"/>
  <c r="I66" i="8"/>
  <c r="H66" i="8"/>
  <c r="L65" i="8"/>
  <c r="K65" i="8"/>
  <c r="J65" i="8"/>
  <c r="I65" i="8"/>
  <c r="H65" i="8"/>
  <c r="L64" i="8"/>
  <c r="K64" i="8"/>
  <c r="J64" i="8"/>
  <c r="I64" i="8"/>
  <c r="H64" i="8"/>
  <c r="L63" i="8"/>
  <c r="K63" i="8"/>
  <c r="J63" i="8"/>
  <c r="I63" i="8"/>
  <c r="H63" i="8"/>
  <c r="L62" i="8"/>
  <c r="K62" i="8"/>
  <c r="J62" i="8"/>
  <c r="I62" i="8"/>
  <c r="H62" i="8"/>
  <c r="L61" i="8"/>
  <c r="K61" i="8"/>
  <c r="J61" i="8"/>
  <c r="I61" i="8"/>
  <c r="H61" i="8"/>
  <c r="L60" i="8"/>
  <c r="K60" i="8"/>
  <c r="J60" i="8"/>
  <c r="I60" i="8"/>
  <c r="H60" i="8"/>
  <c r="L59" i="8"/>
  <c r="K59" i="8"/>
  <c r="J59" i="8"/>
  <c r="I59" i="8"/>
  <c r="H59" i="8"/>
  <c r="L58" i="8"/>
  <c r="K58" i="8"/>
  <c r="J58" i="8"/>
  <c r="I58" i="8"/>
  <c r="H58" i="8"/>
  <c r="L57" i="8"/>
  <c r="K57" i="8"/>
  <c r="J57" i="8"/>
  <c r="I57" i="8"/>
  <c r="H57" i="8"/>
  <c r="L56" i="8"/>
  <c r="K56" i="8"/>
  <c r="J56" i="8"/>
  <c r="I56" i="8"/>
  <c r="H56" i="8"/>
  <c r="L55" i="8"/>
  <c r="K55" i="8"/>
  <c r="J55" i="8"/>
  <c r="I55" i="8"/>
  <c r="H55" i="8"/>
  <c r="L54" i="8"/>
  <c r="K54" i="8"/>
  <c r="J54" i="8"/>
  <c r="I54" i="8"/>
  <c r="H54" i="8"/>
  <c r="L53" i="8"/>
  <c r="K53" i="8"/>
  <c r="J53" i="8"/>
  <c r="I53" i="8"/>
  <c r="H53" i="8"/>
  <c r="L52" i="8"/>
  <c r="K52" i="8"/>
  <c r="J52" i="8"/>
  <c r="I52" i="8"/>
  <c r="H52" i="8"/>
  <c r="L51" i="8"/>
  <c r="K51" i="8"/>
  <c r="J51" i="8"/>
  <c r="I51" i="8"/>
  <c r="H51" i="8"/>
  <c r="L50" i="8"/>
  <c r="K50" i="8"/>
  <c r="J50" i="8"/>
  <c r="I50" i="8"/>
  <c r="H50" i="8"/>
  <c r="L49" i="8"/>
  <c r="K49" i="8"/>
  <c r="J49" i="8"/>
  <c r="I49" i="8"/>
  <c r="H49" i="8"/>
  <c r="L48" i="8"/>
  <c r="K48" i="8"/>
  <c r="J48" i="8"/>
  <c r="I48" i="8"/>
  <c r="H48" i="8"/>
  <c r="L47" i="8"/>
  <c r="K47" i="8"/>
  <c r="J47" i="8"/>
  <c r="I47" i="8"/>
  <c r="H47" i="8"/>
  <c r="L46" i="8"/>
  <c r="K46" i="8"/>
  <c r="J46" i="8"/>
  <c r="I46" i="8"/>
  <c r="H46" i="8"/>
  <c r="L45" i="8"/>
  <c r="K45" i="8"/>
  <c r="J45" i="8"/>
  <c r="I45" i="8"/>
  <c r="H45" i="8"/>
  <c r="L44" i="8"/>
  <c r="K44" i="8"/>
  <c r="J44" i="8"/>
  <c r="I44" i="8"/>
  <c r="H44" i="8"/>
  <c r="L43" i="8"/>
  <c r="K43" i="8"/>
  <c r="J43" i="8"/>
  <c r="I43" i="8"/>
  <c r="H43" i="8"/>
  <c r="L42" i="8"/>
  <c r="K42" i="8"/>
  <c r="J42" i="8"/>
  <c r="I42" i="8"/>
  <c r="H42" i="8"/>
  <c r="L41" i="8"/>
  <c r="K41" i="8"/>
  <c r="J41" i="8"/>
  <c r="I41" i="8"/>
  <c r="H41" i="8"/>
  <c r="L40" i="8"/>
  <c r="K40" i="8"/>
  <c r="J40" i="8"/>
  <c r="I40" i="8"/>
  <c r="H40" i="8"/>
  <c r="L39" i="8"/>
  <c r="K39" i="8"/>
  <c r="J39" i="8"/>
  <c r="I39" i="8"/>
  <c r="H39" i="8"/>
  <c r="L38" i="8"/>
  <c r="K38" i="8"/>
  <c r="J38" i="8"/>
  <c r="I38" i="8"/>
  <c r="H38" i="8"/>
  <c r="L37" i="8"/>
  <c r="K37" i="8"/>
  <c r="J37" i="8"/>
  <c r="I37" i="8"/>
  <c r="H37" i="8"/>
  <c r="L36" i="8"/>
  <c r="K36" i="8"/>
  <c r="J36" i="8"/>
  <c r="I36" i="8"/>
  <c r="H36" i="8"/>
  <c r="L35" i="8"/>
  <c r="K35" i="8"/>
  <c r="J35" i="8"/>
  <c r="I35" i="8"/>
  <c r="H35" i="8"/>
  <c r="L34" i="8"/>
  <c r="K34" i="8"/>
  <c r="J34" i="8"/>
  <c r="I34" i="8"/>
  <c r="H34" i="8"/>
  <c r="L33" i="8"/>
  <c r="K33" i="8"/>
  <c r="J33" i="8"/>
  <c r="I33" i="8"/>
  <c r="H33" i="8"/>
  <c r="L32" i="8"/>
  <c r="K32" i="8"/>
  <c r="J32" i="8"/>
  <c r="I32" i="8"/>
  <c r="H32" i="8"/>
  <c r="L31" i="8"/>
  <c r="K31" i="8"/>
  <c r="J31" i="8"/>
  <c r="I31" i="8"/>
  <c r="H31" i="8"/>
  <c r="L30" i="8"/>
  <c r="K30" i="8"/>
  <c r="J30" i="8"/>
  <c r="I30" i="8"/>
  <c r="H30" i="8"/>
  <c r="L29" i="8"/>
  <c r="K29" i="8"/>
  <c r="J29" i="8"/>
  <c r="I29" i="8"/>
  <c r="H29" i="8"/>
  <c r="L28" i="8"/>
  <c r="K28" i="8"/>
  <c r="J28" i="8"/>
  <c r="I28" i="8"/>
  <c r="H28" i="8"/>
  <c r="L27" i="8"/>
  <c r="K27" i="8"/>
  <c r="J27" i="8"/>
  <c r="I27" i="8"/>
  <c r="H27" i="8"/>
  <c r="L26" i="8"/>
  <c r="K26" i="8"/>
  <c r="J26" i="8"/>
  <c r="I26" i="8"/>
  <c r="H26" i="8"/>
  <c r="L25" i="8"/>
  <c r="K25" i="8"/>
  <c r="J25" i="8"/>
  <c r="I25" i="8"/>
  <c r="H25" i="8"/>
  <c r="L24" i="8"/>
  <c r="K24" i="8"/>
  <c r="J24" i="8"/>
  <c r="I24" i="8"/>
  <c r="H24" i="8"/>
  <c r="L23" i="8"/>
  <c r="K23" i="8"/>
  <c r="J23" i="8"/>
  <c r="I23" i="8"/>
  <c r="H23" i="8"/>
  <c r="L22" i="8"/>
  <c r="K22" i="8"/>
  <c r="J22" i="8"/>
  <c r="I22" i="8"/>
  <c r="H22" i="8"/>
  <c r="L21" i="8"/>
  <c r="K21" i="8"/>
  <c r="J21" i="8"/>
  <c r="I21" i="8"/>
  <c r="H21" i="8"/>
  <c r="L20" i="8"/>
  <c r="K20" i="8"/>
  <c r="J20" i="8"/>
  <c r="I20" i="8"/>
  <c r="H20" i="8"/>
  <c r="L19" i="8"/>
  <c r="K19" i="8"/>
  <c r="J19" i="8"/>
  <c r="I19" i="8"/>
  <c r="H19" i="8"/>
  <c r="L18" i="8"/>
  <c r="K18" i="8"/>
  <c r="J18" i="8"/>
  <c r="I18" i="8"/>
  <c r="H18" i="8"/>
  <c r="L17" i="8"/>
  <c r="K17" i="8"/>
  <c r="J17" i="8"/>
  <c r="I17" i="8"/>
  <c r="H17" i="8"/>
  <c r="L16" i="8"/>
  <c r="K16" i="8"/>
  <c r="J16" i="8"/>
  <c r="I16" i="8"/>
  <c r="H16" i="8"/>
  <c r="L15" i="8"/>
  <c r="K15" i="8"/>
  <c r="J15" i="8"/>
  <c r="I15" i="8"/>
  <c r="H15" i="8"/>
  <c r="L14" i="8"/>
  <c r="K14" i="8"/>
  <c r="J14" i="8"/>
  <c r="I14" i="8"/>
  <c r="H14" i="8"/>
  <c r="L13" i="8"/>
  <c r="K13" i="8"/>
  <c r="J13" i="8"/>
  <c r="I13" i="8"/>
  <c r="H13" i="8"/>
  <c r="L12" i="8"/>
  <c r="K12" i="8"/>
  <c r="J12" i="8"/>
  <c r="I12" i="8"/>
  <c r="H12" i="8"/>
  <c r="L11" i="8"/>
  <c r="K11" i="8"/>
  <c r="J11" i="8"/>
  <c r="I11" i="8"/>
  <c r="H11" i="8"/>
  <c r="L10" i="8"/>
  <c r="K10" i="8"/>
  <c r="J10" i="8"/>
  <c r="I10" i="8"/>
  <c r="H10" i="8"/>
  <c r="L9" i="8"/>
  <c r="K9" i="8"/>
  <c r="J9" i="8"/>
  <c r="I9" i="8"/>
  <c r="H9" i="8"/>
  <c r="L8" i="8"/>
  <c r="K8" i="8"/>
  <c r="J8" i="8"/>
  <c r="I8" i="8"/>
  <c r="H8" i="8"/>
  <c r="L7" i="8"/>
  <c r="K7" i="8"/>
  <c r="J7" i="8"/>
  <c r="I7" i="8"/>
  <c r="H7" i="8"/>
  <c r="L6" i="8"/>
  <c r="K6" i="8"/>
  <c r="J6" i="8"/>
  <c r="I6" i="8"/>
  <c r="H6" i="8"/>
  <c r="L5" i="8"/>
  <c r="K5" i="8"/>
  <c r="J5" i="8"/>
  <c r="I5" i="8"/>
  <c r="H5" i="8"/>
  <c r="L4" i="8"/>
  <c r="K4" i="8"/>
  <c r="J4" i="8"/>
  <c r="I4" i="8"/>
  <c r="H4" i="8"/>
  <c r="L3" i="8"/>
  <c r="K3" i="8"/>
  <c r="J3" i="8"/>
  <c r="I3" i="8"/>
  <c r="H3" i="8"/>
  <c r="H74" i="36" l="1"/>
  <c r="H75" i="36"/>
  <c r="H76" i="36"/>
  <c r="H77" i="36"/>
  <c r="H78" i="36"/>
  <c r="G74" i="36"/>
  <c r="G75" i="36"/>
  <c r="G76" i="36"/>
  <c r="G77" i="36"/>
  <c r="G78" i="36"/>
  <c r="E74" i="36"/>
  <c r="E75" i="36"/>
  <c r="E76" i="36"/>
  <c r="E77" i="36"/>
  <c r="E78" i="36"/>
  <c r="C74" i="36"/>
  <c r="C75" i="36"/>
  <c r="C76" i="36"/>
  <c r="C77" i="36"/>
  <c r="C78" i="36"/>
  <c r="I125" i="27"/>
  <c r="I126" i="27"/>
  <c r="I127" i="27"/>
  <c r="I128" i="27"/>
  <c r="I129" i="27"/>
  <c r="G125" i="27"/>
  <c r="G126" i="27"/>
  <c r="G127" i="27"/>
  <c r="G128" i="27"/>
  <c r="G129" i="27"/>
  <c r="E125" i="27"/>
  <c r="E126" i="27"/>
  <c r="E127" i="27"/>
  <c r="E128" i="27"/>
  <c r="E129" i="27"/>
  <c r="C125" i="27"/>
  <c r="C126" i="27"/>
  <c r="C127" i="27"/>
  <c r="C128" i="27"/>
  <c r="C129" i="27"/>
  <c r="H73" i="36" l="1"/>
  <c r="G73" i="36"/>
  <c r="C73" i="36"/>
  <c r="E73" i="36"/>
  <c r="I124" i="27"/>
  <c r="G124" i="27"/>
  <c r="E124" i="27"/>
  <c r="C124" i="27"/>
  <c r="H72" i="36" l="1"/>
  <c r="G72" i="36"/>
  <c r="E72" i="36"/>
  <c r="C72" i="36"/>
  <c r="I123" i="27"/>
  <c r="G123" i="27"/>
  <c r="E123" i="27"/>
  <c r="C123" i="27"/>
  <c r="L92" i="34" l="1"/>
  <c r="K92" i="34"/>
  <c r="J92" i="34"/>
  <c r="I92" i="34"/>
  <c r="L91" i="34"/>
  <c r="K91" i="34"/>
  <c r="J91" i="34"/>
  <c r="I91" i="34"/>
  <c r="L90" i="34"/>
  <c r="K90" i="34"/>
  <c r="J90" i="34"/>
  <c r="I90" i="34"/>
  <c r="L89" i="34"/>
  <c r="K89" i="34"/>
  <c r="J89" i="34"/>
  <c r="I89" i="34"/>
  <c r="L88" i="34"/>
  <c r="K88" i="34"/>
  <c r="J88" i="34"/>
  <c r="I88" i="34"/>
  <c r="L87" i="34"/>
  <c r="K87" i="34"/>
  <c r="J87" i="34"/>
  <c r="I87" i="34"/>
  <c r="L86" i="34"/>
  <c r="K86" i="34"/>
  <c r="J86" i="34"/>
  <c r="I86" i="34"/>
  <c r="L85" i="34"/>
  <c r="K85" i="34"/>
  <c r="J85" i="34"/>
  <c r="I85" i="34"/>
  <c r="L84" i="34"/>
  <c r="K84" i="34"/>
  <c r="J84" i="34"/>
  <c r="I84" i="34"/>
  <c r="L83" i="34"/>
  <c r="K83" i="34"/>
  <c r="J83" i="34"/>
  <c r="I83" i="34"/>
  <c r="L82" i="34"/>
  <c r="K82" i="34"/>
  <c r="J82" i="34"/>
  <c r="I82" i="34"/>
  <c r="L81" i="34"/>
  <c r="K81" i="34"/>
  <c r="J81" i="34"/>
  <c r="I81" i="34"/>
  <c r="L80" i="34"/>
  <c r="K80" i="34"/>
  <c r="J80" i="34"/>
  <c r="I80" i="34"/>
  <c r="L79" i="34"/>
  <c r="K79" i="34"/>
  <c r="J79" i="34"/>
  <c r="I79" i="34"/>
  <c r="L78" i="34"/>
  <c r="K78" i="34"/>
  <c r="J78" i="34"/>
  <c r="I78" i="34"/>
  <c r="L77" i="34"/>
  <c r="K77" i="34"/>
  <c r="J77" i="34"/>
  <c r="I77" i="34"/>
  <c r="L76" i="34"/>
  <c r="K76" i="34"/>
  <c r="J76" i="34"/>
  <c r="I76" i="34"/>
  <c r="L75" i="34"/>
  <c r="K75" i="34"/>
  <c r="J75" i="34"/>
  <c r="I75" i="34"/>
  <c r="L74" i="34"/>
  <c r="K74" i="34"/>
  <c r="J74" i="34"/>
  <c r="I74" i="34"/>
  <c r="L73" i="34"/>
  <c r="K73" i="34"/>
  <c r="J73" i="34"/>
  <c r="I73" i="34"/>
  <c r="L72" i="34"/>
  <c r="K72" i="34"/>
  <c r="J72" i="34"/>
  <c r="I72" i="34"/>
  <c r="L71" i="34"/>
  <c r="K71" i="34"/>
  <c r="J71" i="34"/>
  <c r="I71" i="34"/>
  <c r="L70" i="34"/>
  <c r="K70" i="34"/>
  <c r="J70" i="34"/>
  <c r="I70" i="34"/>
  <c r="L69" i="34"/>
  <c r="K69" i="34"/>
  <c r="J69" i="34"/>
  <c r="I69" i="34"/>
  <c r="L68" i="34"/>
  <c r="K68" i="34"/>
  <c r="J68" i="34"/>
  <c r="I68" i="34"/>
  <c r="L67" i="34"/>
  <c r="K67" i="34"/>
  <c r="J67" i="34"/>
  <c r="I67" i="34"/>
  <c r="L66" i="34"/>
  <c r="K66" i="34"/>
  <c r="J66" i="34"/>
  <c r="I66" i="34"/>
  <c r="L65" i="34"/>
  <c r="K65" i="34"/>
  <c r="J65" i="34"/>
  <c r="I65" i="34"/>
  <c r="L64" i="34"/>
  <c r="K64" i="34"/>
  <c r="J64" i="34"/>
  <c r="I64" i="34"/>
  <c r="L63" i="34"/>
  <c r="K63" i="34"/>
  <c r="J63" i="34"/>
  <c r="I63" i="34"/>
  <c r="L62" i="34"/>
  <c r="K62" i="34"/>
  <c r="J62" i="34"/>
  <c r="I62" i="34"/>
  <c r="L61" i="34"/>
  <c r="K61" i="34"/>
  <c r="J61" i="34"/>
  <c r="I61" i="34"/>
  <c r="L60" i="34"/>
  <c r="K60" i="34"/>
  <c r="J60" i="34"/>
  <c r="I60" i="34"/>
  <c r="L59" i="34"/>
  <c r="K59" i="34"/>
  <c r="J59" i="34"/>
  <c r="I59" i="34"/>
  <c r="L58" i="34"/>
  <c r="K58" i="34"/>
  <c r="J58" i="34"/>
  <c r="I58" i="34"/>
  <c r="L57" i="34"/>
  <c r="K57" i="34"/>
  <c r="J57" i="34"/>
  <c r="I57" i="34"/>
  <c r="L56" i="34"/>
  <c r="K56" i="34"/>
  <c r="J56" i="34"/>
  <c r="I56" i="34"/>
  <c r="L55" i="34"/>
  <c r="K55" i="34"/>
  <c r="J55" i="34"/>
  <c r="I55" i="34"/>
  <c r="L54" i="34"/>
  <c r="K54" i="34"/>
  <c r="J54" i="34"/>
  <c r="I54" i="34"/>
  <c r="L53" i="34"/>
  <c r="K53" i="34"/>
  <c r="J53" i="34"/>
  <c r="I53" i="34"/>
  <c r="L52" i="34"/>
  <c r="K52" i="34"/>
  <c r="J52" i="34"/>
  <c r="I52" i="34"/>
  <c r="L51" i="34"/>
  <c r="K51" i="34"/>
  <c r="J51" i="34"/>
  <c r="I51" i="34"/>
  <c r="L50" i="34"/>
  <c r="K50" i="34"/>
  <c r="J50" i="34"/>
  <c r="I50" i="34"/>
  <c r="L49" i="34"/>
  <c r="K49" i="34"/>
  <c r="J49" i="34"/>
  <c r="I49" i="34"/>
  <c r="L48" i="34"/>
  <c r="K48" i="34"/>
  <c r="J48" i="34"/>
  <c r="I48" i="34"/>
  <c r="L47" i="34"/>
  <c r="K47" i="34"/>
  <c r="J47" i="34"/>
  <c r="I47" i="34"/>
  <c r="L46" i="34"/>
  <c r="K46" i="34"/>
  <c r="J46" i="34"/>
  <c r="I46" i="34"/>
  <c r="L45" i="34"/>
  <c r="K45" i="34"/>
  <c r="J45" i="34"/>
  <c r="I45" i="34"/>
  <c r="L44" i="34"/>
  <c r="K44" i="34"/>
  <c r="J44" i="34"/>
  <c r="I44" i="34"/>
  <c r="L43" i="34"/>
  <c r="K43" i="34"/>
  <c r="J43" i="34"/>
  <c r="I43" i="34"/>
  <c r="L42" i="34"/>
  <c r="K42" i="34"/>
  <c r="J42" i="34"/>
  <c r="I42" i="34"/>
  <c r="L41" i="34"/>
  <c r="K41" i="34"/>
  <c r="J41" i="34"/>
  <c r="I41" i="34"/>
  <c r="L40" i="34"/>
  <c r="K40" i="34"/>
  <c r="J40" i="34"/>
  <c r="I40" i="34"/>
  <c r="L39" i="34"/>
  <c r="K39" i="34"/>
  <c r="J39" i="34"/>
  <c r="I39" i="34"/>
  <c r="L38" i="34"/>
  <c r="K38" i="34"/>
  <c r="J38" i="34"/>
  <c r="I38" i="34"/>
  <c r="L37" i="34"/>
  <c r="K37" i="34"/>
  <c r="J37" i="34"/>
  <c r="I37" i="34"/>
  <c r="L36" i="34"/>
  <c r="K36" i="34"/>
  <c r="J36" i="34"/>
  <c r="I36" i="34"/>
  <c r="L35" i="34"/>
  <c r="K35" i="34"/>
  <c r="J35" i="34"/>
  <c r="I35" i="34"/>
  <c r="L34" i="34"/>
  <c r="K34" i="34"/>
  <c r="J34" i="34"/>
  <c r="I34" i="34"/>
  <c r="L33" i="34"/>
  <c r="K33" i="34"/>
  <c r="J33" i="34"/>
  <c r="I33" i="34"/>
  <c r="L32" i="34"/>
  <c r="K32" i="34"/>
  <c r="J32" i="34"/>
  <c r="I32" i="34"/>
  <c r="L31" i="34"/>
  <c r="K31" i="34"/>
  <c r="J31" i="34"/>
  <c r="I31" i="34"/>
  <c r="L30" i="34"/>
  <c r="K30" i="34"/>
  <c r="J30" i="34"/>
  <c r="I30" i="34"/>
  <c r="L29" i="34"/>
  <c r="K29" i="34"/>
  <c r="J29" i="34"/>
  <c r="I29" i="34"/>
  <c r="L28" i="34"/>
  <c r="K28" i="34"/>
  <c r="J28" i="34"/>
  <c r="I28" i="34"/>
  <c r="L27" i="34"/>
  <c r="K27" i="34"/>
  <c r="J27" i="34"/>
  <c r="I27" i="34"/>
  <c r="L26" i="34"/>
  <c r="K26" i="34"/>
  <c r="J26" i="34"/>
  <c r="I26" i="34"/>
  <c r="L25" i="34"/>
  <c r="K25" i="34"/>
  <c r="J25" i="34"/>
  <c r="I25" i="34"/>
  <c r="L24" i="34"/>
  <c r="K24" i="34"/>
  <c r="J24" i="34"/>
  <c r="I24" i="34"/>
  <c r="L23" i="34"/>
  <c r="K23" i="34"/>
  <c r="J23" i="34"/>
  <c r="I23" i="34"/>
  <c r="L22" i="34"/>
  <c r="K22" i="34"/>
  <c r="J22" i="34"/>
  <c r="I22" i="34"/>
  <c r="L21" i="34"/>
  <c r="K21" i="34"/>
  <c r="J21" i="34"/>
  <c r="I21" i="34"/>
  <c r="L20" i="34"/>
  <c r="K20" i="34"/>
  <c r="J20" i="34"/>
  <c r="I20" i="34"/>
  <c r="L19" i="34"/>
  <c r="K19" i="34"/>
  <c r="J19" i="34"/>
  <c r="I19" i="34"/>
  <c r="L18" i="34"/>
  <c r="K18" i="34"/>
  <c r="J18" i="34"/>
  <c r="I18" i="34"/>
  <c r="L17" i="34"/>
  <c r="K17" i="34"/>
  <c r="J17" i="34"/>
  <c r="I17" i="34"/>
  <c r="L16" i="34"/>
  <c r="K16" i="34"/>
  <c r="J16" i="34"/>
  <c r="I16" i="34"/>
  <c r="L15" i="34"/>
  <c r="K15" i="34"/>
  <c r="J15" i="34"/>
  <c r="I15" i="34"/>
  <c r="L14" i="34"/>
  <c r="K14" i="34"/>
  <c r="J14" i="34"/>
  <c r="I14" i="34"/>
  <c r="L13" i="34"/>
  <c r="K13" i="34"/>
  <c r="J13" i="34"/>
  <c r="I13" i="34"/>
  <c r="L12" i="34"/>
  <c r="K12" i="34"/>
  <c r="J12" i="34"/>
  <c r="I12" i="34"/>
  <c r="L11" i="34"/>
  <c r="K11" i="34"/>
  <c r="J11" i="34"/>
  <c r="I11" i="34"/>
  <c r="L10" i="34"/>
  <c r="K10" i="34"/>
  <c r="J10" i="34"/>
  <c r="I10" i="34"/>
  <c r="L9" i="34"/>
  <c r="K9" i="34"/>
  <c r="J9" i="34"/>
  <c r="I9" i="34"/>
  <c r="L8" i="34"/>
  <c r="K8" i="34"/>
  <c r="J8" i="34"/>
  <c r="I8" i="34"/>
  <c r="L7" i="34"/>
  <c r="K7" i="34"/>
  <c r="J7" i="34"/>
  <c r="I7" i="34"/>
  <c r="L6" i="34"/>
  <c r="K6" i="34"/>
  <c r="J6" i="34"/>
  <c r="I6" i="34"/>
  <c r="L5" i="34"/>
  <c r="K5" i="34"/>
  <c r="J5" i="34"/>
  <c r="I5" i="34"/>
  <c r="L4" i="34"/>
  <c r="K4" i="34"/>
  <c r="J4" i="34"/>
  <c r="I4" i="34"/>
  <c r="L3" i="34"/>
  <c r="K3" i="34"/>
  <c r="J3" i="34"/>
  <c r="I3" i="34"/>
  <c r="L84" i="33"/>
  <c r="K84" i="33"/>
  <c r="J84" i="33"/>
  <c r="I84" i="33"/>
  <c r="L83" i="33"/>
  <c r="K83" i="33"/>
  <c r="J83" i="33"/>
  <c r="I83" i="33"/>
  <c r="L82" i="33"/>
  <c r="K82" i="33"/>
  <c r="J82" i="33"/>
  <c r="I82" i="33"/>
  <c r="L81" i="33"/>
  <c r="K81" i="33"/>
  <c r="J81" i="33"/>
  <c r="I81" i="33"/>
  <c r="L80" i="33"/>
  <c r="K80" i="33"/>
  <c r="J80" i="33"/>
  <c r="I80" i="33"/>
  <c r="L79" i="33"/>
  <c r="K79" i="33"/>
  <c r="J79" i="33"/>
  <c r="I79" i="33"/>
  <c r="L78" i="33"/>
  <c r="K78" i="33"/>
  <c r="J78" i="33"/>
  <c r="I78" i="33"/>
  <c r="L77" i="33"/>
  <c r="K77" i="33"/>
  <c r="J77" i="33"/>
  <c r="I77" i="33"/>
  <c r="L76" i="33"/>
  <c r="K76" i="33"/>
  <c r="J76" i="33"/>
  <c r="I76" i="33"/>
  <c r="L75" i="33"/>
  <c r="K75" i="33"/>
  <c r="J75" i="33"/>
  <c r="I75" i="33"/>
  <c r="L74" i="33"/>
  <c r="K74" i="33"/>
  <c r="J74" i="33"/>
  <c r="I74" i="33"/>
  <c r="L73" i="33"/>
  <c r="K73" i="33"/>
  <c r="J73" i="33"/>
  <c r="I73" i="33"/>
  <c r="L72" i="33"/>
  <c r="K72" i="33"/>
  <c r="J72" i="33"/>
  <c r="I72" i="33"/>
  <c r="L71" i="33"/>
  <c r="K71" i="33"/>
  <c r="J71" i="33"/>
  <c r="I71" i="33"/>
  <c r="L70" i="33"/>
  <c r="K70" i="33"/>
  <c r="J70" i="33"/>
  <c r="I70" i="33"/>
  <c r="L69" i="33"/>
  <c r="K69" i="33"/>
  <c r="J69" i="33"/>
  <c r="I69" i="33"/>
  <c r="L68" i="33"/>
  <c r="K68" i="33"/>
  <c r="J68" i="33"/>
  <c r="I68" i="33"/>
  <c r="L67" i="33"/>
  <c r="K67" i="33"/>
  <c r="J67" i="33"/>
  <c r="I67" i="33"/>
  <c r="L66" i="33"/>
  <c r="K66" i="33"/>
  <c r="J66" i="33"/>
  <c r="I66" i="33"/>
  <c r="L65" i="33"/>
  <c r="K65" i="33"/>
  <c r="J65" i="33"/>
  <c r="I65" i="33"/>
  <c r="L64" i="33"/>
  <c r="K64" i="33"/>
  <c r="J64" i="33"/>
  <c r="I64" i="33"/>
  <c r="L63" i="33"/>
  <c r="K63" i="33"/>
  <c r="J63" i="33"/>
  <c r="I63" i="33"/>
  <c r="L62" i="33"/>
  <c r="K62" i="33"/>
  <c r="J62" i="33"/>
  <c r="I62" i="33"/>
  <c r="L61" i="33"/>
  <c r="K61" i="33"/>
  <c r="J61" i="33"/>
  <c r="I61" i="33"/>
  <c r="L60" i="33"/>
  <c r="K60" i="33"/>
  <c r="J60" i="33"/>
  <c r="I60" i="33"/>
  <c r="L59" i="33"/>
  <c r="K59" i="33"/>
  <c r="J59" i="33"/>
  <c r="I59" i="33"/>
  <c r="L58" i="33"/>
  <c r="K58" i="33"/>
  <c r="J58" i="33"/>
  <c r="I58" i="33"/>
  <c r="L57" i="33"/>
  <c r="K57" i="33"/>
  <c r="J57" i="33"/>
  <c r="I57" i="33"/>
  <c r="L56" i="33"/>
  <c r="K56" i="33"/>
  <c r="J56" i="33"/>
  <c r="I56" i="33"/>
  <c r="L55" i="33"/>
  <c r="K55" i="33"/>
  <c r="J55" i="33"/>
  <c r="I55" i="33"/>
  <c r="L54" i="33"/>
  <c r="K54" i="33"/>
  <c r="J54" i="33"/>
  <c r="I54" i="33"/>
  <c r="L53" i="33"/>
  <c r="K53" i="33"/>
  <c r="J53" i="33"/>
  <c r="I53" i="33"/>
  <c r="L52" i="33"/>
  <c r="K52" i="33"/>
  <c r="J52" i="33"/>
  <c r="I52" i="33"/>
  <c r="L51" i="33"/>
  <c r="K51" i="33"/>
  <c r="J51" i="33"/>
  <c r="I51" i="33"/>
  <c r="L50" i="33"/>
  <c r="K50" i="33"/>
  <c r="J50" i="33"/>
  <c r="I50" i="33"/>
  <c r="L49" i="33"/>
  <c r="K49" i="33"/>
  <c r="J49" i="33"/>
  <c r="I49" i="33"/>
  <c r="L48" i="33"/>
  <c r="K48" i="33"/>
  <c r="J48" i="33"/>
  <c r="I48" i="33"/>
  <c r="L47" i="33"/>
  <c r="K47" i="33"/>
  <c r="J47" i="33"/>
  <c r="I47" i="33"/>
  <c r="L46" i="33"/>
  <c r="K46" i="33"/>
  <c r="J46" i="33"/>
  <c r="I46" i="33"/>
  <c r="L45" i="33"/>
  <c r="K45" i="33"/>
  <c r="J45" i="33"/>
  <c r="I45" i="33"/>
  <c r="L44" i="33"/>
  <c r="K44" i="33"/>
  <c r="J44" i="33"/>
  <c r="I44" i="33"/>
  <c r="L43" i="33"/>
  <c r="K43" i="33"/>
  <c r="J43" i="33"/>
  <c r="I43" i="33"/>
  <c r="L42" i="33"/>
  <c r="K42" i="33"/>
  <c r="J42" i="33"/>
  <c r="I42" i="33"/>
  <c r="L41" i="33"/>
  <c r="K41" i="33"/>
  <c r="J41" i="33"/>
  <c r="I41" i="33"/>
  <c r="L40" i="33"/>
  <c r="K40" i="33"/>
  <c r="J40" i="33"/>
  <c r="I40" i="33"/>
  <c r="L39" i="33"/>
  <c r="K39" i="33"/>
  <c r="J39" i="33"/>
  <c r="I39" i="33"/>
  <c r="L38" i="33"/>
  <c r="K38" i="33"/>
  <c r="J38" i="33"/>
  <c r="I38" i="33"/>
  <c r="L37" i="33"/>
  <c r="K37" i="33"/>
  <c r="J37" i="33"/>
  <c r="I37" i="33"/>
  <c r="L36" i="33"/>
  <c r="K36" i="33"/>
  <c r="J36" i="33"/>
  <c r="I36" i="33"/>
  <c r="L35" i="33"/>
  <c r="K35" i="33"/>
  <c r="J35" i="33"/>
  <c r="I35" i="33"/>
  <c r="L34" i="33"/>
  <c r="K34" i="33"/>
  <c r="J34" i="33"/>
  <c r="I34" i="33"/>
  <c r="L33" i="33"/>
  <c r="K33" i="33"/>
  <c r="J33" i="33"/>
  <c r="I33" i="33"/>
  <c r="L32" i="33"/>
  <c r="K32" i="33"/>
  <c r="J32" i="33"/>
  <c r="I32" i="33"/>
  <c r="L31" i="33"/>
  <c r="K31" i="33"/>
  <c r="J31" i="33"/>
  <c r="I31" i="33"/>
  <c r="L30" i="33"/>
  <c r="K30" i="33"/>
  <c r="J30" i="33"/>
  <c r="I30" i="33"/>
  <c r="L29" i="33"/>
  <c r="K29" i="33"/>
  <c r="J29" i="33"/>
  <c r="I29" i="33"/>
  <c r="L28" i="33"/>
  <c r="K28" i="33"/>
  <c r="J28" i="33"/>
  <c r="I28" i="33"/>
  <c r="L27" i="33"/>
  <c r="K27" i="33"/>
  <c r="J27" i="33"/>
  <c r="I27" i="33"/>
  <c r="L26" i="33"/>
  <c r="K26" i="33"/>
  <c r="J26" i="33"/>
  <c r="I26" i="33"/>
  <c r="L25" i="33"/>
  <c r="K25" i="33"/>
  <c r="J25" i="33"/>
  <c r="I25" i="33"/>
  <c r="L24" i="33"/>
  <c r="K24" i="33"/>
  <c r="J24" i="33"/>
  <c r="I24" i="33"/>
  <c r="L23" i="33"/>
  <c r="K23" i="33"/>
  <c r="J23" i="33"/>
  <c r="I23" i="33"/>
  <c r="L22" i="33"/>
  <c r="K22" i="33"/>
  <c r="J22" i="33"/>
  <c r="I22" i="33"/>
  <c r="L21" i="33"/>
  <c r="K21" i="33"/>
  <c r="J21" i="33"/>
  <c r="I21" i="33"/>
  <c r="L20" i="33"/>
  <c r="K20" i="33"/>
  <c r="J20" i="33"/>
  <c r="I20" i="33"/>
  <c r="L19" i="33"/>
  <c r="K19" i="33"/>
  <c r="J19" i="33"/>
  <c r="I19" i="33"/>
  <c r="L18" i="33"/>
  <c r="K18" i="33"/>
  <c r="J18" i="33"/>
  <c r="I18" i="33"/>
  <c r="L17" i="33"/>
  <c r="K17" i="33"/>
  <c r="J17" i="33"/>
  <c r="I17" i="33"/>
  <c r="L16" i="33"/>
  <c r="K16" i="33"/>
  <c r="J16" i="33"/>
  <c r="I16" i="33"/>
  <c r="L15" i="33"/>
  <c r="K15" i="33"/>
  <c r="J15" i="33"/>
  <c r="I15" i="33"/>
  <c r="L14" i="33"/>
  <c r="K14" i="33"/>
  <c r="J14" i="33"/>
  <c r="I14" i="33"/>
  <c r="L13" i="33"/>
  <c r="K13" i="33"/>
  <c r="J13" i="33"/>
  <c r="I13" i="33"/>
  <c r="L12" i="33"/>
  <c r="K12" i="33"/>
  <c r="J12" i="33"/>
  <c r="I12" i="33"/>
  <c r="L11" i="33"/>
  <c r="K11" i="33"/>
  <c r="J11" i="33"/>
  <c r="I11" i="33"/>
  <c r="L10" i="33"/>
  <c r="K10" i="33"/>
  <c r="J10" i="33"/>
  <c r="I10" i="33"/>
  <c r="L9" i="33"/>
  <c r="K9" i="33"/>
  <c r="J9" i="33"/>
  <c r="I9" i="33"/>
  <c r="L8" i="33"/>
  <c r="K8" i="33"/>
  <c r="J8" i="33"/>
  <c r="I8" i="33"/>
  <c r="L7" i="33"/>
  <c r="K7" i="33"/>
  <c r="J7" i="33"/>
  <c r="I7" i="33"/>
  <c r="L6" i="33"/>
  <c r="K6" i="33"/>
  <c r="J6" i="33"/>
  <c r="I6" i="33"/>
  <c r="L5" i="33"/>
  <c r="K5" i="33"/>
  <c r="J5" i="33"/>
  <c r="I5" i="33"/>
  <c r="L4" i="33"/>
  <c r="K4" i="33"/>
  <c r="J4" i="33"/>
  <c r="I4" i="33"/>
  <c r="L3" i="33"/>
  <c r="K3" i="33"/>
  <c r="J3" i="33"/>
  <c r="I3" i="33"/>
  <c r="L92" i="32"/>
  <c r="K92" i="32"/>
  <c r="J92" i="32"/>
  <c r="I92" i="32"/>
  <c r="L91" i="32"/>
  <c r="K91" i="32"/>
  <c r="J91" i="32"/>
  <c r="I91" i="32"/>
  <c r="L90" i="32"/>
  <c r="K90" i="32"/>
  <c r="J90" i="32"/>
  <c r="I90" i="32"/>
  <c r="L89" i="32"/>
  <c r="K89" i="32"/>
  <c r="J89" i="32"/>
  <c r="I89" i="32"/>
  <c r="L88" i="32"/>
  <c r="K88" i="32"/>
  <c r="J88" i="32"/>
  <c r="I88" i="32"/>
  <c r="L87" i="32"/>
  <c r="K87" i="32"/>
  <c r="J87" i="32"/>
  <c r="I87" i="32"/>
  <c r="L86" i="32"/>
  <c r="K86" i="32"/>
  <c r="J86" i="32"/>
  <c r="I86" i="32"/>
  <c r="L85" i="32"/>
  <c r="K85" i="32"/>
  <c r="J85" i="32"/>
  <c r="I85" i="32"/>
  <c r="L84" i="32"/>
  <c r="K84" i="32"/>
  <c r="J84" i="32"/>
  <c r="I84" i="32"/>
  <c r="L83" i="32"/>
  <c r="K83" i="32"/>
  <c r="J83" i="32"/>
  <c r="I83" i="32"/>
  <c r="L82" i="32"/>
  <c r="K82" i="32"/>
  <c r="J82" i="32"/>
  <c r="I82" i="32"/>
  <c r="L81" i="32"/>
  <c r="K81" i="32"/>
  <c r="J81" i="32"/>
  <c r="I81" i="32"/>
  <c r="L80" i="32"/>
  <c r="K80" i="32"/>
  <c r="J80" i="32"/>
  <c r="I80" i="32"/>
  <c r="L79" i="32"/>
  <c r="K79" i="32"/>
  <c r="J79" i="32"/>
  <c r="I79" i="32"/>
  <c r="L78" i="32"/>
  <c r="K78" i="32"/>
  <c r="J78" i="32"/>
  <c r="I78" i="32"/>
  <c r="L77" i="32"/>
  <c r="K77" i="32"/>
  <c r="J77" i="32"/>
  <c r="I77" i="32"/>
  <c r="L76" i="32"/>
  <c r="K76" i="32"/>
  <c r="J76" i="32"/>
  <c r="I76" i="32"/>
  <c r="L75" i="32"/>
  <c r="K75" i="32"/>
  <c r="J75" i="32"/>
  <c r="I75" i="32"/>
  <c r="L74" i="32"/>
  <c r="K74" i="32"/>
  <c r="J74" i="32"/>
  <c r="I74" i="32"/>
  <c r="L73" i="32"/>
  <c r="K73" i="32"/>
  <c r="J73" i="32"/>
  <c r="I73" i="32"/>
  <c r="L72" i="32"/>
  <c r="K72" i="32"/>
  <c r="J72" i="32"/>
  <c r="I72" i="32"/>
  <c r="L71" i="32"/>
  <c r="K71" i="32"/>
  <c r="J71" i="32"/>
  <c r="I71" i="32"/>
  <c r="L70" i="32"/>
  <c r="K70" i="32"/>
  <c r="J70" i="32"/>
  <c r="I70" i="32"/>
  <c r="L69" i="32"/>
  <c r="K69" i="32"/>
  <c r="J69" i="32"/>
  <c r="I69" i="32"/>
  <c r="L68" i="32"/>
  <c r="K68" i="32"/>
  <c r="J68" i="32"/>
  <c r="I68" i="32"/>
  <c r="L67" i="32"/>
  <c r="K67" i="32"/>
  <c r="J67" i="32"/>
  <c r="I67" i="32"/>
  <c r="L66" i="32"/>
  <c r="K66" i="32"/>
  <c r="J66" i="32"/>
  <c r="I66" i="32"/>
  <c r="L65" i="32"/>
  <c r="K65" i="32"/>
  <c r="J65" i="32"/>
  <c r="I65" i="32"/>
  <c r="L64" i="32"/>
  <c r="K64" i="32"/>
  <c r="J64" i="32"/>
  <c r="I64" i="32"/>
  <c r="L63" i="32"/>
  <c r="K63" i="32"/>
  <c r="J63" i="32"/>
  <c r="I63" i="32"/>
  <c r="L62" i="32"/>
  <c r="K62" i="32"/>
  <c r="J62" i="32"/>
  <c r="I62" i="32"/>
  <c r="L61" i="32"/>
  <c r="K61" i="32"/>
  <c r="J61" i="32"/>
  <c r="I61" i="32"/>
  <c r="L60" i="32"/>
  <c r="K60" i="32"/>
  <c r="J60" i="32"/>
  <c r="I60" i="32"/>
  <c r="L59" i="32"/>
  <c r="K59" i="32"/>
  <c r="J59" i="32"/>
  <c r="I59" i="32"/>
  <c r="L58" i="32"/>
  <c r="K58" i="32"/>
  <c r="J58" i="32"/>
  <c r="I58" i="32"/>
  <c r="L57" i="32"/>
  <c r="K57" i="32"/>
  <c r="J57" i="32"/>
  <c r="I57" i="32"/>
  <c r="L56" i="32"/>
  <c r="K56" i="32"/>
  <c r="J56" i="32"/>
  <c r="I56" i="32"/>
  <c r="L55" i="32"/>
  <c r="K55" i="32"/>
  <c r="J55" i="32"/>
  <c r="I55" i="32"/>
  <c r="L54" i="32"/>
  <c r="K54" i="32"/>
  <c r="J54" i="32"/>
  <c r="I54" i="32"/>
  <c r="L53" i="32"/>
  <c r="K53" i="32"/>
  <c r="J53" i="32"/>
  <c r="I53" i="32"/>
  <c r="L52" i="32"/>
  <c r="K52" i="32"/>
  <c r="J52" i="32"/>
  <c r="I52" i="32"/>
  <c r="L51" i="32"/>
  <c r="K51" i="32"/>
  <c r="J51" i="32"/>
  <c r="I51" i="32"/>
  <c r="L50" i="32"/>
  <c r="K50" i="32"/>
  <c r="J50" i="32"/>
  <c r="I50" i="32"/>
  <c r="L49" i="32"/>
  <c r="K49" i="32"/>
  <c r="J49" i="32"/>
  <c r="I49" i="32"/>
  <c r="L48" i="32"/>
  <c r="K48" i="32"/>
  <c r="J48" i="32"/>
  <c r="I48" i="32"/>
  <c r="L47" i="32"/>
  <c r="K47" i="32"/>
  <c r="J47" i="32"/>
  <c r="I47" i="32"/>
  <c r="L46" i="32"/>
  <c r="K46" i="32"/>
  <c r="J46" i="32"/>
  <c r="I46" i="32"/>
  <c r="L45" i="32"/>
  <c r="K45" i="32"/>
  <c r="J45" i="32"/>
  <c r="I45" i="32"/>
  <c r="L44" i="32"/>
  <c r="K44" i="32"/>
  <c r="J44" i="32"/>
  <c r="I44" i="32"/>
  <c r="L43" i="32"/>
  <c r="K43" i="32"/>
  <c r="J43" i="32"/>
  <c r="I43" i="32"/>
  <c r="L42" i="32"/>
  <c r="K42" i="32"/>
  <c r="J42" i="32"/>
  <c r="I42" i="32"/>
  <c r="L41" i="32"/>
  <c r="K41" i="32"/>
  <c r="J41" i="32"/>
  <c r="I41" i="32"/>
  <c r="L40" i="32"/>
  <c r="K40" i="32"/>
  <c r="J40" i="32"/>
  <c r="I40" i="32"/>
  <c r="L39" i="32"/>
  <c r="K39" i="32"/>
  <c r="J39" i="32"/>
  <c r="I39" i="32"/>
  <c r="L38" i="32"/>
  <c r="K38" i="32"/>
  <c r="J38" i="32"/>
  <c r="I38" i="32"/>
  <c r="L37" i="32"/>
  <c r="K37" i="32"/>
  <c r="J37" i="32"/>
  <c r="I37" i="32"/>
  <c r="L36" i="32"/>
  <c r="K36" i="32"/>
  <c r="J36" i="32"/>
  <c r="I36" i="32"/>
  <c r="L35" i="32"/>
  <c r="K35" i="32"/>
  <c r="J35" i="32"/>
  <c r="I35" i="32"/>
  <c r="L34" i="32"/>
  <c r="K34" i="32"/>
  <c r="J34" i="32"/>
  <c r="I34" i="32"/>
  <c r="L33" i="32"/>
  <c r="K33" i="32"/>
  <c r="J33" i="32"/>
  <c r="I33" i="32"/>
  <c r="L32" i="32"/>
  <c r="K32" i="32"/>
  <c r="J32" i="32"/>
  <c r="I32" i="32"/>
  <c r="L31" i="32"/>
  <c r="K31" i="32"/>
  <c r="J31" i="32"/>
  <c r="I31" i="32"/>
  <c r="L30" i="32"/>
  <c r="K30" i="32"/>
  <c r="J30" i="32"/>
  <c r="I30" i="32"/>
  <c r="L29" i="32"/>
  <c r="K29" i="32"/>
  <c r="J29" i="32"/>
  <c r="I29" i="32"/>
  <c r="L28" i="32"/>
  <c r="K28" i="32"/>
  <c r="J28" i="32"/>
  <c r="I28" i="32"/>
  <c r="L27" i="32"/>
  <c r="K27" i="32"/>
  <c r="J27" i="32"/>
  <c r="I27" i="32"/>
  <c r="L26" i="32"/>
  <c r="K26" i="32"/>
  <c r="J26" i="32"/>
  <c r="I26" i="32"/>
  <c r="L25" i="32"/>
  <c r="K25" i="32"/>
  <c r="J25" i="32"/>
  <c r="I25" i="32"/>
  <c r="L24" i="32"/>
  <c r="K24" i="32"/>
  <c r="J24" i="32"/>
  <c r="I24" i="32"/>
  <c r="L23" i="32"/>
  <c r="K23" i="32"/>
  <c r="J23" i="32"/>
  <c r="I23" i="32"/>
  <c r="L22" i="32"/>
  <c r="K22" i="32"/>
  <c r="J22" i="32"/>
  <c r="I22" i="32"/>
  <c r="L21" i="32"/>
  <c r="K21" i="32"/>
  <c r="J21" i="32"/>
  <c r="I21" i="32"/>
  <c r="L20" i="32"/>
  <c r="K20" i="32"/>
  <c r="J20" i="32"/>
  <c r="I20" i="32"/>
  <c r="L19" i="32"/>
  <c r="K19" i="32"/>
  <c r="J19" i="32"/>
  <c r="I19" i="32"/>
  <c r="L18" i="32"/>
  <c r="K18" i="32"/>
  <c r="J18" i="32"/>
  <c r="I18" i="32"/>
  <c r="L17" i="32"/>
  <c r="K17" i="32"/>
  <c r="J17" i="32"/>
  <c r="I17" i="32"/>
  <c r="L16" i="32"/>
  <c r="K16" i="32"/>
  <c r="J16" i="32"/>
  <c r="I16" i="32"/>
  <c r="L15" i="32"/>
  <c r="K15" i="32"/>
  <c r="J15" i="32"/>
  <c r="I15" i="32"/>
  <c r="L14" i="32"/>
  <c r="K14" i="32"/>
  <c r="J14" i="32"/>
  <c r="I14" i="32"/>
  <c r="L13" i="32"/>
  <c r="K13" i="32"/>
  <c r="J13" i="32"/>
  <c r="I13" i="32"/>
  <c r="L12" i="32"/>
  <c r="K12" i="32"/>
  <c r="J12" i="32"/>
  <c r="I12" i="32"/>
  <c r="L11" i="32"/>
  <c r="K11" i="32"/>
  <c r="J11" i="32"/>
  <c r="I11" i="32"/>
  <c r="L10" i="32"/>
  <c r="K10" i="32"/>
  <c r="J10" i="32"/>
  <c r="I10" i="32"/>
  <c r="L9" i="32"/>
  <c r="K9" i="32"/>
  <c r="J9" i="32"/>
  <c r="I9" i="32"/>
  <c r="L8" i="32"/>
  <c r="K8" i="32"/>
  <c r="J8" i="32"/>
  <c r="I8" i="32"/>
  <c r="L7" i="32"/>
  <c r="K7" i="32"/>
  <c r="J7" i="32"/>
  <c r="I7" i="32"/>
  <c r="L6" i="32"/>
  <c r="K6" i="32"/>
  <c r="J6" i="32"/>
  <c r="I6" i="32"/>
  <c r="L5" i="32"/>
  <c r="K5" i="32"/>
  <c r="J5" i="32"/>
  <c r="I5" i="32"/>
  <c r="L4" i="32"/>
  <c r="K4" i="32"/>
  <c r="J4" i="32"/>
  <c r="I4" i="32"/>
  <c r="L3" i="32"/>
  <c r="K3" i="32"/>
  <c r="J3" i="32"/>
  <c r="I3" i="32"/>
  <c r="L84" i="31"/>
  <c r="K84" i="31"/>
  <c r="J84" i="31"/>
  <c r="I84" i="31"/>
  <c r="L83" i="31"/>
  <c r="K83" i="31"/>
  <c r="J83" i="31"/>
  <c r="I83" i="31"/>
  <c r="L82" i="31"/>
  <c r="K82" i="31"/>
  <c r="J82" i="31"/>
  <c r="I82" i="31"/>
  <c r="L81" i="31"/>
  <c r="K81" i="31"/>
  <c r="J81" i="31"/>
  <c r="I81" i="31"/>
  <c r="L80" i="31"/>
  <c r="K80" i="31"/>
  <c r="J80" i="31"/>
  <c r="I80" i="31"/>
  <c r="L79" i="31"/>
  <c r="K79" i="31"/>
  <c r="J79" i="31"/>
  <c r="I79" i="31"/>
  <c r="L78" i="31"/>
  <c r="K78" i="31"/>
  <c r="J78" i="31"/>
  <c r="I78" i="31"/>
  <c r="L77" i="31"/>
  <c r="K77" i="31"/>
  <c r="J77" i="31"/>
  <c r="I77" i="31"/>
  <c r="L76" i="31"/>
  <c r="K76" i="31"/>
  <c r="J76" i="31"/>
  <c r="I76" i="31"/>
  <c r="L75" i="31"/>
  <c r="K75" i="31"/>
  <c r="J75" i="31"/>
  <c r="I75" i="31"/>
  <c r="L74" i="31"/>
  <c r="K74" i="31"/>
  <c r="J74" i="31"/>
  <c r="I74" i="31"/>
  <c r="L73" i="31"/>
  <c r="K73" i="31"/>
  <c r="J73" i="31"/>
  <c r="I73" i="31"/>
  <c r="L72" i="31"/>
  <c r="K72" i="31"/>
  <c r="J72" i="31"/>
  <c r="I72" i="31"/>
  <c r="L71" i="31"/>
  <c r="K71" i="31"/>
  <c r="J71" i="31"/>
  <c r="I71" i="31"/>
  <c r="L70" i="31"/>
  <c r="K70" i="31"/>
  <c r="J70" i="31"/>
  <c r="I70" i="31"/>
  <c r="L69" i="31"/>
  <c r="K69" i="31"/>
  <c r="J69" i="31"/>
  <c r="I69" i="31"/>
  <c r="L68" i="31"/>
  <c r="K68" i="31"/>
  <c r="J68" i="31"/>
  <c r="I68" i="31"/>
  <c r="L67" i="31"/>
  <c r="K67" i="31"/>
  <c r="J67" i="31"/>
  <c r="I67" i="31"/>
  <c r="L66" i="31"/>
  <c r="K66" i="31"/>
  <c r="J66" i="31"/>
  <c r="I66" i="31"/>
  <c r="L65" i="31"/>
  <c r="K65" i="31"/>
  <c r="J65" i="31"/>
  <c r="I65" i="31"/>
  <c r="L64" i="31"/>
  <c r="K64" i="31"/>
  <c r="J64" i="31"/>
  <c r="I64" i="31"/>
  <c r="L63" i="31"/>
  <c r="K63" i="31"/>
  <c r="J63" i="31"/>
  <c r="I63" i="31"/>
  <c r="L62" i="31"/>
  <c r="K62" i="31"/>
  <c r="J62" i="31"/>
  <c r="I62" i="31"/>
  <c r="L61" i="31"/>
  <c r="K61" i="31"/>
  <c r="J61" i="31"/>
  <c r="I61" i="31"/>
  <c r="L60" i="31"/>
  <c r="K60" i="31"/>
  <c r="J60" i="31"/>
  <c r="I60" i="31"/>
  <c r="L59" i="31"/>
  <c r="K59" i="31"/>
  <c r="J59" i="31"/>
  <c r="I59" i="31"/>
  <c r="L58" i="31"/>
  <c r="K58" i="31"/>
  <c r="J58" i="31"/>
  <c r="I58" i="31"/>
  <c r="L57" i="31"/>
  <c r="K57" i="31"/>
  <c r="J57" i="31"/>
  <c r="I57" i="31"/>
  <c r="L56" i="31"/>
  <c r="K56" i="31"/>
  <c r="J56" i="31"/>
  <c r="I56" i="31"/>
  <c r="L55" i="31"/>
  <c r="K55" i="31"/>
  <c r="J55" i="31"/>
  <c r="I55" i="31"/>
  <c r="L54" i="31"/>
  <c r="K54" i="31"/>
  <c r="J54" i="31"/>
  <c r="I54" i="31"/>
  <c r="L53" i="31"/>
  <c r="K53" i="31"/>
  <c r="J53" i="31"/>
  <c r="I53" i="31"/>
  <c r="L52" i="31"/>
  <c r="K52" i="31"/>
  <c r="J52" i="31"/>
  <c r="I52" i="31"/>
  <c r="L51" i="31"/>
  <c r="K51" i="31"/>
  <c r="J51" i="31"/>
  <c r="I51" i="31"/>
  <c r="L50" i="31"/>
  <c r="K50" i="31"/>
  <c r="J50" i="31"/>
  <c r="I50" i="31"/>
  <c r="L49" i="31"/>
  <c r="K49" i="31"/>
  <c r="J49" i="31"/>
  <c r="I49" i="31"/>
  <c r="L48" i="31"/>
  <c r="K48" i="31"/>
  <c r="J48" i="31"/>
  <c r="I48" i="31"/>
  <c r="L47" i="31"/>
  <c r="K47" i="31"/>
  <c r="J47" i="31"/>
  <c r="I47" i="31"/>
  <c r="L46" i="31"/>
  <c r="K46" i="31"/>
  <c r="J46" i="31"/>
  <c r="I46" i="31"/>
  <c r="L45" i="31"/>
  <c r="K45" i="31"/>
  <c r="J45" i="31"/>
  <c r="I45" i="31"/>
  <c r="L44" i="31"/>
  <c r="K44" i="31"/>
  <c r="J44" i="31"/>
  <c r="I44" i="31"/>
  <c r="L43" i="31"/>
  <c r="K43" i="31"/>
  <c r="J43" i="31"/>
  <c r="I43" i="31"/>
  <c r="L42" i="31"/>
  <c r="K42" i="31"/>
  <c r="J42" i="31"/>
  <c r="I42" i="31"/>
  <c r="L41" i="31"/>
  <c r="K41" i="31"/>
  <c r="J41" i="31"/>
  <c r="I41" i="31"/>
  <c r="L40" i="31"/>
  <c r="K40" i="31"/>
  <c r="J40" i="31"/>
  <c r="I40" i="31"/>
  <c r="L39" i="31"/>
  <c r="K39" i="31"/>
  <c r="J39" i="31"/>
  <c r="I39" i="31"/>
  <c r="L38" i="31"/>
  <c r="K38" i="31"/>
  <c r="J38" i="31"/>
  <c r="I38" i="31"/>
  <c r="L37" i="31"/>
  <c r="K37" i="31"/>
  <c r="J37" i="31"/>
  <c r="I37" i="31"/>
  <c r="L36" i="31"/>
  <c r="K36" i="31"/>
  <c r="J36" i="31"/>
  <c r="I36" i="31"/>
  <c r="L35" i="31"/>
  <c r="K35" i="31"/>
  <c r="J35" i="31"/>
  <c r="I35" i="31"/>
  <c r="L34" i="31"/>
  <c r="K34" i="31"/>
  <c r="J34" i="31"/>
  <c r="I34" i="31"/>
  <c r="L33" i="31"/>
  <c r="K33" i="31"/>
  <c r="J33" i="31"/>
  <c r="I33" i="31"/>
  <c r="L32" i="31"/>
  <c r="K32" i="31"/>
  <c r="J32" i="31"/>
  <c r="I32" i="31"/>
  <c r="L31" i="31"/>
  <c r="K31" i="31"/>
  <c r="J31" i="31"/>
  <c r="I31" i="31"/>
  <c r="L30" i="31"/>
  <c r="K30" i="31"/>
  <c r="J30" i="31"/>
  <c r="I30" i="31"/>
  <c r="L29" i="31"/>
  <c r="K29" i="31"/>
  <c r="J29" i="31"/>
  <c r="I29" i="31"/>
  <c r="L28" i="31"/>
  <c r="K28" i="31"/>
  <c r="J28" i="31"/>
  <c r="I28" i="31"/>
  <c r="L27" i="31"/>
  <c r="K27" i="31"/>
  <c r="J27" i="31"/>
  <c r="I27" i="31"/>
  <c r="L26" i="31"/>
  <c r="K26" i="31"/>
  <c r="J26" i="31"/>
  <c r="I26" i="31"/>
  <c r="L25" i="31"/>
  <c r="K25" i="31"/>
  <c r="J25" i="31"/>
  <c r="I25" i="31"/>
  <c r="L24" i="31"/>
  <c r="K24" i="31"/>
  <c r="J24" i="31"/>
  <c r="I24" i="31"/>
  <c r="L23" i="31"/>
  <c r="K23" i="31"/>
  <c r="J23" i="31"/>
  <c r="I23" i="31"/>
  <c r="L22" i="31"/>
  <c r="K22" i="31"/>
  <c r="J22" i="31"/>
  <c r="I22" i="31"/>
  <c r="L21" i="31"/>
  <c r="K21" i="31"/>
  <c r="J21" i="31"/>
  <c r="I21" i="31"/>
  <c r="L20" i="31"/>
  <c r="K20" i="31"/>
  <c r="J20" i="31"/>
  <c r="I20" i="31"/>
  <c r="L19" i="31"/>
  <c r="K19" i="31"/>
  <c r="J19" i="31"/>
  <c r="I19" i="31"/>
  <c r="L18" i="31"/>
  <c r="K18" i="31"/>
  <c r="J18" i="31"/>
  <c r="I18" i="31"/>
  <c r="L17" i="31"/>
  <c r="K17" i="31"/>
  <c r="J17" i="31"/>
  <c r="I17" i="31"/>
  <c r="L16" i="31"/>
  <c r="K16" i="31"/>
  <c r="J16" i="31"/>
  <c r="I16" i="31"/>
  <c r="L15" i="31"/>
  <c r="K15" i="31"/>
  <c r="J15" i="31"/>
  <c r="I15" i="31"/>
  <c r="L14" i="31"/>
  <c r="K14" i="31"/>
  <c r="J14" i="31"/>
  <c r="I14" i="31"/>
  <c r="L13" i="31"/>
  <c r="K13" i="31"/>
  <c r="J13" i="31"/>
  <c r="I13" i="31"/>
  <c r="L12" i="31"/>
  <c r="K12" i="31"/>
  <c r="J12" i="31"/>
  <c r="I12" i="31"/>
  <c r="L11" i="31"/>
  <c r="K11" i="31"/>
  <c r="J11" i="31"/>
  <c r="I11" i="31"/>
  <c r="L10" i="31"/>
  <c r="K10" i="31"/>
  <c r="J10" i="31"/>
  <c r="I10" i="31"/>
  <c r="L9" i="31"/>
  <c r="K9" i="31"/>
  <c r="J9" i="31"/>
  <c r="I9" i="31"/>
  <c r="L8" i="31"/>
  <c r="K8" i="31"/>
  <c r="J8" i="31"/>
  <c r="I8" i="31"/>
  <c r="L7" i="31"/>
  <c r="K7" i="31"/>
  <c r="J7" i="31"/>
  <c r="I7" i="31"/>
  <c r="L6" i="31"/>
  <c r="K6" i="31"/>
  <c r="J6" i="31"/>
  <c r="I6" i="31"/>
  <c r="L5" i="31"/>
  <c r="K5" i="31"/>
  <c r="J5" i="31"/>
  <c r="I5" i="31"/>
  <c r="L4" i="31"/>
  <c r="K4" i="31"/>
  <c r="J4" i="31"/>
  <c r="I4" i="31"/>
  <c r="L3" i="31"/>
  <c r="K3" i="31"/>
  <c r="J3" i="31"/>
  <c r="I3" i="31"/>
  <c r="K84" i="29"/>
  <c r="J84" i="29"/>
  <c r="I84" i="29"/>
  <c r="H84" i="29"/>
  <c r="K83" i="29"/>
  <c r="J83" i="29"/>
  <c r="I83" i="29"/>
  <c r="H83" i="29"/>
  <c r="K82" i="29"/>
  <c r="J82" i="29"/>
  <c r="I82" i="29"/>
  <c r="H82" i="29"/>
  <c r="K81" i="29"/>
  <c r="J81" i="29"/>
  <c r="I81" i="29"/>
  <c r="H81" i="29"/>
  <c r="K80" i="29"/>
  <c r="J80" i="29"/>
  <c r="I80" i="29"/>
  <c r="H80" i="29"/>
  <c r="K79" i="29"/>
  <c r="J79" i="29"/>
  <c r="I79" i="29"/>
  <c r="H79" i="29"/>
  <c r="K78" i="29"/>
  <c r="J78" i="29"/>
  <c r="I78" i="29"/>
  <c r="H78" i="29"/>
  <c r="K77" i="29"/>
  <c r="J77" i="29"/>
  <c r="I77" i="29"/>
  <c r="H77" i="29"/>
  <c r="K76" i="29"/>
  <c r="J76" i="29"/>
  <c r="I76" i="29"/>
  <c r="H76" i="29"/>
  <c r="K75" i="29"/>
  <c r="J75" i="29"/>
  <c r="I75" i="29"/>
  <c r="H75" i="29"/>
  <c r="K74" i="29"/>
  <c r="J74" i="29"/>
  <c r="I74" i="29"/>
  <c r="H74" i="29"/>
  <c r="K73" i="29"/>
  <c r="J73" i="29"/>
  <c r="I73" i="29"/>
  <c r="H73" i="29"/>
  <c r="K72" i="29"/>
  <c r="J72" i="29"/>
  <c r="I72" i="29"/>
  <c r="H72" i="29"/>
  <c r="K71" i="29"/>
  <c r="J71" i="29"/>
  <c r="I71" i="29"/>
  <c r="H71" i="29"/>
  <c r="K70" i="29"/>
  <c r="J70" i="29"/>
  <c r="I70" i="29"/>
  <c r="H70" i="29"/>
  <c r="K69" i="29"/>
  <c r="J69" i="29"/>
  <c r="I69" i="29"/>
  <c r="H69" i="29"/>
  <c r="K68" i="29"/>
  <c r="J68" i="29"/>
  <c r="I68" i="29"/>
  <c r="H68" i="29"/>
  <c r="K67" i="29"/>
  <c r="J67" i="29"/>
  <c r="I67" i="29"/>
  <c r="H67" i="29"/>
  <c r="K66" i="29"/>
  <c r="J66" i="29"/>
  <c r="I66" i="29"/>
  <c r="H66" i="29"/>
  <c r="K65" i="29"/>
  <c r="J65" i="29"/>
  <c r="I65" i="29"/>
  <c r="H65" i="29"/>
  <c r="K64" i="29"/>
  <c r="J64" i="29"/>
  <c r="I64" i="29"/>
  <c r="H64" i="29"/>
  <c r="K63" i="29"/>
  <c r="J63" i="29"/>
  <c r="I63" i="29"/>
  <c r="H63" i="29"/>
  <c r="K62" i="29"/>
  <c r="J62" i="29"/>
  <c r="I62" i="29"/>
  <c r="H62" i="29"/>
  <c r="K61" i="29"/>
  <c r="J61" i="29"/>
  <c r="I61" i="29"/>
  <c r="H61" i="29"/>
  <c r="K60" i="29"/>
  <c r="J60" i="29"/>
  <c r="I60" i="29"/>
  <c r="H60" i="29"/>
  <c r="K59" i="29"/>
  <c r="J59" i="29"/>
  <c r="I59" i="29"/>
  <c r="H59" i="29"/>
  <c r="K58" i="29"/>
  <c r="J58" i="29"/>
  <c r="I58" i="29"/>
  <c r="H58" i="29"/>
  <c r="K57" i="29"/>
  <c r="J57" i="29"/>
  <c r="I57" i="29"/>
  <c r="H57" i="29"/>
  <c r="K56" i="29"/>
  <c r="J56" i="29"/>
  <c r="I56" i="29"/>
  <c r="H56" i="29"/>
  <c r="K55" i="29"/>
  <c r="J55" i="29"/>
  <c r="I55" i="29"/>
  <c r="H55" i="29"/>
  <c r="K54" i="29"/>
  <c r="J54" i="29"/>
  <c r="I54" i="29"/>
  <c r="H54" i="29"/>
  <c r="K53" i="29"/>
  <c r="J53" i="29"/>
  <c r="I53" i="29"/>
  <c r="H53" i="29"/>
  <c r="K52" i="29"/>
  <c r="J52" i="29"/>
  <c r="I52" i="29"/>
  <c r="H52" i="29"/>
  <c r="K51" i="29"/>
  <c r="J51" i="29"/>
  <c r="I51" i="29"/>
  <c r="H51" i="29"/>
  <c r="K50" i="29"/>
  <c r="J50" i="29"/>
  <c r="I50" i="29"/>
  <c r="H50" i="29"/>
  <c r="K49" i="29"/>
  <c r="J49" i="29"/>
  <c r="I49" i="29"/>
  <c r="H49" i="29"/>
  <c r="K48" i="29"/>
  <c r="J48" i="29"/>
  <c r="I48" i="29"/>
  <c r="H48" i="29"/>
  <c r="K47" i="29"/>
  <c r="J47" i="29"/>
  <c r="I47" i="29"/>
  <c r="H47" i="29"/>
  <c r="K46" i="29"/>
  <c r="J46" i="29"/>
  <c r="I46" i="29"/>
  <c r="H46" i="29"/>
  <c r="K45" i="29"/>
  <c r="J45" i="29"/>
  <c r="I45" i="29"/>
  <c r="H45" i="29"/>
  <c r="K44" i="29"/>
  <c r="J44" i="29"/>
  <c r="I44" i="29"/>
  <c r="H44" i="29"/>
  <c r="K43" i="29"/>
  <c r="J43" i="29"/>
  <c r="I43" i="29"/>
  <c r="H43" i="29"/>
  <c r="K42" i="29"/>
  <c r="J42" i="29"/>
  <c r="I42" i="29"/>
  <c r="H42" i="29"/>
  <c r="K41" i="29"/>
  <c r="J41" i="29"/>
  <c r="I41" i="29"/>
  <c r="H41" i="29"/>
  <c r="K40" i="29"/>
  <c r="J40" i="29"/>
  <c r="I40" i="29"/>
  <c r="H40" i="29"/>
  <c r="K39" i="29"/>
  <c r="J39" i="29"/>
  <c r="I39" i="29"/>
  <c r="H39" i="29"/>
  <c r="K38" i="29"/>
  <c r="J38" i="29"/>
  <c r="I38" i="29"/>
  <c r="H38" i="29"/>
  <c r="K37" i="29"/>
  <c r="J37" i="29"/>
  <c r="I37" i="29"/>
  <c r="H37" i="29"/>
  <c r="K36" i="29"/>
  <c r="J36" i="29"/>
  <c r="I36" i="29"/>
  <c r="H36" i="29"/>
  <c r="K35" i="29"/>
  <c r="J35" i="29"/>
  <c r="I35" i="29"/>
  <c r="H35" i="29"/>
  <c r="K34" i="29"/>
  <c r="J34" i="29"/>
  <c r="I34" i="29"/>
  <c r="H34" i="29"/>
  <c r="K33" i="29"/>
  <c r="J33" i="29"/>
  <c r="I33" i="29"/>
  <c r="H33" i="29"/>
  <c r="K32" i="29"/>
  <c r="J32" i="29"/>
  <c r="I32" i="29"/>
  <c r="H32" i="29"/>
  <c r="K31" i="29"/>
  <c r="J31" i="29"/>
  <c r="I31" i="29"/>
  <c r="H31" i="29"/>
  <c r="K30" i="29"/>
  <c r="J30" i="29"/>
  <c r="I30" i="29"/>
  <c r="H30" i="29"/>
  <c r="K29" i="29"/>
  <c r="J29" i="29"/>
  <c r="I29" i="29"/>
  <c r="H29" i="29"/>
  <c r="K28" i="29"/>
  <c r="J28" i="29"/>
  <c r="I28" i="29"/>
  <c r="H28" i="29"/>
  <c r="K27" i="29"/>
  <c r="J27" i="29"/>
  <c r="I27" i="29"/>
  <c r="H27" i="29"/>
  <c r="K26" i="29"/>
  <c r="J26" i="29"/>
  <c r="I26" i="29"/>
  <c r="H26" i="29"/>
  <c r="K25" i="29"/>
  <c r="J25" i="29"/>
  <c r="I25" i="29"/>
  <c r="H25" i="29"/>
  <c r="K24" i="29"/>
  <c r="J24" i="29"/>
  <c r="I24" i="29"/>
  <c r="H24" i="29"/>
  <c r="K23" i="29"/>
  <c r="J23" i="29"/>
  <c r="I23" i="29"/>
  <c r="H23" i="29"/>
  <c r="K22" i="29"/>
  <c r="J22" i="29"/>
  <c r="I22" i="29"/>
  <c r="H22" i="29"/>
  <c r="K21" i="29"/>
  <c r="J21" i="29"/>
  <c r="I21" i="29"/>
  <c r="H21" i="29"/>
  <c r="K20" i="29"/>
  <c r="J20" i="29"/>
  <c r="I20" i="29"/>
  <c r="H20" i="29"/>
  <c r="K19" i="29"/>
  <c r="J19" i="29"/>
  <c r="I19" i="29"/>
  <c r="H19" i="29"/>
  <c r="K18" i="29"/>
  <c r="J18" i="29"/>
  <c r="I18" i="29"/>
  <c r="H18" i="29"/>
  <c r="K17" i="29"/>
  <c r="J17" i="29"/>
  <c r="I17" i="29"/>
  <c r="H17" i="29"/>
  <c r="K16" i="29"/>
  <c r="J16" i="29"/>
  <c r="I16" i="29"/>
  <c r="H16" i="29"/>
  <c r="K15" i="29"/>
  <c r="J15" i="29"/>
  <c r="I15" i="29"/>
  <c r="H15" i="29"/>
  <c r="K14" i="29"/>
  <c r="J14" i="29"/>
  <c r="I14" i="29"/>
  <c r="H14" i="29"/>
  <c r="K13" i="29"/>
  <c r="J13" i="29"/>
  <c r="I13" i="29"/>
  <c r="H13" i="29"/>
  <c r="K12" i="29"/>
  <c r="J12" i="29"/>
  <c r="I12" i="29"/>
  <c r="H12" i="29"/>
  <c r="K11" i="29"/>
  <c r="J11" i="29"/>
  <c r="I11" i="29"/>
  <c r="H11" i="29"/>
  <c r="K10" i="29"/>
  <c r="J10" i="29"/>
  <c r="I10" i="29"/>
  <c r="H10" i="29"/>
  <c r="K9" i="29"/>
  <c r="J9" i="29"/>
  <c r="I9" i="29"/>
  <c r="H9" i="29"/>
  <c r="K8" i="29"/>
  <c r="J8" i="29"/>
  <c r="I8" i="29"/>
  <c r="H8" i="29"/>
  <c r="K7" i="29"/>
  <c r="J7" i="29"/>
  <c r="I7" i="29"/>
  <c r="H7" i="29"/>
  <c r="K6" i="29"/>
  <c r="J6" i="29"/>
  <c r="I6" i="29"/>
  <c r="H6" i="29"/>
  <c r="K5" i="29"/>
  <c r="J5" i="29"/>
  <c r="I5" i="29"/>
  <c r="H5" i="29"/>
  <c r="K4" i="29"/>
  <c r="J4" i="29"/>
  <c r="I4" i="29"/>
  <c r="H4" i="29"/>
  <c r="K3" i="29"/>
  <c r="J3" i="29"/>
  <c r="I3" i="29"/>
  <c r="H3" i="29"/>
  <c r="K92" i="28"/>
  <c r="J92" i="28"/>
  <c r="I92" i="28"/>
  <c r="H92" i="28"/>
  <c r="K91" i="28"/>
  <c r="J91" i="28"/>
  <c r="I91" i="28"/>
  <c r="H91" i="28"/>
  <c r="K90" i="28"/>
  <c r="J90" i="28"/>
  <c r="I90" i="28"/>
  <c r="H90" i="28"/>
  <c r="K89" i="28"/>
  <c r="J89" i="28"/>
  <c r="I89" i="28"/>
  <c r="H89" i="28"/>
  <c r="K88" i="28"/>
  <c r="J88" i="28"/>
  <c r="I88" i="28"/>
  <c r="H88" i="28"/>
  <c r="K87" i="28"/>
  <c r="J87" i="28"/>
  <c r="I87" i="28"/>
  <c r="H87" i="28"/>
  <c r="K86" i="28"/>
  <c r="J86" i="28"/>
  <c r="I86" i="28"/>
  <c r="H86" i="28"/>
  <c r="K85" i="28"/>
  <c r="J85" i="28"/>
  <c r="I85" i="28"/>
  <c r="H85" i="28"/>
  <c r="K84" i="28"/>
  <c r="J84" i="28"/>
  <c r="I84" i="28"/>
  <c r="H84" i="28"/>
  <c r="K83" i="28"/>
  <c r="J83" i="28"/>
  <c r="I83" i="28"/>
  <c r="H83" i="28"/>
  <c r="K82" i="28"/>
  <c r="J82" i="28"/>
  <c r="I82" i="28"/>
  <c r="H82" i="28"/>
  <c r="K81" i="28"/>
  <c r="J81" i="28"/>
  <c r="I81" i="28"/>
  <c r="H81" i="28"/>
  <c r="K80" i="28"/>
  <c r="J80" i="28"/>
  <c r="I80" i="28"/>
  <c r="H80" i="28"/>
  <c r="K79" i="28"/>
  <c r="J79" i="28"/>
  <c r="I79" i="28"/>
  <c r="H79" i="28"/>
  <c r="K78" i="28"/>
  <c r="J78" i="28"/>
  <c r="I78" i="28"/>
  <c r="H78" i="28"/>
  <c r="K77" i="28"/>
  <c r="J77" i="28"/>
  <c r="I77" i="28"/>
  <c r="H77" i="28"/>
  <c r="K76" i="28"/>
  <c r="J76" i="28"/>
  <c r="I76" i="28"/>
  <c r="H76" i="28"/>
  <c r="K75" i="28"/>
  <c r="J75" i="28"/>
  <c r="I75" i="28"/>
  <c r="H75" i="28"/>
  <c r="K74" i="28"/>
  <c r="J74" i="28"/>
  <c r="I74" i="28"/>
  <c r="H74" i="28"/>
  <c r="K73" i="28"/>
  <c r="J73" i="28"/>
  <c r="I73" i="28"/>
  <c r="H73" i="28"/>
  <c r="K72" i="28"/>
  <c r="J72" i="28"/>
  <c r="I72" i="28"/>
  <c r="H72" i="28"/>
  <c r="K71" i="28"/>
  <c r="J71" i="28"/>
  <c r="I71" i="28"/>
  <c r="H71" i="28"/>
  <c r="K70" i="28"/>
  <c r="J70" i="28"/>
  <c r="I70" i="28"/>
  <c r="H70" i="28"/>
  <c r="K69" i="28"/>
  <c r="J69" i="28"/>
  <c r="I69" i="28"/>
  <c r="H69" i="28"/>
  <c r="K68" i="28"/>
  <c r="J68" i="28"/>
  <c r="I68" i="28"/>
  <c r="H68" i="28"/>
  <c r="K67" i="28"/>
  <c r="J67" i="28"/>
  <c r="I67" i="28"/>
  <c r="H67" i="28"/>
  <c r="K66" i="28"/>
  <c r="J66" i="28"/>
  <c r="I66" i="28"/>
  <c r="H66" i="28"/>
  <c r="K65" i="28"/>
  <c r="J65" i="28"/>
  <c r="I65" i="28"/>
  <c r="H65" i="28"/>
  <c r="K64" i="28"/>
  <c r="J64" i="28"/>
  <c r="I64" i="28"/>
  <c r="H64" i="28"/>
  <c r="K63" i="28"/>
  <c r="J63" i="28"/>
  <c r="I63" i="28"/>
  <c r="H63" i="28"/>
  <c r="K62" i="28"/>
  <c r="J62" i="28"/>
  <c r="I62" i="28"/>
  <c r="H62" i="28"/>
  <c r="K61" i="28"/>
  <c r="J61" i="28"/>
  <c r="I61" i="28"/>
  <c r="H61" i="28"/>
  <c r="K60" i="28"/>
  <c r="J60" i="28"/>
  <c r="I60" i="28"/>
  <c r="H60" i="28"/>
  <c r="K59" i="28"/>
  <c r="J59" i="28"/>
  <c r="I59" i="28"/>
  <c r="H59" i="28"/>
  <c r="K58" i="28"/>
  <c r="J58" i="28"/>
  <c r="I58" i="28"/>
  <c r="H58" i="28"/>
  <c r="K57" i="28"/>
  <c r="J57" i="28"/>
  <c r="I57" i="28"/>
  <c r="H57" i="28"/>
  <c r="K56" i="28"/>
  <c r="J56" i="28"/>
  <c r="I56" i="28"/>
  <c r="H56" i="28"/>
  <c r="K55" i="28"/>
  <c r="J55" i="28"/>
  <c r="I55" i="28"/>
  <c r="H55" i="28"/>
  <c r="K54" i="28"/>
  <c r="J54" i="28"/>
  <c r="I54" i="28"/>
  <c r="H54" i="28"/>
  <c r="K53" i="28"/>
  <c r="J53" i="28"/>
  <c r="I53" i="28"/>
  <c r="H53" i="28"/>
  <c r="K52" i="28"/>
  <c r="J52" i="28"/>
  <c r="I52" i="28"/>
  <c r="H52" i="28"/>
  <c r="K51" i="28"/>
  <c r="J51" i="28"/>
  <c r="I51" i="28"/>
  <c r="H51" i="28"/>
  <c r="K50" i="28"/>
  <c r="J50" i="28"/>
  <c r="I50" i="28"/>
  <c r="H50" i="28"/>
  <c r="K49" i="28"/>
  <c r="J49" i="28"/>
  <c r="I49" i="28"/>
  <c r="H49" i="28"/>
  <c r="K48" i="28"/>
  <c r="J48" i="28"/>
  <c r="I48" i="28"/>
  <c r="H48" i="28"/>
  <c r="K47" i="28"/>
  <c r="J47" i="28"/>
  <c r="I47" i="28"/>
  <c r="H47" i="28"/>
  <c r="K46" i="28"/>
  <c r="J46" i="28"/>
  <c r="I46" i="28"/>
  <c r="H46" i="28"/>
  <c r="K45" i="28"/>
  <c r="J45" i="28"/>
  <c r="I45" i="28"/>
  <c r="H45" i="28"/>
  <c r="K44" i="28"/>
  <c r="J44" i="28"/>
  <c r="I44" i="28"/>
  <c r="H44" i="28"/>
  <c r="K43" i="28"/>
  <c r="J43" i="28"/>
  <c r="I43" i="28"/>
  <c r="H43" i="28"/>
  <c r="K42" i="28"/>
  <c r="J42" i="28"/>
  <c r="I42" i="28"/>
  <c r="H42" i="28"/>
  <c r="K41" i="28"/>
  <c r="J41" i="28"/>
  <c r="I41" i="28"/>
  <c r="H41" i="28"/>
  <c r="K40" i="28"/>
  <c r="J40" i="28"/>
  <c r="I40" i="28"/>
  <c r="H40" i="28"/>
  <c r="K39" i="28"/>
  <c r="J39" i="28"/>
  <c r="I39" i="28"/>
  <c r="H39" i="28"/>
  <c r="K38" i="28"/>
  <c r="J38" i="28"/>
  <c r="I38" i="28"/>
  <c r="H38" i="28"/>
  <c r="K37" i="28"/>
  <c r="J37" i="28"/>
  <c r="I37" i="28"/>
  <c r="H37" i="28"/>
  <c r="K36" i="28"/>
  <c r="J36" i="28"/>
  <c r="I36" i="28"/>
  <c r="H36" i="28"/>
  <c r="K35" i="28"/>
  <c r="J35" i="28"/>
  <c r="I35" i="28"/>
  <c r="H35" i="28"/>
  <c r="K34" i="28"/>
  <c r="J34" i="28"/>
  <c r="I34" i="28"/>
  <c r="H34" i="28"/>
  <c r="K33" i="28"/>
  <c r="J33" i="28"/>
  <c r="I33" i="28"/>
  <c r="H33" i="28"/>
  <c r="K32" i="28"/>
  <c r="J32" i="28"/>
  <c r="I32" i="28"/>
  <c r="H32" i="28"/>
  <c r="K31" i="28"/>
  <c r="J31" i="28"/>
  <c r="I31" i="28"/>
  <c r="H31" i="28"/>
  <c r="K30" i="28"/>
  <c r="J30" i="28"/>
  <c r="I30" i="28"/>
  <c r="H30" i="28"/>
  <c r="K29" i="28"/>
  <c r="J29" i="28"/>
  <c r="I29" i="28"/>
  <c r="H29" i="28"/>
  <c r="K28" i="28"/>
  <c r="J28" i="28"/>
  <c r="I28" i="28"/>
  <c r="H28" i="28"/>
  <c r="K27" i="28"/>
  <c r="J27" i="28"/>
  <c r="I27" i="28"/>
  <c r="H27" i="28"/>
  <c r="K26" i="28"/>
  <c r="J26" i="28"/>
  <c r="I26" i="28"/>
  <c r="H26" i="28"/>
  <c r="K25" i="28"/>
  <c r="J25" i="28"/>
  <c r="I25" i="28"/>
  <c r="H25" i="28"/>
  <c r="K24" i="28"/>
  <c r="J24" i="28"/>
  <c r="I24" i="28"/>
  <c r="H24" i="28"/>
  <c r="K23" i="28"/>
  <c r="J23" i="28"/>
  <c r="I23" i="28"/>
  <c r="H23" i="28"/>
  <c r="K22" i="28"/>
  <c r="J22" i="28"/>
  <c r="I22" i="28"/>
  <c r="H22" i="28"/>
  <c r="K21" i="28"/>
  <c r="J21" i="28"/>
  <c r="I21" i="28"/>
  <c r="H21" i="28"/>
  <c r="K20" i="28"/>
  <c r="J20" i="28"/>
  <c r="I20" i="28"/>
  <c r="H20" i="28"/>
  <c r="K19" i="28"/>
  <c r="J19" i="28"/>
  <c r="I19" i="28"/>
  <c r="H19" i="28"/>
  <c r="K18" i="28"/>
  <c r="J18" i="28"/>
  <c r="I18" i="28"/>
  <c r="H18" i="28"/>
  <c r="K17" i="28"/>
  <c r="J17" i="28"/>
  <c r="I17" i="28"/>
  <c r="H17" i="28"/>
  <c r="K16" i="28"/>
  <c r="J16" i="28"/>
  <c r="I16" i="28"/>
  <c r="H16" i="28"/>
  <c r="K15" i="28"/>
  <c r="J15" i="28"/>
  <c r="I15" i="28"/>
  <c r="H15" i="28"/>
  <c r="K14" i="28"/>
  <c r="J14" i="28"/>
  <c r="I14" i="28"/>
  <c r="H14" i="28"/>
  <c r="K13" i="28"/>
  <c r="J13" i="28"/>
  <c r="I13" i="28"/>
  <c r="H13" i="28"/>
  <c r="K12" i="28"/>
  <c r="J12" i="28"/>
  <c r="I12" i="28"/>
  <c r="H12" i="28"/>
  <c r="K11" i="28"/>
  <c r="J11" i="28"/>
  <c r="I11" i="28"/>
  <c r="H11" i="28"/>
  <c r="K10" i="28"/>
  <c r="J10" i="28"/>
  <c r="I10" i="28"/>
  <c r="H10" i="28"/>
  <c r="K9" i="28"/>
  <c r="J9" i="28"/>
  <c r="I9" i="28"/>
  <c r="H9" i="28"/>
  <c r="K8" i="28"/>
  <c r="J8" i="28"/>
  <c r="I8" i="28"/>
  <c r="H8" i="28"/>
  <c r="K7" i="28"/>
  <c r="J7" i="28"/>
  <c r="I7" i="28"/>
  <c r="H7" i="28"/>
  <c r="K6" i="28"/>
  <c r="J6" i="28"/>
  <c r="I6" i="28"/>
  <c r="H6" i="28"/>
  <c r="K5" i="28"/>
  <c r="J5" i="28"/>
  <c r="I5" i="28"/>
  <c r="H5" i="28"/>
  <c r="K4" i="28"/>
  <c r="J4" i="28"/>
  <c r="I4" i="28"/>
  <c r="H4" i="28"/>
  <c r="K3" i="28"/>
  <c r="J3" i="28"/>
  <c r="I3" i="28"/>
  <c r="H3" i="28"/>
  <c r="O84" i="30"/>
  <c r="N84" i="30"/>
  <c r="L84" i="30"/>
  <c r="M84" i="30" s="1"/>
  <c r="K84" i="30"/>
  <c r="J84" i="30"/>
  <c r="O83" i="30"/>
  <c r="N83" i="30"/>
  <c r="L83" i="30"/>
  <c r="M83" i="30" s="1"/>
  <c r="K83" i="30"/>
  <c r="J83" i="30"/>
  <c r="O82" i="30"/>
  <c r="N82" i="30"/>
  <c r="L82" i="30"/>
  <c r="K82" i="30"/>
  <c r="J82" i="30"/>
  <c r="O81" i="30"/>
  <c r="N81" i="30"/>
  <c r="L81" i="30"/>
  <c r="K81" i="30"/>
  <c r="J81" i="30"/>
  <c r="O80" i="30"/>
  <c r="N80" i="30"/>
  <c r="L80" i="30"/>
  <c r="M80" i="30" s="1"/>
  <c r="K80" i="30"/>
  <c r="J80" i="30"/>
  <c r="O79" i="30"/>
  <c r="N79" i="30"/>
  <c r="L79" i="30"/>
  <c r="M79" i="30" s="1"/>
  <c r="K79" i="30"/>
  <c r="J79" i="30"/>
  <c r="O78" i="30"/>
  <c r="N78" i="30"/>
  <c r="L78" i="30"/>
  <c r="K78" i="30"/>
  <c r="J78" i="30"/>
  <c r="O77" i="30"/>
  <c r="N77" i="30"/>
  <c r="L77" i="30"/>
  <c r="K77" i="30"/>
  <c r="J77" i="30"/>
  <c r="O76" i="30"/>
  <c r="N76" i="30"/>
  <c r="L76" i="30"/>
  <c r="M76" i="30" s="1"/>
  <c r="K76" i="30"/>
  <c r="J76" i="30"/>
  <c r="O75" i="30"/>
  <c r="N75" i="30"/>
  <c r="L75" i="30"/>
  <c r="M75" i="30" s="1"/>
  <c r="K75" i="30"/>
  <c r="J75" i="30"/>
  <c r="O74" i="30"/>
  <c r="N74" i="30"/>
  <c r="L74" i="30"/>
  <c r="K74" i="30"/>
  <c r="J74" i="30"/>
  <c r="O73" i="30"/>
  <c r="N73" i="30"/>
  <c r="L73" i="30"/>
  <c r="K73" i="30"/>
  <c r="J73" i="30"/>
  <c r="O72" i="30"/>
  <c r="N72" i="30"/>
  <c r="L72" i="30"/>
  <c r="M72" i="30" s="1"/>
  <c r="K72" i="30"/>
  <c r="J72" i="30"/>
  <c r="O71" i="30"/>
  <c r="N71" i="30"/>
  <c r="L71" i="30"/>
  <c r="M71" i="30" s="1"/>
  <c r="K71" i="30"/>
  <c r="J71" i="30"/>
  <c r="O70" i="30"/>
  <c r="N70" i="30"/>
  <c r="L70" i="30"/>
  <c r="K70" i="30"/>
  <c r="J70" i="30"/>
  <c r="O69" i="30"/>
  <c r="N69" i="30"/>
  <c r="L69" i="30"/>
  <c r="K69" i="30"/>
  <c r="J69" i="30"/>
  <c r="O68" i="30"/>
  <c r="N68" i="30"/>
  <c r="L68" i="30"/>
  <c r="M68" i="30" s="1"/>
  <c r="K68" i="30"/>
  <c r="J68" i="30"/>
  <c r="O67" i="30"/>
  <c r="N67" i="30"/>
  <c r="L67" i="30"/>
  <c r="M67" i="30" s="1"/>
  <c r="K67" i="30"/>
  <c r="J67" i="30"/>
  <c r="O66" i="30"/>
  <c r="N66" i="30"/>
  <c r="L66" i="30"/>
  <c r="K66" i="30"/>
  <c r="J66" i="30"/>
  <c r="O65" i="30"/>
  <c r="N65" i="30"/>
  <c r="L65" i="30"/>
  <c r="K65" i="30"/>
  <c r="J65" i="30"/>
  <c r="O64" i="30"/>
  <c r="N64" i="30"/>
  <c r="L64" i="30"/>
  <c r="M64" i="30" s="1"/>
  <c r="K64" i="30"/>
  <c r="J64" i="30"/>
  <c r="O63" i="30"/>
  <c r="N63" i="30"/>
  <c r="L63" i="30"/>
  <c r="M63" i="30" s="1"/>
  <c r="K63" i="30"/>
  <c r="J63" i="30"/>
  <c r="O62" i="30"/>
  <c r="N62" i="30"/>
  <c r="L62" i="30"/>
  <c r="K62" i="30"/>
  <c r="J62" i="30"/>
  <c r="O61" i="30"/>
  <c r="N61" i="30"/>
  <c r="L61" i="30"/>
  <c r="K61" i="30"/>
  <c r="J61" i="30"/>
  <c r="O60" i="30"/>
  <c r="N60" i="30"/>
  <c r="L60" i="30"/>
  <c r="M60" i="30" s="1"/>
  <c r="K60" i="30"/>
  <c r="J60" i="30"/>
  <c r="O59" i="30"/>
  <c r="N59" i="30"/>
  <c r="L59" i="30"/>
  <c r="M59" i="30" s="1"/>
  <c r="K59" i="30"/>
  <c r="J59" i="30"/>
  <c r="O58" i="30"/>
  <c r="N58" i="30"/>
  <c r="L58" i="30"/>
  <c r="K58" i="30"/>
  <c r="J58" i="30"/>
  <c r="O57" i="30"/>
  <c r="N57" i="30"/>
  <c r="L57" i="30"/>
  <c r="K57" i="30"/>
  <c r="J57" i="30"/>
  <c r="O56" i="30"/>
  <c r="N56" i="30"/>
  <c r="L56" i="30"/>
  <c r="M56" i="30" s="1"/>
  <c r="K56" i="30"/>
  <c r="J56" i="30"/>
  <c r="O55" i="30"/>
  <c r="N55" i="30"/>
  <c r="L55" i="30"/>
  <c r="M55" i="30" s="1"/>
  <c r="K55" i="30"/>
  <c r="J55" i="30"/>
  <c r="O54" i="30"/>
  <c r="N54" i="30"/>
  <c r="L54" i="30"/>
  <c r="K54" i="30"/>
  <c r="J54" i="30"/>
  <c r="O53" i="30"/>
  <c r="N53" i="30"/>
  <c r="L53" i="30"/>
  <c r="K53" i="30"/>
  <c r="J53" i="30"/>
  <c r="O52" i="30"/>
  <c r="N52" i="30"/>
  <c r="L52" i="30"/>
  <c r="M52" i="30" s="1"/>
  <c r="K52" i="30"/>
  <c r="J52" i="30"/>
  <c r="O51" i="30"/>
  <c r="N51" i="30"/>
  <c r="L51" i="30"/>
  <c r="M51" i="30" s="1"/>
  <c r="K51" i="30"/>
  <c r="J51" i="30"/>
  <c r="O50" i="30"/>
  <c r="N50" i="30"/>
  <c r="L50" i="30"/>
  <c r="K50" i="30"/>
  <c r="J50" i="30"/>
  <c r="O49" i="30"/>
  <c r="N49" i="30"/>
  <c r="L49" i="30"/>
  <c r="K49" i="30"/>
  <c r="J49" i="30"/>
  <c r="O48" i="30"/>
  <c r="N48" i="30"/>
  <c r="L48" i="30"/>
  <c r="M48" i="30" s="1"/>
  <c r="K48" i="30"/>
  <c r="J48" i="30"/>
  <c r="O47" i="30"/>
  <c r="N47" i="30"/>
  <c r="L47" i="30"/>
  <c r="M47" i="30" s="1"/>
  <c r="K47" i="30"/>
  <c r="J47" i="30"/>
  <c r="O46" i="30"/>
  <c r="N46" i="30"/>
  <c r="L46" i="30"/>
  <c r="K46" i="30"/>
  <c r="J46" i="30"/>
  <c r="O45" i="30"/>
  <c r="N45" i="30"/>
  <c r="L45" i="30"/>
  <c r="K45" i="30"/>
  <c r="J45" i="30"/>
  <c r="O44" i="30"/>
  <c r="N44" i="30"/>
  <c r="L44" i="30"/>
  <c r="M44" i="30" s="1"/>
  <c r="K44" i="30"/>
  <c r="J44" i="30"/>
  <c r="O43" i="30"/>
  <c r="N43" i="30"/>
  <c r="L43" i="30"/>
  <c r="M43" i="30" s="1"/>
  <c r="K43" i="30"/>
  <c r="J43" i="30"/>
  <c r="O42" i="30"/>
  <c r="N42" i="30"/>
  <c r="L42" i="30"/>
  <c r="K42" i="30"/>
  <c r="J42" i="30"/>
  <c r="O41" i="30"/>
  <c r="N41" i="30"/>
  <c r="L41" i="30"/>
  <c r="K41" i="30"/>
  <c r="J41" i="30"/>
  <c r="O40" i="30"/>
  <c r="N40" i="30"/>
  <c r="L40" i="30"/>
  <c r="M40" i="30" s="1"/>
  <c r="K40" i="30"/>
  <c r="J40" i="30"/>
  <c r="O39" i="30"/>
  <c r="N39" i="30"/>
  <c r="L39" i="30"/>
  <c r="M39" i="30" s="1"/>
  <c r="K39" i="30"/>
  <c r="J39" i="30"/>
  <c r="O38" i="30"/>
  <c r="N38" i="30"/>
  <c r="L38" i="30"/>
  <c r="K38" i="30"/>
  <c r="J38" i="30"/>
  <c r="O37" i="30"/>
  <c r="N37" i="30"/>
  <c r="L37" i="30"/>
  <c r="K37" i="30"/>
  <c r="J37" i="30"/>
  <c r="O36" i="30"/>
  <c r="N36" i="30"/>
  <c r="L36" i="30"/>
  <c r="M36" i="30" s="1"/>
  <c r="K36" i="30"/>
  <c r="J36" i="30"/>
  <c r="O35" i="30"/>
  <c r="N35" i="30"/>
  <c r="L35" i="30"/>
  <c r="M35" i="30" s="1"/>
  <c r="K35" i="30"/>
  <c r="J35" i="30"/>
  <c r="O34" i="30"/>
  <c r="N34" i="30"/>
  <c r="L34" i="30"/>
  <c r="K34" i="30"/>
  <c r="J34" i="30"/>
  <c r="O33" i="30"/>
  <c r="N33" i="30"/>
  <c r="L33" i="30"/>
  <c r="K33" i="30"/>
  <c r="J33" i="30"/>
  <c r="O32" i="30"/>
  <c r="N32" i="30"/>
  <c r="L32" i="30"/>
  <c r="M32" i="30" s="1"/>
  <c r="K32" i="30"/>
  <c r="J32" i="30"/>
  <c r="O31" i="30"/>
  <c r="N31" i="30"/>
  <c r="L31" i="30"/>
  <c r="M31" i="30" s="1"/>
  <c r="K31" i="30"/>
  <c r="J31" i="30"/>
  <c r="O30" i="30"/>
  <c r="N30" i="30"/>
  <c r="L30" i="30"/>
  <c r="K30" i="30"/>
  <c r="J30" i="30"/>
  <c r="O29" i="30"/>
  <c r="N29" i="30"/>
  <c r="L29" i="30"/>
  <c r="K29" i="30"/>
  <c r="J29" i="30"/>
  <c r="O28" i="30"/>
  <c r="N28" i="30"/>
  <c r="L28" i="30"/>
  <c r="M28" i="30" s="1"/>
  <c r="K28" i="30"/>
  <c r="J28" i="30"/>
  <c r="O27" i="30"/>
  <c r="N27" i="30"/>
  <c r="L27" i="30"/>
  <c r="M27" i="30" s="1"/>
  <c r="K27" i="30"/>
  <c r="J27" i="30"/>
  <c r="O26" i="30"/>
  <c r="N26" i="30"/>
  <c r="L26" i="30"/>
  <c r="K26" i="30"/>
  <c r="J26" i="30"/>
  <c r="O25" i="30"/>
  <c r="N25" i="30"/>
  <c r="L25" i="30"/>
  <c r="K25" i="30"/>
  <c r="J25" i="30"/>
  <c r="O24" i="30"/>
  <c r="N24" i="30"/>
  <c r="L24" i="30"/>
  <c r="M24" i="30" s="1"/>
  <c r="K24" i="30"/>
  <c r="J24" i="30"/>
  <c r="O23" i="30"/>
  <c r="N23" i="30"/>
  <c r="L23" i="30"/>
  <c r="M23" i="30" s="1"/>
  <c r="K23" i="30"/>
  <c r="J23" i="30"/>
  <c r="O22" i="30"/>
  <c r="N22" i="30"/>
  <c r="L22" i="30"/>
  <c r="K22" i="30"/>
  <c r="J22" i="30"/>
  <c r="O21" i="30"/>
  <c r="N21" i="30"/>
  <c r="L21" i="30"/>
  <c r="K21" i="30"/>
  <c r="J21" i="30"/>
  <c r="O20" i="30"/>
  <c r="N20" i="30"/>
  <c r="L20" i="30"/>
  <c r="M20" i="30" s="1"/>
  <c r="K20" i="30"/>
  <c r="J20" i="30"/>
  <c r="O19" i="30"/>
  <c r="N19" i="30"/>
  <c r="L19" i="30"/>
  <c r="M19" i="30" s="1"/>
  <c r="K19" i="30"/>
  <c r="J19" i="30"/>
  <c r="O18" i="30"/>
  <c r="N18" i="30"/>
  <c r="L18" i="30"/>
  <c r="K18" i="30"/>
  <c r="J18" i="30"/>
  <c r="O17" i="30"/>
  <c r="N17" i="30"/>
  <c r="L17" i="30"/>
  <c r="K17" i="30"/>
  <c r="J17" i="30"/>
  <c r="O16" i="30"/>
  <c r="N16" i="30"/>
  <c r="L16" i="30"/>
  <c r="M16" i="30" s="1"/>
  <c r="K16" i="30"/>
  <c r="J16" i="30"/>
  <c r="O15" i="30"/>
  <c r="N15" i="30"/>
  <c r="L15" i="30"/>
  <c r="M15" i="30" s="1"/>
  <c r="K15" i="30"/>
  <c r="J15" i="30"/>
  <c r="O14" i="30"/>
  <c r="N14" i="30"/>
  <c r="L14" i="30"/>
  <c r="K14" i="30"/>
  <c r="J14" i="30"/>
  <c r="O13" i="30"/>
  <c r="N13" i="30"/>
  <c r="L13" i="30"/>
  <c r="K13" i="30"/>
  <c r="J13" i="30"/>
  <c r="O12" i="30"/>
  <c r="N12" i="30"/>
  <c r="L12" i="30"/>
  <c r="M12" i="30" s="1"/>
  <c r="K12" i="30"/>
  <c r="J12" i="30"/>
  <c r="O11" i="30"/>
  <c r="N11" i="30"/>
  <c r="L11" i="30"/>
  <c r="M11" i="30" s="1"/>
  <c r="K11" i="30"/>
  <c r="J11" i="30"/>
  <c r="O10" i="30"/>
  <c r="N10" i="30"/>
  <c r="L10" i="30"/>
  <c r="K10" i="30"/>
  <c r="J10" i="30"/>
  <c r="O9" i="30"/>
  <c r="N9" i="30"/>
  <c r="L9" i="30"/>
  <c r="K9" i="30"/>
  <c r="J9" i="30"/>
  <c r="O8" i="30"/>
  <c r="N8" i="30"/>
  <c r="L8" i="30"/>
  <c r="M8" i="30" s="1"/>
  <c r="K8" i="30"/>
  <c r="J8" i="30"/>
  <c r="O7" i="30"/>
  <c r="N7" i="30"/>
  <c r="L7" i="30"/>
  <c r="M7" i="30" s="1"/>
  <c r="K7" i="30"/>
  <c r="J7" i="30"/>
  <c r="O6" i="30"/>
  <c r="N6" i="30"/>
  <c r="L6" i="30"/>
  <c r="K6" i="30"/>
  <c r="J6" i="30"/>
  <c r="O5" i="30"/>
  <c r="N5" i="30"/>
  <c r="L5" i="30"/>
  <c r="K5" i="30"/>
  <c r="J5" i="30"/>
  <c r="O4" i="30"/>
  <c r="N4" i="30"/>
  <c r="L4" i="30"/>
  <c r="M4" i="30" s="1"/>
  <c r="K4" i="30"/>
  <c r="J4" i="30"/>
  <c r="O3" i="30"/>
  <c r="N3" i="30"/>
  <c r="L3" i="30"/>
  <c r="M3" i="30" s="1"/>
  <c r="K3" i="30"/>
  <c r="J3" i="30"/>
  <c r="N27" i="23"/>
  <c r="M27" i="23"/>
  <c r="K27" i="23"/>
  <c r="L27" i="23" s="1"/>
  <c r="J27" i="23"/>
  <c r="I27" i="23"/>
  <c r="N26" i="23"/>
  <c r="M26" i="23"/>
  <c r="K26" i="23"/>
  <c r="J26" i="23"/>
  <c r="I26" i="23"/>
  <c r="N25" i="23"/>
  <c r="M25" i="23"/>
  <c r="K25" i="23"/>
  <c r="J25" i="23"/>
  <c r="I25" i="23"/>
  <c r="N24" i="23"/>
  <c r="M24" i="23"/>
  <c r="K24" i="23"/>
  <c r="J24" i="23"/>
  <c r="I24" i="23"/>
  <c r="N23" i="23"/>
  <c r="M23" i="23"/>
  <c r="K23" i="23"/>
  <c r="L23" i="23" s="1"/>
  <c r="J23" i="23"/>
  <c r="I23" i="23"/>
  <c r="N22" i="23"/>
  <c r="M22" i="23"/>
  <c r="K22" i="23"/>
  <c r="J22" i="23"/>
  <c r="I22" i="23"/>
  <c r="N21" i="23"/>
  <c r="M21" i="23"/>
  <c r="K21" i="23"/>
  <c r="J21" i="23"/>
  <c r="I21" i="23"/>
  <c r="N20" i="23"/>
  <c r="M20" i="23"/>
  <c r="K20" i="23"/>
  <c r="J20" i="23"/>
  <c r="I20" i="23"/>
  <c r="N19" i="23"/>
  <c r="M19" i="23"/>
  <c r="K19" i="23"/>
  <c r="L19" i="23" s="1"/>
  <c r="J19" i="23"/>
  <c r="I19" i="23"/>
  <c r="N18" i="23"/>
  <c r="M18" i="23"/>
  <c r="K18" i="23"/>
  <c r="J18" i="23"/>
  <c r="I18" i="23"/>
  <c r="N17" i="23"/>
  <c r="M17" i="23"/>
  <c r="K17" i="23"/>
  <c r="J17" i="23"/>
  <c r="I17" i="23"/>
  <c r="N16" i="23"/>
  <c r="M16" i="23"/>
  <c r="K16" i="23"/>
  <c r="J16" i="23"/>
  <c r="I16" i="23"/>
  <c r="N15" i="23"/>
  <c r="M15" i="23"/>
  <c r="K15" i="23"/>
  <c r="L15" i="23" s="1"/>
  <c r="J15" i="23"/>
  <c r="I15" i="23"/>
  <c r="N14" i="23"/>
  <c r="M14" i="23"/>
  <c r="K14" i="23"/>
  <c r="J14" i="23"/>
  <c r="I14" i="23"/>
  <c r="N13" i="23"/>
  <c r="M13" i="23"/>
  <c r="K13" i="23"/>
  <c r="J13" i="23"/>
  <c r="I13" i="23"/>
  <c r="N12" i="23"/>
  <c r="M12" i="23"/>
  <c r="K12" i="23"/>
  <c r="J12" i="23"/>
  <c r="I12" i="23"/>
  <c r="N11" i="23"/>
  <c r="M11" i="23"/>
  <c r="K11" i="23"/>
  <c r="L11" i="23" s="1"/>
  <c r="J11" i="23"/>
  <c r="I11" i="23"/>
  <c r="N10" i="23"/>
  <c r="M10" i="23"/>
  <c r="K10" i="23"/>
  <c r="J10" i="23"/>
  <c r="I10" i="23"/>
  <c r="N9" i="23"/>
  <c r="M9" i="23"/>
  <c r="K9" i="23"/>
  <c r="J9" i="23"/>
  <c r="I9" i="23"/>
  <c r="N8" i="23"/>
  <c r="M8" i="23"/>
  <c r="K8" i="23"/>
  <c r="J8" i="23"/>
  <c r="I8" i="23"/>
  <c r="N7" i="23"/>
  <c r="M7" i="23"/>
  <c r="K7" i="23"/>
  <c r="L7" i="23" s="1"/>
  <c r="J7" i="23"/>
  <c r="I7" i="23"/>
  <c r="N6" i="23"/>
  <c r="M6" i="23"/>
  <c r="K6" i="23"/>
  <c r="J6" i="23"/>
  <c r="I6" i="23"/>
  <c r="N5" i="23"/>
  <c r="M5" i="23"/>
  <c r="K5" i="23"/>
  <c r="J5" i="23"/>
  <c r="I5" i="23"/>
  <c r="N4" i="23"/>
  <c r="M4" i="23"/>
  <c r="K4" i="23"/>
  <c r="J4" i="23"/>
  <c r="I4" i="23"/>
  <c r="N3" i="23"/>
  <c r="M3" i="23"/>
  <c r="K3" i="23"/>
  <c r="L3" i="23" s="1"/>
  <c r="J3" i="23"/>
  <c r="I3" i="23"/>
  <c r="N92" i="5"/>
  <c r="M92" i="5"/>
  <c r="K92" i="5"/>
  <c r="L92" i="5" s="1"/>
  <c r="J92" i="5"/>
  <c r="I92" i="5"/>
  <c r="N91" i="5"/>
  <c r="M91" i="5"/>
  <c r="K91" i="5"/>
  <c r="J91" i="5"/>
  <c r="I91" i="5"/>
  <c r="N90" i="5"/>
  <c r="M90" i="5"/>
  <c r="K90" i="5"/>
  <c r="L90" i="5" s="1"/>
  <c r="J90" i="5"/>
  <c r="I90" i="5"/>
  <c r="N89" i="5"/>
  <c r="M89" i="5"/>
  <c r="K89" i="5"/>
  <c r="J89" i="5"/>
  <c r="I89" i="5"/>
  <c r="N88" i="5"/>
  <c r="M88" i="5"/>
  <c r="K88" i="5"/>
  <c r="L88" i="5" s="1"/>
  <c r="J88" i="5"/>
  <c r="I88" i="5"/>
  <c r="N87" i="5"/>
  <c r="M87" i="5"/>
  <c r="K87" i="5"/>
  <c r="J87" i="5"/>
  <c r="I87" i="5"/>
  <c r="N86" i="5"/>
  <c r="M86" i="5"/>
  <c r="K86" i="5"/>
  <c r="L86" i="5" s="1"/>
  <c r="J86" i="5"/>
  <c r="I86" i="5"/>
  <c r="N85" i="5"/>
  <c r="M85" i="5"/>
  <c r="K85" i="5"/>
  <c r="J85" i="5"/>
  <c r="I85" i="5"/>
  <c r="N84" i="5"/>
  <c r="M84" i="5"/>
  <c r="K84" i="5"/>
  <c r="L84" i="5" s="1"/>
  <c r="J84" i="5"/>
  <c r="I84" i="5"/>
  <c r="N83" i="5"/>
  <c r="M83" i="5"/>
  <c r="K83" i="5"/>
  <c r="J83" i="5"/>
  <c r="I83" i="5"/>
  <c r="N82" i="5"/>
  <c r="M82" i="5"/>
  <c r="K82" i="5"/>
  <c r="L82" i="5" s="1"/>
  <c r="J82" i="5"/>
  <c r="I82" i="5"/>
  <c r="N81" i="5"/>
  <c r="M81" i="5"/>
  <c r="K81" i="5"/>
  <c r="J81" i="5"/>
  <c r="I81" i="5"/>
  <c r="N80" i="5"/>
  <c r="M80" i="5"/>
  <c r="K80" i="5"/>
  <c r="L80" i="5" s="1"/>
  <c r="J80" i="5"/>
  <c r="I80" i="5"/>
  <c r="N79" i="5"/>
  <c r="M79" i="5"/>
  <c r="K79" i="5"/>
  <c r="J79" i="5"/>
  <c r="I79" i="5"/>
  <c r="N78" i="5"/>
  <c r="M78" i="5"/>
  <c r="K78" i="5"/>
  <c r="L78" i="5" s="1"/>
  <c r="J78" i="5"/>
  <c r="I78" i="5"/>
  <c r="N77" i="5"/>
  <c r="M77" i="5"/>
  <c r="K77" i="5"/>
  <c r="J77" i="5"/>
  <c r="I77" i="5"/>
  <c r="N76" i="5"/>
  <c r="M76" i="5"/>
  <c r="K76" i="5"/>
  <c r="L76" i="5" s="1"/>
  <c r="J76" i="5"/>
  <c r="I76" i="5"/>
  <c r="N75" i="5"/>
  <c r="M75" i="5"/>
  <c r="K75" i="5"/>
  <c r="J75" i="5"/>
  <c r="I75" i="5"/>
  <c r="N74" i="5"/>
  <c r="M74" i="5"/>
  <c r="K74" i="5"/>
  <c r="L74" i="5" s="1"/>
  <c r="J74" i="5"/>
  <c r="I74" i="5"/>
  <c r="N73" i="5"/>
  <c r="M73" i="5"/>
  <c r="K73" i="5"/>
  <c r="J73" i="5"/>
  <c r="I73" i="5"/>
  <c r="N72" i="5"/>
  <c r="M72" i="5"/>
  <c r="K72" i="5"/>
  <c r="L72" i="5" s="1"/>
  <c r="J72" i="5"/>
  <c r="I72" i="5"/>
  <c r="N71" i="5"/>
  <c r="M71" i="5"/>
  <c r="K71" i="5"/>
  <c r="J71" i="5"/>
  <c r="I71" i="5"/>
  <c r="N70" i="5"/>
  <c r="M70" i="5"/>
  <c r="K70" i="5"/>
  <c r="L70" i="5" s="1"/>
  <c r="J70" i="5"/>
  <c r="I70" i="5"/>
  <c r="N69" i="5"/>
  <c r="M69" i="5"/>
  <c r="K69" i="5"/>
  <c r="J69" i="5"/>
  <c r="I69" i="5"/>
  <c r="N68" i="5"/>
  <c r="M68" i="5"/>
  <c r="K68" i="5"/>
  <c r="L68" i="5" s="1"/>
  <c r="J68" i="5"/>
  <c r="I68" i="5"/>
  <c r="N67" i="5"/>
  <c r="M67" i="5"/>
  <c r="K67" i="5"/>
  <c r="J67" i="5"/>
  <c r="I67" i="5"/>
  <c r="N66" i="5"/>
  <c r="M66" i="5"/>
  <c r="K66" i="5"/>
  <c r="L66" i="5" s="1"/>
  <c r="J66" i="5"/>
  <c r="I66" i="5"/>
  <c r="N65" i="5"/>
  <c r="M65" i="5"/>
  <c r="K65" i="5"/>
  <c r="J65" i="5"/>
  <c r="I65" i="5"/>
  <c r="N64" i="5"/>
  <c r="M64" i="5"/>
  <c r="K64" i="5"/>
  <c r="L64" i="5" s="1"/>
  <c r="J64" i="5"/>
  <c r="I64" i="5"/>
  <c r="N63" i="5"/>
  <c r="M63" i="5"/>
  <c r="K63" i="5"/>
  <c r="J63" i="5"/>
  <c r="I63" i="5"/>
  <c r="N62" i="5"/>
  <c r="M62" i="5"/>
  <c r="K62" i="5"/>
  <c r="L62" i="5" s="1"/>
  <c r="J62" i="5"/>
  <c r="I62" i="5"/>
  <c r="N61" i="5"/>
  <c r="M61" i="5"/>
  <c r="K61" i="5"/>
  <c r="J61" i="5"/>
  <c r="I61" i="5"/>
  <c r="N60" i="5"/>
  <c r="M60" i="5"/>
  <c r="K60" i="5"/>
  <c r="L60" i="5" s="1"/>
  <c r="J60" i="5"/>
  <c r="I60" i="5"/>
  <c r="N59" i="5"/>
  <c r="M59" i="5"/>
  <c r="K59" i="5"/>
  <c r="J59" i="5"/>
  <c r="I59" i="5"/>
  <c r="N58" i="5"/>
  <c r="M58" i="5"/>
  <c r="K58" i="5"/>
  <c r="L58" i="5" s="1"/>
  <c r="J58" i="5"/>
  <c r="I58" i="5"/>
  <c r="N57" i="5"/>
  <c r="M57" i="5"/>
  <c r="K57" i="5"/>
  <c r="J57" i="5"/>
  <c r="I57" i="5"/>
  <c r="N56" i="5"/>
  <c r="M56" i="5"/>
  <c r="K56" i="5"/>
  <c r="L56" i="5" s="1"/>
  <c r="J56" i="5"/>
  <c r="I56" i="5"/>
  <c r="N55" i="5"/>
  <c r="M55" i="5"/>
  <c r="K55" i="5"/>
  <c r="J55" i="5"/>
  <c r="I55" i="5"/>
  <c r="N54" i="5"/>
  <c r="M54" i="5"/>
  <c r="K54" i="5"/>
  <c r="L54" i="5" s="1"/>
  <c r="J54" i="5"/>
  <c r="I54" i="5"/>
  <c r="N53" i="5"/>
  <c r="M53" i="5"/>
  <c r="K53" i="5"/>
  <c r="J53" i="5"/>
  <c r="I53" i="5"/>
  <c r="N52" i="5"/>
  <c r="M52" i="5"/>
  <c r="K52" i="5"/>
  <c r="L52" i="5" s="1"/>
  <c r="J52" i="5"/>
  <c r="I52" i="5"/>
  <c r="N51" i="5"/>
  <c r="M51" i="5"/>
  <c r="K51" i="5"/>
  <c r="J51" i="5"/>
  <c r="I51" i="5"/>
  <c r="N50" i="5"/>
  <c r="M50" i="5"/>
  <c r="K50" i="5"/>
  <c r="L50" i="5" s="1"/>
  <c r="J50" i="5"/>
  <c r="I50" i="5"/>
  <c r="N49" i="5"/>
  <c r="M49" i="5"/>
  <c r="K49" i="5"/>
  <c r="J49" i="5"/>
  <c r="I49" i="5"/>
  <c r="N48" i="5"/>
  <c r="M48" i="5"/>
  <c r="K48" i="5"/>
  <c r="L48" i="5" s="1"/>
  <c r="J48" i="5"/>
  <c r="I48" i="5"/>
  <c r="N47" i="5"/>
  <c r="M47" i="5"/>
  <c r="K47" i="5"/>
  <c r="J47" i="5"/>
  <c r="I47" i="5"/>
  <c r="N46" i="5"/>
  <c r="M46" i="5"/>
  <c r="K46" i="5"/>
  <c r="L46" i="5" s="1"/>
  <c r="J46" i="5"/>
  <c r="I46" i="5"/>
  <c r="N45" i="5"/>
  <c r="M45" i="5"/>
  <c r="K45" i="5"/>
  <c r="J45" i="5"/>
  <c r="I45" i="5"/>
  <c r="N44" i="5"/>
  <c r="M44" i="5"/>
  <c r="K44" i="5"/>
  <c r="L44" i="5" s="1"/>
  <c r="J44" i="5"/>
  <c r="I44" i="5"/>
  <c r="N43" i="5"/>
  <c r="M43" i="5"/>
  <c r="K43" i="5"/>
  <c r="J43" i="5"/>
  <c r="I43" i="5"/>
  <c r="N42" i="5"/>
  <c r="M42" i="5"/>
  <c r="K42" i="5"/>
  <c r="L42" i="5" s="1"/>
  <c r="J42" i="5"/>
  <c r="I42" i="5"/>
  <c r="N41" i="5"/>
  <c r="M41" i="5"/>
  <c r="K41" i="5"/>
  <c r="J41" i="5"/>
  <c r="I41" i="5"/>
  <c r="N40" i="5"/>
  <c r="M40" i="5"/>
  <c r="K40" i="5"/>
  <c r="L40" i="5" s="1"/>
  <c r="J40" i="5"/>
  <c r="I40" i="5"/>
  <c r="N39" i="5"/>
  <c r="M39" i="5"/>
  <c r="K39" i="5"/>
  <c r="J39" i="5"/>
  <c r="I39" i="5"/>
  <c r="N38" i="5"/>
  <c r="M38" i="5"/>
  <c r="K38" i="5"/>
  <c r="L38" i="5" s="1"/>
  <c r="J38" i="5"/>
  <c r="I38" i="5"/>
  <c r="N37" i="5"/>
  <c r="M37" i="5"/>
  <c r="K37" i="5"/>
  <c r="J37" i="5"/>
  <c r="I37" i="5"/>
  <c r="N36" i="5"/>
  <c r="M36" i="5"/>
  <c r="K36" i="5"/>
  <c r="L36" i="5" s="1"/>
  <c r="J36" i="5"/>
  <c r="I36" i="5"/>
  <c r="N35" i="5"/>
  <c r="M35" i="5"/>
  <c r="K35" i="5"/>
  <c r="J35" i="5"/>
  <c r="I35" i="5"/>
  <c r="N34" i="5"/>
  <c r="M34" i="5"/>
  <c r="K34" i="5"/>
  <c r="L34" i="5" s="1"/>
  <c r="J34" i="5"/>
  <c r="I34" i="5"/>
  <c r="N33" i="5"/>
  <c r="M33" i="5"/>
  <c r="K33" i="5"/>
  <c r="J33" i="5"/>
  <c r="I33" i="5"/>
  <c r="N32" i="5"/>
  <c r="M32" i="5"/>
  <c r="K32" i="5"/>
  <c r="L32" i="5" s="1"/>
  <c r="J32" i="5"/>
  <c r="I32" i="5"/>
  <c r="N31" i="5"/>
  <c r="M31" i="5"/>
  <c r="K31" i="5"/>
  <c r="J31" i="5"/>
  <c r="I31" i="5"/>
  <c r="N30" i="5"/>
  <c r="M30" i="5"/>
  <c r="K30" i="5"/>
  <c r="L30" i="5" s="1"/>
  <c r="J30" i="5"/>
  <c r="I30" i="5"/>
  <c r="N29" i="5"/>
  <c r="M29" i="5"/>
  <c r="K29" i="5"/>
  <c r="J29" i="5"/>
  <c r="I29" i="5"/>
  <c r="N28" i="5"/>
  <c r="M28" i="5"/>
  <c r="K28" i="5"/>
  <c r="L28" i="5" s="1"/>
  <c r="J28" i="5"/>
  <c r="I28" i="5"/>
  <c r="N27" i="5"/>
  <c r="M27" i="5"/>
  <c r="K27" i="5"/>
  <c r="J27" i="5"/>
  <c r="I27" i="5"/>
  <c r="N26" i="5"/>
  <c r="M26" i="5"/>
  <c r="K26" i="5"/>
  <c r="L26" i="5" s="1"/>
  <c r="J26" i="5"/>
  <c r="I26" i="5"/>
  <c r="N25" i="5"/>
  <c r="M25" i="5"/>
  <c r="K25" i="5"/>
  <c r="J25" i="5"/>
  <c r="I25" i="5"/>
  <c r="N24" i="5"/>
  <c r="M24" i="5"/>
  <c r="K24" i="5"/>
  <c r="L24" i="5" s="1"/>
  <c r="J24" i="5"/>
  <c r="I24" i="5"/>
  <c r="N23" i="5"/>
  <c r="M23" i="5"/>
  <c r="K23" i="5"/>
  <c r="J23" i="5"/>
  <c r="I23" i="5"/>
  <c r="N22" i="5"/>
  <c r="M22" i="5"/>
  <c r="K22" i="5"/>
  <c r="L22" i="5" s="1"/>
  <c r="J22" i="5"/>
  <c r="I22" i="5"/>
  <c r="N21" i="5"/>
  <c r="M21" i="5"/>
  <c r="K21" i="5"/>
  <c r="L21" i="5" s="1"/>
  <c r="J21" i="5"/>
  <c r="I21" i="5"/>
  <c r="N20" i="5"/>
  <c r="M20" i="5"/>
  <c r="K20" i="5"/>
  <c r="L20" i="5" s="1"/>
  <c r="J20" i="5"/>
  <c r="I20" i="5"/>
  <c r="N19" i="5"/>
  <c r="M19" i="5"/>
  <c r="K19" i="5"/>
  <c r="L19" i="5" s="1"/>
  <c r="J19" i="5"/>
  <c r="I19" i="5"/>
  <c r="N18" i="5"/>
  <c r="M18" i="5"/>
  <c r="K18" i="5"/>
  <c r="L18" i="5" s="1"/>
  <c r="J18" i="5"/>
  <c r="I18" i="5"/>
  <c r="N17" i="5"/>
  <c r="M17" i="5"/>
  <c r="K17" i="5"/>
  <c r="L17" i="5" s="1"/>
  <c r="J17" i="5"/>
  <c r="I17" i="5"/>
  <c r="N16" i="5"/>
  <c r="M16" i="5"/>
  <c r="K16" i="5"/>
  <c r="L16" i="5" s="1"/>
  <c r="J16" i="5"/>
  <c r="I16" i="5"/>
  <c r="N15" i="5"/>
  <c r="M15" i="5"/>
  <c r="K15" i="5"/>
  <c r="L15" i="5" s="1"/>
  <c r="J15" i="5"/>
  <c r="I15" i="5"/>
  <c r="N14" i="5"/>
  <c r="M14" i="5"/>
  <c r="K14" i="5"/>
  <c r="L14" i="5" s="1"/>
  <c r="J14" i="5"/>
  <c r="I14" i="5"/>
  <c r="N13" i="5"/>
  <c r="M13" i="5"/>
  <c r="K13" i="5"/>
  <c r="L13" i="5" s="1"/>
  <c r="J13" i="5"/>
  <c r="I13" i="5"/>
  <c r="N12" i="5"/>
  <c r="M12" i="5"/>
  <c r="K12" i="5"/>
  <c r="L12" i="5" s="1"/>
  <c r="J12" i="5"/>
  <c r="I12" i="5"/>
  <c r="N11" i="5"/>
  <c r="M11" i="5"/>
  <c r="K11" i="5"/>
  <c r="L11" i="5" s="1"/>
  <c r="J11" i="5"/>
  <c r="I11" i="5"/>
  <c r="N10" i="5"/>
  <c r="M10" i="5"/>
  <c r="K10" i="5"/>
  <c r="L10" i="5" s="1"/>
  <c r="J10" i="5"/>
  <c r="I10" i="5"/>
  <c r="N9" i="5"/>
  <c r="M9" i="5"/>
  <c r="K9" i="5"/>
  <c r="L9" i="5" s="1"/>
  <c r="J9" i="5"/>
  <c r="I9" i="5"/>
  <c r="N8" i="5"/>
  <c r="M8" i="5"/>
  <c r="K8" i="5"/>
  <c r="L8" i="5" s="1"/>
  <c r="J8" i="5"/>
  <c r="I8" i="5"/>
  <c r="N7" i="5"/>
  <c r="M7" i="5"/>
  <c r="K7" i="5"/>
  <c r="L7" i="5" s="1"/>
  <c r="J7" i="5"/>
  <c r="I7" i="5"/>
  <c r="N6" i="5"/>
  <c r="M6" i="5"/>
  <c r="K6" i="5"/>
  <c r="L6" i="5" s="1"/>
  <c r="J6" i="5"/>
  <c r="I6" i="5"/>
  <c r="N5" i="5"/>
  <c r="M5" i="5"/>
  <c r="K5" i="5"/>
  <c r="L5" i="5" s="1"/>
  <c r="J5" i="5"/>
  <c r="I5" i="5"/>
  <c r="N4" i="5"/>
  <c r="M4" i="5"/>
  <c r="K4" i="5"/>
  <c r="L4" i="5" s="1"/>
  <c r="J4" i="5"/>
  <c r="I4" i="5"/>
  <c r="N3" i="5"/>
  <c r="M3" i="5"/>
  <c r="K3" i="5"/>
  <c r="L3" i="5" s="1"/>
  <c r="J3" i="5"/>
  <c r="I3" i="5"/>
  <c r="N84" i="18"/>
  <c r="M84" i="18"/>
  <c r="K84" i="18"/>
  <c r="L84" i="18" s="1"/>
  <c r="J84" i="18"/>
  <c r="I84" i="18"/>
  <c r="N83" i="18"/>
  <c r="M83" i="18"/>
  <c r="K83" i="18"/>
  <c r="J83" i="18"/>
  <c r="I83" i="18"/>
  <c r="N82" i="18"/>
  <c r="M82" i="18"/>
  <c r="K82" i="18"/>
  <c r="J82" i="18"/>
  <c r="I82" i="18"/>
  <c r="N81" i="18"/>
  <c r="M81" i="18"/>
  <c r="K81" i="18"/>
  <c r="J81" i="18"/>
  <c r="I81" i="18"/>
  <c r="N80" i="18"/>
  <c r="M80" i="18"/>
  <c r="K80" i="18"/>
  <c r="L80" i="18" s="1"/>
  <c r="J80" i="18"/>
  <c r="I80" i="18"/>
  <c r="N79" i="18"/>
  <c r="M79" i="18"/>
  <c r="K79" i="18"/>
  <c r="J79" i="18"/>
  <c r="I79" i="18"/>
  <c r="N78" i="18"/>
  <c r="M78" i="18"/>
  <c r="K78" i="18"/>
  <c r="J78" i="18"/>
  <c r="I78" i="18"/>
  <c r="N77" i="18"/>
  <c r="M77" i="18"/>
  <c r="K77" i="18"/>
  <c r="J77" i="18"/>
  <c r="I77" i="18"/>
  <c r="N76" i="18"/>
  <c r="M76" i="18"/>
  <c r="K76" i="18"/>
  <c r="L76" i="18" s="1"/>
  <c r="J76" i="18"/>
  <c r="I76" i="18"/>
  <c r="N75" i="18"/>
  <c r="M75" i="18"/>
  <c r="K75" i="18"/>
  <c r="J75" i="18"/>
  <c r="I75" i="18"/>
  <c r="N74" i="18"/>
  <c r="M74" i="18"/>
  <c r="K74" i="18"/>
  <c r="J74" i="18"/>
  <c r="I74" i="18"/>
  <c r="N73" i="18"/>
  <c r="M73" i="18"/>
  <c r="K73" i="18"/>
  <c r="J73" i="18"/>
  <c r="I73" i="18"/>
  <c r="N72" i="18"/>
  <c r="M72" i="18"/>
  <c r="K72" i="18"/>
  <c r="L72" i="18" s="1"/>
  <c r="J72" i="18"/>
  <c r="I72" i="18"/>
  <c r="N71" i="18"/>
  <c r="M71" i="18"/>
  <c r="K71" i="18"/>
  <c r="J71" i="18"/>
  <c r="I71" i="18"/>
  <c r="N70" i="18"/>
  <c r="M70" i="18"/>
  <c r="K70" i="18"/>
  <c r="J70" i="18"/>
  <c r="I70" i="18"/>
  <c r="N69" i="18"/>
  <c r="M69" i="18"/>
  <c r="K69" i="18"/>
  <c r="J69" i="18"/>
  <c r="I69" i="18"/>
  <c r="N68" i="18"/>
  <c r="M68" i="18"/>
  <c r="K68" i="18"/>
  <c r="L68" i="18" s="1"/>
  <c r="J68" i="18"/>
  <c r="I68" i="18"/>
  <c r="N67" i="18"/>
  <c r="M67" i="18"/>
  <c r="K67" i="18"/>
  <c r="J67" i="18"/>
  <c r="I67" i="18"/>
  <c r="N66" i="18"/>
  <c r="M66" i="18"/>
  <c r="K66" i="18"/>
  <c r="J66" i="18"/>
  <c r="I66" i="18"/>
  <c r="N65" i="18"/>
  <c r="M65" i="18"/>
  <c r="K65" i="18"/>
  <c r="J65" i="18"/>
  <c r="I65" i="18"/>
  <c r="N64" i="18"/>
  <c r="M64" i="18"/>
  <c r="K64" i="18"/>
  <c r="L64" i="18" s="1"/>
  <c r="J64" i="18"/>
  <c r="I64" i="18"/>
  <c r="N63" i="18"/>
  <c r="M63" i="18"/>
  <c r="K63" i="18"/>
  <c r="J63" i="18"/>
  <c r="I63" i="18"/>
  <c r="N62" i="18"/>
  <c r="M62" i="18"/>
  <c r="K62" i="18"/>
  <c r="J62" i="18"/>
  <c r="I62" i="18"/>
  <c r="N61" i="18"/>
  <c r="M61" i="18"/>
  <c r="K61" i="18"/>
  <c r="J61" i="18"/>
  <c r="I61" i="18"/>
  <c r="N60" i="18"/>
  <c r="M60" i="18"/>
  <c r="K60" i="18"/>
  <c r="L60" i="18" s="1"/>
  <c r="J60" i="18"/>
  <c r="I60" i="18"/>
  <c r="N59" i="18"/>
  <c r="M59" i="18"/>
  <c r="K59" i="18"/>
  <c r="J59" i="18"/>
  <c r="I59" i="18"/>
  <c r="N58" i="18"/>
  <c r="M58" i="18"/>
  <c r="K58" i="18"/>
  <c r="J58" i="18"/>
  <c r="I58" i="18"/>
  <c r="N57" i="18"/>
  <c r="M57" i="18"/>
  <c r="K57" i="18"/>
  <c r="J57" i="18"/>
  <c r="I57" i="18"/>
  <c r="N56" i="18"/>
  <c r="M56" i="18"/>
  <c r="K56" i="18"/>
  <c r="L56" i="18" s="1"/>
  <c r="J56" i="18"/>
  <c r="I56" i="18"/>
  <c r="N55" i="18"/>
  <c r="M55" i="18"/>
  <c r="K55" i="18"/>
  <c r="J55" i="18"/>
  <c r="I55" i="18"/>
  <c r="N54" i="18"/>
  <c r="M54" i="18"/>
  <c r="K54" i="18"/>
  <c r="J54" i="18"/>
  <c r="I54" i="18"/>
  <c r="N53" i="18"/>
  <c r="M53" i="18"/>
  <c r="K53" i="18"/>
  <c r="J53" i="18"/>
  <c r="I53" i="18"/>
  <c r="N52" i="18"/>
  <c r="M52" i="18"/>
  <c r="K52" i="18"/>
  <c r="L52" i="18" s="1"/>
  <c r="J52" i="18"/>
  <c r="I52" i="18"/>
  <c r="N51" i="18"/>
  <c r="M51" i="18"/>
  <c r="K51" i="18"/>
  <c r="J51" i="18"/>
  <c r="I51" i="18"/>
  <c r="N50" i="18"/>
  <c r="M50" i="18"/>
  <c r="K50" i="18"/>
  <c r="J50" i="18"/>
  <c r="I50" i="18"/>
  <c r="N49" i="18"/>
  <c r="M49" i="18"/>
  <c r="K49" i="18"/>
  <c r="J49" i="18"/>
  <c r="I49" i="18"/>
  <c r="N48" i="18"/>
  <c r="M48" i="18"/>
  <c r="K48" i="18"/>
  <c r="L48" i="18" s="1"/>
  <c r="J48" i="18"/>
  <c r="I48" i="18"/>
  <c r="N47" i="18"/>
  <c r="M47" i="18"/>
  <c r="K47" i="18"/>
  <c r="J47" i="18"/>
  <c r="I47" i="18"/>
  <c r="N46" i="18"/>
  <c r="M46" i="18"/>
  <c r="K46" i="18"/>
  <c r="J46" i="18"/>
  <c r="I46" i="18"/>
  <c r="N45" i="18"/>
  <c r="M45" i="18"/>
  <c r="K45" i="18"/>
  <c r="J45" i="18"/>
  <c r="I45" i="18"/>
  <c r="N44" i="18"/>
  <c r="M44" i="18"/>
  <c r="K44" i="18"/>
  <c r="L44" i="18" s="1"/>
  <c r="J44" i="18"/>
  <c r="I44" i="18"/>
  <c r="N43" i="18"/>
  <c r="M43" i="18"/>
  <c r="K43" i="18"/>
  <c r="J43" i="18"/>
  <c r="I43" i="18"/>
  <c r="N42" i="18"/>
  <c r="M42" i="18"/>
  <c r="K42" i="18"/>
  <c r="J42" i="18"/>
  <c r="I42" i="18"/>
  <c r="N41" i="18"/>
  <c r="M41" i="18"/>
  <c r="K41" i="18"/>
  <c r="J41" i="18"/>
  <c r="I41" i="18"/>
  <c r="N40" i="18"/>
  <c r="M40" i="18"/>
  <c r="K40" i="18"/>
  <c r="L40" i="18" s="1"/>
  <c r="J40" i="18"/>
  <c r="I40" i="18"/>
  <c r="N39" i="18"/>
  <c r="M39" i="18"/>
  <c r="K39" i="18"/>
  <c r="J39" i="18"/>
  <c r="I39" i="18"/>
  <c r="N38" i="18"/>
  <c r="M38" i="18"/>
  <c r="K38" i="18"/>
  <c r="J38" i="18"/>
  <c r="I38" i="18"/>
  <c r="N37" i="18"/>
  <c r="M37" i="18"/>
  <c r="K37" i="18"/>
  <c r="J37" i="18"/>
  <c r="I37" i="18"/>
  <c r="N36" i="18"/>
  <c r="M36" i="18"/>
  <c r="K36" i="18"/>
  <c r="L36" i="18" s="1"/>
  <c r="J36" i="18"/>
  <c r="I36" i="18"/>
  <c r="N35" i="18"/>
  <c r="M35" i="18"/>
  <c r="K35" i="18"/>
  <c r="J35" i="18"/>
  <c r="I35" i="18"/>
  <c r="N34" i="18"/>
  <c r="M34" i="18"/>
  <c r="K34" i="18"/>
  <c r="J34" i="18"/>
  <c r="I34" i="18"/>
  <c r="N33" i="18"/>
  <c r="M33" i="18"/>
  <c r="K33" i="18"/>
  <c r="J33" i="18"/>
  <c r="I33" i="18"/>
  <c r="N32" i="18"/>
  <c r="M32" i="18"/>
  <c r="K32" i="18"/>
  <c r="L32" i="18" s="1"/>
  <c r="J32" i="18"/>
  <c r="I32" i="18"/>
  <c r="N31" i="18"/>
  <c r="M31" i="18"/>
  <c r="K31" i="18"/>
  <c r="J31" i="18"/>
  <c r="I31" i="18"/>
  <c r="N30" i="18"/>
  <c r="M30" i="18"/>
  <c r="K30" i="18"/>
  <c r="J30" i="18"/>
  <c r="I30" i="18"/>
  <c r="N29" i="18"/>
  <c r="M29" i="18"/>
  <c r="K29" i="18"/>
  <c r="J29" i="18"/>
  <c r="I29" i="18"/>
  <c r="N28" i="18"/>
  <c r="M28" i="18"/>
  <c r="K28" i="18"/>
  <c r="L28" i="18" s="1"/>
  <c r="J28" i="18"/>
  <c r="I28" i="18"/>
  <c r="N27" i="18"/>
  <c r="M27" i="18"/>
  <c r="K27" i="18"/>
  <c r="J27" i="18"/>
  <c r="I27" i="18"/>
  <c r="N26" i="18"/>
  <c r="M26" i="18"/>
  <c r="K26" i="18"/>
  <c r="J26" i="18"/>
  <c r="I26" i="18"/>
  <c r="N25" i="18"/>
  <c r="M25" i="18"/>
  <c r="K25" i="18"/>
  <c r="J25" i="18"/>
  <c r="I25" i="18"/>
  <c r="N24" i="18"/>
  <c r="M24" i="18"/>
  <c r="K24" i="18"/>
  <c r="L24" i="18" s="1"/>
  <c r="J24" i="18"/>
  <c r="I24" i="18"/>
  <c r="N23" i="18"/>
  <c r="M23" i="18"/>
  <c r="K23" i="18"/>
  <c r="J23" i="18"/>
  <c r="I23" i="18"/>
  <c r="N22" i="18"/>
  <c r="M22" i="18"/>
  <c r="K22" i="18"/>
  <c r="J22" i="18"/>
  <c r="I22" i="18"/>
  <c r="N21" i="18"/>
  <c r="M21" i="18"/>
  <c r="K21" i="18"/>
  <c r="J21" i="18"/>
  <c r="I21" i="18"/>
  <c r="N20" i="18"/>
  <c r="M20" i="18"/>
  <c r="K20" i="18"/>
  <c r="L20" i="18" s="1"/>
  <c r="J20" i="18"/>
  <c r="I20" i="18"/>
  <c r="N19" i="18"/>
  <c r="M19" i="18"/>
  <c r="K19" i="18"/>
  <c r="J19" i="18"/>
  <c r="I19" i="18"/>
  <c r="N18" i="18"/>
  <c r="M18" i="18"/>
  <c r="K18" i="18"/>
  <c r="J18" i="18"/>
  <c r="I18" i="18"/>
  <c r="N17" i="18"/>
  <c r="M17" i="18"/>
  <c r="K17" i="18"/>
  <c r="J17" i="18"/>
  <c r="I17" i="18"/>
  <c r="N16" i="18"/>
  <c r="M16" i="18"/>
  <c r="K16" i="18"/>
  <c r="L16" i="18" s="1"/>
  <c r="J16" i="18"/>
  <c r="I16" i="18"/>
  <c r="N15" i="18"/>
  <c r="M15" i="18"/>
  <c r="K15" i="18"/>
  <c r="J15" i="18"/>
  <c r="I15" i="18"/>
  <c r="N14" i="18"/>
  <c r="M14" i="18"/>
  <c r="K14" i="18"/>
  <c r="J14" i="18"/>
  <c r="I14" i="18"/>
  <c r="N13" i="18"/>
  <c r="M13" i="18"/>
  <c r="K13" i="18"/>
  <c r="J13" i="18"/>
  <c r="I13" i="18"/>
  <c r="N12" i="18"/>
  <c r="M12" i="18"/>
  <c r="K12" i="18"/>
  <c r="L12" i="18" s="1"/>
  <c r="J12" i="18"/>
  <c r="I12" i="18"/>
  <c r="N11" i="18"/>
  <c r="M11" i="18"/>
  <c r="K11" i="18"/>
  <c r="J11" i="18"/>
  <c r="I11" i="18"/>
  <c r="N10" i="18"/>
  <c r="M10" i="18"/>
  <c r="K10" i="18"/>
  <c r="J10" i="18"/>
  <c r="I10" i="18"/>
  <c r="N9" i="18"/>
  <c r="M9" i="18"/>
  <c r="K9" i="18"/>
  <c r="J9" i="18"/>
  <c r="I9" i="18"/>
  <c r="N8" i="18"/>
  <c r="M8" i="18"/>
  <c r="K8" i="18"/>
  <c r="L8" i="18" s="1"/>
  <c r="J8" i="18"/>
  <c r="I8" i="18"/>
  <c r="N7" i="18"/>
  <c r="M7" i="18"/>
  <c r="K7" i="18"/>
  <c r="J7" i="18"/>
  <c r="I7" i="18"/>
  <c r="N6" i="18"/>
  <c r="M6" i="18"/>
  <c r="K6" i="18"/>
  <c r="J6" i="18"/>
  <c r="I6" i="18"/>
  <c r="N5" i="18"/>
  <c r="M5" i="18"/>
  <c r="K5" i="18"/>
  <c r="J5" i="18"/>
  <c r="I5" i="18"/>
  <c r="N4" i="18"/>
  <c r="M4" i="18"/>
  <c r="K4" i="18"/>
  <c r="L4" i="18" s="1"/>
  <c r="J4" i="18"/>
  <c r="I4" i="18"/>
  <c r="N3" i="18"/>
  <c r="M3" i="18"/>
  <c r="K3" i="18"/>
  <c r="J3" i="18"/>
  <c r="I3" i="18"/>
  <c r="N92" i="17"/>
  <c r="M92" i="17"/>
  <c r="K92" i="17"/>
  <c r="L92" i="17" s="1"/>
  <c r="J92" i="17"/>
  <c r="I92" i="17"/>
  <c r="N91" i="17"/>
  <c r="M91" i="17"/>
  <c r="K91" i="17"/>
  <c r="J91" i="17"/>
  <c r="I91" i="17"/>
  <c r="N90" i="17"/>
  <c r="M90" i="17"/>
  <c r="K90" i="17"/>
  <c r="L90" i="17" s="1"/>
  <c r="J90" i="17"/>
  <c r="I90" i="17"/>
  <c r="N89" i="17"/>
  <c r="M89" i="17"/>
  <c r="K89" i="17"/>
  <c r="J89" i="17"/>
  <c r="I89" i="17"/>
  <c r="N88" i="17"/>
  <c r="M88" i="17"/>
  <c r="K88" i="17"/>
  <c r="L88" i="17" s="1"/>
  <c r="J88" i="17"/>
  <c r="I88" i="17"/>
  <c r="N87" i="17"/>
  <c r="M87" i="17"/>
  <c r="K87" i="17"/>
  <c r="J87" i="17"/>
  <c r="I87" i="17"/>
  <c r="N86" i="17"/>
  <c r="M86" i="17"/>
  <c r="K86" i="17"/>
  <c r="L86" i="17" s="1"/>
  <c r="J86" i="17"/>
  <c r="I86" i="17"/>
  <c r="N85" i="17"/>
  <c r="M85" i="17"/>
  <c r="K85" i="17"/>
  <c r="J85" i="17"/>
  <c r="I85" i="17"/>
  <c r="N84" i="17"/>
  <c r="M84" i="17"/>
  <c r="K84" i="17"/>
  <c r="L84" i="17" s="1"/>
  <c r="J84" i="17"/>
  <c r="I84" i="17"/>
  <c r="N83" i="17"/>
  <c r="M83" i="17"/>
  <c r="K83" i="17"/>
  <c r="J83" i="17"/>
  <c r="I83" i="17"/>
  <c r="N82" i="17"/>
  <c r="M82" i="17"/>
  <c r="K82" i="17"/>
  <c r="L82" i="17" s="1"/>
  <c r="J82" i="17"/>
  <c r="I82" i="17"/>
  <c r="N81" i="17"/>
  <c r="M81" i="17"/>
  <c r="K81" i="17"/>
  <c r="L81" i="17" s="1"/>
  <c r="J81" i="17"/>
  <c r="I81" i="17"/>
  <c r="N80" i="17"/>
  <c r="M80" i="17"/>
  <c r="K80" i="17"/>
  <c r="L80" i="17" s="1"/>
  <c r="J80" i="17"/>
  <c r="I80" i="17"/>
  <c r="N79" i="17"/>
  <c r="M79" i="17"/>
  <c r="K79" i="17"/>
  <c r="L79" i="17" s="1"/>
  <c r="J79" i="17"/>
  <c r="I79" i="17"/>
  <c r="N78" i="17"/>
  <c r="M78" i="17"/>
  <c r="K78" i="17"/>
  <c r="L78" i="17" s="1"/>
  <c r="J78" i="17"/>
  <c r="I78" i="17"/>
  <c r="N77" i="17"/>
  <c r="M77" i="17"/>
  <c r="K77" i="17"/>
  <c r="L77" i="17" s="1"/>
  <c r="J77" i="17"/>
  <c r="I77" i="17"/>
  <c r="N76" i="17"/>
  <c r="M76" i="17"/>
  <c r="K76" i="17"/>
  <c r="L76" i="17" s="1"/>
  <c r="J76" i="17"/>
  <c r="I76" i="17"/>
  <c r="N75" i="17"/>
  <c r="M75" i="17"/>
  <c r="K75" i="17"/>
  <c r="L75" i="17" s="1"/>
  <c r="J75" i="17"/>
  <c r="I75" i="17"/>
  <c r="N74" i="17"/>
  <c r="M74" i="17"/>
  <c r="K74" i="17"/>
  <c r="L74" i="17" s="1"/>
  <c r="J74" i="17"/>
  <c r="I74" i="17"/>
  <c r="N73" i="17"/>
  <c r="M73" i="17"/>
  <c r="K73" i="17"/>
  <c r="L73" i="17" s="1"/>
  <c r="J73" i="17"/>
  <c r="I73" i="17"/>
  <c r="N72" i="17"/>
  <c r="M72" i="17"/>
  <c r="K72" i="17"/>
  <c r="L72" i="17" s="1"/>
  <c r="J72" i="17"/>
  <c r="I72" i="17"/>
  <c r="N71" i="17"/>
  <c r="M71" i="17"/>
  <c r="K71" i="17"/>
  <c r="L71" i="17" s="1"/>
  <c r="J71" i="17"/>
  <c r="I71" i="17"/>
  <c r="N70" i="17"/>
  <c r="M70" i="17"/>
  <c r="K70" i="17"/>
  <c r="L70" i="17" s="1"/>
  <c r="J70" i="17"/>
  <c r="I70" i="17"/>
  <c r="N69" i="17"/>
  <c r="M69" i="17"/>
  <c r="K69" i="17"/>
  <c r="L69" i="17" s="1"/>
  <c r="J69" i="17"/>
  <c r="I69" i="17"/>
  <c r="N68" i="17"/>
  <c r="M68" i="17"/>
  <c r="K68" i="17"/>
  <c r="L68" i="17" s="1"/>
  <c r="J68" i="17"/>
  <c r="I68" i="17"/>
  <c r="N67" i="17"/>
  <c r="M67" i="17"/>
  <c r="K67" i="17"/>
  <c r="L67" i="17" s="1"/>
  <c r="J67" i="17"/>
  <c r="I67" i="17"/>
  <c r="N66" i="17"/>
  <c r="M66" i="17"/>
  <c r="K66" i="17"/>
  <c r="L66" i="17" s="1"/>
  <c r="J66" i="17"/>
  <c r="I66" i="17"/>
  <c r="N65" i="17"/>
  <c r="M65" i="17"/>
  <c r="K65" i="17"/>
  <c r="L65" i="17" s="1"/>
  <c r="J65" i="17"/>
  <c r="I65" i="17"/>
  <c r="N64" i="17"/>
  <c r="M64" i="17"/>
  <c r="K64" i="17"/>
  <c r="L64" i="17" s="1"/>
  <c r="J64" i="17"/>
  <c r="I64" i="17"/>
  <c r="N63" i="17"/>
  <c r="M63" i="17"/>
  <c r="K63" i="17"/>
  <c r="L63" i="17" s="1"/>
  <c r="J63" i="17"/>
  <c r="I63" i="17"/>
  <c r="N62" i="17"/>
  <c r="M62" i="17"/>
  <c r="K62" i="17"/>
  <c r="L62" i="17" s="1"/>
  <c r="J62" i="17"/>
  <c r="I62" i="17"/>
  <c r="N61" i="17"/>
  <c r="M61" i="17"/>
  <c r="K61" i="17"/>
  <c r="L61" i="17" s="1"/>
  <c r="J61" i="17"/>
  <c r="I61" i="17"/>
  <c r="N60" i="17"/>
  <c r="M60" i="17"/>
  <c r="K60" i="17"/>
  <c r="L60" i="17" s="1"/>
  <c r="J60" i="17"/>
  <c r="I60" i="17"/>
  <c r="N59" i="17"/>
  <c r="M59" i="17"/>
  <c r="K59" i="17"/>
  <c r="L59" i="17" s="1"/>
  <c r="J59" i="17"/>
  <c r="I59" i="17"/>
  <c r="N58" i="17"/>
  <c r="M58" i="17"/>
  <c r="K58" i="17"/>
  <c r="L58" i="17" s="1"/>
  <c r="J58" i="17"/>
  <c r="I58" i="17"/>
  <c r="N57" i="17"/>
  <c r="M57" i="17"/>
  <c r="K57" i="17"/>
  <c r="L57" i="17" s="1"/>
  <c r="J57" i="17"/>
  <c r="I57" i="17"/>
  <c r="N56" i="17"/>
  <c r="M56" i="17"/>
  <c r="K56" i="17"/>
  <c r="L56" i="17" s="1"/>
  <c r="J56" i="17"/>
  <c r="I56" i="17"/>
  <c r="N55" i="17"/>
  <c r="M55" i="17"/>
  <c r="K55" i="17"/>
  <c r="L55" i="17" s="1"/>
  <c r="J55" i="17"/>
  <c r="I55" i="17"/>
  <c r="N54" i="17"/>
  <c r="M54" i="17"/>
  <c r="K54" i="17"/>
  <c r="L54" i="17" s="1"/>
  <c r="J54" i="17"/>
  <c r="I54" i="17"/>
  <c r="N53" i="17"/>
  <c r="M53" i="17"/>
  <c r="K53" i="17"/>
  <c r="L53" i="17" s="1"/>
  <c r="J53" i="17"/>
  <c r="I53" i="17"/>
  <c r="N52" i="17"/>
  <c r="M52" i="17"/>
  <c r="K52" i="17"/>
  <c r="L52" i="17" s="1"/>
  <c r="J52" i="17"/>
  <c r="I52" i="17"/>
  <c r="N51" i="17"/>
  <c r="M51" i="17"/>
  <c r="K51" i="17"/>
  <c r="L51" i="17" s="1"/>
  <c r="J51" i="17"/>
  <c r="I51" i="17"/>
  <c r="N50" i="17"/>
  <c r="M50" i="17"/>
  <c r="K50" i="17"/>
  <c r="L50" i="17" s="1"/>
  <c r="J50" i="17"/>
  <c r="I50" i="17"/>
  <c r="N49" i="17"/>
  <c r="M49" i="17"/>
  <c r="K49" i="17"/>
  <c r="L49" i="17" s="1"/>
  <c r="J49" i="17"/>
  <c r="I49" i="17"/>
  <c r="N48" i="17"/>
  <c r="M48" i="17"/>
  <c r="K48" i="17"/>
  <c r="L48" i="17" s="1"/>
  <c r="J48" i="17"/>
  <c r="I48" i="17"/>
  <c r="N47" i="17"/>
  <c r="M47" i="17"/>
  <c r="K47" i="17"/>
  <c r="L47" i="17" s="1"/>
  <c r="J47" i="17"/>
  <c r="I47" i="17"/>
  <c r="N46" i="17"/>
  <c r="M46" i="17"/>
  <c r="K46" i="17"/>
  <c r="L46" i="17" s="1"/>
  <c r="J46" i="17"/>
  <c r="I46" i="17"/>
  <c r="N45" i="17"/>
  <c r="M45" i="17"/>
  <c r="K45" i="17"/>
  <c r="L45" i="17" s="1"/>
  <c r="J45" i="17"/>
  <c r="I45" i="17"/>
  <c r="N44" i="17"/>
  <c r="M44" i="17"/>
  <c r="K44" i="17"/>
  <c r="L44" i="17" s="1"/>
  <c r="J44" i="17"/>
  <c r="I44" i="17"/>
  <c r="N43" i="17"/>
  <c r="M43" i="17"/>
  <c r="K43" i="17"/>
  <c r="L43" i="17" s="1"/>
  <c r="J43" i="17"/>
  <c r="I43" i="17"/>
  <c r="N42" i="17"/>
  <c r="M42" i="17"/>
  <c r="K42" i="17"/>
  <c r="L42" i="17" s="1"/>
  <c r="J42" i="17"/>
  <c r="I42" i="17"/>
  <c r="N41" i="17"/>
  <c r="M41" i="17"/>
  <c r="K41" i="17"/>
  <c r="L41" i="17" s="1"/>
  <c r="J41" i="17"/>
  <c r="I41" i="17"/>
  <c r="N40" i="17"/>
  <c r="M40" i="17"/>
  <c r="K40" i="17"/>
  <c r="L40" i="17" s="1"/>
  <c r="J40" i="17"/>
  <c r="I40" i="17"/>
  <c r="N39" i="17"/>
  <c r="M39" i="17"/>
  <c r="K39" i="17"/>
  <c r="L39" i="17" s="1"/>
  <c r="J39" i="17"/>
  <c r="I39" i="17"/>
  <c r="N38" i="17"/>
  <c r="M38" i="17"/>
  <c r="K38" i="17"/>
  <c r="L38" i="17" s="1"/>
  <c r="J38" i="17"/>
  <c r="I38" i="17"/>
  <c r="N37" i="17"/>
  <c r="M37" i="17"/>
  <c r="K37" i="17"/>
  <c r="L37" i="17" s="1"/>
  <c r="J37" i="17"/>
  <c r="I37" i="17"/>
  <c r="N36" i="17"/>
  <c r="M36" i="17"/>
  <c r="K36" i="17"/>
  <c r="L36" i="17" s="1"/>
  <c r="J36" i="17"/>
  <c r="I36" i="17"/>
  <c r="N35" i="17"/>
  <c r="M35" i="17"/>
  <c r="K35" i="17"/>
  <c r="L35" i="17" s="1"/>
  <c r="J35" i="17"/>
  <c r="I35" i="17"/>
  <c r="N34" i="17"/>
  <c r="M34" i="17"/>
  <c r="K34" i="17"/>
  <c r="L34" i="17" s="1"/>
  <c r="J34" i="17"/>
  <c r="I34" i="17"/>
  <c r="N33" i="17"/>
  <c r="M33" i="17"/>
  <c r="K33" i="17"/>
  <c r="L33" i="17" s="1"/>
  <c r="J33" i="17"/>
  <c r="I33" i="17"/>
  <c r="N32" i="17"/>
  <c r="M32" i="17"/>
  <c r="K32" i="17"/>
  <c r="L32" i="17" s="1"/>
  <c r="J32" i="17"/>
  <c r="I32" i="17"/>
  <c r="N31" i="17"/>
  <c r="M31" i="17"/>
  <c r="K31" i="17"/>
  <c r="L31" i="17" s="1"/>
  <c r="J31" i="17"/>
  <c r="I31" i="17"/>
  <c r="N30" i="17"/>
  <c r="M30" i="17"/>
  <c r="K30" i="17"/>
  <c r="L30" i="17" s="1"/>
  <c r="J30" i="17"/>
  <c r="I30" i="17"/>
  <c r="N29" i="17"/>
  <c r="M29" i="17"/>
  <c r="K29" i="17"/>
  <c r="L29" i="17" s="1"/>
  <c r="J29" i="17"/>
  <c r="I29" i="17"/>
  <c r="N28" i="17"/>
  <c r="M28" i="17"/>
  <c r="K28" i="17"/>
  <c r="L28" i="17" s="1"/>
  <c r="J28" i="17"/>
  <c r="I28" i="17"/>
  <c r="N27" i="17"/>
  <c r="M27" i="17"/>
  <c r="K27" i="17"/>
  <c r="L27" i="17" s="1"/>
  <c r="J27" i="17"/>
  <c r="I27" i="17"/>
  <c r="N26" i="17"/>
  <c r="M26" i="17"/>
  <c r="K26" i="17"/>
  <c r="L26" i="17" s="1"/>
  <c r="J26" i="17"/>
  <c r="I26" i="17"/>
  <c r="N25" i="17"/>
  <c r="M25" i="17"/>
  <c r="K25" i="17"/>
  <c r="L25" i="17" s="1"/>
  <c r="J25" i="17"/>
  <c r="I25" i="17"/>
  <c r="N24" i="17"/>
  <c r="M24" i="17"/>
  <c r="K24" i="17"/>
  <c r="L24" i="17" s="1"/>
  <c r="J24" i="17"/>
  <c r="I24" i="17"/>
  <c r="N23" i="17"/>
  <c r="M23" i="17"/>
  <c r="K23" i="17"/>
  <c r="L23" i="17" s="1"/>
  <c r="J23" i="17"/>
  <c r="I23" i="17"/>
  <c r="N22" i="17"/>
  <c r="M22" i="17"/>
  <c r="K22" i="17"/>
  <c r="L22" i="17" s="1"/>
  <c r="J22" i="17"/>
  <c r="I22" i="17"/>
  <c r="N21" i="17"/>
  <c r="M21" i="17"/>
  <c r="K21" i="17"/>
  <c r="L21" i="17" s="1"/>
  <c r="J21" i="17"/>
  <c r="I21" i="17"/>
  <c r="N20" i="17"/>
  <c r="M20" i="17"/>
  <c r="K20" i="17"/>
  <c r="L20" i="17" s="1"/>
  <c r="J20" i="17"/>
  <c r="I20" i="17"/>
  <c r="N19" i="17"/>
  <c r="M19" i="17"/>
  <c r="K19" i="17"/>
  <c r="L19" i="17" s="1"/>
  <c r="J19" i="17"/>
  <c r="I19" i="17"/>
  <c r="N18" i="17"/>
  <c r="M18" i="17"/>
  <c r="K18" i="17"/>
  <c r="L18" i="17" s="1"/>
  <c r="J18" i="17"/>
  <c r="I18" i="17"/>
  <c r="N17" i="17"/>
  <c r="M17" i="17"/>
  <c r="K17" i="17"/>
  <c r="L17" i="17" s="1"/>
  <c r="J17" i="17"/>
  <c r="I17" i="17"/>
  <c r="N16" i="17"/>
  <c r="M16" i="17"/>
  <c r="K16" i="17"/>
  <c r="L16" i="17" s="1"/>
  <c r="J16" i="17"/>
  <c r="I16" i="17"/>
  <c r="N15" i="17"/>
  <c r="M15" i="17"/>
  <c r="K15" i="17"/>
  <c r="L15" i="17" s="1"/>
  <c r="J15" i="17"/>
  <c r="I15" i="17"/>
  <c r="N14" i="17"/>
  <c r="M14" i="17"/>
  <c r="K14" i="17"/>
  <c r="L14" i="17" s="1"/>
  <c r="J14" i="17"/>
  <c r="I14" i="17"/>
  <c r="N13" i="17"/>
  <c r="M13" i="17"/>
  <c r="K13" i="17"/>
  <c r="L13" i="17" s="1"/>
  <c r="J13" i="17"/>
  <c r="I13" i="17"/>
  <c r="N12" i="17"/>
  <c r="M12" i="17"/>
  <c r="K12" i="17"/>
  <c r="L12" i="17" s="1"/>
  <c r="J12" i="17"/>
  <c r="I12" i="17"/>
  <c r="N11" i="17"/>
  <c r="M11" i="17"/>
  <c r="K11" i="17"/>
  <c r="L11" i="17" s="1"/>
  <c r="J11" i="17"/>
  <c r="I11" i="17"/>
  <c r="N10" i="17"/>
  <c r="M10" i="17"/>
  <c r="K10" i="17"/>
  <c r="L10" i="17" s="1"/>
  <c r="J10" i="17"/>
  <c r="I10" i="17"/>
  <c r="N9" i="17"/>
  <c r="M9" i="17"/>
  <c r="K9" i="17"/>
  <c r="L9" i="17" s="1"/>
  <c r="J9" i="17"/>
  <c r="I9" i="17"/>
  <c r="N8" i="17"/>
  <c r="M8" i="17"/>
  <c r="K8" i="17"/>
  <c r="L8" i="17" s="1"/>
  <c r="J8" i="17"/>
  <c r="I8" i="17"/>
  <c r="N7" i="17"/>
  <c r="M7" i="17"/>
  <c r="K7" i="17"/>
  <c r="L7" i="17" s="1"/>
  <c r="J7" i="17"/>
  <c r="I7" i="17"/>
  <c r="N6" i="17"/>
  <c r="M6" i="17"/>
  <c r="K6" i="17"/>
  <c r="L6" i="17" s="1"/>
  <c r="J6" i="17"/>
  <c r="I6" i="17"/>
  <c r="N5" i="17"/>
  <c r="M5" i="17"/>
  <c r="K5" i="17"/>
  <c r="L5" i="17" s="1"/>
  <c r="J5" i="17"/>
  <c r="I5" i="17"/>
  <c r="N4" i="17"/>
  <c r="M4" i="17"/>
  <c r="K4" i="17"/>
  <c r="L4" i="17" s="1"/>
  <c r="J4" i="17"/>
  <c r="I4" i="17"/>
  <c r="N3" i="17"/>
  <c r="M3" i="17"/>
  <c r="K3" i="17"/>
  <c r="L3" i="17" s="1"/>
  <c r="J3" i="17"/>
  <c r="I3" i="17"/>
  <c r="N84" i="26"/>
  <c r="M84" i="26"/>
  <c r="K84" i="26"/>
  <c r="L84" i="26" s="1"/>
  <c r="J84" i="26"/>
  <c r="I84" i="26"/>
  <c r="N83" i="26"/>
  <c r="M83" i="26"/>
  <c r="K83" i="26"/>
  <c r="J83" i="26"/>
  <c r="I83" i="26"/>
  <c r="N82" i="26"/>
  <c r="M82" i="26"/>
  <c r="K82" i="26"/>
  <c r="J82" i="26"/>
  <c r="I82" i="26"/>
  <c r="N81" i="26"/>
  <c r="M81" i="26"/>
  <c r="K81" i="26"/>
  <c r="J81" i="26"/>
  <c r="I81" i="26"/>
  <c r="N80" i="26"/>
  <c r="M80" i="26"/>
  <c r="K80" i="26"/>
  <c r="L80" i="26" s="1"/>
  <c r="J80" i="26"/>
  <c r="I80" i="26"/>
  <c r="N79" i="26"/>
  <c r="M79" i="26"/>
  <c r="K79" i="26"/>
  <c r="J79" i="26"/>
  <c r="I79" i="26"/>
  <c r="N78" i="26"/>
  <c r="M78" i="26"/>
  <c r="K78" i="26"/>
  <c r="J78" i="26"/>
  <c r="I78" i="26"/>
  <c r="N77" i="26"/>
  <c r="M77" i="26"/>
  <c r="K77" i="26"/>
  <c r="J77" i="26"/>
  <c r="I77" i="26"/>
  <c r="N76" i="26"/>
  <c r="M76" i="26"/>
  <c r="K76" i="26"/>
  <c r="L76" i="26" s="1"/>
  <c r="J76" i="26"/>
  <c r="I76" i="26"/>
  <c r="N75" i="26"/>
  <c r="M75" i="26"/>
  <c r="K75" i="26"/>
  <c r="J75" i="26"/>
  <c r="I75" i="26"/>
  <c r="N74" i="26"/>
  <c r="M74" i="26"/>
  <c r="K74" i="26"/>
  <c r="J74" i="26"/>
  <c r="I74" i="26"/>
  <c r="N73" i="26"/>
  <c r="M73" i="26"/>
  <c r="K73" i="26"/>
  <c r="J73" i="26"/>
  <c r="I73" i="26"/>
  <c r="N72" i="26"/>
  <c r="M72" i="26"/>
  <c r="K72" i="26"/>
  <c r="L72" i="26" s="1"/>
  <c r="J72" i="26"/>
  <c r="I72" i="26"/>
  <c r="N71" i="26"/>
  <c r="M71" i="26"/>
  <c r="K71" i="26"/>
  <c r="J71" i="26"/>
  <c r="I71" i="26"/>
  <c r="N70" i="26"/>
  <c r="M70" i="26"/>
  <c r="K70" i="26"/>
  <c r="J70" i="26"/>
  <c r="I70" i="26"/>
  <c r="N69" i="26"/>
  <c r="M69" i="26"/>
  <c r="K69" i="26"/>
  <c r="J69" i="26"/>
  <c r="I69" i="26"/>
  <c r="N68" i="26"/>
  <c r="M68" i="26"/>
  <c r="K68" i="26"/>
  <c r="L68" i="26" s="1"/>
  <c r="J68" i="26"/>
  <c r="I68" i="26"/>
  <c r="N67" i="26"/>
  <c r="M67" i="26"/>
  <c r="K67" i="26"/>
  <c r="J67" i="26"/>
  <c r="I67" i="26"/>
  <c r="N66" i="26"/>
  <c r="M66" i="26"/>
  <c r="K66" i="26"/>
  <c r="J66" i="26"/>
  <c r="I66" i="26"/>
  <c r="N65" i="26"/>
  <c r="M65" i="26"/>
  <c r="K65" i="26"/>
  <c r="J65" i="26"/>
  <c r="I65" i="26"/>
  <c r="N64" i="26"/>
  <c r="M64" i="26"/>
  <c r="K64" i="26"/>
  <c r="L64" i="26" s="1"/>
  <c r="J64" i="26"/>
  <c r="I64" i="26"/>
  <c r="N63" i="26"/>
  <c r="M63" i="26"/>
  <c r="K63" i="26"/>
  <c r="J63" i="26"/>
  <c r="I63" i="26"/>
  <c r="N62" i="26"/>
  <c r="M62" i="26"/>
  <c r="K62" i="26"/>
  <c r="J62" i="26"/>
  <c r="I62" i="26"/>
  <c r="N61" i="26"/>
  <c r="M61" i="26"/>
  <c r="K61" i="26"/>
  <c r="J61" i="26"/>
  <c r="I61" i="26"/>
  <c r="N60" i="26"/>
  <c r="M60" i="26"/>
  <c r="K60" i="26"/>
  <c r="L60" i="26" s="1"/>
  <c r="J60" i="26"/>
  <c r="I60" i="26"/>
  <c r="N59" i="26"/>
  <c r="M59" i="26"/>
  <c r="K59" i="26"/>
  <c r="J59" i="26"/>
  <c r="I59" i="26"/>
  <c r="N58" i="26"/>
  <c r="M58" i="26"/>
  <c r="K58" i="26"/>
  <c r="J58" i="26"/>
  <c r="I58" i="26"/>
  <c r="N57" i="26"/>
  <c r="M57" i="26"/>
  <c r="K57" i="26"/>
  <c r="J57" i="26"/>
  <c r="I57" i="26"/>
  <c r="N56" i="26"/>
  <c r="M56" i="26"/>
  <c r="K56" i="26"/>
  <c r="L56" i="26" s="1"/>
  <c r="J56" i="26"/>
  <c r="I56" i="26"/>
  <c r="N55" i="26"/>
  <c r="M55" i="26"/>
  <c r="K55" i="26"/>
  <c r="J55" i="26"/>
  <c r="I55" i="26"/>
  <c r="N54" i="26"/>
  <c r="M54" i="26"/>
  <c r="K54" i="26"/>
  <c r="J54" i="26"/>
  <c r="I54" i="26"/>
  <c r="N53" i="26"/>
  <c r="M53" i="26"/>
  <c r="K53" i="26"/>
  <c r="J53" i="26"/>
  <c r="I53" i="26"/>
  <c r="N52" i="26"/>
  <c r="M52" i="26"/>
  <c r="K52" i="26"/>
  <c r="L52" i="26" s="1"/>
  <c r="J52" i="26"/>
  <c r="I52" i="26"/>
  <c r="N51" i="26"/>
  <c r="M51" i="26"/>
  <c r="K51" i="26"/>
  <c r="J51" i="26"/>
  <c r="I51" i="26"/>
  <c r="N50" i="26"/>
  <c r="M50" i="26"/>
  <c r="K50" i="26"/>
  <c r="J50" i="26"/>
  <c r="I50" i="26"/>
  <c r="N49" i="26"/>
  <c r="M49" i="26"/>
  <c r="K49" i="26"/>
  <c r="J49" i="26"/>
  <c r="I49" i="26"/>
  <c r="N48" i="26"/>
  <c r="M48" i="26"/>
  <c r="K48" i="26"/>
  <c r="L48" i="26" s="1"/>
  <c r="J48" i="26"/>
  <c r="I48" i="26"/>
  <c r="N47" i="26"/>
  <c r="M47" i="26"/>
  <c r="K47" i="26"/>
  <c r="J47" i="26"/>
  <c r="I47" i="26"/>
  <c r="N46" i="26"/>
  <c r="M46" i="26"/>
  <c r="K46" i="26"/>
  <c r="J46" i="26"/>
  <c r="I46" i="26"/>
  <c r="N45" i="26"/>
  <c r="M45" i="26"/>
  <c r="K45" i="26"/>
  <c r="J45" i="26"/>
  <c r="I45" i="26"/>
  <c r="N44" i="26"/>
  <c r="M44" i="26"/>
  <c r="K44" i="26"/>
  <c r="L44" i="26" s="1"/>
  <c r="J44" i="26"/>
  <c r="I44" i="26"/>
  <c r="N43" i="26"/>
  <c r="M43" i="26"/>
  <c r="K43" i="26"/>
  <c r="J43" i="26"/>
  <c r="I43" i="26"/>
  <c r="N42" i="26"/>
  <c r="M42" i="26"/>
  <c r="K42" i="26"/>
  <c r="J42" i="26"/>
  <c r="I42" i="26"/>
  <c r="N41" i="26"/>
  <c r="M41" i="26"/>
  <c r="K41" i="26"/>
  <c r="J41" i="26"/>
  <c r="I41" i="26"/>
  <c r="N40" i="26"/>
  <c r="M40" i="26"/>
  <c r="K40" i="26"/>
  <c r="L40" i="26" s="1"/>
  <c r="J40" i="26"/>
  <c r="I40" i="26"/>
  <c r="N39" i="26"/>
  <c r="M39" i="26"/>
  <c r="K39" i="26"/>
  <c r="J39" i="26"/>
  <c r="I39" i="26"/>
  <c r="N38" i="26"/>
  <c r="M38" i="26"/>
  <c r="K38" i="26"/>
  <c r="J38" i="26"/>
  <c r="I38" i="26"/>
  <c r="N37" i="26"/>
  <c r="M37" i="26"/>
  <c r="K37" i="26"/>
  <c r="J37" i="26"/>
  <c r="I37" i="26"/>
  <c r="N36" i="26"/>
  <c r="M36" i="26"/>
  <c r="K36" i="26"/>
  <c r="L36" i="26" s="1"/>
  <c r="J36" i="26"/>
  <c r="I36" i="26"/>
  <c r="N35" i="26"/>
  <c r="M35" i="26"/>
  <c r="K35" i="26"/>
  <c r="J35" i="26"/>
  <c r="I35" i="26"/>
  <c r="N34" i="26"/>
  <c r="M34" i="26"/>
  <c r="K34" i="26"/>
  <c r="J34" i="26"/>
  <c r="I34" i="26"/>
  <c r="N33" i="26"/>
  <c r="M33" i="26"/>
  <c r="K33" i="26"/>
  <c r="J33" i="26"/>
  <c r="I33" i="26"/>
  <c r="N32" i="26"/>
  <c r="M32" i="26"/>
  <c r="K32" i="26"/>
  <c r="L32" i="26" s="1"/>
  <c r="J32" i="26"/>
  <c r="I32" i="26"/>
  <c r="N31" i="26"/>
  <c r="M31" i="26"/>
  <c r="K31" i="26"/>
  <c r="J31" i="26"/>
  <c r="I31" i="26"/>
  <c r="N30" i="26"/>
  <c r="M30" i="26"/>
  <c r="K30" i="26"/>
  <c r="J30" i="26"/>
  <c r="I30" i="26"/>
  <c r="N29" i="26"/>
  <c r="M29" i="26"/>
  <c r="K29" i="26"/>
  <c r="J29" i="26"/>
  <c r="I29" i="26"/>
  <c r="N28" i="26"/>
  <c r="M28" i="26"/>
  <c r="K28" i="26"/>
  <c r="L28" i="26" s="1"/>
  <c r="J28" i="26"/>
  <c r="I28" i="26"/>
  <c r="N27" i="26"/>
  <c r="M27" i="26"/>
  <c r="K27" i="26"/>
  <c r="J27" i="26"/>
  <c r="I27" i="26"/>
  <c r="N26" i="26"/>
  <c r="M26" i="26"/>
  <c r="K26" i="26"/>
  <c r="J26" i="26"/>
  <c r="I26" i="26"/>
  <c r="N25" i="26"/>
  <c r="M25" i="26"/>
  <c r="K25" i="26"/>
  <c r="J25" i="26"/>
  <c r="I25" i="26"/>
  <c r="N24" i="26"/>
  <c r="M24" i="26"/>
  <c r="K24" i="26"/>
  <c r="L24" i="26" s="1"/>
  <c r="J24" i="26"/>
  <c r="I24" i="26"/>
  <c r="N23" i="26"/>
  <c r="M23" i="26"/>
  <c r="K23" i="26"/>
  <c r="J23" i="26"/>
  <c r="I23" i="26"/>
  <c r="N22" i="26"/>
  <c r="M22" i="26"/>
  <c r="K22" i="26"/>
  <c r="J22" i="26"/>
  <c r="I22" i="26"/>
  <c r="N21" i="26"/>
  <c r="M21" i="26"/>
  <c r="K21" i="26"/>
  <c r="J21" i="26"/>
  <c r="I21" i="26"/>
  <c r="N20" i="26"/>
  <c r="M20" i="26"/>
  <c r="K20" i="26"/>
  <c r="L20" i="26" s="1"/>
  <c r="J20" i="26"/>
  <c r="I20" i="26"/>
  <c r="N19" i="26"/>
  <c r="M19" i="26"/>
  <c r="K19" i="26"/>
  <c r="J19" i="26"/>
  <c r="I19" i="26"/>
  <c r="N18" i="26"/>
  <c r="M18" i="26"/>
  <c r="K18" i="26"/>
  <c r="J18" i="26"/>
  <c r="I18" i="26"/>
  <c r="N17" i="26"/>
  <c r="M17" i="26"/>
  <c r="K17" i="26"/>
  <c r="J17" i="26"/>
  <c r="I17" i="26"/>
  <c r="N16" i="26"/>
  <c r="M16" i="26"/>
  <c r="K16" i="26"/>
  <c r="L16" i="26" s="1"/>
  <c r="J16" i="26"/>
  <c r="I16" i="26"/>
  <c r="N15" i="26"/>
  <c r="M15" i="26"/>
  <c r="K15" i="26"/>
  <c r="J15" i="26"/>
  <c r="I15" i="26"/>
  <c r="N14" i="26"/>
  <c r="M14" i="26"/>
  <c r="K14" i="26"/>
  <c r="J14" i="26"/>
  <c r="I14" i="26"/>
  <c r="N13" i="26"/>
  <c r="M13" i="26"/>
  <c r="K13" i="26"/>
  <c r="J13" i="26"/>
  <c r="I13" i="26"/>
  <c r="N12" i="26"/>
  <c r="M12" i="26"/>
  <c r="K12" i="26"/>
  <c r="L12" i="26" s="1"/>
  <c r="J12" i="26"/>
  <c r="I12" i="26"/>
  <c r="N11" i="26"/>
  <c r="M11" i="26"/>
  <c r="K11" i="26"/>
  <c r="J11" i="26"/>
  <c r="I11" i="26"/>
  <c r="N10" i="26"/>
  <c r="M10" i="26"/>
  <c r="K10" i="26"/>
  <c r="J10" i="26"/>
  <c r="I10" i="26"/>
  <c r="N9" i="26"/>
  <c r="M9" i="26"/>
  <c r="K9" i="26"/>
  <c r="J9" i="26"/>
  <c r="I9" i="26"/>
  <c r="N8" i="26"/>
  <c r="M8" i="26"/>
  <c r="K8" i="26"/>
  <c r="L8" i="26" s="1"/>
  <c r="J8" i="26"/>
  <c r="I8" i="26"/>
  <c r="N7" i="26"/>
  <c r="M7" i="26"/>
  <c r="K7" i="26"/>
  <c r="J7" i="26"/>
  <c r="I7" i="26"/>
  <c r="N6" i="26"/>
  <c r="M6" i="26"/>
  <c r="K6" i="26"/>
  <c r="J6" i="26"/>
  <c r="I6" i="26"/>
  <c r="N5" i="26"/>
  <c r="M5" i="26"/>
  <c r="K5" i="26"/>
  <c r="J5" i="26"/>
  <c r="I5" i="26"/>
  <c r="N4" i="26"/>
  <c r="M4" i="26"/>
  <c r="K4" i="26"/>
  <c r="L4" i="26" s="1"/>
  <c r="J4" i="26"/>
  <c r="I4" i="26"/>
  <c r="N3" i="26"/>
  <c r="M3" i="26"/>
  <c r="K3" i="26"/>
  <c r="J3" i="26"/>
  <c r="I3" i="26"/>
  <c r="N84" i="25"/>
  <c r="J84" i="25"/>
  <c r="N83" i="25"/>
  <c r="M83" i="25"/>
  <c r="K83" i="25"/>
  <c r="J83" i="25"/>
  <c r="I83" i="25"/>
  <c r="N82" i="25"/>
  <c r="M82" i="25"/>
  <c r="K82" i="25"/>
  <c r="J82" i="25"/>
  <c r="I82" i="25"/>
  <c r="N81" i="25"/>
  <c r="M81" i="25"/>
  <c r="K81" i="25"/>
  <c r="J81" i="25"/>
  <c r="I81" i="25"/>
  <c r="N80" i="25"/>
  <c r="M80" i="25"/>
  <c r="K80" i="25"/>
  <c r="J80" i="25"/>
  <c r="I80" i="25"/>
  <c r="N79" i="25"/>
  <c r="M79" i="25"/>
  <c r="K79" i="25"/>
  <c r="J79" i="25"/>
  <c r="I79" i="25"/>
  <c r="N78" i="25"/>
  <c r="M78" i="25"/>
  <c r="K78" i="25"/>
  <c r="J78" i="25"/>
  <c r="I78" i="25"/>
  <c r="N77" i="25"/>
  <c r="M77" i="25"/>
  <c r="K77" i="25"/>
  <c r="J77" i="25"/>
  <c r="I77" i="25"/>
  <c r="N76" i="25"/>
  <c r="M76" i="25"/>
  <c r="K76" i="25"/>
  <c r="J76" i="25"/>
  <c r="I76" i="25"/>
  <c r="N75" i="25"/>
  <c r="M75" i="25"/>
  <c r="K75" i="25"/>
  <c r="J75" i="25"/>
  <c r="I75" i="25"/>
  <c r="N74" i="25"/>
  <c r="M74" i="25"/>
  <c r="K74" i="25"/>
  <c r="J74" i="25"/>
  <c r="I74" i="25"/>
  <c r="N73" i="25"/>
  <c r="M73" i="25"/>
  <c r="K73" i="25"/>
  <c r="J73" i="25"/>
  <c r="I73" i="25"/>
  <c r="N72" i="25"/>
  <c r="M72" i="25"/>
  <c r="K72" i="25"/>
  <c r="J72" i="25"/>
  <c r="I72" i="25"/>
  <c r="N71" i="25"/>
  <c r="M71" i="25"/>
  <c r="K71" i="25"/>
  <c r="J71" i="25"/>
  <c r="I71" i="25"/>
  <c r="N70" i="25"/>
  <c r="M70" i="25"/>
  <c r="K70" i="25"/>
  <c r="J70" i="25"/>
  <c r="I70" i="25"/>
  <c r="N69" i="25"/>
  <c r="M69" i="25"/>
  <c r="K69" i="25"/>
  <c r="J69" i="25"/>
  <c r="I69" i="25"/>
  <c r="N68" i="25"/>
  <c r="M68" i="25"/>
  <c r="K68" i="25"/>
  <c r="J68" i="25"/>
  <c r="I68" i="25"/>
  <c r="N67" i="25"/>
  <c r="M67" i="25"/>
  <c r="K67" i="25"/>
  <c r="J67" i="25"/>
  <c r="I67" i="25"/>
  <c r="N66" i="25"/>
  <c r="M66" i="25"/>
  <c r="K66" i="25"/>
  <c r="J66" i="25"/>
  <c r="I66" i="25"/>
  <c r="N65" i="25"/>
  <c r="M65" i="25"/>
  <c r="K65" i="25"/>
  <c r="J65" i="25"/>
  <c r="I65" i="25"/>
  <c r="N64" i="25"/>
  <c r="M64" i="25"/>
  <c r="K64" i="25"/>
  <c r="J64" i="25"/>
  <c r="I64" i="25"/>
  <c r="N63" i="25"/>
  <c r="M63" i="25"/>
  <c r="K63" i="25"/>
  <c r="J63" i="25"/>
  <c r="I63" i="25"/>
  <c r="N62" i="25"/>
  <c r="M62" i="25"/>
  <c r="K62" i="25"/>
  <c r="J62" i="25"/>
  <c r="I62" i="25"/>
  <c r="N61" i="25"/>
  <c r="M61" i="25"/>
  <c r="K61" i="25"/>
  <c r="J61" i="25"/>
  <c r="I61" i="25"/>
  <c r="N60" i="25"/>
  <c r="M60" i="25"/>
  <c r="K60" i="25"/>
  <c r="J60" i="25"/>
  <c r="I60" i="25"/>
  <c r="N59" i="25"/>
  <c r="M59" i="25"/>
  <c r="K59" i="25"/>
  <c r="J59" i="25"/>
  <c r="I59" i="25"/>
  <c r="N58" i="25"/>
  <c r="M58" i="25"/>
  <c r="K58" i="25"/>
  <c r="J58" i="25"/>
  <c r="I58" i="25"/>
  <c r="N57" i="25"/>
  <c r="M57" i="25"/>
  <c r="K57" i="25"/>
  <c r="J57" i="25"/>
  <c r="I57" i="25"/>
  <c r="N56" i="25"/>
  <c r="M56" i="25"/>
  <c r="K56" i="25"/>
  <c r="J56" i="25"/>
  <c r="I56" i="25"/>
  <c r="N55" i="25"/>
  <c r="M55" i="25"/>
  <c r="K55" i="25"/>
  <c r="J55" i="25"/>
  <c r="I55" i="25"/>
  <c r="N54" i="25"/>
  <c r="M54" i="25"/>
  <c r="K54" i="25"/>
  <c r="J54" i="25"/>
  <c r="I54" i="25"/>
  <c r="N53" i="25"/>
  <c r="M53" i="25"/>
  <c r="K53" i="25"/>
  <c r="J53" i="25"/>
  <c r="I53" i="25"/>
  <c r="N52" i="25"/>
  <c r="M52" i="25"/>
  <c r="K52" i="25"/>
  <c r="J52" i="25"/>
  <c r="I52" i="25"/>
  <c r="N51" i="25"/>
  <c r="M51" i="25"/>
  <c r="K51" i="25"/>
  <c r="J51" i="25"/>
  <c r="I51" i="25"/>
  <c r="N50" i="25"/>
  <c r="M50" i="25"/>
  <c r="K50" i="25"/>
  <c r="J50" i="25"/>
  <c r="I50" i="25"/>
  <c r="N49" i="25"/>
  <c r="M49" i="25"/>
  <c r="K49" i="25"/>
  <c r="J49" i="25"/>
  <c r="I49" i="25"/>
  <c r="N48" i="25"/>
  <c r="M48" i="25"/>
  <c r="K48" i="25"/>
  <c r="J48" i="25"/>
  <c r="I48" i="25"/>
  <c r="N47" i="25"/>
  <c r="M47" i="25"/>
  <c r="K47" i="25"/>
  <c r="J47" i="25"/>
  <c r="I47" i="25"/>
  <c r="N46" i="25"/>
  <c r="M46" i="25"/>
  <c r="K46" i="25"/>
  <c r="J46" i="25"/>
  <c r="I46" i="25"/>
  <c r="N45" i="25"/>
  <c r="M45" i="25"/>
  <c r="K45" i="25"/>
  <c r="J45" i="25"/>
  <c r="I45" i="25"/>
  <c r="N44" i="25"/>
  <c r="M44" i="25"/>
  <c r="K44" i="25"/>
  <c r="J44" i="25"/>
  <c r="I44" i="25"/>
  <c r="N43" i="25"/>
  <c r="M43" i="25"/>
  <c r="K43" i="25"/>
  <c r="J43" i="25"/>
  <c r="I43" i="25"/>
  <c r="N42" i="25"/>
  <c r="M42" i="25"/>
  <c r="K42" i="25"/>
  <c r="J42" i="25"/>
  <c r="I42" i="25"/>
  <c r="N41" i="25"/>
  <c r="M41" i="25"/>
  <c r="K41" i="25"/>
  <c r="J41" i="25"/>
  <c r="I41" i="25"/>
  <c r="N40" i="25"/>
  <c r="M40" i="25"/>
  <c r="K40" i="25"/>
  <c r="J40" i="25"/>
  <c r="I40" i="25"/>
  <c r="N39" i="25"/>
  <c r="M39" i="25"/>
  <c r="K39" i="25"/>
  <c r="J39" i="25"/>
  <c r="I39" i="25"/>
  <c r="N38" i="25"/>
  <c r="M38" i="25"/>
  <c r="K38" i="25"/>
  <c r="J38" i="25"/>
  <c r="I38" i="25"/>
  <c r="N37" i="25"/>
  <c r="M37" i="25"/>
  <c r="K37" i="25"/>
  <c r="J37" i="25"/>
  <c r="I37" i="25"/>
  <c r="N36" i="25"/>
  <c r="M36" i="25"/>
  <c r="K36" i="25"/>
  <c r="J36" i="25"/>
  <c r="I36" i="25"/>
  <c r="N35" i="25"/>
  <c r="M35" i="25"/>
  <c r="K35" i="25"/>
  <c r="J35" i="25"/>
  <c r="I35" i="25"/>
  <c r="N34" i="25"/>
  <c r="M34" i="25"/>
  <c r="K34" i="25"/>
  <c r="J34" i="25"/>
  <c r="I34" i="25"/>
  <c r="N33" i="25"/>
  <c r="M33" i="25"/>
  <c r="K33" i="25"/>
  <c r="J33" i="25"/>
  <c r="I33" i="25"/>
  <c r="N32" i="25"/>
  <c r="M32" i="25"/>
  <c r="K32" i="25"/>
  <c r="J32" i="25"/>
  <c r="I32" i="25"/>
  <c r="N31" i="25"/>
  <c r="M31" i="25"/>
  <c r="K31" i="25"/>
  <c r="J31" i="25"/>
  <c r="I31" i="25"/>
  <c r="N30" i="25"/>
  <c r="M30" i="25"/>
  <c r="K30" i="25"/>
  <c r="J30" i="25"/>
  <c r="I30" i="25"/>
  <c r="N29" i="25"/>
  <c r="M29" i="25"/>
  <c r="K29" i="25"/>
  <c r="J29" i="25"/>
  <c r="I29" i="25"/>
  <c r="N28" i="25"/>
  <c r="M28" i="25"/>
  <c r="K28" i="25"/>
  <c r="J28" i="25"/>
  <c r="I28" i="25"/>
  <c r="N27" i="25"/>
  <c r="M27" i="25"/>
  <c r="K27" i="25"/>
  <c r="J27" i="25"/>
  <c r="I27" i="25"/>
  <c r="N26" i="25"/>
  <c r="M26" i="25"/>
  <c r="K26" i="25"/>
  <c r="J26" i="25"/>
  <c r="I26" i="25"/>
  <c r="N25" i="25"/>
  <c r="M25" i="25"/>
  <c r="K25" i="25"/>
  <c r="J25" i="25"/>
  <c r="I25" i="25"/>
  <c r="N24" i="25"/>
  <c r="M24" i="25"/>
  <c r="K24" i="25"/>
  <c r="J24" i="25"/>
  <c r="I24" i="25"/>
  <c r="N23" i="25"/>
  <c r="M23" i="25"/>
  <c r="K23" i="25"/>
  <c r="J23" i="25"/>
  <c r="I23" i="25"/>
  <c r="N22" i="25"/>
  <c r="M22" i="25"/>
  <c r="K22" i="25"/>
  <c r="J22" i="25"/>
  <c r="I22" i="25"/>
  <c r="N21" i="25"/>
  <c r="M21" i="25"/>
  <c r="K21" i="25"/>
  <c r="J21" i="25"/>
  <c r="I21" i="25"/>
  <c r="N20" i="25"/>
  <c r="M20" i="25"/>
  <c r="K20" i="25"/>
  <c r="J20" i="25"/>
  <c r="I20" i="25"/>
  <c r="N19" i="25"/>
  <c r="M19" i="25"/>
  <c r="K19" i="25"/>
  <c r="J19" i="25"/>
  <c r="I19" i="25"/>
  <c r="N18" i="25"/>
  <c r="M18" i="25"/>
  <c r="K18" i="25"/>
  <c r="J18" i="25"/>
  <c r="I18" i="25"/>
  <c r="N17" i="25"/>
  <c r="M17" i="25"/>
  <c r="K17" i="25"/>
  <c r="J17" i="25"/>
  <c r="I17" i="25"/>
  <c r="N16" i="25"/>
  <c r="M16" i="25"/>
  <c r="K16" i="25"/>
  <c r="J16" i="25"/>
  <c r="I16" i="25"/>
  <c r="N15" i="25"/>
  <c r="M15" i="25"/>
  <c r="K15" i="25"/>
  <c r="J15" i="25"/>
  <c r="I15" i="25"/>
  <c r="N14" i="25"/>
  <c r="M14" i="25"/>
  <c r="K14" i="25"/>
  <c r="J14" i="25"/>
  <c r="I14" i="25"/>
  <c r="N13" i="25"/>
  <c r="M13" i="25"/>
  <c r="K13" i="25"/>
  <c r="J13" i="25"/>
  <c r="I13" i="25"/>
  <c r="N12" i="25"/>
  <c r="M12" i="25"/>
  <c r="K12" i="25"/>
  <c r="J12" i="25"/>
  <c r="I12" i="25"/>
  <c r="N11" i="25"/>
  <c r="M11" i="25"/>
  <c r="K11" i="25"/>
  <c r="J11" i="25"/>
  <c r="I11" i="25"/>
  <c r="N10" i="25"/>
  <c r="M10" i="25"/>
  <c r="K10" i="25"/>
  <c r="J10" i="25"/>
  <c r="I10" i="25"/>
  <c r="N9" i="25"/>
  <c r="M9" i="25"/>
  <c r="K9" i="25"/>
  <c r="J9" i="25"/>
  <c r="I9" i="25"/>
  <c r="N8" i="25"/>
  <c r="M8" i="25"/>
  <c r="K8" i="25"/>
  <c r="J8" i="25"/>
  <c r="I8" i="25"/>
  <c r="N7" i="25"/>
  <c r="M7" i="25"/>
  <c r="K7" i="25"/>
  <c r="J7" i="25"/>
  <c r="I7" i="25"/>
  <c r="N6" i="25"/>
  <c r="M6" i="25"/>
  <c r="K6" i="25"/>
  <c r="J6" i="25"/>
  <c r="I6" i="25"/>
  <c r="N5" i="25"/>
  <c r="M5" i="25"/>
  <c r="K5" i="25"/>
  <c r="J5" i="25"/>
  <c r="I5" i="25"/>
  <c r="N4" i="25"/>
  <c r="M4" i="25"/>
  <c r="K4" i="25"/>
  <c r="J4" i="25"/>
  <c r="I4" i="25"/>
  <c r="N3" i="25"/>
  <c r="M3" i="25"/>
  <c r="K3" i="25"/>
  <c r="J3" i="25"/>
  <c r="I3" i="25"/>
  <c r="N84" i="24"/>
  <c r="M84" i="24"/>
  <c r="K84" i="24"/>
  <c r="L84" i="24" s="1"/>
  <c r="J84" i="24"/>
  <c r="I84" i="24"/>
  <c r="N83" i="24"/>
  <c r="M83" i="24"/>
  <c r="K83" i="24"/>
  <c r="J83" i="24"/>
  <c r="I83" i="24"/>
  <c r="N82" i="24"/>
  <c r="M82" i="24"/>
  <c r="K82" i="24"/>
  <c r="J82" i="24"/>
  <c r="I82" i="24"/>
  <c r="N81" i="24"/>
  <c r="M81" i="24"/>
  <c r="K81" i="24"/>
  <c r="J81" i="24"/>
  <c r="I81" i="24"/>
  <c r="N80" i="24"/>
  <c r="M80" i="24"/>
  <c r="K80" i="24"/>
  <c r="L80" i="24" s="1"/>
  <c r="J80" i="24"/>
  <c r="I80" i="24"/>
  <c r="N79" i="24"/>
  <c r="M79" i="24"/>
  <c r="K79" i="24"/>
  <c r="J79" i="24"/>
  <c r="I79" i="24"/>
  <c r="N78" i="24"/>
  <c r="M78" i="24"/>
  <c r="K78" i="24"/>
  <c r="J78" i="24"/>
  <c r="I78" i="24"/>
  <c r="N77" i="24"/>
  <c r="M77" i="24"/>
  <c r="K77" i="24"/>
  <c r="J77" i="24"/>
  <c r="I77" i="24"/>
  <c r="N76" i="24"/>
  <c r="M76" i="24"/>
  <c r="K76" i="24"/>
  <c r="L76" i="24" s="1"/>
  <c r="J76" i="24"/>
  <c r="I76" i="24"/>
  <c r="N75" i="24"/>
  <c r="M75" i="24"/>
  <c r="K75" i="24"/>
  <c r="J75" i="24"/>
  <c r="I75" i="24"/>
  <c r="N74" i="24"/>
  <c r="M74" i="24"/>
  <c r="K74" i="24"/>
  <c r="J74" i="24"/>
  <c r="I74" i="24"/>
  <c r="N73" i="24"/>
  <c r="M73" i="24"/>
  <c r="K73" i="24"/>
  <c r="J73" i="24"/>
  <c r="I73" i="24"/>
  <c r="N72" i="24"/>
  <c r="M72" i="24"/>
  <c r="K72" i="24"/>
  <c r="L72" i="24" s="1"/>
  <c r="J72" i="24"/>
  <c r="I72" i="24"/>
  <c r="N71" i="24"/>
  <c r="M71" i="24"/>
  <c r="K71" i="24"/>
  <c r="J71" i="24"/>
  <c r="I71" i="24"/>
  <c r="N70" i="24"/>
  <c r="M70" i="24"/>
  <c r="K70" i="24"/>
  <c r="J70" i="24"/>
  <c r="I70" i="24"/>
  <c r="N69" i="24"/>
  <c r="M69" i="24"/>
  <c r="K69" i="24"/>
  <c r="J69" i="24"/>
  <c r="I69" i="24"/>
  <c r="N68" i="24"/>
  <c r="M68" i="24"/>
  <c r="K68" i="24"/>
  <c r="L68" i="24" s="1"/>
  <c r="J68" i="24"/>
  <c r="I68" i="24"/>
  <c r="N67" i="24"/>
  <c r="M67" i="24"/>
  <c r="K67" i="24"/>
  <c r="J67" i="24"/>
  <c r="I67" i="24"/>
  <c r="N66" i="24"/>
  <c r="M66" i="24"/>
  <c r="K66" i="24"/>
  <c r="J66" i="24"/>
  <c r="I66" i="24"/>
  <c r="N65" i="24"/>
  <c r="M65" i="24"/>
  <c r="K65" i="24"/>
  <c r="J65" i="24"/>
  <c r="I65" i="24"/>
  <c r="N64" i="24"/>
  <c r="M64" i="24"/>
  <c r="K64" i="24"/>
  <c r="L64" i="24" s="1"/>
  <c r="J64" i="24"/>
  <c r="I64" i="24"/>
  <c r="N63" i="24"/>
  <c r="M63" i="24"/>
  <c r="K63" i="24"/>
  <c r="J63" i="24"/>
  <c r="I63" i="24"/>
  <c r="N62" i="24"/>
  <c r="M62" i="24"/>
  <c r="K62" i="24"/>
  <c r="J62" i="24"/>
  <c r="I62" i="24"/>
  <c r="N61" i="24"/>
  <c r="M61" i="24"/>
  <c r="K61" i="24"/>
  <c r="J61" i="24"/>
  <c r="I61" i="24"/>
  <c r="N60" i="24"/>
  <c r="M60" i="24"/>
  <c r="K60" i="24"/>
  <c r="L60" i="24" s="1"/>
  <c r="J60" i="24"/>
  <c r="I60" i="24"/>
  <c r="N59" i="24"/>
  <c r="M59" i="24"/>
  <c r="K59" i="24"/>
  <c r="J59" i="24"/>
  <c r="I59" i="24"/>
  <c r="N58" i="24"/>
  <c r="M58" i="24"/>
  <c r="K58" i="24"/>
  <c r="J58" i="24"/>
  <c r="I58" i="24"/>
  <c r="N57" i="24"/>
  <c r="M57" i="24"/>
  <c r="K57" i="24"/>
  <c r="J57" i="24"/>
  <c r="I57" i="24"/>
  <c r="N56" i="24"/>
  <c r="M56" i="24"/>
  <c r="K56" i="24"/>
  <c r="L56" i="24" s="1"/>
  <c r="J56" i="24"/>
  <c r="I56" i="24"/>
  <c r="N55" i="24"/>
  <c r="M55" i="24"/>
  <c r="K55" i="24"/>
  <c r="J55" i="24"/>
  <c r="I55" i="24"/>
  <c r="N54" i="24"/>
  <c r="M54" i="24"/>
  <c r="K54" i="24"/>
  <c r="J54" i="24"/>
  <c r="I54" i="24"/>
  <c r="N53" i="24"/>
  <c r="M53" i="24"/>
  <c r="K53" i="24"/>
  <c r="J53" i="24"/>
  <c r="I53" i="24"/>
  <c r="N52" i="24"/>
  <c r="M52" i="24"/>
  <c r="K52" i="24"/>
  <c r="L52" i="24" s="1"/>
  <c r="J52" i="24"/>
  <c r="I52" i="24"/>
  <c r="N51" i="24"/>
  <c r="M51" i="24"/>
  <c r="K51" i="24"/>
  <c r="J51" i="24"/>
  <c r="I51" i="24"/>
  <c r="N50" i="24"/>
  <c r="M50" i="24"/>
  <c r="K50" i="24"/>
  <c r="J50" i="24"/>
  <c r="I50" i="24"/>
  <c r="N49" i="24"/>
  <c r="M49" i="24"/>
  <c r="K49" i="24"/>
  <c r="J49" i="24"/>
  <c r="I49" i="24"/>
  <c r="N48" i="24"/>
  <c r="M48" i="24"/>
  <c r="K48" i="24"/>
  <c r="L48" i="24" s="1"/>
  <c r="J48" i="24"/>
  <c r="I48" i="24"/>
  <c r="N47" i="24"/>
  <c r="M47" i="24"/>
  <c r="K47" i="24"/>
  <c r="J47" i="24"/>
  <c r="I47" i="24"/>
  <c r="N46" i="24"/>
  <c r="M46" i="24"/>
  <c r="K46" i="24"/>
  <c r="J46" i="24"/>
  <c r="I46" i="24"/>
  <c r="N45" i="24"/>
  <c r="M45" i="24"/>
  <c r="K45" i="24"/>
  <c r="J45" i="24"/>
  <c r="I45" i="24"/>
  <c r="N44" i="24"/>
  <c r="M44" i="24"/>
  <c r="K44" i="24"/>
  <c r="L44" i="24" s="1"/>
  <c r="J44" i="24"/>
  <c r="I44" i="24"/>
  <c r="N43" i="24"/>
  <c r="M43" i="24"/>
  <c r="K43" i="24"/>
  <c r="J43" i="24"/>
  <c r="I43" i="24"/>
  <c r="N42" i="24"/>
  <c r="M42" i="24"/>
  <c r="K42" i="24"/>
  <c r="J42" i="24"/>
  <c r="I42" i="24"/>
  <c r="N41" i="24"/>
  <c r="M41" i="24"/>
  <c r="K41" i="24"/>
  <c r="J41" i="24"/>
  <c r="I41" i="24"/>
  <c r="N40" i="24"/>
  <c r="M40" i="24"/>
  <c r="K40" i="24"/>
  <c r="L40" i="24" s="1"/>
  <c r="J40" i="24"/>
  <c r="I40" i="24"/>
  <c r="N39" i="24"/>
  <c r="M39" i="24"/>
  <c r="K39" i="24"/>
  <c r="J39" i="24"/>
  <c r="I39" i="24"/>
  <c r="N38" i="24"/>
  <c r="M38" i="24"/>
  <c r="K38" i="24"/>
  <c r="J38" i="24"/>
  <c r="I38" i="24"/>
  <c r="N37" i="24"/>
  <c r="M37" i="24"/>
  <c r="K37" i="24"/>
  <c r="J37" i="24"/>
  <c r="I37" i="24"/>
  <c r="N36" i="24"/>
  <c r="M36" i="24"/>
  <c r="K36" i="24"/>
  <c r="L36" i="24" s="1"/>
  <c r="J36" i="24"/>
  <c r="I36" i="24"/>
  <c r="N35" i="24"/>
  <c r="M35" i="24"/>
  <c r="K35" i="24"/>
  <c r="J35" i="24"/>
  <c r="I35" i="24"/>
  <c r="N34" i="24"/>
  <c r="M34" i="24"/>
  <c r="K34" i="24"/>
  <c r="J34" i="24"/>
  <c r="I34" i="24"/>
  <c r="N33" i="24"/>
  <c r="M33" i="24"/>
  <c r="K33" i="24"/>
  <c r="J33" i="24"/>
  <c r="I33" i="24"/>
  <c r="N32" i="24"/>
  <c r="M32" i="24"/>
  <c r="K32" i="24"/>
  <c r="L32" i="24" s="1"/>
  <c r="J32" i="24"/>
  <c r="I32" i="24"/>
  <c r="N31" i="24"/>
  <c r="M31" i="24"/>
  <c r="K31" i="24"/>
  <c r="J31" i="24"/>
  <c r="I31" i="24"/>
  <c r="N30" i="24"/>
  <c r="M30" i="24"/>
  <c r="K30" i="24"/>
  <c r="J30" i="24"/>
  <c r="I30" i="24"/>
  <c r="N29" i="24"/>
  <c r="M29" i="24"/>
  <c r="K29" i="24"/>
  <c r="J29" i="24"/>
  <c r="I29" i="24"/>
  <c r="N28" i="24"/>
  <c r="M28" i="24"/>
  <c r="K28" i="24"/>
  <c r="L28" i="24" s="1"/>
  <c r="J28" i="24"/>
  <c r="I28" i="24"/>
  <c r="N27" i="24"/>
  <c r="M27" i="24"/>
  <c r="K27" i="24"/>
  <c r="J27" i="24"/>
  <c r="I27" i="24"/>
  <c r="N26" i="24"/>
  <c r="M26" i="24"/>
  <c r="K26" i="24"/>
  <c r="J26" i="24"/>
  <c r="I26" i="24"/>
  <c r="N25" i="24"/>
  <c r="M25" i="24"/>
  <c r="K25" i="24"/>
  <c r="J25" i="24"/>
  <c r="I25" i="24"/>
  <c r="N24" i="24"/>
  <c r="M24" i="24"/>
  <c r="K24" i="24"/>
  <c r="L24" i="24" s="1"/>
  <c r="J24" i="24"/>
  <c r="I24" i="24"/>
  <c r="N23" i="24"/>
  <c r="M23" i="24"/>
  <c r="K23" i="24"/>
  <c r="J23" i="24"/>
  <c r="I23" i="24"/>
  <c r="N22" i="24"/>
  <c r="M22" i="24"/>
  <c r="K22" i="24"/>
  <c r="J22" i="24"/>
  <c r="I22" i="24"/>
  <c r="N21" i="24"/>
  <c r="M21" i="24"/>
  <c r="K21" i="24"/>
  <c r="J21" i="24"/>
  <c r="I21" i="24"/>
  <c r="N20" i="24"/>
  <c r="M20" i="24"/>
  <c r="K20" i="24"/>
  <c r="L20" i="24" s="1"/>
  <c r="J20" i="24"/>
  <c r="I20" i="24"/>
  <c r="N19" i="24"/>
  <c r="M19" i="24"/>
  <c r="K19" i="24"/>
  <c r="J19" i="24"/>
  <c r="I19" i="24"/>
  <c r="N18" i="24"/>
  <c r="M18" i="24"/>
  <c r="K18" i="24"/>
  <c r="J18" i="24"/>
  <c r="I18" i="24"/>
  <c r="N17" i="24"/>
  <c r="M17" i="24"/>
  <c r="K17" i="24"/>
  <c r="J17" i="24"/>
  <c r="I17" i="24"/>
  <c r="N16" i="24"/>
  <c r="M16" i="24"/>
  <c r="K16" i="24"/>
  <c r="L16" i="24" s="1"/>
  <c r="J16" i="24"/>
  <c r="I16" i="24"/>
  <c r="N15" i="24"/>
  <c r="M15" i="24"/>
  <c r="K15" i="24"/>
  <c r="J15" i="24"/>
  <c r="I15" i="24"/>
  <c r="N14" i="24"/>
  <c r="M14" i="24"/>
  <c r="K14" i="24"/>
  <c r="J14" i="24"/>
  <c r="I14" i="24"/>
  <c r="N13" i="24"/>
  <c r="M13" i="24"/>
  <c r="K13" i="24"/>
  <c r="J13" i="24"/>
  <c r="I13" i="24"/>
  <c r="N12" i="24"/>
  <c r="M12" i="24"/>
  <c r="K12" i="24"/>
  <c r="L12" i="24" s="1"/>
  <c r="J12" i="24"/>
  <c r="I12" i="24"/>
  <c r="N11" i="24"/>
  <c r="M11" i="24"/>
  <c r="K11" i="24"/>
  <c r="J11" i="24"/>
  <c r="I11" i="24"/>
  <c r="N10" i="24"/>
  <c r="M10" i="24"/>
  <c r="K10" i="24"/>
  <c r="J10" i="24"/>
  <c r="I10" i="24"/>
  <c r="N9" i="24"/>
  <c r="M9" i="24"/>
  <c r="K9" i="24"/>
  <c r="J9" i="24"/>
  <c r="I9" i="24"/>
  <c r="N8" i="24"/>
  <c r="M8" i="24"/>
  <c r="K8" i="24"/>
  <c r="L8" i="24" s="1"/>
  <c r="J8" i="24"/>
  <c r="I8" i="24"/>
  <c r="N7" i="24"/>
  <c r="M7" i="24"/>
  <c r="K7" i="24"/>
  <c r="J7" i="24"/>
  <c r="I7" i="24"/>
  <c r="N6" i="24"/>
  <c r="M6" i="24"/>
  <c r="K6" i="24"/>
  <c r="J6" i="24"/>
  <c r="I6" i="24"/>
  <c r="N5" i="24"/>
  <c r="M5" i="24"/>
  <c r="K5" i="24"/>
  <c r="J5" i="24"/>
  <c r="I5" i="24"/>
  <c r="N4" i="24"/>
  <c r="M4" i="24"/>
  <c r="K4" i="24"/>
  <c r="L4" i="24" s="1"/>
  <c r="J4" i="24"/>
  <c r="I4" i="24"/>
  <c r="N3" i="24"/>
  <c r="M3" i="24"/>
  <c r="K3" i="24"/>
  <c r="J3" i="24"/>
  <c r="I3" i="24"/>
  <c r="N84" i="3"/>
  <c r="M84" i="3"/>
  <c r="K84" i="3"/>
  <c r="L84" i="3" s="1"/>
  <c r="J84" i="3"/>
  <c r="I84" i="3"/>
  <c r="N83" i="3"/>
  <c r="M83" i="3"/>
  <c r="K83" i="3"/>
  <c r="J83" i="3"/>
  <c r="I83" i="3"/>
  <c r="N82" i="3"/>
  <c r="M82" i="3"/>
  <c r="K82" i="3"/>
  <c r="J82" i="3"/>
  <c r="I82" i="3"/>
  <c r="N81" i="3"/>
  <c r="M81" i="3"/>
  <c r="K81" i="3"/>
  <c r="J81" i="3"/>
  <c r="I81" i="3"/>
  <c r="N80" i="3"/>
  <c r="M80" i="3"/>
  <c r="K80" i="3"/>
  <c r="L80" i="3" s="1"/>
  <c r="J80" i="3"/>
  <c r="I80" i="3"/>
  <c r="N79" i="3"/>
  <c r="M79" i="3"/>
  <c r="K79" i="3"/>
  <c r="J79" i="3"/>
  <c r="I79" i="3"/>
  <c r="N78" i="3"/>
  <c r="M78" i="3"/>
  <c r="K78" i="3"/>
  <c r="J78" i="3"/>
  <c r="I78" i="3"/>
  <c r="N77" i="3"/>
  <c r="M77" i="3"/>
  <c r="K77" i="3"/>
  <c r="J77" i="3"/>
  <c r="I77" i="3"/>
  <c r="N76" i="3"/>
  <c r="M76" i="3"/>
  <c r="K76" i="3"/>
  <c r="L76" i="3" s="1"/>
  <c r="J76" i="3"/>
  <c r="I76" i="3"/>
  <c r="N75" i="3"/>
  <c r="M75" i="3"/>
  <c r="K75" i="3"/>
  <c r="J75" i="3"/>
  <c r="I75" i="3"/>
  <c r="N74" i="3"/>
  <c r="M74" i="3"/>
  <c r="K74" i="3"/>
  <c r="J74" i="3"/>
  <c r="I74" i="3"/>
  <c r="N73" i="3"/>
  <c r="M73" i="3"/>
  <c r="K73" i="3"/>
  <c r="J73" i="3"/>
  <c r="I73" i="3"/>
  <c r="N72" i="3"/>
  <c r="M72" i="3"/>
  <c r="K72" i="3"/>
  <c r="L72" i="3" s="1"/>
  <c r="J72" i="3"/>
  <c r="I72" i="3"/>
  <c r="N71" i="3"/>
  <c r="M71" i="3"/>
  <c r="K71" i="3"/>
  <c r="J71" i="3"/>
  <c r="I71" i="3"/>
  <c r="N70" i="3"/>
  <c r="M70" i="3"/>
  <c r="K70" i="3"/>
  <c r="J70" i="3"/>
  <c r="I70" i="3"/>
  <c r="N69" i="3"/>
  <c r="M69" i="3"/>
  <c r="K69" i="3"/>
  <c r="J69" i="3"/>
  <c r="I69" i="3"/>
  <c r="N68" i="3"/>
  <c r="M68" i="3"/>
  <c r="K68" i="3"/>
  <c r="L68" i="3" s="1"/>
  <c r="J68" i="3"/>
  <c r="I68" i="3"/>
  <c r="N67" i="3"/>
  <c r="M67" i="3"/>
  <c r="K67" i="3"/>
  <c r="J67" i="3"/>
  <c r="I67" i="3"/>
  <c r="N66" i="3"/>
  <c r="M66" i="3"/>
  <c r="K66" i="3"/>
  <c r="J66" i="3"/>
  <c r="I66" i="3"/>
  <c r="N65" i="3"/>
  <c r="M65" i="3"/>
  <c r="K65" i="3"/>
  <c r="J65" i="3"/>
  <c r="I65" i="3"/>
  <c r="N64" i="3"/>
  <c r="M64" i="3"/>
  <c r="K64" i="3"/>
  <c r="L64" i="3" s="1"/>
  <c r="J64" i="3"/>
  <c r="I64" i="3"/>
  <c r="N63" i="3"/>
  <c r="M63" i="3"/>
  <c r="K63" i="3"/>
  <c r="J63" i="3"/>
  <c r="I63" i="3"/>
  <c r="N62" i="3"/>
  <c r="M62" i="3"/>
  <c r="K62" i="3"/>
  <c r="J62" i="3"/>
  <c r="I62" i="3"/>
  <c r="N61" i="3"/>
  <c r="M61" i="3"/>
  <c r="K61" i="3"/>
  <c r="J61" i="3"/>
  <c r="I61" i="3"/>
  <c r="N60" i="3"/>
  <c r="M60" i="3"/>
  <c r="K60" i="3"/>
  <c r="L60" i="3" s="1"/>
  <c r="J60" i="3"/>
  <c r="I60" i="3"/>
  <c r="N59" i="3"/>
  <c r="M59" i="3"/>
  <c r="K59" i="3"/>
  <c r="J59" i="3"/>
  <c r="I59" i="3"/>
  <c r="N58" i="3"/>
  <c r="M58" i="3"/>
  <c r="K58" i="3"/>
  <c r="J58" i="3"/>
  <c r="I58" i="3"/>
  <c r="N57" i="3"/>
  <c r="M57" i="3"/>
  <c r="K57" i="3"/>
  <c r="J57" i="3"/>
  <c r="I57" i="3"/>
  <c r="N56" i="3"/>
  <c r="M56" i="3"/>
  <c r="K56" i="3"/>
  <c r="L56" i="3" s="1"/>
  <c r="J56" i="3"/>
  <c r="I56" i="3"/>
  <c r="N55" i="3"/>
  <c r="M55" i="3"/>
  <c r="K55" i="3"/>
  <c r="J55" i="3"/>
  <c r="I55" i="3"/>
  <c r="N54" i="3"/>
  <c r="M54" i="3"/>
  <c r="K54" i="3"/>
  <c r="J54" i="3"/>
  <c r="I54" i="3"/>
  <c r="N53" i="3"/>
  <c r="M53" i="3"/>
  <c r="K53" i="3"/>
  <c r="J53" i="3"/>
  <c r="I53" i="3"/>
  <c r="N52" i="3"/>
  <c r="M52" i="3"/>
  <c r="K52" i="3"/>
  <c r="L52" i="3" s="1"/>
  <c r="J52" i="3"/>
  <c r="I52" i="3"/>
  <c r="N51" i="3"/>
  <c r="M51" i="3"/>
  <c r="K51" i="3"/>
  <c r="J51" i="3"/>
  <c r="I51" i="3"/>
  <c r="N50" i="3"/>
  <c r="M50" i="3"/>
  <c r="K50" i="3"/>
  <c r="J50" i="3"/>
  <c r="I50" i="3"/>
  <c r="N49" i="3"/>
  <c r="M49" i="3"/>
  <c r="K49" i="3"/>
  <c r="J49" i="3"/>
  <c r="I49" i="3"/>
  <c r="N48" i="3"/>
  <c r="M48" i="3"/>
  <c r="K48" i="3"/>
  <c r="L48" i="3" s="1"/>
  <c r="J48" i="3"/>
  <c r="I48" i="3"/>
  <c r="N47" i="3"/>
  <c r="M47" i="3"/>
  <c r="K47" i="3"/>
  <c r="J47" i="3"/>
  <c r="I47" i="3"/>
  <c r="N46" i="3"/>
  <c r="M46" i="3"/>
  <c r="K46" i="3"/>
  <c r="J46" i="3"/>
  <c r="I46" i="3"/>
  <c r="N45" i="3"/>
  <c r="M45" i="3"/>
  <c r="K45" i="3"/>
  <c r="J45" i="3"/>
  <c r="I45" i="3"/>
  <c r="N44" i="3"/>
  <c r="M44" i="3"/>
  <c r="K44" i="3"/>
  <c r="J44" i="3"/>
  <c r="I44" i="3"/>
  <c r="N43" i="3"/>
  <c r="M43" i="3"/>
  <c r="K43" i="3"/>
  <c r="J43" i="3"/>
  <c r="I43" i="3"/>
  <c r="N42" i="3"/>
  <c r="M42" i="3"/>
  <c r="K42" i="3"/>
  <c r="J42" i="3"/>
  <c r="I42" i="3"/>
  <c r="N41" i="3"/>
  <c r="M41" i="3"/>
  <c r="K41" i="3"/>
  <c r="J41" i="3"/>
  <c r="I41" i="3"/>
  <c r="N40" i="3"/>
  <c r="M40" i="3"/>
  <c r="K40" i="3"/>
  <c r="J40" i="3"/>
  <c r="I40" i="3"/>
  <c r="N39" i="3"/>
  <c r="M39" i="3"/>
  <c r="K39" i="3"/>
  <c r="J39" i="3"/>
  <c r="I39" i="3"/>
  <c r="N38" i="3"/>
  <c r="M38" i="3"/>
  <c r="K38" i="3"/>
  <c r="J38" i="3"/>
  <c r="I38" i="3"/>
  <c r="N37" i="3"/>
  <c r="M37" i="3"/>
  <c r="K37" i="3"/>
  <c r="J37" i="3"/>
  <c r="I37" i="3"/>
  <c r="N36" i="3"/>
  <c r="M36" i="3"/>
  <c r="K36" i="3"/>
  <c r="J36" i="3"/>
  <c r="I36" i="3"/>
  <c r="N35" i="3"/>
  <c r="M35" i="3"/>
  <c r="K35" i="3"/>
  <c r="J35" i="3"/>
  <c r="I35" i="3"/>
  <c r="N34" i="3"/>
  <c r="M34" i="3"/>
  <c r="K34" i="3"/>
  <c r="J34" i="3"/>
  <c r="I34" i="3"/>
  <c r="N33" i="3"/>
  <c r="M33" i="3"/>
  <c r="K33" i="3"/>
  <c r="J33" i="3"/>
  <c r="I33" i="3"/>
  <c r="N32" i="3"/>
  <c r="M32" i="3"/>
  <c r="K32" i="3"/>
  <c r="J32" i="3"/>
  <c r="I32" i="3"/>
  <c r="N31" i="3"/>
  <c r="M31" i="3"/>
  <c r="K31" i="3"/>
  <c r="J31" i="3"/>
  <c r="I31" i="3"/>
  <c r="N30" i="3"/>
  <c r="M30" i="3"/>
  <c r="K30" i="3"/>
  <c r="J30" i="3"/>
  <c r="I30" i="3"/>
  <c r="N29" i="3"/>
  <c r="M29" i="3"/>
  <c r="K29" i="3"/>
  <c r="J29" i="3"/>
  <c r="I29" i="3"/>
  <c r="N28" i="3"/>
  <c r="M28" i="3"/>
  <c r="K28" i="3"/>
  <c r="J28" i="3"/>
  <c r="I28" i="3"/>
  <c r="N27" i="3"/>
  <c r="M27" i="3"/>
  <c r="K27" i="3"/>
  <c r="J27" i="3"/>
  <c r="I27" i="3"/>
  <c r="N26" i="3"/>
  <c r="M26" i="3"/>
  <c r="K26" i="3"/>
  <c r="J26" i="3"/>
  <c r="I26" i="3"/>
  <c r="N25" i="3"/>
  <c r="M25" i="3"/>
  <c r="K25" i="3"/>
  <c r="J25" i="3"/>
  <c r="I25" i="3"/>
  <c r="N24" i="3"/>
  <c r="M24" i="3"/>
  <c r="K24" i="3"/>
  <c r="J24" i="3"/>
  <c r="I24" i="3"/>
  <c r="N23" i="3"/>
  <c r="M23" i="3"/>
  <c r="K23" i="3"/>
  <c r="J23" i="3"/>
  <c r="I23" i="3"/>
  <c r="N22" i="3"/>
  <c r="M22" i="3"/>
  <c r="K22" i="3"/>
  <c r="J22" i="3"/>
  <c r="I22" i="3"/>
  <c r="N21" i="3"/>
  <c r="M21" i="3"/>
  <c r="K21" i="3"/>
  <c r="J21" i="3"/>
  <c r="I21" i="3"/>
  <c r="N20" i="3"/>
  <c r="M20" i="3"/>
  <c r="K20" i="3"/>
  <c r="J20" i="3"/>
  <c r="I20" i="3"/>
  <c r="N19" i="3"/>
  <c r="M19" i="3"/>
  <c r="K19" i="3"/>
  <c r="J19" i="3"/>
  <c r="I19" i="3"/>
  <c r="N18" i="3"/>
  <c r="M18" i="3"/>
  <c r="K18" i="3"/>
  <c r="J18" i="3"/>
  <c r="I18" i="3"/>
  <c r="N17" i="3"/>
  <c r="M17" i="3"/>
  <c r="K17" i="3"/>
  <c r="J17" i="3"/>
  <c r="I17" i="3"/>
  <c r="N16" i="3"/>
  <c r="M16" i="3"/>
  <c r="K16" i="3"/>
  <c r="J16" i="3"/>
  <c r="I16" i="3"/>
  <c r="N15" i="3"/>
  <c r="M15" i="3"/>
  <c r="K15" i="3"/>
  <c r="J15" i="3"/>
  <c r="I15" i="3"/>
  <c r="N14" i="3"/>
  <c r="M14" i="3"/>
  <c r="K14" i="3"/>
  <c r="J14" i="3"/>
  <c r="I14" i="3"/>
  <c r="N13" i="3"/>
  <c r="M13" i="3"/>
  <c r="K13" i="3"/>
  <c r="J13" i="3"/>
  <c r="I13" i="3"/>
  <c r="N12" i="3"/>
  <c r="M12" i="3"/>
  <c r="K12" i="3"/>
  <c r="L12" i="3" s="1"/>
  <c r="J12" i="3"/>
  <c r="I12" i="3"/>
  <c r="N11" i="3"/>
  <c r="M11" i="3"/>
  <c r="K11" i="3"/>
  <c r="J11" i="3"/>
  <c r="I11" i="3"/>
  <c r="N10" i="3"/>
  <c r="M10" i="3"/>
  <c r="K10" i="3"/>
  <c r="J10" i="3"/>
  <c r="I10" i="3"/>
  <c r="N9" i="3"/>
  <c r="M9" i="3"/>
  <c r="K9" i="3"/>
  <c r="J9" i="3"/>
  <c r="I9" i="3"/>
  <c r="N8" i="3"/>
  <c r="M8" i="3"/>
  <c r="K8" i="3"/>
  <c r="L8" i="3" s="1"/>
  <c r="J8" i="3"/>
  <c r="I8" i="3"/>
  <c r="N7" i="3"/>
  <c r="M7" i="3"/>
  <c r="K7" i="3"/>
  <c r="J7" i="3"/>
  <c r="I7" i="3"/>
  <c r="N6" i="3"/>
  <c r="M6" i="3"/>
  <c r="K6" i="3"/>
  <c r="J6" i="3"/>
  <c r="I6" i="3"/>
  <c r="N5" i="3"/>
  <c r="M5" i="3"/>
  <c r="K5" i="3"/>
  <c r="J5" i="3"/>
  <c r="I5" i="3"/>
  <c r="N4" i="3"/>
  <c r="M4" i="3"/>
  <c r="K4" i="3"/>
  <c r="L4" i="3" s="1"/>
  <c r="J4" i="3"/>
  <c r="I4" i="3"/>
  <c r="N3" i="3"/>
  <c r="M3" i="3"/>
  <c r="K3" i="3"/>
  <c r="J3" i="3"/>
  <c r="I3" i="3"/>
  <c r="N27" i="21"/>
  <c r="M27" i="21"/>
  <c r="K27" i="21"/>
  <c r="L27" i="21" s="1"/>
  <c r="J27" i="21"/>
  <c r="I27" i="21"/>
  <c r="N26" i="21"/>
  <c r="M26" i="21"/>
  <c r="K26" i="21"/>
  <c r="J26" i="21"/>
  <c r="I26" i="21"/>
  <c r="N25" i="21"/>
  <c r="M25" i="21"/>
  <c r="K25" i="21"/>
  <c r="J25" i="21"/>
  <c r="I25" i="21"/>
  <c r="N24" i="21"/>
  <c r="M24" i="21"/>
  <c r="K24" i="21"/>
  <c r="J24" i="21"/>
  <c r="I24" i="21"/>
  <c r="N23" i="21"/>
  <c r="M23" i="21"/>
  <c r="K23" i="21"/>
  <c r="J23" i="21"/>
  <c r="I23" i="21"/>
  <c r="N22" i="21"/>
  <c r="M22" i="21"/>
  <c r="K22" i="21"/>
  <c r="J22" i="21"/>
  <c r="I22" i="21"/>
  <c r="N21" i="21"/>
  <c r="M21" i="21"/>
  <c r="K21" i="21"/>
  <c r="J21" i="21"/>
  <c r="I21" i="21"/>
  <c r="N20" i="21"/>
  <c r="M20" i="21"/>
  <c r="K20" i="21"/>
  <c r="J20" i="21"/>
  <c r="I20" i="21"/>
  <c r="N19" i="21"/>
  <c r="M19" i="21"/>
  <c r="K19" i="21"/>
  <c r="J19" i="21"/>
  <c r="I19" i="21"/>
  <c r="N18" i="21"/>
  <c r="M18" i="21"/>
  <c r="K18" i="21"/>
  <c r="J18" i="21"/>
  <c r="I18" i="21"/>
  <c r="N17" i="21"/>
  <c r="M17" i="21"/>
  <c r="K17" i="21"/>
  <c r="J17" i="21"/>
  <c r="I17" i="21"/>
  <c r="N16" i="21"/>
  <c r="M16" i="21"/>
  <c r="K16" i="21"/>
  <c r="J16" i="21"/>
  <c r="I16" i="21"/>
  <c r="N15" i="21"/>
  <c r="M15" i="21"/>
  <c r="K15" i="21"/>
  <c r="J15" i="21"/>
  <c r="I15" i="21"/>
  <c r="N14" i="21"/>
  <c r="M14" i="21"/>
  <c r="K14" i="21"/>
  <c r="J14" i="21"/>
  <c r="I14" i="21"/>
  <c r="N13" i="21"/>
  <c r="M13" i="21"/>
  <c r="K13" i="21"/>
  <c r="J13" i="21"/>
  <c r="I13" i="21"/>
  <c r="N12" i="21"/>
  <c r="M12" i="21"/>
  <c r="K12" i="21"/>
  <c r="J12" i="21"/>
  <c r="I12" i="21"/>
  <c r="N11" i="21"/>
  <c r="M11" i="21"/>
  <c r="K11" i="21"/>
  <c r="L11" i="21" s="1"/>
  <c r="J11" i="21"/>
  <c r="I11" i="21"/>
  <c r="N10" i="21"/>
  <c r="M10" i="21"/>
  <c r="K10" i="21"/>
  <c r="J10" i="21"/>
  <c r="I10" i="21"/>
  <c r="N9" i="21"/>
  <c r="M9" i="21"/>
  <c r="K9" i="21"/>
  <c r="J9" i="21"/>
  <c r="I9" i="21"/>
  <c r="N8" i="21"/>
  <c r="M8" i="21"/>
  <c r="K8" i="21"/>
  <c r="J8" i="21"/>
  <c r="I8" i="21"/>
  <c r="N7" i="21"/>
  <c r="M7" i="21"/>
  <c r="K7" i="21"/>
  <c r="L7" i="21" s="1"/>
  <c r="J7" i="21"/>
  <c r="I7" i="21"/>
  <c r="N6" i="21"/>
  <c r="M6" i="21"/>
  <c r="K6" i="21"/>
  <c r="J6" i="21"/>
  <c r="I6" i="21"/>
  <c r="N5" i="21"/>
  <c r="M5" i="21"/>
  <c r="K5" i="21"/>
  <c r="J5" i="21"/>
  <c r="I5" i="21"/>
  <c r="N4" i="21"/>
  <c r="M4" i="21"/>
  <c r="K4" i="21"/>
  <c r="J4" i="21"/>
  <c r="I4" i="21"/>
  <c r="N3" i="21"/>
  <c r="M3" i="21"/>
  <c r="K3" i="21"/>
  <c r="L3" i="21" s="1"/>
  <c r="J3" i="21"/>
  <c r="I3" i="21"/>
  <c r="N92" i="2"/>
  <c r="M92" i="2"/>
  <c r="K92" i="2"/>
  <c r="L92" i="2" s="1"/>
  <c r="J92" i="2"/>
  <c r="I92" i="2"/>
  <c r="N91" i="2"/>
  <c r="M91" i="2"/>
  <c r="K91" i="2"/>
  <c r="J91" i="2"/>
  <c r="I91" i="2"/>
  <c r="N90" i="2"/>
  <c r="M90" i="2"/>
  <c r="K90" i="2"/>
  <c r="J90" i="2"/>
  <c r="I90" i="2"/>
  <c r="N89" i="2"/>
  <c r="M89" i="2"/>
  <c r="K89" i="2"/>
  <c r="J89" i="2"/>
  <c r="I89" i="2"/>
  <c r="N88" i="2"/>
  <c r="M88" i="2"/>
  <c r="K88" i="2"/>
  <c r="L88" i="2" s="1"/>
  <c r="J88" i="2"/>
  <c r="I88" i="2"/>
  <c r="N87" i="2"/>
  <c r="M87" i="2"/>
  <c r="K87" i="2"/>
  <c r="J87" i="2"/>
  <c r="I87" i="2"/>
  <c r="N86" i="2"/>
  <c r="M86" i="2"/>
  <c r="K86" i="2"/>
  <c r="J86" i="2"/>
  <c r="I86" i="2"/>
  <c r="N85" i="2"/>
  <c r="M85" i="2"/>
  <c r="K85" i="2"/>
  <c r="J85" i="2"/>
  <c r="I85" i="2"/>
  <c r="N84" i="2"/>
  <c r="M84" i="2"/>
  <c r="K84" i="2"/>
  <c r="L84" i="2" s="1"/>
  <c r="J84" i="2"/>
  <c r="I84" i="2"/>
  <c r="N83" i="2"/>
  <c r="M83" i="2"/>
  <c r="K83" i="2"/>
  <c r="J83" i="2"/>
  <c r="I83" i="2"/>
  <c r="N82" i="2"/>
  <c r="M82" i="2"/>
  <c r="K82" i="2"/>
  <c r="J82" i="2"/>
  <c r="I82" i="2"/>
  <c r="N81" i="2"/>
  <c r="M81" i="2"/>
  <c r="K81" i="2"/>
  <c r="J81" i="2"/>
  <c r="I81" i="2"/>
  <c r="N80" i="2"/>
  <c r="M80" i="2"/>
  <c r="K80" i="2"/>
  <c r="L80" i="2" s="1"/>
  <c r="J80" i="2"/>
  <c r="I80" i="2"/>
  <c r="N79" i="2"/>
  <c r="M79" i="2"/>
  <c r="K79" i="2"/>
  <c r="J79" i="2"/>
  <c r="I79" i="2"/>
  <c r="N78" i="2"/>
  <c r="M78" i="2"/>
  <c r="K78" i="2"/>
  <c r="J78" i="2"/>
  <c r="I78" i="2"/>
  <c r="N77" i="2"/>
  <c r="M77" i="2"/>
  <c r="K77" i="2"/>
  <c r="J77" i="2"/>
  <c r="I77" i="2"/>
  <c r="N76" i="2"/>
  <c r="M76" i="2"/>
  <c r="K76" i="2"/>
  <c r="L76" i="2" s="1"/>
  <c r="J76" i="2"/>
  <c r="I76" i="2"/>
  <c r="N75" i="2"/>
  <c r="M75" i="2"/>
  <c r="K75" i="2"/>
  <c r="J75" i="2"/>
  <c r="I75" i="2"/>
  <c r="N74" i="2"/>
  <c r="M74" i="2"/>
  <c r="K74" i="2"/>
  <c r="J74" i="2"/>
  <c r="I74" i="2"/>
  <c r="N73" i="2"/>
  <c r="M73" i="2"/>
  <c r="K73" i="2"/>
  <c r="J73" i="2"/>
  <c r="I73" i="2"/>
  <c r="N72" i="2"/>
  <c r="M72" i="2"/>
  <c r="K72" i="2"/>
  <c r="L72" i="2" s="1"/>
  <c r="J72" i="2"/>
  <c r="I72" i="2"/>
  <c r="N71" i="2"/>
  <c r="M71" i="2"/>
  <c r="K71" i="2"/>
  <c r="J71" i="2"/>
  <c r="I71" i="2"/>
  <c r="N70" i="2"/>
  <c r="M70" i="2"/>
  <c r="K70" i="2"/>
  <c r="J70" i="2"/>
  <c r="I70" i="2"/>
  <c r="N69" i="2"/>
  <c r="M69" i="2"/>
  <c r="K69" i="2"/>
  <c r="J69" i="2"/>
  <c r="I69" i="2"/>
  <c r="N68" i="2"/>
  <c r="M68" i="2"/>
  <c r="K68" i="2"/>
  <c r="L68" i="2" s="1"/>
  <c r="J68" i="2"/>
  <c r="I68" i="2"/>
  <c r="N67" i="2"/>
  <c r="M67" i="2"/>
  <c r="K67" i="2"/>
  <c r="J67" i="2"/>
  <c r="I67" i="2"/>
  <c r="N66" i="2"/>
  <c r="M66" i="2"/>
  <c r="K66" i="2"/>
  <c r="J66" i="2"/>
  <c r="I66" i="2"/>
  <c r="N65" i="2"/>
  <c r="M65" i="2"/>
  <c r="K65" i="2"/>
  <c r="J65" i="2"/>
  <c r="I65" i="2"/>
  <c r="N64" i="2"/>
  <c r="M64" i="2"/>
  <c r="K64" i="2"/>
  <c r="L64" i="2" s="1"/>
  <c r="J64" i="2"/>
  <c r="I64" i="2"/>
  <c r="N63" i="2"/>
  <c r="M63" i="2"/>
  <c r="K63" i="2"/>
  <c r="J63" i="2"/>
  <c r="I63" i="2"/>
  <c r="N62" i="2"/>
  <c r="M62" i="2"/>
  <c r="K62" i="2"/>
  <c r="J62" i="2"/>
  <c r="I62" i="2"/>
  <c r="N61" i="2"/>
  <c r="M61" i="2"/>
  <c r="K61" i="2"/>
  <c r="J61" i="2"/>
  <c r="I61" i="2"/>
  <c r="N60" i="2"/>
  <c r="M60" i="2"/>
  <c r="K60" i="2"/>
  <c r="L60" i="2" s="1"/>
  <c r="J60" i="2"/>
  <c r="I60" i="2"/>
  <c r="N59" i="2"/>
  <c r="M59" i="2"/>
  <c r="K59" i="2"/>
  <c r="J59" i="2"/>
  <c r="I59" i="2"/>
  <c r="N58" i="2"/>
  <c r="M58" i="2"/>
  <c r="K58" i="2"/>
  <c r="J58" i="2"/>
  <c r="I58" i="2"/>
  <c r="N57" i="2"/>
  <c r="M57" i="2"/>
  <c r="K57" i="2"/>
  <c r="J57" i="2"/>
  <c r="I57" i="2"/>
  <c r="N56" i="2"/>
  <c r="M56" i="2"/>
  <c r="K56" i="2"/>
  <c r="L56" i="2" s="1"/>
  <c r="J56" i="2"/>
  <c r="I56" i="2"/>
  <c r="N55" i="2"/>
  <c r="M55" i="2"/>
  <c r="K55" i="2"/>
  <c r="J55" i="2"/>
  <c r="I55" i="2"/>
  <c r="N54" i="2"/>
  <c r="M54" i="2"/>
  <c r="K54" i="2"/>
  <c r="J54" i="2"/>
  <c r="I54" i="2"/>
  <c r="N53" i="2"/>
  <c r="M53" i="2"/>
  <c r="K53" i="2"/>
  <c r="J53" i="2"/>
  <c r="I53" i="2"/>
  <c r="N52" i="2"/>
  <c r="M52" i="2"/>
  <c r="K52" i="2"/>
  <c r="L52" i="2" s="1"/>
  <c r="J52" i="2"/>
  <c r="I52" i="2"/>
  <c r="N51" i="2"/>
  <c r="M51" i="2"/>
  <c r="K51" i="2"/>
  <c r="J51" i="2"/>
  <c r="I51" i="2"/>
  <c r="N50" i="2"/>
  <c r="M50" i="2"/>
  <c r="K50" i="2"/>
  <c r="J50" i="2"/>
  <c r="I50" i="2"/>
  <c r="N49" i="2"/>
  <c r="M49" i="2"/>
  <c r="K49" i="2"/>
  <c r="J49" i="2"/>
  <c r="I49" i="2"/>
  <c r="N48" i="2"/>
  <c r="M48" i="2"/>
  <c r="K48" i="2"/>
  <c r="L48" i="2" s="1"/>
  <c r="J48" i="2"/>
  <c r="I48" i="2"/>
  <c r="N47" i="2"/>
  <c r="M47" i="2"/>
  <c r="K47" i="2"/>
  <c r="J47" i="2"/>
  <c r="I47" i="2"/>
  <c r="N46" i="2"/>
  <c r="M46" i="2"/>
  <c r="K46" i="2"/>
  <c r="J46" i="2"/>
  <c r="I46" i="2"/>
  <c r="N45" i="2"/>
  <c r="M45" i="2"/>
  <c r="K45" i="2"/>
  <c r="J45" i="2"/>
  <c r="I45" i="2"/>
  <c r="N44" i="2"/>
  <c r="M44" i="2"/>
  <c r="K44" i="2"/>
  <c r="L44" i="2" s="1"/>
  <c r="J44" i="2"/>
  <c r="I44" i="2"/>
  <c r="N43" i="2"/>
  <c r="M43" i="2"/>
  <c r="K43" i="2"/>
  <c r="J43" i="2"/>
  <c r="I43" i="2"/>
  <c r="N42" i="2"/>
  <c r="M42" i="2"/>
  <c r="K42" i="2"/>
  <c r="J42" i="2"/>
  <c r="I42" i="2"/>
  <c r="N41" i="2"/>
  <c r="M41" i="2"/>
  <c r="K41" i="2"/>
  <c r="J41" i="2"/>
  <c r="I41" i="2"/>
  <c r="N40" i="2"/>
  <c r="M40" i="2"/>
  <c r="K40" i="2"/>
  <c r="L40" i="2" s="1"/>
  <c r="J40" i="2"/>
  <c r="I40" i="2"/>
  <c r="N39" i="2"/>
  <c r="M39" i="2"/>
  <c r="K39" i="2"/>
  <c r="J39" i="2"/>
  <c r="I39" i="2"/>
  <c r="N38" i="2"/>
  <c r="M38" i="2"/>
  <c r="K38" i="2"/>
  <c r="J38" i="2"/>
  <c r="I38" i="2"/>
  <c r="N37" i="2"/>
  <c r="M37" i="2"/>
  <c r="K37" i="2"/>
  <c r="J37" i="2"/>
  <c r="I37" i="2"/>
  <c r="N36" i="2"/>
  <c r="M36" i="2"/>
  <c r="K36" i="2"/>
  <c r="L36" i="2" s="1"/>
  <c r="J36" i="2"/>
  <c r="I36" i="2"/>
  <c r="N35" i="2"/>
  <c r="M35" i="2"/>
  <c r="K35" i="2"/>
  <c r="L35" i="2" s="1"/>
  <c r="J35" i="2"/>
  <c r="I35" i="2"/>
  <c r="N34" i="2"/>
  <c r="M34" i="2"/>
  <c r="K34" i="2"/>
  <c r="J34" i="2"/>
  <c r="I34" i="2"/>
  <c r="N33" i="2"/>
  <c r="M33" i="2"/>
  <c r="K33" i="2"/>
  <c r="J33" i="2"/>
  <c r="I33" i="2"/>
  <c r="N32" i="2"/>
  <c r="M32" i="2"/>
  <c r="K32" i="2"/>
  <c r="L32" i="2" s="1"/>
  <c r="J32" i="2"/>
  <c r="I32" i="2"/>
  <c r="N31" i="2"/>
  <c r="M31" i="2"/>
  <c r="K31" i="2"/>
  <c r="L31" i="2" s="1"/>
  <c r="J31" i="2"/>
  <c r="I31" i="2"/>
  <c r="N30" i="2"/>
  <c r="M30" i="2"/>
  <c r="K30" i="2"/>
  <c r="J30" i="2"/>
  <c r="I30" i="2"/>
  <c r="N29" i="2"/>
  <c r="M29" i="2"/>
  <c r="K29" i="2"/>
  <c r="J29" i="2"/>
  <c r="I29" i="2"/>
  <c r="N28" i="2"/>
  <c r="M28" i="2"/>
  <c r="K28" i="2"/>
  <c r="L28" i="2" s="1"/>
  <c r="J28" i="2"/>
  <c r="I28" i="2"/>
  <c r="N27" i="2"/>
  <c r="M27" i="2"/>
  <c r="K27" i="2"/>
  <c r="L27" i="2" s="1"/>
  <c r="J27" i="2"/>
  <c r="I27" i="2"/>
  <c r="N26" i="2"/>
  <c r="M26" i="2"/>
  <c r="K26" i="2"/>
  <c r="J26" i="2"/>
  <c r="I26" i="2"/>
  <c r="N25" i="2"/>
  <c r="M25" i="2"/>
  <c r="K25" i="2"/>
  <c r="J25" i="2"/>
  <c r="I25" i="2"/>
  <c r="N24" i="2"/>
  <c r="M24" i="2"/>
  <c r="K24" i="2"/>
  <c r="L24" i="2" s="1"/>
  <c r="J24" i="2"/>
  <c r="I24" i="2"/>
  <c r="N23" i="2"/>
  <c r="M23" i="2"/>
  <c r="K23" i="2"/>
  <c r="L23" i="2" s="1"/>
  <c r="J23" i="2"/>
  <c r="I23" i="2"/>
  <c r="N22" i="2"/>
  <c r="M22" i="2"/>
  <c r="K22" i="2"/>
  <c r="J22" i="2"/>
  <c r="I22" i="2"/>
  <c r="N21" i="2"/>
  <c r="M21" i="2"/>
  <c r="K21" i="2"/>
  <c r="J21" i="2"/>
  <c r="I21" i="2"/>
  <c r="N20" i="2"/>
  <c r="M20" i="2"/>
  <c r="K20" i="2"/>
  <c r="L20" i="2" s="1"/>
  <c r="J20" i="2"/>
  <c r="I20" i="2"/>
  <c r="N19" i="2"/>
  <c r="M19" i="2"/>
  <c r="K19" i="2"/>
  <c r="L19" i="2" s="1"/>
  <c r="J19" i="2"/>
  <c r="I19" i="2"/>
  <c r="N18" i="2"/>
  <c r="M18" i="2"/>
  <c r="K18" i="2"/>
  <c r="J18" i="2"/>
  <c r="I18" i="2"/>
  <c r="N17" i="2"/>
  <c r="M17" i="2"/>
  <c r="K17" i="2"/>
  <c r="J17" i="2"/>
  <c r="I17" i="2"/>
  <c r="N16" i="2"/>
  <c r="M16" i="2"/>
  <c r="K16" i="2"/>
  <c r="L16" i="2" s="1"/>
  <c r="J16" i="2"/>
  <c r="I16" i="2"/>
  <c r="N15" i="2"/>
  <c r="M15" i="2"/>
  <c r="K15" i="2"/>
  <c r="L15" i="2" s="1"/>
  <c r="J15" i="2"/>
  <c r="I15" i="2"/>
  <c r="N14" i="2"/>
  <c r="M14" i="2"/>
  <c r="K14" i="2"/>
  <c r="J14" i="2"/>
  <c r="I14" i="2"/>
  <c r="N13" i="2"/>
  <c r="M13" i="2"/>
  <c r="K13" i="2"/>
  <c r="J13" i="2"/>
  <c r="I13" i="2"/>
  <c r="N12" i="2"/>
  <c r="M12" i="2"/>
  <c r="K12" i="2"/>
  <c r="L12" i="2" s="1"/>
  <c r="J12" i="2"/>
  <c r="I12" i="2"/>
  <c r="N11" i="2"/>
  <c r="M11" i="2"/>
  <c r="K11" i="2"/>
  <c r="L11" i="2" s="1"/>
  <c r="J11" i="2"/>
  <c r="I11" i="2"/>
  <c r="N10" i="2"/>
  <c r="M10" i="2"/>
  <c r="K10" i="2"/>
  <c r="J10" i="2"/>
  <c r="I10" i="2"/>
  <c r="N9" i="2"/>
  <c r="M9" i="2"/>
  <c r="K9" i="2"/>
  <c r="J9" i="2"/>
  <c r="I9" i="2"/>
  <c r="N8" i="2"/>
  <c r="M8" i="2"/>
  <c r="K8" i="2"/>
  <c r="L8" i="2" s="1"/>
  <c r="J8" i="2"/>
  <c r="I8" i="2"/>
  <c r="N7" i="2"/>
  <c r="M7" i="2"/>
  <c r="K7" i="2"/>
  <c r="L7" i="2" s="1"/>
  <c r="J7" i="2"/>
  <c r="I7" i="2"/>
  <c r="N6" i="2"/>
  <c r="M6" i="2"/>
  <c r="K6" i="2"/>
  <c r="J6" i="2"/>
  <c r="I6" i="2"/>
  <c r="N5" i="2"/>
  <c r="M5" i="2"/>
  <c r="K5" i="2"/>
  <c r="J5" i="2"/>
  <c r="I5" i="2"/>
  <c r="N4" i="2"/>
  <c r="M4" i="2"/>
  <c r="K4" i="2"/>
  <c r="L4" i="2" s="1"/>
  <c r="J4" i="2"/>
  <c r="I4" i="2"/>
  <c r="N3" i="2"/>
  <c r="M3" i="2"/>
  <c r="K3" i="2"/>
  <c r="L3" i="2" s="1"/>
  <c r="J3" i="2"/>
  <c r="I3" i="2"/>
  <c r="H71" i="36"/>
  <c r="G71" i="36"/>
  <c r="E71" i="36"/>
  <c r="C71" i="36"/>
  <c r="H70" i="36"/>
  <c r="G70" i="36"/>
  <c r="E70" i="36"/>
  <c r="C70" i="36"/>
  <c r="H69" i="36"/>
  <c r="G69" i="36"/>
  <c r="E69" i="36"/>
  <c r="C69" i="36"/>
  <c r="H68" i="36"/>
  <c r="G68" i="36"/>
  <c r="E68" i="36"/>
  <c r="C68" i="36"/>
  <c r="H67" i="36"/>
  <c r="G67" i="36"/>
  <c r="E67" i="36"/>
  <c r="C67" i="36"/>
  <c r="H66" i="36"/>
  <c r="G66" i="36"/>
  <c r="E66" i="36"/>
  <c r="C66" i="36"/>
  <c r="H65" i="36"/>
  <c r="G65" i="36"/>
  <c r="E65" i="36"/>
  <c r="C65" i="36"/>
  <c r="H64" i="36"/>
  <c r="G64" i="36"/>
  <c r="E64" i="36"/>
  <c r="C64" i="36"/>
  <c r="H63" i="36"/>
  <c r="G63" i="36"/>
  <c r="E63" i="36"/>
  <c r="C63" i="36"/>
  <c r="H62" i="36"/>
  <c r="G62" i="36"/>
  <c r="E62" i="36"/>
  <c r="C62" i="36"/>
  <c r="H61" i="36"/>
  <c r="G61" i="36"/>
  <c r="E61" i="36"/>
  <c r="C61" i="36"/>
  <c r="H60" i="36"/>
  <c r="G60" i="36"/>
  <c r="E60" i="36"/>
  <c r="C60" i="36"/>
  <c r="H59" i="36"/>
  <c r="G59" i="36"/>
  <c r="E59" i="36"/>
  <c r="C59" i="36"/>
  <c r="H58" i="36"/>
  <c r="G58" i="36"/>
  <c r="E58" i="36"/>
  <c r="C58" i="36"/>
  <c r="H57" i="36"/>
  <c r="G57" i="36"/>
  <c r="E57" i="36"/>
  <c r="C57" i="36"/>
  <c r="H56" i="36"/>
  <c r="G56" i="36"/>
  <c r="E56" i="36"/>
  <c r="C56" i="36"/>
  <c r="H55" i="36"/>
  <c r="G55" i="36"/>
  <c r="E55" i="36"/>
  <c r="C55" i="36"/>
  <c r="H54" i="36"/>
  <c r="G54" i="36"/>
  <c r="E54" i="36"/>
  <c r="C54" i="36"/>
  <c r="H53" i="36"/>
  <c r="G53" i="36"/>
  <c r="E53" i="36"/>
  <c r="C53" i="36"/>
  <c r="H52" i="36"/>
  <c r="G52" i="36"/>
  <c r="E52" i="36"/>
  <c r="C52" i="36"/>
  <c r="H51" i="36"/>
  <c r="G51" i="36"/>
  <c r="E51" i="36"/>
  <c r="C51" i="36"/>
  <c r="H50" i="36"/>
  <c r="G50" i="36"/>
  <c r="E50" i="36"/>
  <c r="C50" i="36"/>
  <c r="H49" i="36"/>
  <c r="G49" i="36"/>
  <c r="E49" i="36"/>
  <c r="C49" i="36"/>
  <c r="H48" i="36"/>
  <c r="G48" i="36"/>
  <c r="E48" i="36"/>
  <c r="C48" i="36"/>
  <c r="H47" i="36"/>
  <c r="G47" i="36"/>
  <c r="E47" i="36"/>
  <c r="C47" i="36"/>
  <c r="H46" i="36"/>
  <c r="G46" i="36"/>
  <c r="E46" i="36"/>
  <c r="C46" i="36"/>
  <c r="H45" i="36"/>
  <c r="G45" i="36"/>
  <c r="E45" i="36"/>
  <c r="C45" i="36"/>
  <c r="H44" i="36"/>
  <c r="G44" i="36"/>
  <c r="E44" i="36"/>
  <c r="C44" i="36"/>
  <c r="H43" i="36"/>
  <c r="G43" i="36"/>
  <c r="E43" i="36"/>
  <c r="C43" i="36"/>
  <c r="H42" i="36"/>
  <c r="G42" i="36"/>
  <c r="E42" i="36"/>
  <c r="C42" i="36"/>
  <c r="H41" i="36"/>
  <c r="G41" i="36"/>
  <c r="E41" i="36"/>
  <c r="C41" i="36"/>
  <c r="H40" i="36"/>
  <c r="G40" i="36"/>
  <c r="E40" i="36"/>
  <c r="C40" i="36"/>
  <c r="H39" i="36"/>
  <c r="G39" i="36"/>
  <c r="E39" i="36"/>
  <c r="C39" i="36"/>
  <c r="H38" i="36"/>
  <c r="G38" i="36"/>
  <c r="E38" i="36"/>
  <c r="C38" i="36"/>
  <c r="H37" i="36"/>
  <c r="G37" i="36"/>
  <c r="E37" i="36"/>
  <c r="C37" i="36"/>
  <c r="H36" i="36"/>
  <c r="G36" i="36"/>
  <c r="E36" i="36"/>
  <c r="C36" i="36"/>
  <c r="H35" i="36"/>
  <c r="G35" i="36"/>
  <c r="E35" i="36"/>
  <c r="C35" i="36"/>
  <c r="H34" i="36"/>
  <c r="G34" i="36"/>
  <c r="E34" i="36"/>
  <c r="C34" i="36"/>
  <c r="H33" i="36"/>
  <c r="G33" i="36"/>
  <c r="E33" i="36"/>
  <c r="C33" i="36"/>
  <c r="H32" i="36"/>
  <c r="G32" i="36"/>
  <c r="E32" i="36"/>
  <c r="C32" i="36"/>
  <c r="H31" i="36"/>
  <c r="G31" i="36"/>
  <c r="E31" i="36"/>
  <c r="C31" i="36"/>
  <c r="H30" i="36"/>
  <c r="G30" i="36"/>
  <c r="E30" i="36"/>
  <c r="C30" i="36"/>
  <c r="H29" i="36"/>
  <c r="G29" i="36"/>
  <c r="E29" i="36"/>
  <c r="C29" i="36"/>
  <c r="H28" i="36"/>
  <c r="G28" i="36"/>
  <c r="E28" i="36"/>
  <c r="C28" i="36"/>
  <c r="H27" i="36"/>
  <c r="G27" i="36"/>
  <c r="E27" i="36"/>
  <c r="C27" i="36"/>
  <c r="H26" i="36"/>
  <c r="G26" i="36"/>
  <c r="E26" i="36"/>
  <c r="C26" i="36"/>
  <c r="H25" i="36"/>
  <c r="G25" i="36"/>
  <c r="E25" i="36"/>
  <c r="C25" i="36"/>
  <c r="H24" i="36"/>
  <c r="G24" i="36"/>
  <c r="E24" i="36"/>
  <c r="C24" i="36"/>
  <c r="H23" i="36"/>
  <c r="G23" i="36"/>
  <c r="E23" i="36"/>
  <c r="C23" i="36"/>
  <c r="H22" i="36"/>
  <c r="G22" i="36"/>
  <c r="E22" i="36"/>
  <c r="C22" i="36"/>
  <c r="H21" i="36"/>
  <c r="G21" i="36"/>
  <c r="E21" i="36"/>
  <c r="C21" i="36"/>
  <c r="H20" i="36"/>
  <c r="G20" i="36"/>
  <c r="E20" i="36"/>
  <c r="C20" i="36"/>
  <c r="H19" i="36"/>
  <c r="G19" i="36"/>
  <c r="E19" i="36"/>
  <c r="C19" i="36"/>
  <c r="H18" i="36"/>
  <c r="G18" i="36"/>
  <c r="E18" i="36"/>
  <c r="C18" i="36"/>
  <c r="H17" i="36"/>
  <c r="G17" i="36"/>
  <c r="E17" i="36"/>
  <c r="C17" i="36"/>
  <c r="H16" i="36"/>
  <c r="G16" i="36"/>
  <c r="E16" i="36"/>
  <c r="C16" i="36"/>
  <c r="H15" i="36"/>
  <c r="G15" i="36"/>
  <c r="E15" i="36"/>
  <c r="C15" i="36"/>
  <c r="H14" i="36"/>
  <c r="G14" i="36"/>
  <c r="E14" i="36"/>
  <c r="C14" i="36"/>
  <c r="H13" i="36"/>
  <c r="G13" i="36"/>
  <c r="E13" i="36"/>
  <c r="C13" i="36"/>
  <c r="H12" i="36"/>
  <c r="G12" i="36"/>
  <c r="E12" i="36"/>
  <c r="C12" i="36"/>
  <c r="H11" i="36"/>
  <c r="G11" i="36"/>
  <c r="E11" i="36"/>
  <c r="C11" i="36"/>
  <c r="H10" i="36"/>
  <c r="G10" i="36"/>
  <c r="E10" i="36"/>
  <c r="C10" i="36"/>
  <c r="H9" i="36"/>
  <c r="G9" i="36"/>
  <c r="E9" i="36"/>
  <c r="C9" i="36"/>
  <c r="H8" i="36"/>
  <c r="G8" i="36"/>
  <c r="E8" i="36"/>
  <c r="C8" i="36"/>
  <c r="H7" i="36"/>
  <c r="G7" i="36"/>
  <c r="E7" i="36"/>
  <c r="C7" i="36"/>
  <c r="H6" i="36"/>
  <c r="G6" i="36"/>
  <c r="E6" i="36"/>
  <c r="C6" i="36"/>
  <c r="H5" i="36"/>
  <c r="G5" i="36"/>
  <c r="E5" i="36"/>
  <c r="C5" i="36"/>
  <c r="H4" i="36"/>
  <c r="G4" i="36"/>
  <c r="E4" i="36"/>
  <c r="C4" i="36"/>
  <c r="H3" i="36"/>
  <c r="G3" i="36"/>
  <c r="E3" i="36"/>
  <c r="C3" i="36"/>
  <c r="H2" i="36"/>
  <c r="G2" i="36"/>
  <c r="E2" i="36"/>
  <c r="C2" i="36"/>
  <c r="I122" i="27"/>
  <c r="G122" i="27"/>
  <c r="E122" i="27"/>
  <c r="C122" i="27"/>
  <c r="I121" i="27"/>
  <c r="G121" i="27"/>
  <c r="E121" i="27"/>
  <c r="C121" i="27"/>
  <c r="I120" i="27"/>
  <c r="G120" i="27"/>
  <c r="E120" i="27"/>
  <c r="C120" i="27"/>
  <c r="I119" i="27"/>
  <c r="G119" i="27"/>
  <c r="E119" i="27"/>
  <c r="C119" i="27"/>
  <c r="I118" i="27"/>
  <c r="G118" i="27"/>
  <c r="E118" i="27"/>
  <c r="C118" i="27"/>
  <c r="I117" i="27"/>
  <c r="G117" i="27"/>
  <c r="E117" i="27"/>
  <c r="C117" i="27"/>
  <c r="I116" i="27"/>
  <c r="G116" i="27"/>
  <c r="E116" i="27"/>
  <c r="C116" i="27"/>
  <c r="I115" i="27"/>
  <c r="G115" i="27"/>
  <c r="E115" i="27"/>
  <c r="C115" i="27"/>
  <c r="I114" i="27"/>
  <c r="G114" i="27"/>
  <c r="E114" i="27"/>
  <c r="C114" i="27"/>
  <c r="I113" i="27"/>
  <c r="G113" i="27"/>
  <c r="E113" i="27"/>
  <c r="C113" i="27"/>
  <c r="I112" i="27"/>
  <c r="G112" i="27"/>
  <c r="E112" i="27"/>
  <c r="C112" i="27"/>
  <c r="I111" i="27"/>
  <c r="G111" i="27"/>
  <c r="E111" i="27"/>
  <c r="C111" i="27"/>
  <c r="I110" i="27"/>
  <c r="G110" i="27"/>
  <c r="E110" i="27"/>
  <c r="C110" i="27"/>
  <c r="I109" i="27"/>
  <c r="G109" i="27"/>
  <c r="E109" i="27"/>
  <c r="C109" i="27"/>
  <c r="I108" i="27"/>
  <c r="G108" i="27"/>
  <c r="E108" i="27"/>
  <c r="C108" i="27"/>
  <c r="I107" i="27"/>
  <c r="G107" i="27"/>
  <c r="E107" i="27"/>
  <c r="C107" i="27"/>
  <c r="I106" i="27"/>
  <c r="G106" i="27"/>
  <c r="E106" i="27"/>
  <c r="C106" i="27"/>
  <c r="I105" i="27"/>
  <c r="G105" i="27"/>
  <c r="E105" i="27"/>
  <c r="C105" i="27"/>
  <c r="I104" i="27"/>
  <c r="G104" i="27"/>
  <c r="E104" i="27"/>
  <c r="C104" i="27"/>
  <c r="I103" i="27"/>
  <c r="G103" i="27"/>
  <c r="E103" i="27"/>
  <c r="C103" i="27"/>
  <c r="I102" i="27"/>
  <c r="G102" i="27"/>
  <c r="E102" i="27"/>
  <c r="C102" i="27"/>
  <c r="I101" i="27"/>
  <c r="G101" i="27"/>
  <c r="E101" i="27"/>
  <c r="C101" i="27"/>
  <c r="I100" i="27"/>
  <c r="G100" i="27"/>
  <c r="E100" i="27"/>
  <c r="C100" i="27"/>
  <c r="I99" i="27"/>
  <c r="G99" i="27"/>
  <c r="E99" i="27"/>
  <c r="C99" i="27"/>
  <c r="I98" i="27"/>
  <c r="G98" i="27"/>
  <c r="E98" i="27"/>
  <c r="C98" i="27"/>
  <c r="I97" i="27"/>
  <c r="G97" i="27"/>
  <c r="E97" i="27"/>
  <c r="C97" i="27"/>
  <c r="I96" i="27"/>
  <c r="G96" i="27"/>
  <c r="E96" i="27"/>
  <c r="C96" i="27"/>
  <c r="I95" i="27"/>
  <c r="G95" i="27"/>
  <c r="E95" i="27"/>
  <c r="C95" i="27"/>
  <c r="I94" i="27"/>
  <c r="G94" i="27"/>
  <c r="E94" i="27"/>
  <c r="C94" i="27"/>
  <c r="I93" i="27"/>
  <c r="G93" i="27"/>
  <c r="E93" i="27"/>
  <c r="C93" i="27"/>
  <c r="I92" i="27"/>
  <c r="G92" i="27"/>
  <c r="E92" i="27"/>
  <c r="C92" i="27"/>
  <c r="I91" i="27"/>
  <c r="G91" i="27"/>
  <c r="E91" i="27"/>
  <c r="C91" i="27"/>
  <c r="I90" i="27"/>
  <c r="G90" i="27"/>
  <c r="E90" i="27"/>
  <c r="C90" i="27"/>
  <c r="I89" i="27"/>
  <c r="G89" i="27"/>
  <c r="E89" i="27"/>
  <c r="C89" i="27"/>
  <c r="I88" i="27"/>
  <c r="G88" i="27"/>
  <c r="E88" i="27"/>
  <c r="C88" i="27"/>
  <c r="I87" i="27"/>
  <c r="G87" i="27"/>
  <c r="E87" i="27"/>
  <c r="C87" i="27"/>
  <c r="I86" i="27"/>
  <c r="G86" i="27"/>
  <c r="E86" i="27"/>
  <c r="C86" i="27"/>
  <c r="I85" i="27"/>
  <c r="G85" i="27"/>
  <c r="E85" i="27"/>
  <c r="C85" i="27"/>
  <c r="I84" i="27"/>
  <c r="G84" i="27"/>
  <c r="E84" i="27"/>
  <c r="C84" i="27"/>
  <c r="I83" i="27"/>
  <c r="G83" i="27"/>
  <c r="E83" i="27"/>
  <c r="C83" i="27"/>
  <c r="I82" i="27"/>
  <c r="G82" i="27"/>
  <c r="E82" i="27"/>
  <c r="C82" i="27"/>
  <c r="I81" i="27"/>
  <c r="G81" i="27"/>
  <c r="E81" i="27"/>
  <c r="C81" i="27"/>
  <c r="I80" i="27"/>
  <c r="G80" i="27"/>
  <c r="E80" i="27"/>
  <c r="C80" i="27"/>
  <c r="I79" i="27"/>
  <c r="G79" i="27"/>
  <c r="E79" i="27"/>
  <c r="C79" i="27"/>
  <c r="I78" i="27"/>
  <c r="G78" i="27"/>
  <c r="E78" i="27"/>
  <c r="C78" i="27"/>
  <c r="I77" i="27"/>
  <c r="G77" i="27"/>
  <c r="E77" i="27"/>
  <c r="C77" i="27"/>
  <c r="I76" i="27"/>
  <c r="G76" i="27"/>
  <c r="E76" i="27"/>
  <c r="C76" i="27"/>
  <c r="I75" i="27"/>
  <c r="G75" i="27"/>
  <c r="E75" i="27"/>
  <c r="C75" i="27"/>
  <c r="I74" i="27"/>
  <c r="G74" i="27"/>
  <c r="E74" i="27"/>
  <c r="C74" i="27"/>
  <c r="I73" i="27"/>
  <c r="G73" i="27"/>
  <c r="E73" i="27"/>
  <c r="C73" i="27"/>
  <c r="I72" i="27"/>
  <c r="G72" i="27"/>
  <c r="E72" i="27"/>
  <c r="C72" i="27"/>
  <c r="I71" i="27"/>
  <c r="G71" i="27"/>
  <c r="E71" i="27"/>
  <c r="C71" i="27"/>
  <c r="I70" i="27"/>
  <c r="G70" i="27"/>
  <c r="E70" i="27"/>
  <c r="C70" i="27"/>
  <c r="I69" i="27"/>
  <c r="G69" i="27"/>
  <c r="E69" i="27"/>
  <c r="C69" i="27"/>
  <c r="I68" i="27"/>
  <c r="G68" i="27"/>
  <c r="E68" i="27"/>
  <c r="C68" i="27"/>
  <c r="I67" i="27"/>
  <c r="G67" i="27"/>
  <c r="E67" i="27"/>
  <c r="C67" i="27"/>
  <c r="I66" i="27"/>
  <c r="G66" i="27"/>
  <c r="E66" i="27"/>
  <c r="C66" i="27"/>
  <c r="I65" i="27"/>
  <c r="G65" i="27"/>
  <c r="E65" i="27"/>
  <c r="C65" i="27"/>
  <c r="I64" i="27"/>
  <c r="G64" i="27"/>
  <c r="E64" i="27"/>
  <c r="C64" i="27"/>
  <c r="I63" i="27"/>
  <c r="G63" i="27"/>
  <c r="E63" i="27"/>
  <c r="C63" i="27"/>
  <c r="I62" i="27"/>
  <c r="G62" i="27"/>
  <c r="E62" i="27"/>
  <c r="C62" i="27"/>
  <c r="I61" i="27"/>
  <c r="G61" i="27"/>
  <c r="E61" i="27"/>
  <c r="C61" i="27"/>
  <c r="I60" i="27"/>
  <c r="G60" i="27"/>
  <c r="E60" i="27"/>
  <c r="C60" i="27"/>
  <c r="I59" i="27"/>
  <c r="G59" i="27"/>
  <c r="E59" i="27"/>
  <c r="C59" i="27"/>
  <c r="I58" i="27"/>
  <c r="G58" i="27"/>
  <c r="E58" i="27"/>
  <c r="C58" i="27"/>
  <c r="I57" i="27"/>
  <c r="G57" i="27"/>
  <c r="E57" i="27"/>
  <c r="C57" i="27"/>
  <c r="I56" i="27"/>
  <c r="G56" i="27"/>
  <c r="E56" i="27"/>
  <c r="C56" i="27"/>
  <c r="I55" i="27"/>
  <c r="G55" i="27"/>
  <c r="E55" i="27"/>
  <c r="C55" i="27"/>
  <c r="I54" i="27"/>
  <c r="G54" i="27"/>
  <c r="E54" i="27"/>
  <c r="C54" i="27"/>
  <c r="I53" i="27"/>
  <c r="G53" i="27"/>
  <c r="E53" i="27"/>
  <c r="C53" i="27"/>
  <c r="I52" i="27"/>
  <c r="G52" i="27"/>
  <c r="E52" i="27"/>
  <c r="C52" i="27"/>
  <c r="I51" i="27"/>
  <c r="G51" i="27"/>
  <c r="E51" i="27"/>
  <c r="C51" i="27"/>
  <c r="I50" i="27"/>
  <c r="G50" i="27"/>
  <c r="E50" i="27"/>
  <c r="C50" i="27"/>
  <c r="I49" i="27"/>
  <c r="G49" i="27"/>
  <c r="E49" i="27"/>
  <c r="C49" i="27"/>
  <c r="I48" i="27"/>
  <c r="G48" i="27"/>
  <c r="E48" i="27"/>
  <c r="C48" i="27"/>
  <c r="I47" i="27"/>
  <c r="G47" i="27"/>
  <c r="E47" i="27"/>
  <c r="C47" i="27"/>
  <c r="I46" i="27"/>
  <c r="G46" i="27"/>
  <c r="E46" i="27"/>
  <c r="C46" i="27"/>
  <c r="I45" i="27"/>
  <c r="G45" i="27"/>
  <c r="E45" i="27"/>
  <c r="C45" i="27"/>
  <c r="I44" i="27"/>
  <c r="G44" i="27"/>
  <c r="E44" i="27"/>
  <c r="C44" i="27"/>
  <c r="I43" i="27"/>
  <c r="G43" i="27"/>
  <c r="E43" i="27"/>
  <c r="C43" i="27"/>
  <c r="I42" i="27"/>
  <c r="G42" i="27"/>
  <c r="E42" i="27"/>
  <c r="C42" i="27"/>
  <c r="I41" i="27"/>
  <c r="G41" i="27"/>
  <c r="E41" i="27"/>
  <c r="C41" i="27"/>
  <c r="I40" i="27"/>
  <c r="G40" i="27"/>
  <c r="E40" i="27"/>
  <c r="C40" i="27"/>
  <c r="I39" i="27"/>
  <c r="G39" i="27"/>
  <c r="E39" i="27"/>
  <c r="C39" i="27"/>
  <c r="I38" i="27"/>
  <c r="G38" i="27"/>
  <c r="E38" i="27"/>
  <c r="C38" i="27"/>
  <c r="I37" i="27"/>
  <c r="G37" i="27"/>
  <c r="E37" i="27"/>
  <c r="C37" i="27"/>
  <c r="I36" i="27"/>
  <c r="G36" i="27"/>
  <c r="E36" i="27"/>
  <c r="C36" i="27"/>
  <c r="I35" i="27"/>
  <c r="G35" i="27"/>
  <c r="E35" i="27"/>
  <c r="C35" i="27"/>
  <c r="I34" i="27"/>
  <c r="G34" i="27"/>
  <c r="E34" i="27"/>
  <c r="C34" i="27"/>
  <c r="I33" i="27"/>
  <c r="G33" i="27"/>
  <c r="E33" i="27"/>
  <c r="C33" i="27"/>
  <c r="I32" i="27"/>
  <c r="G32" i="27"/>
  <c r="E32" i="27"/>
  <c r="C32" i="27"/>
  <c r="I31" i="27"/>
  <c r="G31" i="27"/>
  <c r="E31" i="27"/>
  <c r="C31" i="27"/>
  <c r="I30" i="27"/>
  <c r="G30" i="27"/>
  <c r="E30" i="27"/>
  <c r="C30" i="27"/>
  <c r="I29" i="27"/>
  <c r="G29" i="27"/>
  <c r="E29" i="27"/>
  <c r="C29" i="27"/>
  <c r="I28" i="27"/>
  <c r="G28" i="27"/>
  <c r="E28" i="27"/>
  <c r="C28" i="27"/>
  <c r="I27" i="27"/>
  <c r="G27" i="27"/>
  <c r="E27" i="27"/>
  <c r="C27" i="27"/>
  <c r="I26" i="27"/>
  <c r="G26" i="27"/>
  <c r="E26" i="27"/>
  <c r="C26" i="27"/>
  <c r="I25" i="27"/>
  <c r="G25" i="27"/>
  <c r="E25" i="27"/>
  <c r="C25" i="27"/>
  <c r="I24" i="27"/>
  <c r="G24" i="27"/>
  <c r="E24" i="27"/>
  <c r="C24" i="27"/>
  <c r="I23" i="27"/>
  <c r="G23" i="27"/>
  <c r="E23" i="27"/>
  <c r="C23" i="27"/>
  <c r="I22" i="27"/>
  <c r="G22" i="27"/>
  <c r="E22" i="27"/>
  <c r="C22" i="27"/>
  <c r="I21" i="27"/>
  <c r="G21" i="27"/>
  <c r="E21" i="27"/>
  <c r="C21" i="27"/>
  <c r="I20" i="27"/>
  <c r="G20" i="27"/>
  <c r="E20" i="27"/>
  <c r="C20" i="27"/>
  <c r="I19" i="27"/>
  <c r="G19" i="27"/>
  <c r="E19" i="27"/>
  <c r="C19" i="27"/>
  <c r="I18" i="27"/>
  <c r="G18" i="27"/>
  <c r="E18" i="27"/>
  <c r="C18" i="27"/>
  <c r="I17" i="27"/>
  <c r="G17" i="27"/>
  <c r="E17" i="27"/>
  <c r="C17" i="27"/>
  <c r="I16" i="27"/>
  <c r="G16" i="27"/>
  <c r="E16" i="27"/>
  <c r="C16" i="27"/>
  <c r="I15" i="27"/>
  <c r="G15" i="27"/>
  <c r="E15" i="27"/>
  <c r="C15" i="27"/>
  <c r="I14" i="27"/>
  <c r="G14" i="27"/>
  <c r="E14" i="27"/>
  <c r="C14" i="27"/>
  <c r="I13" i="27"/>
  <c r="G13" i="27"/>
  <c r="E13" i="27"/>
  <c r="C13" i="27"/>
  <c r="I12" i="27"/>
  <c r="G12" i="27"/>
  <c r="E12" i="27"/>
  <c r="C12" i="27"/>
  <c r="I11" i="27"/>
  <c r="G11" i="27"/>
  <c r="E11" i="27"/>
  <c r="C11" i="27"/>
  <c r="I10" i="27"/>
  <c r="G10" i="27"/>
  <c r="E10" i="27"/>
  <c r="C10" i="27"/>
  <c r="I9" i="27"/>
  <c r="G9" i="27"/>
  <c r="E9" i="27"/>
  <c r="C9" i="27"/>
  <c r="I8" i="27"/>
  <c r="G8" i="27"/>
  <c r="E8" i="27"/>
  <c r="C8" i="27"/>
  <c r="I7" i="27"/>
  <c r="G7" i="27"/>
  <c r="E7" i="27"/>
  <c r="C7" i="27"/>
  <c r="I6" i="27"/>
  <c r="G6" i="27"/>
  <c r="E6" i="27"/>
  <c r="C6" i="27"/>
  <c r="I5" i="27"/>
  <c r="G5" i="27"/>
  <c r="E5" i="27"/>
  <c r="C5" i="27"/>
  <c r="I4" i="27"/>
  <c r="G4" i="27"/>
  <c r="E4" i="27"/>
  <c r="C4" i="27"/>
  <c r="I3" i="27"/>
  <c r="G3" i="27"/>
  <c r="E3" i="27"/>
  <c r="C3" i="27"/>
  <c r="I2" i="27"/>
  <c r="G2" i="27"/>
  <c r="E2" i="27"/>
  <c r="C2" i="27"/>
  <c r="L39" i="2" l="1"/>
  <c r="L43" i="2"/>
  <c r="L47" i="2"/>
  <c r="L51" i="2"/>
  <c r="L55" i="2"/>
  <c r="L59" i="2"/>
  <c r="L63" i="2"/>
  <c r="L67" i="2"/>
  <c r="L71" i="2"/>
  <c r="L75" i="2"/>
  <c r="L17" i="24"/>
  <c r="L25" i="24"/>
  <c r="L33" i="24"/>
  <c r="L41" i="24"/>
  <c r="L53" i="24"/>
  <c r="L57" i="24"/>
  <c r="L69" i="24"/>
  <c r="L73" i="24"/>
  <c r="L77" i="24"/>
  <c r="L81" i="24"/>
  <c r="L6" i="24"/>
  <c r="L10" i="24"/>
  <c r="L18" i="24"/>
  <c r="L5" i="24"/>
  <c r="L9" i="24"/>
  <c r="L13" i="24"/>
  <c r="L21" i="24"/>
  <c r="L29" i="24"/>
  <c r="L37" i="24"/>
  <c r="L45" i="24"/>
  <c r="L49" i="24"/>
  <c r="L61" i="24"/>
  <c r="L65" i="24"/>
  <c r="L14" i="24"/>
  <c r="L22" i="24"/>
  <c r="L26" i="24"/>
  <c r="L30" i="24"/>
  <c r="L34" i="24"/>
  <c r="L38" i="24"/>
  <c r="L42" i="24"/>
  <c r="L46" i="24"/>
  <c r="L50" i="24"/>
  <c r="L54" i="24"/>
  <c r="L58" i="24"/>
  <c r="L62" i="24"/>
  <c r="L66" i="24"/>
  <c r="L33" i="3"/>
  <c r="L37" i="3"/>
  <c r="L41" i="3"/>
  <c r="L45" i="3"/>
  <c r="L49" i="3"/>
  <c r="L53" i="3"/>
  <c r="L57" i="3"/>
  <c r="L61" i="3"/>
  <c r="L14" i="3"/>
  <c r="L18" i="3"/>
  <c r="L22" i="3"/>
  <c r="L26" i="3"/>
  <c r="L30" i="3"/>
  <c r="L34" i="3"/>
  <c r="L38" i="3"/>
  <c r="L42" i="3"/>
  <c r="L46" i="3"/>
  <c r="L5" i="3"/>
  <c r="L9" i="3"/>
  <c r="L13" i="3"/>
  <c r="L16" i="3"/>
  <c r="L20" i="3"/>
  <c r="L24" i="3"/>
  <c r="L28" i="3"/>
  <c r="L50" i="3"/>
  <c r="L54" i="3"/>
  <c r="L58" i="3"/>
  <c r="L65" i="3"/>
  <c r="L69" i="3"/>
  <c r="L73" i="3"/>
  <c r="L77" i="3"/>
  <c r="L81" i="3"/>
  <c r="L3" i="24"/>
  <c r="L7" i="24"/>
  <c r="L11" i="24"/>
  <c r="L15" i="24"/>
  <c r="L19" i="24"/>
  <c r="L23" i="24"/>
  <c r="L27" i="24"/>
  <c r="L31" i="24"/>
  <c r="L35" i="24"/>
  <c r="L39" i="24"/>
  <c r="L43" i="24"/>
  <c r="L47" i="24"/>
  <c r="L51" i="24"/>
  <c r="L55" i="24"/>
  <c r="L59" i="24"/>
  <c r="L63" i="24"/>
  <c r="L67" i="24"/>
  <c r="M5" i="30"/>
  <c r="M9" i="30"/>
  <c r="M13" i="30"/>
  <c r="M17" i="30"/>
  <c r="M21" i="30"/>
  <c r="M25" i="30"/>
  <c r="M29" i="30"/>
  <c r="M33" i="30"/>
  <c r="M37" i="30"/>
  <c r="M41" i="30"/>
  <c r="M45" i="30"/>
  <c r="M49" i="30"/>
  <c r="M53" i="30"/>
  <c r="M57" i="30"/>
  <c r="M61" i="30"/>
  <c r="M65" i="30"/>
  <c r="M69" i="30"/>
  <c r="M73" i="30"/>
  <c r="M77" i="30"/>
  <c r="M81" i="30"/>
  <c r="L6" i="3"/>
  <c r="L10" i="3"/>
  <c r="L17" i="3"/>
  <c r="L21" i="3"/>
  <c r="L25" i="3"/>
  <c r="L29" i="3"/>
  <c r="L32" i="3"/>
  <c r="L36" i="3"/>
  <c r="L40" i="3"/>
  <c r="L44" i="3"/>
  <c r="L62" i="3"/>
  <c r="L66" i="3"/>
  <c r="L70" i="3"/>
  <c r="L74" i="3"/>
  <c r="L78" i="3"/>
  <c r="L82" i="3"/>
  <c r="M6" i="30"/>
  <c r="M10" i="30"/>
  <c r="M14" i="30"/>
  <c r="M18" i="30"/>
  <c r="M22" i="30"/>
  <c r="M26" i="30"/>
  <c r="M30" i="30"/>
  <c r="M34" i="30"/>
  <c r="M38" i="30"/>
  <c r="M42" i="30"/>
  <c r="M46" i="30"/>
  <c r="M50" i="30"/>
  <c r="M54" i="30"/>
  <c r="M58" i="30"/>
  <c r="M62" i="30"/>
  <c r="M66" i="30"/>
  <c r="M70" i="30"/>
  <c r="M74" i="30"/>
  <c r="M78" i="30"/>
  <c r="M82" i="30"/>
  <c r="L23" i="5"/>
  <c r="L27" i="5"/>
  <c r="L31" i="5"/>
  <c r="L35" i="5"/>
  <c r="L39" i="5"/>
  <c r="L43" i="5"/>
  <c r="L47" i="5"/>
  <c r="L51" i="5"/>
  <c r="L55" i="5"/>
  <c r="L59" i="5"/>
  <c r="L63" i="5"/>
  <c r="L67" i="5"/>
  <c r="L71" i="5"/>
  <c r="L75" i="5"/>
  <c r="L79" i="5"/>
  <c r="L83" i="5"/>
  <c r="L87" i="5"/>
  <c r="L91" i="5"/>
  <c r="L25" i="5"/>
  <c r="L29" i="5"/>
  <c r="L33" i="5"/>
  <c r="L37" i="5"/>
  <c r="L41" i="5"/>
  <c r="L45" i="5"/>
  <c r="L49" i="5"/>
  <c r="L53" i="5"/>
  <c r="L57" i="5"/>
  <c r="L61" i="5"/>
  <c r="L65" i="5"/>
  <c r="L69" i="5"/>
  <c r="L73" i="5"/>
  <c r="L77" i="5"/>
  <c r="L81" i="5"/>
  <c r="L85" i="5"/>
  <c r="L89" i="5"/>
  <c r="L5" i="18"/>
  <c r="L9" i="18"/>
  <c r="L13" i="18"/>
  <c r="L17" i="18"/>
  <c r="L21" i="18"/>
  <c r="L25" i="18"/>
  <c r="L29" i="18"/>
  <c r="L33" i="18"/>
  <c r="L37" i="18"/>
  <c r="L41" i="18"/>
  <c r="L45" i="18"/>
  <c r="L49" i="18"/>
  <c r="L53" i="18"/>
  <c r="L57" i="18"/>
  <c r="L61" i="18"/>
  <c r="L65" i="18"/>
  <c r="L69" i="18"/>
  <c r="L73" i="18"/>
  <c r="L77" i="18"/>
  <c r="L81" i="18"/>
  <c r="L6" i="18"/>
  <c r="L10" i="18"/>
  <c r="L14" i="18"/>
  <c r="L18" i="18"/>
  <c r="L22" i="18"/>
  <c r="L26" i="18"/>
  <c r="L30" i="18"/>
  <c r="L34" i="18"/>
  <c r="L38" i="18"/>
  <c r="L42" i="18"/>
  <c r="L46" i="18"/>
  <c r="L50" i="18"/>
  <c r="L54" i="18"/>
  <c r="L58" i="18"/>
  <c r="L62" i="18"/>
  <c r="L66" i="18"/>
  <c r="L70" i="18"/>
  <c r="L74" i="18"/>
  <c r="L78" i="18"/>
  <c r="L82" i="18"/>
  <c r="L3" i="18"/>
  <c r="L7" i="18"/>
  <c r="L11" i="18"/>
  <c r="L15" i="18"/>
  <c r="L19" i="18"/>
  <c r="L23" i="18"/>
  <c r="L27" i="18"/>
  <c r="L31" i="18"/>
  <c r="L35" i="18"/>
  <c r="L39" i="18"/>
  <c r="L43" i="18"/>
  <c r="L47" i="18"/>
  <c r="L51" i="18"/>
  <c r="L55" i="18"/>
  <c r="L59" i="18"/>
  <c r="L63" i="18"/>
  <c r="L67" i="18"/>
  <c r="L71" i="18"/>
  <c r="L75" i="18"/>
  <c r="L79" i="18"/>
  <c r="L83" i="18"/>
  <c r="L83" i="17"/>
  <c r="L87" i="17"/>
  <c r="L85" i="17"/>
  <c r="L89" i="17"/>
  <c r="L91" i="17"/>
  <c r="L5" i="26"/>
  <c r="L9" i="26"/>
  <c r="L13" i="26"/>
  <c r="L17" i="26"/>
  <c r="L21" i="26"/>
  <c r="L25" i="26"/>
  <c r="L29" i="26"/>
  <c r="L33" i="26"/>
  <c r="L37" i="26"/>
  <c r="L41" i="26"/>
  <c r="L45" i="26"/>
  <c r="L49" i="26"/>
  <c r="L53" i="26"/>
  <c r="L57" i="26"/>
  <c r="L61" i="26"/>
  <c r="L65" i="26"/>
  <c r="L69" i="26"/>
  <c r="L73" i="26"/>
  <c r="L77" i="26"/>
  <c r="L81" i="26"/>
  <c r="L6" i="26"/>
  <c r="L10" i="26"/>
  <c r="L14" i="26"/>
  <c r="L18" i="26"/>
  <c r="L22" i="26"/>
  <c r="L26" i="26"/>
  <c r="L30" i="26"/>
  <c r="L34" i="26"/>
  <c r="L38" i="26"/>
  <c r="L42" i="26"/>
  <c r="L46" i="26"/>
  <c r="L50" i="26"/>
  <c r="L54" i="26"/>
  <c r="L58" i="26"/>
  <c r="L62" i="26"/>
  <c r="L66" i="26"/>
  <c r="L70" i="26"/>
  <c r="L74" i="26"/>
  <c r="L78" i="26"/>
  <c r="L82" i="26"/>
  <c r="L3" i="26"/>
  <c r="L7" i="26"/>
  <c r="L11" i="26"/>
  <c r="L15" i="26"/>
  <c r="L19" i="26"/>
  <c r="L23" i="26"/>
  <c r="L27" i="26"/>
  <c r="L31" i="26"/>
  <c r="L35" i="26"/>
  <c r="L39" i="26"/>
  <c r="L43" i="26"/>
  <c r="L47" i="26"/>
  <c r="L51" i="26"/>
  <c r="L55" i="26"/>
  <c r="L59" i="26"/>
  <c r="L63" i="26"/>
  <c r="L67" i="26"/>
  <c r="L71" i="26"/>
  <c r="L75" i="26"/>
  <c r="L79" i="26"/>
  <c r="L83" i="26"/>
  <c r="M84" i="25"/>
  <c r="I84" i="25"/>
  <c r="L70" i="24"/>
  <c r="L74" i="24"/>
  <c r="L78" i="24"/>
  <c r="L82" i="24"/>
  <c r="L71" i="24"/>
  <c r="L75" i="24"/>
  <c r="L79" i="24"/>
  <c r="L83" i="24"/>
  <c r="L5" i="21"/>
  <c r="L9" i="21"/>
  <c r="L13" i="21"/>
  <c r="L17" i="21"/>
  <c r="L21" i="21"/>
  <c r="L25" i="21"/>
  <c r="L79" i="2"/>
  <c r="L83" i="2"/>
  <c r="L87" i="2"/>
  <c r="L91" i="2"/>
  <c r="L4" i="23"/>
  <c r="L8" i="23"/>
  <c r="L12" i="23"/>
  <c r="L16" i="23"/>
  <c r="L20" i="23"/>
  <c r="L24" i="23"/>
  <c r="L5" i="23"/>
  <c r="L9" i="23"/>
  <c r="L13" i="23"/>
  <c r="L17" i="23"/>
  <c r="L21" i="23"/>
  <c r="L25" i="23"/>
  <c r="L6" i="23"/>
  <c r="L10" i="23"/>
  <c r="L14" i="23"/>
  <c r="L18" i="23"/>
  <c r="L22" i="23"/>
  <c r="L26" i="23"/>
  <c r="K84" i="25"/>
  <c r="L84" i="25" s="1"/>
  <c r="L3" i="3"/>
  <c r="L11" i="3"/>
  <c r="L19" i="3"/>
  <c r="L27" i="3"/>
  <c r="L35" i="3"/>
  <c r="L43" i="3"/>
  <c r="L51" i="3"/>
  <c r="L59" i="3"/>
  <c r="L67" i="3"/>
  <c r="L75" i="3"/>
  <c r="L83" i="3"/>
  <c r="L7" i="3"/>
  <c r="L15" i="3"/>
  <c r="L23" i="3"/>
  <c r="L31" i="3"/>
  <c r="L39" i="3"/>
  <c r="L47" i="3"/>
  <c r="L55" i="3"/>
  <c r="L63" i="3"/>
  <c r="L71" i="3"/>
  <c r="L79" i="3"/>
  <c r="L6" i="21"/>
  <c r="L10" i="21"/>
  <c r="L14" i="21"/>
  <c r="L18" i="21"/>
  <c r="L22" i="21"/>
  <c r="L26" i="21"/>
  <c r="L15" i="21"/>
  <c r="L19" i="21"/>
  <c r="L23" i="21"/>
  <c r="L4" i="21"/>
  <c r="L8" i="21"/>
  <c r="L12" i="21"/>
  <c r="L16" i="21"/>
  <c r="L20" i="21"/>
  <c r="L24" i="21"/>
  <c r="L85" i="2"/>
  <c r="L89" i="2"/>
  <c r="L5" i="2"/>
  <c r="L9" i="2"/>
  <c r="L13" i="2"/>
  <c r="L17" i="2"/>
  <c r="L21" i="2"/>
  <c r="L25" i="2"/>
  <c r="L29" i="2"/>
  <c r="L33" i="2"/>
  <c r="L37" i="2"/>
  <c r="L41" i="2"/>
  <c r="L45" i="2"/>
  <c r="L49" i="2"/>
  <c r="L53" i="2"/>
  <c r="L57" i="2"/>
  <c r="L61" i="2"/>
  <c r="L65" i="2"/>
  <c r="L69" i="2"/>
  <c r="L73" i="2"/>
  <c r="L77" i="2"/>
  <c r="L81" i="2"/>
  <c r="L6" i="2"/>
  <c r="L10" i="2"/>
  <c r="L14" i="2"/>
  <c r="L18" i="2"/>
  <c r="L22" i="2"/>
  <c r="L26" i="2"/>
  <c r="L30" i="2"/>
  <c r="L34" i="2"/>
  <c r="L38" i="2"/>
  <c r="L42" i="2"/>
  <c r="L46" i="2"/>
  <c r="L50" i="2"/>
  <c r="L54" i="2"/>
  <c r="L58" i="2"/>
  <c r="L62" i="2"/>
  <c r="L66" i="2"/>
  <c r="L70" i="2"/>
  <c r="L74" i="2"/>
  <c r="L78" i="2"/>
  <c r="L82" i="2"/>
  <c r="L86" i="2"/>
  <c r="L90" i="2"/>
  <c r="L63" i="25" l="1"/>
  <c r="L64" i="25"/>
  <c r="L69" i="25"/>
  <c r="L37" i="25"/>
  <c r="L45" i="25"/>
  <c r="L66" i="25"/>
  <c r="L77" i="25"/>
  <c r="L79" i="25"/>
  <c r="L28" i="25"/>
  <c r="L61" i="25"/>
  <c r="L31" i="25"/>
  <c r="L34" i="25"/>
  <c r="L29" i="25"/>
  <c r="L3" i="25"/>
  <c r="L53" i="25"/>
  <c r="L13" i="25"/>
  <c r="L15" i="25"/>
  <c r="L80" i="25"/>
  <c r="L21" i="25"/>
  <c r="L47" i="25"/>
  <c r="L24" i="25"/>
  <c r="L48" i="25"/>
  <c r="L50" i="25"/>
  <c r="L30" i="25"/>
  <c r="L73" i="25"/>
  <c r="L57" i="25"/>
  <c r="L41" i="25"/>
  <c r="L25" i="25"/>
  <c r="L9" i="25"/>
  <c r="L75" i="25"/>
  <c r="L59" i="25"/>
  <c r="L43" i="25"/>
  <c r="L27" i="25"/>
  <c r="L11" i="25"/>
  <c r="L60" i="25"/>
  <c r="L12" i="25"/>
  <c r="L62" i="25"/>
  <c r="L22" i="25"/>
  <c r="L76" i="25"/>
  <c r="L40" i="25"/>
  <c r="L20" i="25"/>
  <c r="L78" i="25"/>
  <c r="L46" i="25"/>
  <c r="L26" i="25"/>
  <c r="L5" i="25"/>
  <c r="L71" i="25"/>
  <c r="L55" i="25"/>
  <c r="L39" i="25"/>
  <c r="L23" i="25"/>
  <c r="L7" i="25"/>
  <c r="L52" i="25"/>
  <c r="L8" i="25"/>
  <c r="L58" i="25"/>
  <c r="L18" i="25"/>
  <c r="L68" i="25"/>
  <c r="L36" i="25"/>
  <c r="L16" i="25"/>
  <c r="L74" i="25"/>
  <c r="L42" i="25"/>
  <c r="L10" i="25"/>
  <c r="L81" i="25"/>
  <c r="L65" i="25"/>
  <c r="L49" i="25"/>
  <c r="L33" i="25"/>
  <c r="L17" i="25"/>
  <c r="L83" i="25"/>
  <c r="L67" i="25"/>
  <c r="L51" i="25"/>
  <c r="L35" i="25"/>
  <c r="L19" i="25"/>
  <c r="L72" i="25"/>
  <c r="L44" i="25"/>
  <c r="L82" i="25"/>
  <c r="L54" i="25"/>
  <c r="L14" i="25"/>
  <c r="L56" i="25"/>
  <c r="L32" i="25"/>
  <c r="L4" i="25"/>
  <c r="L70" i="25"/>
  <c r="L38" i="25"/>
  <c r="L6" i="25"/>
</calcChain>
</file>

<file path=xl/sharedStrings.xml><?xml version="1.0" encoding="utf-8"?>
<sst xmlns="http://schemas.openxmlformats.org/spreadsheetml/2006/main" count="1692" uniqueCount="361">
  <si>
    <t>Aylar</t>
  </si>
  <si>
    <t>FAALİYET KODU</t>
  </si>
  <si>
    <t xml:space="preserve">BİTKİSEL VE HAYVANSAL ÜRETİM        </t>
  </si>
  <si>
    <t xml:space="preserve">ORMANCILIK VE TOMRUKÇULUK           </t>
  </si>
  <si>
    <t xml:space="preserve">BALIKÇILIK VE SU ÜRÜNLERİ YETİŞ.    </t>
  </si>
  <si>
    <t xml:space="preserve">KÖMÜR VE LİNYİT ÇIKARTILMASI        </t>
  </si>
  <si>
    <t xml:space="preserve">HAM PETROL VE DOĞALGAZ ÇIKARIMI     </t>
  </si>
  <si>
    <t xml:space="preserve">METAL CEVHERİ MADENCİLİĞİ           </t>
  </si>
  <si>
    <t xml:space="preserve">MADENCİLİĞİ DESTEKLEYİCİ HİZMET     </t>
  </si>
  <si>
    <t xml:space="preserve">GIDA ÜRÜNLERİ İMALATI               </t>
  </si>
  <si>
    <t xml:space="preserve">İÇECEK İMALATI                      </t>
  </si>
  <si>
    <t xml:space="preserve">TÜTÜN ÜRÜNLERİ İMALATI              </t>
  </si>
  <si>
    <t xml:space="preserve">TEKSTİL ÜRÜNLERİ İMALATI            </t>
  </si>
  <si>
    <t xml:space="preserve">GİYİM EŞYALARI İMALATI              </t>
  </si>
  <si>
    <t xml:space="preserve">DERİ VE İLGİLİ ÜRÜNLER İMALATI      </t>
  </si>
  <si>
    <t xml:space="preserve">AĞAÇ,AĞAÇ ÜRÜNLERİ VE MANTAR ÜR.   </t>
  </si>
  <si>
    <t xml:space="preserve">KAĞIT VE KAĞIT ÜRÜNLERİ İMALATI     </t>
  </si>
  <si>
    <t>KAYITLI MEDYANIN BASILMASI VE ÇOĞ.</t>
  </si>
  <si>
    <t xml:space="preserve">KOK KÖMÜRÜ VE PETROL ÜRÜNLERİ İM. </t>
  </si>
  <si>
    <t xml:space="preserve">KİMYASAL ÜRÜNLERİ İMALATI           </t>
  </si>
  <si>
    <t xml:space="preserve">ECZACILIK VE ECZ.İLİŞKİN MALZ.İMAL. </t>
  </si>
  <si>
    <t xml:space="preserve">KAUÇUK VE PLASTİK ÜRÜNLER İMALATI   </t>
  </si>
  <si>
    <t xml:space="preserve">METALİK OLMAYAN ÜRÜNLER İMALATI     </t>
  </si>
  <si>
    <t xml:space="preserve">ANA METAL SANAYİ                    </t>
  </si>
  <si>
    <t>FABRİK.METAL ÜRÜNLERİ(MAK.TEC.HAR)</t>
  </si>
  <si>
    <t>BİLGİSAYAR, ELEKRONİK VE OPTİK ÜR.</t>
  </si>
  <si>
    <t xml:space="preserve">ELEKTRİKLİ TECHİZAT İMALATI         </t>
  </si>
  <si>
    <t xml:space="preserve">MAKİNE VE EKİPMAN İMALATI           </t>
  </si>
  <si>
    <t xml:space="preserve">MOTORLU KARA TAŞITI VE RÖMORK İM. </t>
  </si>
  <si>
    <t xml:space="preserve">DİĞER ULAŞIM ARAÇLARI İMALATI       </t>
  </si>
  <si>
    <t xml:space="preserve">MOBİLYA İMALATI                     </t>
  </si>
  <si>
    <t xml:space="preserve">DİĞER İMALATLAR                     </t>
  </si>
  <si>
    <t xml:space="preserve">MAKİNE VE EKİPMAN.KURULUMU VE ONAR. </t>
  </si>
  <si>
    <t>ELK.GAZ,BUHAR VE HAVA.SİS.ÜRET.DAĞT.</t>
  </si>
  <si>
    <t>SUYUN TOPLANMASI ARITILMASI VE DAĞT.</t>
  </si>
  <si>
    <t xml:space="preserve">KANALİZASYON                        </t>
  </si>
  <si>
    <t xml:space="preserve">ATIK MADDELERİN DEĞERLENDİRİLMESİ   </t>
  </si>
  <si>
    <t xml:space="preserve">İYİLEŞTİRME VE DİĞER ATIK YÖN.HİZ.  </t>
  </si>
  <si>
    <t xml:space="preserve">BİNA İNŞAATI                        </t>
  </si>
  <si>
    <t xml:space="preserve">BİNA DIŞI YAPILARIN İNŞAATI         </t>
  </si>
  <si>
    <t xml:space="preserve">ÖZEL İNŞAAT FAALİYETLERİ            </t>
  </si>
  <si>
    <t>TOPTAN VE PER.TİC.VE MOT.TAŞIT.ON..</t>
  </si>
  <si>
    <t xml:space="preserve">TOPTAN TİC.(MOT.TAŞIT.ONAR.HARİÇ)   </t>
  </si>
  <si>
    <t>PERAKENDE TİC.(MOT.TAŞIT.ONAR.HARİÇ)</t>
  </si>
  <si>
    <t xml:space="preserve">KARA TAŞIMA.VE BORU HATTI TAŞI.   </t>
  </si>
  <si>
    <t xml:space="preserve">SU YOLU TAŞIMACILIĞI                </t>
  </si>
  <si>
    <t xml:space="preserve">HAVAYOLU TAŞIMACILIĞI               </t>
  </si>
  <si>
    <t>TAŞIMA.İÇİN DEPOLAMA VE DESTEK.FA.</t>
  </si>
  <si>
    <t xml:space="preserve">POSTA VE KURYE FAALİYETLERİ         </t>
  </si>
  <si>
    <t xml:space="preserve">KONAKLAMA                           </t>
  </si>
  <si>
    <t xml:space="preserve">YİYECEK VE İÇECEK HİZMETİ FAAL.     </t>
  </si>
  <si>
    <t xml:space="preserve">YAYIMCILIK FAALİYETLERİ             </t>
  </si>
  <si>
    <t>SİNEMA FİLMİ VE SES KAYDI YAYIMCILI.</t>
  </si>
  <si>
    <t xml:space="preserve">PROGRAMCILIK VE YAYINCILIK FAAL.    </t>
  </si>
  <si>
    <t xml:space="preserve">TELEKOMİNİKASYON                    </t>
  </si>
  <si>
    <t xml:space="preserve">BİLGİSAYAR PROGRAMLAMA VE DANIŞ.    </t>
  </si>
  <si>
    <t xml:space="preserve">BİLGİ HİZMET FAALİYETLERİ           </t>
  </si>
  <si>
    <t xml:space="preserve">FİNANSAL HİZMET.(SİG.VE EMEK.HAR.) </t>
  </si>
  <si>
    <t>SİGORTA REAS.EMEK.FONL(ZOR.S.G.HARİÇ)</t>
  </si>
  <si>
    <t xml:space="preserve">FİNANS.VE SİG.HİZ.İÇİN YARD.FAAL.   </t>
  </si>
  <si>
    <t xml:space="preserve">GAYRİMENKUL FAALİYETLERİ            </t>
  </si>
  <si>
    <t xml:space="preserve">HUKUKİ VE MUHASEBE FAALİYETLERİ     </t>
  </si>
  <si>
    <t xml:space="preserve">İDARİ DANIŞMANLIK FAALİYETLERİ      </t>
  </si>
  <si>
    <t xml:space="preserve">MİMARLIK VE MÜHENDİSLİK FAALİYETİ   </t>
  </si>
  <si>
    <t xml:space="preserve">BİLİMSEL ARAŞTIRMA VE GELİŞ.FAAL.   </t>
  </si>
  <si>
    <t xml:space="preserve">REKLAMCILIK VE PAZAR ARAŞTIRMASI    </t>
  </si>
  <si>
    <t xml:space="preserve">DİĞER MESLEKİ,BİLİM.VE TEK.FAAL.    </t>
  </si>
  <si>
    <t xml:space="preserve">VETERİNERLİK HİZMETLERİ             </t>
  </si>
  <si>
    <t xml:space="preserve">KİRALAMA VE LEASING FAALİYETLERİ    </t>
  </si>
  <si>
    <t xml:space="preserve">İSTİHDAM FAALİYETLERİ               </t>
  </si>
  <si>
    <t xml:space="preserve">SEYAHAT ACENTESİ,TUR OPER.REZ.HİZ   </t>
  </si>
  <si>
    <t xml:space="preserve">GÜVENLİK VE SORUŞTURMA FA.    </t>
  </si>
  <si>
    <t xml:space="preserve">BİNA VE ÇEVRE DÜZENLEME FA.   </t>
  </si>
  <si>
    <t xml:space="preserve">BÜRO YÖNETİMİ,BÜRO DESTEĞİ FAAL.    </t>
  </si>
  <si>
    <t xml:space="preserve">KAMU YÖN.VE SAVUNMA,ZOR.SOS.GÜV.    </t>
  </si>
  <si>
    <t xml:space="preserve">EĞİTİM                              </t>
  </si>
  <si>
    <t xml:space="preserve">İNSAN SAĞLIĞI HİZMETLERİ            </t>
  </si>
  <si>
    <t xml:space="preserve">YATILI BAKIM FAALİYETLERİ           </t>
  </si>
  <si>
    <t xml:space="preserve">SOSYAL HİZMETLER                    </t>
  </si>
  <si>
    <t xml:space="preserve">YARATICI SANATLAR,EĞLENCE FAAL.     </t>
  </si>
  <si>
    <t xml:space="preserve">KÜTÜPHANE,ARŞİV VE MÜZELER          </t>
  </si>
  <si>
    <t xml:space="preserve">KUMAR VE MÜŞTEREK BAHİS FAAL        </t>
  </si>
  <si>
    <t xml:space="preserve">SPOR, EĞLENCE VE DİNLENCE FAAL.     </t>
  </si>
  <si>
    <t xml:space="preserve">ÜYE OLUNAN KURULUŞ FAALİYETLERİ     </t>
  </si>
  <si>
    <t xml:space="preserve">BİLGİSAYAR VE KİŞİSEL EV EŞYA.ON. </t>
  </si>
  <si>
    <t xml:space="preserve">DİĞER HİZMET FAALİYETLERİ           </t>
  </si>
  <si>
    <t xml:space="preserve">EV İÇİ ÇALIŞANLARIN FAALİYETLERİ    </t>
  </si>
  <si>
    <t xml:space="preserve">HANEHALKLARI TAR.KENDİ İHT.FAAL.    </t>
  </si>
  <si>
    <t xml:space="preserve">ULUSLARARASI ÖRGÜT VE TEMS.FA.    </t>
  </si>
  <si>
    <t>T O P L A M</t>
  </si>
  <si>
    <t>FAALİYET GRUPLARI</t>
  </si>
  <si>
    <t>İL KODU</t>
  </si>
  <si>
    <t xml:space="preserve">ADANA     </t>
  </si>
  <si>
    <t xml:space="preserve">ADIYAMAN  </t>
  </si>
  <si>
    <t xml:space="preserve">AFYONKARAHİSAR   </t>
  </si>
  <si>
    <t xml:space="preserve">AĞRI      </t>
  </si>
  <si>
    <t xml:space="preserve">AMASYA    </t>
  </si>
  <si>
    <t xml:space="preserve">ANKARA    </t>
  </si>
  <si>
    <t xml:space="preserve">ANTALYA   </t>
  </si>
  <si>
    <t xml:space="preserve">ARTVİN    </t>
  </si>
  <si>
    <t xml:space="preserve">AYDIN     </t>
  </si>
  <si>
    <t xml:space="preserve">BALIKESİR </t>
  </si>
  <si>
    <t xml:space="preserve">BİLECİK   </t>
  </si>
  <si>
    <t xml:space="preserve">BİNGÖL    </t>
  </si>
  <si>
    <t xml:space="preserve">BİTLİS    </t>
  </si>
  <si>
    <t xml:space="preserve">BOLU      </t>
  </si>
  <si>
    <t xml:space="preserve">BURDUR    </t>
  </si>
  <si>
    <t xml:space="preserve">BURSA     </t>
  </si>
  <si>
    <t xml:space="preserve">ÇANAKKALE </t>
  </si>
  <si>
    <t xml:space="preserve">ÇANKIRI   </t>
  </si>
  <si>
    <t xml:space="preserve">ÇORUM     </t>
  </si>
  <si>
    <t xml:space="preserve">DENİZLİ   </t>
  </si>
  <si>
    <t>DİYARBAKIR</t>
  </si>
  <si>
    <t xml:space="preserve">EDİRNE    </t>
  </si>
  <si>
    <t xml:space="preserve">ELAZIĞ    </t>
  </si>
  <si>
    <t xml:space="preserve">ERZİNCAN  </t>
  </si>
  <si>
    <t xml:space="preserve">ERZURUM   </t>
  </si>
  <si>
    <t xml:space="preserve">ESKİŞEHİR </t>
  </si>
  <si>
    <t xml:space="preserve">GAZİANTEP </t>
  </si>
  <si>
    <t xml:space="preserve">GİRESUN   </t>
  </si>
  <si>
    <t xml:space="preserve">GÜMÜŞHANE </t>
  </si>
  <si>
    <t xml:space="preserve">HAKKARİ   </t>
  </si>
  <si>
    <t xml:space="preserve">HATAY     </t>
  </si>
  <si>
    <t xml:space="preserve">ISPARTA   </t>
  </si>
  <si>
    <t xml:space="preserve">MERSİN    </t>
  </si>
  <si>
    <t xml:space="preserve">İSTANBUL  </t>
  </si>
  <si>
    <t xml:space="preserve">İZMİR     </t>
  </si>
  <si>
    <t xml:space="preserve">KARS      </t>
  </si>
  <si>
    <t xml:space="preserve">KASTAMONU </t>
  </si>
  <si>
    <t xml:space="preserve">KAYSERİ   </t>
  </si>
  <si>
    <t>KIRKLARELİ</t>
  </si>
  <si>
    <t xml:space="preserve">KIRŞEHİR  </t>
  </si>
  <si>
    <t xml:space="preserve">KOCAELİ   </t>
  </si>
  <si>
    <t xml:space="preserve">KONYA     </t>
  </si>
  <si>
    <t xml:space="preserve">KÜTAHYA   </t>
  </si>
  <si>
    <t xml:space="preserve">MALATYA   </t>
  </si>
  <si>
    <t xml:space="preserve">MANİSA    </t>
  </si>
  <si>
    <t xml:space="preserve">K.MARAŞ   </t>
  </si>
  <si>
    <t xml:space="preserve">MARDİN    </t>
  </si>
  <si>
    <t xml:space="preserve">MUĞLA     </t>
  </si>
  <si>
    <t xml:space="preserve">MUŞ       </t>
  </si>
  <si>
    <t xml:space="preserve">NEVŞEHİR  </t>
  </si>
  <si>
    <t xml:space="preserve">NİĞDE     </t>
  </si>
  <si>
    <t xml:space="preserve">ORDU      </t>
  </si>
  <si>
    <t xml:space="preserve">RİZE      </t>
  </si>
  <si>
    <t xml:space="preserve">SAKARYA   </t>
  </si>
  <si>
    <t xml:space="preserve">SAMSUN    </t>
  </si>
  <si>
    <t xml:space="preserve">SİİRT     </t>
  </si>
  <si>
    <t xml:space="preserve">SİNOP     </t>
  </si>
  <si>
    <t xml:space="preserve">SIVAS     </t>
  </si>
  <si>
    <t xml:space="preserve">TEKİRDAĞ  </t>
  </si>
  <si>
    <t xml:space="preserve">TOKAT     </t>
  </si>
  <si>
    <t xml:space="preserve">TRABZON   </t>
  </si>
  <si>
    <t xml:space="preserve">TUNCELİ   </t>
  </si>
  <si>
    <t xml:space="preserve">URFA      </t>
  </si>
  <si>
    <t xml:space="preserve">UŞAK      </t>
  </si>
  <si>
    <t xml:space="preserve">VAN       </t>
  </si>
  <si>
    <t xml:space="preserve">YOZGAT    </t>
  </si>
  <si>
    <t xml:space="preserve">ZONGULDAK </t>
  </si>
  <si>
    <t xml:space="preserve">AKSARAY   </t>
  </si>
  <si>
    <t xml:space="preserve">BAYBURT   </t>
  </si>
  <si>
    <t xml:space="preserve">KARAMAN   </t>
  </si>
  <si>
    <t xml:space="preserve">KIRIKKALE </t>
  </si>
  <si>
    <t xml:space="preserve">BATMAN    </t>
  </si>
  <si>
    <t xml:space="preserve">ŞIRNAK    </t>
  </si>
  <si>
    <t xml:space="preserve">BARTIN    </t>
  </si>
  <si>
    <t xml:space="preserve">ARDAHAN   </t>
  </si>
  <si>
    <t xml:space="preserve">IĞDIR     </t>
  </si>
  <si>
    <t xml:space="preserve">YALOVA    </t>
  </si>
  <si>
    <t xml:space="preserve">KARABÜK   </t>
  </si>
  <si>
    <t xml:space="preserve">KİLİS     </t>
  </si>
  <si>
    <t xml:space="preserve">OSMANİYE  </t>
  </si>
  <si>
    <t xml:space="preserve">DÜZCE     </t>
  </si>
  <si>
    <t>TOPLAM</t>
  </si>
  <si>
    <t>İLLER</t>
  </si>
  <si>
    <t>ADANA</t>
  </si>
  <si>
    <t>ADIYAMAN</t>
  </si>
  <si>
    <t>AFYONKARAHİSAR</t>
  </si>
  <si>
    <t>AĞRI</t>
  </si>
  <si>
    <t>AKSARAY</t>
  </si>
  <si>
    <t>AMASYA</t>
  </si>
  <si>
    <t>ANKARA</t>
  </si>
  <si>
    <t>ANTALYA</t>
  </si>
  <si>
    <t>ARDAHAN</t>
  </si>
  <si>
    <t>ARTVİN</t>
  </si>
  <si>
    <t>AYDIN</t>
  </si>
  <si>
    <t>BALIKESİR</t>
  </si>
  <si>
    <t>BARTIN</t>
  </si>
  <si>
    <t>BATMAN</t>
  </si>
  <si>
    <t>BAYBURT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</si>
  <si>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</si>
  <si>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</si>
  <si>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</si>
  <si>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</si>
  <si>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</si>
  <si>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</si>
  <si>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</si>
  <si>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</si>
  <si>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</si>
  <si>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</si>
  <si>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DÜZCE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</si>
  <si>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</si>
  <si>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</si>
  <si>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</si>
  <si>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</si>
  <si>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</si>
  <si>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</si>
  <si>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</si>
  <si>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</si>
  <si>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</si>
  <si>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</si>
  <si>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IĞDIR</t>
  </si>
  <si>
    <t>ISPARTA</t>
  </si>
  <si>
    <t>İSTANBUL</t>
  </si>
  <si>
    <t>İZMİR</t>
  </si>
  <si>
    <t>KAHRAMANMARAŞ</t>
  </si>
  <si>
    <t>KARABÜK</t>
  </si>
  <si>
    <t>KARAMAN</t>
  </si>
  <si>
    <t>KARS</t>
  </si>
  <si>
    <t>KASTAMONU</t>
  </si>
  <si>
    <t>KAYSERİ</t>
  </si>
  <si>
    <t>KİLİS</t>
  </si>
  <si>
    <t>KIRIKKALE</t>
  </si>
  <si>
    <t>KIRŞEHİR</t>
  </si>
  <si>
    <t>KOCAELİ</t>
  </si>
  <si>
    <t>KONYA</t>
  </si>
  <si>
    <t>KÜTAHYA</t>
  </si>
  <si>
    <t>MALATYA</t>
  </si>
  <si>
    <t>MANİSA</t>
  </si>
  <si>
    <t>MARDİN</t>
  </si>
  <si>
    <t>MERSİN</t>
  </si>
  <si>
    <t>MUĞLA</t>
  </si>
  <si>
    <t>MUŞ</t>
  </si>
  <si>
    <t>NEVŞEHİR</t>
  </si>
  <si>
    <t>NİĞDE</t>
  </si>
  <si>
    <t>ORDU</t>
  </si>
  <si>
    <t>OSMANİYE</t>
  </si>
  <si>
    <t>RİZE</t>
  </si>
  <si>
    <t>SAKARYA</t>
  </si>
  <si>
    <t>SAMSUN</t>
  </si>
  <si>
    <t>SİİRT</t>
  </si>
  <si>
    <t>SİNOP</t>
  </si>
  <si>
    <t>SİVAS</t>
  </si>
  <si>
    <t>ŞANLIURFA</t>
  </si>
  <si>
    <t>ŞIRNAK</t>
  </si>
  <si>
    <t>TEKİRDAĞ</t>
  </si>
  <si>
    <t>TOKAT</t>
  </si>
  <si>
    <t>TRABZON</t>
  </si>
  <si>
    <t>TUNCELİ</t>
  </si>
  <si>
    <t>UŞAK</t>
  </si>
  <si>
    <t>VAN</t>
  </si>
  <si>
    <t>YALOVA</t>
  </si>
  <si>
    <t>YOZGAT</t>
  </si>
  <si>
    <t>ZONGULDAK</t>
  </si>
  <si>
    <t>İMALAT T O P L A M</t>
  </si>
  <si>
    <t>4/a</t>
  </si>
  <si>
    <t>4/a_endeks</t>
  </si>
  <si>
    <t>4/c_endeks</t>
  </si>
  <si>
    <t>4/c</t>
  </si>
  <si>
    <t>4/b Tarım</t>
  </si>
  <si>
    <t>4/b_Tarım_endeks</t>
  </si>
  <si>
    <t>4/b Esnaf</t>
  </si>
  <si>
    <t>Geçen Aya Göre Değişim</t>
  </si>
  <si>
    <t xml:space="preserve">AĞAÇ,AĞAÇ ÜRÜNLERİ VE MANTAR ÜR.  </t>
  </si>
  <si>
    <t xml:space="preserve">KOK KÖMÜRÜ VE PETROL ÜRÜN. İM. </t>
  </si>
  <si>
    <t xml:space="preserve">ECZACILIK VE ECZ.İLİŞKİN MAL.İM.. </t>
  </si>
  <si>
    <t xml:space="preserve">KAUÇUK VE PLASTİK ÜRÜNLER İM.  </t>
  </si>
  <si>
    <t xml:space="preserve">METALİK OLMAYAN ÜRÜNLER İMA.   </t>
  </si>
  <si>
    <t>FABRİK.METAL ÜRÜN.(MAK.TEC.HAR)</t>
  </si>
  <si>
    <t xml:space="preserve">MAKİNE VE EKİPMAN.KURULUMU VE ON. </t>
  </si>
  <si>
    <t>ELK.GAZ,BUHAR VE HAVA.SİS.ÜRET.DA.</t>
  </si>
  <si>
    <t>TOPTAN VE PER.TİC.VE MOT.TAŞIT.ON.</t>
  </si>
  <si>
    <t>PERAKENDE TİC.(MOT.TAŞIT.ONAR.HAR)</t>
  </si>
  <si>
    <t xml:space="preserve">KARA TAŞIMA.VE BORU HATTI TAŞIMA.   </t>
  </si>
  <si>
    <t>SİGOTA REAS.EMEK.FONL(ZOR.S.G.HARİÇ)</t>
  </si>
  <si>
    <t xml:space="preserve">GÜVENLİK VE SORUŞTURMA FAALİYET.    </t>
  </si>
  <si>
    <t xml:space="preserve">BİNA VE ÇEVRE DÜZENLEME FAALİYET.   </t>
  </si>
  <si>
    <t xml:space="preserve">BİLGİSAYAR VE KİŞİSEL EV EŞYA.ONAR. </t>
  </si>
  <si>
    <t xml:space="preserve">ULUSLARARASI ÖRGÜT VE TEMS.FAAL.    </t>
  </si>
  <si>
    <t>K.MARAŞ</t>
  </si>
  <si>
    <t>Mevsimsellikten Arındırılmış Veri</t>
  </si>
  <si>
    <t>Mevsimsellikten Arındırılmamış Veri</t>
  </si>
  <si>
    <t>4/b_Esnaf_endeks</t>
  </si>
  <si>
    <t>Geçen Aya Göre Değişim- MA</t>
  </si>
  <si>
    <t xml:space="preserve"> </t>
  </si>
  <si>
    <t>EK-9 EV HİZMETLERİNDE 10 GÜNDEN FAZLA ÇALIŞANLAR</t>
  </si>
  <si>
    <t>Zorunlu Sigortalı Sayıları (4a)</t>
  </si>
  <si>
    <t>4a_Endeks</t>
  </si>
  <si>
    <t>Zorunlu Sigortalı Sayıları (4b)</t>
  </si>
  <si>
    <t>4b_Endeks</t>
  </si>
  <si>
    <t>Zorunlu Sigortalı Sayıları (4c)</t>
  </si>
  <si>
    <t>4c_Endeks</t>
  </si>
  <si>
    <t xml:space="preserve">Toplam Kayıtlı İstihdam </t>
  </si>
  <si>
    <t>Zorunlu Sigortalı Ücretli Çalışan Sayıları (4a)</t>
  </si>
  <si>
    <t>Zorunlu Sigortalı Ücretli Çalışan Sayıları (4a)_MA</t>
  </si>
  <si>
    <t>Zorunlu Sigortalı Esnaf ve Çiftçi Sayıları (4b)</t>
  </si>
  <si>
    <t>Zorunlu Sigortalı Esnaf ve Çiftçi Sayıları (4b)_MA</t>
  </si>
  <si>
    <t>Zorunlu Sigortalı Kamu Çalışan Sayıları (4c)</t>
  </si>
  <si>
    <t>Zorunlu Sigortalı Kamu Çalışan Sayıları (4c)_MA</t>
  </si>
  <si>
    <t xml:space="preserve">DİĞER MADENCİLİK VE TAŞ MartÇILIĞI  </t>
  </si>
  <si>
    <t xml:space="preserve">DİĞER MADENCİLİK VE TAŞ NisanÇILIĞI  </t>
  </si>
  <si>
    <t>f</t>
  </si>
  <si>
    <t xml:space="preserve">DİĞER MADENCİLİK VE TAŞ Nisan.  </t>
  </si>
  <si>
    <t xml:space="preserve">DİĞER MADENCİLİK VE TAŞ OCAKÇILIĞI  </t>
  </si>
  <si>
    <t>Çalışan Sayısındaki Fark (Mayıs 2018 - Mayıs 2017)</t>
  </si>
  <si>
    <t>Çalışan Sayısında Değişim (Mayıs 2019 - Mayıs 2018)</t>
  </si>
  <si>
    <t>Çalışan Sayısındaki Fark (Mayıs 2019 - Mayıs 2018)</t>
  </si>
  <si>
    <t>Artışta Sektörün Payı (%) (Mayıs 2019)</t>
  </si>
  <si>
    <t>Çalışan Sayısındaki Fark (Mayıs 2019- Nisan 2019)</t>
  </si>
  <si>
    <t>Çalışan Sayısındaki Fark-MA (Mayıs 2019 - Nisan 2019)</t>
  </si>
  <si>
    <t>Çalışan Sayısındaki Fark (Mayıs 2019 - Nisan 2019)</t>
  </si>
  <si>
    <t>Artışta İlin Payı (%) (Mayıs 2019)</t>
  </si>
  <si>
    <t>Esnaf Sayısında Değişim (Mayıs 2019 - Mayıs 2018)</t>
  </si>
  <si>
    <t>Esnaf Sayısındaki Fark (Mayıs 2019 - Mayıs 2018)</t>
  </si>
  <si>
    <t>Esnaf Sayısındaki Fark (Mayıs 2019 - Nisan 2019)</t>
  </si>
  <si>
    <t>Esnaf Sayısındaki Fark-MA (Mayıs 2019 - Nisan 2019)</t>
  </si>
  <si>
    <t>İlin Payı (Mayıs 2019)</t>
  </si>
  <si>
    <t>Çiftçi Sayısında Değişim (Mayıs 2019 - Mayıs 2018)</t>
  </si>
  <si>
    <t>Çiftçi Sayısındaki Fark (Mayıs 2019 - Mayıs 2018)</t>
  </si>
  <si>
    <t>Çiftçi Sayısındaki Fark (Mayıs 2019 - Nisan 2019)</t>
  </si>
  <si>
    <t>Çiftçi Sayısındaki Fark-MA (Mayıs 2019 - Nisan 2019)</t>
  </si>
  <si>
    <t>Sektörün payı (Mayıs 2019)</t>
  </si>
  <si>
    <t>İşyeri Sayısında Değişim (Mayıs 2019 - Mayıs 2018)</t>
  </si>
  <si>
    <t>İşyeri Sayısındaki Fark (Mayıs 2019 - Mayıs 2018)</t>
  </si>
  <si>
    <t>İşyeri Sayısındaki Fark (Mayıs 2019 - Nisan 2019)</t>
  </si>
  <si>
    <t>İşyeri Sayısındaki Fark-MA (Mayıs 2019 - Nisan 2019)</t>
  </si>
  <si>
    <t>İşyeri Sayısındaki Fark-MA(Mayıs 2019 - Nisan 2019)</t>
  </si>
  <si>
    <t>Sektörün Sigortalı Kadın İstihdamındaki Payı (Mayıs 2019)</t>
  </si>
  <si>
    <t>Çalışan Sayısında Değişim (Mayıs 2019- Mayıs 2018)</t>
  </si>
  <si>
    <t>İldeki Kadın İstihdamının Toplam İstihdama Oranı (Mayıs 2019)</t>
  </si>
  <si>
    <t>Kadın İstihdamındaki Değişim (Mayıs 2019 - Mayıs 2018)</t>
  </si>
  <si>
    <t>Kadın İstihdamındaki Fark (Mayıs 2019 - Mayıs 2018)</t>
  </si>
  <si>
    <t>Kadın İstihdamındaki Fark (Mayıs 2019 - Nisan 2019)</t>
  </si>
  <si>
    <t>Ortalama Günlük Kazanç Değişim (Mayıs 2019 - Mayıs 2018)</t>
  </si>
  <si>
    <t>Ortalama Günlük Kazanç Fark (TL) (Mayıs 2019 - Mayıs 2018</t>
  </si>
  <si>
    <t>Ortalama Günlük Kazanç Fark (TL) (Mayıs 2019 - Nisan 2019)</t>
  </si>
  <si>
    <t>Ortalama Günlük Kazanç Fark-MA (TL) (Mayıs 2019 - Nisan 2019)</t>
  </si>
  <si>
    <t>Ortalama Günlük Kazanç Fark (TL) (Mayıs 2019 - Mayıs 2018)</t>
  </si>
  <si>
    <t>Ortalama Günlük Kazanç Fark- MA(TL) (Mayıs 2019 - Nisan 2019)</t>
  </si>
  <si>
    <t>KOBİ İşyeri Sayısı Değişim (Mayıs 2019 - Mayıs 2018)</t>
  </si>
  <si>
    <t>KOBİ İşyeri Sayısı Fark (Mayıs 2019 - Mayıs 2018)</t>
  </si>
  <si>
    <t>KOBİ İşyeri Sayısı Fark (Mayıs 2019 - Nisan 2019)</t>
  </si>
  <si>
    <t>KOBİ İşyeri Sayısı Fark- MA (Mayıs 2019 - Nisan 2019)</t>
  </si>
  <si>
    <t>KOBİ İşyeri Sektör Değişim (Mayıs 2019 - Mayıs 2018)</t>
  </si>
  <si>
    <t>KOBİ İşyeri Sektör Fark (Mayıs 2019 - Mayıs 2018)</t>
  </si>
  <si>
    <t>KOBİ İşyeri Sektör Fark (Mayıs 2019 - Nisan 2019)</t>
  </si>
  <si>
    <t>KOBİ İşyeri Sektör Fark- MA (Mayıs 2019 - Nisan 2019)</t>
  </si>
  <si>
    <t>KOBİ Sigortalı Sayısı Değişim ( Mayıs 2019 - Mayıs 2018)</t>
  </si>
  <si>
    <t>KOBİ Sigortalı Sayısı Fark (Mayıs 2019 - Mayıs 2018)</t>
  </si>
  <si>
    <t>KOBİ Sigortalı Sayısı Fark (Mayıs 2019 - Nisan 2019)</t>
  </si>
  <si>
    <t>KOBİ Sigortalı Sayısı Fark- MA (Mayıs 2019 - Nisan 2019)</t>
  </si>
  <si>
    <t>KOBİ Sigortalı Sektör Değişim (Mayıs 2019 - Mayıs 2018)</t>
  </si>
  <si>
    <t>KOBİ Sigortalı Sektör Fark (Mayıs 2019 - Mayıs 2018)</t>
  </si>
  <si>
    <t>KOBİ Sigortalı Sektör Fark (Mayıs 2019 - Nisan 2019)</t>
  </si>
  <si>
    <t>KOBİ Sigortalı Sektör Fark- MA (Mayıs 2019 - Nisan 2019)</t>
  </si>
  <si>
    <t>İlin Payı (Haziran 2019)</t>
  </si>
  <si>
    <t>Başvuru Sayısındaki Değişim (Haziran 2019 - Haziran 2018)</t>
  </si>
  <si>
    <t>Başvuru Sayısındaki Fark (Haziran 2019 - Haziran 2018)</t>
  </si>
  <si>
    <t>İlin Payı (Haziran 2018)</t>
  </si>
  <si>
    <t>Ödeme Yapılan Kişi Sayısındaki Değişim (Haziran 2019 - Haziran 2018)</t>
  </si>
  <si>
    <t>Ödeme Yapılan Kişi Sayısındaki Fark (Haziran 2019 - Haziran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</si>
</sst>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₺_-;\-* #,##0.00\ _₺_-;_-* &quot;-&quot;??\ _₺_-;_-@_-"/>
    <numFmt numFmtId="165" formatCode="_-* #,##0.00\ _T_L_-;\-* #,##0.00\ _T_L_-;_-* &quot;-&quot;??\ _T_L_-;_-@_-"/>
    <numFmt numFmtId="166" formatCode="#,##0;[Red]#,##0"/>
    <numFmt numFmtId="167" formatCode="0.0%"/>
    <numFmt numFmtId="168" formatCode="0.0"/>
    <numFmt numFmtId="169" formatCode="#,##0.0"/>
    <numFmt numFmtId="170" formatCode="#,##0_ ;\-#,##0\ "/>
    <numFmt numFmtId="171" formatCode="_-* #,##0\ _T_L_-;\-* #,##0\ _T_L_-;_-* &quot;-&quot;??\ _T_L_-;_-@_-"/>
    <numFmt numFmtId="172" formatCode="General_)"/>
  </numFmts>
  <fonts count="75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u/>
      <sz val="10"/>
      <color indexed="12"/>
      <name val="Arial Tur"/>
      <charset val="162"/>
    </font>
    <font>
      <sz val="11"/>
      <color indexed="8"/>
      <name val="Calibri"/>
      <family val="2"/>
      <charset val="162"/>
    </font>
    <font>
      <sz val="10"/>
      <name val="Arial Tur"/>
      <charset val="162"/>
    </font>
    <font>
      <sz val="9"/>
      <name val="Arial"/>
      <family val="2"/>
      <charset val="162"/>
    </font>
    <font>
      <sz val="8"/>
      <name val="Arial"/>
      <family val="2"/>
      <charset val="162"/>
    </font>
    <font>
      <sz val="8.5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MS Sans Serif"/>
      <family val="2"/>
      <charset val="162"/>
    </font>
    <font>
      <sz val="10"/>
      <color indexed="8"/>
      <name val="Arial"/>
      <family val="2"/>
    </font>
    <font>
      <sz val="10"/>
      <name val="Geneva"/>
      <charset val="162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indexed="62"/>
      <name val="Cambria"/>
      <family val="2"/>
      <charset val="162"/>
      <scheme val="major"/>
    </font>
    <font>
      <b/>
      <sz val="18"/>
      <color indexed="62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charset val="16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charset val="162"/>
      <scheme val="minor"/>
    </font>
    <font>
      <b/>
      <sz val="11"/>
      <color indexed="62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8"/>
      <color rgb="FF800080"/>
      <name val="Calibri"/>
      <family val="2"/>
      <charset val="162"/>
      <scheme val="minor"/>
    </font>
    <font>
      <u/>
      <sz val="8"/>
      <color indexed="39"/>
      <name val="Calibri"/>
      <family val="2"/>
      <charset val="16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  <charset val="162"/>
    </font>
    <font>
      <b/>
      <sz val="8.5"/>
      <name val="Arial"/>
      <family val="2"/>
      <charset val="162"/>
    </font>
    <font>
      <b/>
      <sz val="10"/>
      <name val="Arial Tur"/>
      <charset val="162"/>
    </font>
    <font>
      <sz val="10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indexed="21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1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10">
    <xf numFmtId="0" fontId="0" fillId="0" borderId="0"/>
    <xf numFmtId="165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1" fillId="0" borderId="0"/>
    <xf numFmtId="0" fontId="6" fillId="0" borderId="0"/>
    <xf numFmtId="0" fontId="1" fillId="0" borderId="0"/>
    <xf numFmtId="0" fontId="2" fillId="0" borderId="0"/>
    <xf numFmtId="0" fontId="7" fillId="0" borderId="0"/>
    <xf numFmtId="164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" fillId="0" borderId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21" fillId="0" borderId="10" applyNumberFormat="0" applyFill="0" applyAlignment="0" applyProtection="0"/>
    <xf numFmtId="0" fontId="22" fillId="10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1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11" fillId="21" borderId="0" applyNumberFormat="0" applyBorder="0" applyAlignment="0" applyProtection="0"/>
    <xf numFmtId="0" fontId="1" fillId="20" borderId="0" applyNumberFormat="0" applyBorder="0" applyAlignment="0" applyProtection="0"/>
    <xf numFmtId="0" fontId="1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8" fillId="19" borderId="0" applyNumberFormat="0" applyBorder="0" applyAlignment="0" applyProtection="0"/>
    <xf numFmtId="0" fontId="48" fillId="21" borderId="0" applyNumberFormat="0" applyBorder="0" applyAlignment="0" applyProtection="0"/>
    <xf numFmtId="0" fontId="1" fillId="20" borderId="0" applyNumberFormat="0" applyBorder="0" applyAlignment="0" applyProtection="0"/>
    <xf numFmtId="0" fontId="1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0" borderId="0" applyNumberFormat="0" applyBorder="0" applyAlignment="0" applyProtection="0"/>
    <xf numFmtId="0" fontId="2" fillId="0" borderId="0"/>
    <xf numFmtId="0" fontId="1" fillId="22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1" fillId="23" borderId="0" applyNumberFormat="0" applyBorder="0" applyAlignment="0" applyProtection="0"/>
    <xf numFmtId="0" fontId="4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1" fillId="19" borderId="0" applyNumberFormat="0" applyBorder="0" applyAlignment="0" applyProtection="0"/>
    <xf numFmtId="0" fontId="48" fillId="1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1" fillId="19" borderId="0" applyNumberFormat="0" applyBorder="0" applyAlignment="0" applyProtection="0"/>
    <xf numFmtId="0" fontId="48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1" fillId="23" borderId="0" applyNumberFormat="0" applyBorder="0" applyAlignment="0" applyProtection="0"/>
    <xf numFmtId="0" fontId="48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1" fillId="19" borderId="0" applyNumberFormat="0" applyBorder="0" applyAlignment="0" applyProtection="0"/>
    <xf numFmtId="0" fontId="48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8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1" fillId="29" borderId="0" applyNumberFormat="0" applyBorder="0" applyAlignment="0" applyProtection="0"/>
    <xf numFmtId="0" fontId="4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1" fillId="31" borderId="0" applyNumberFormat="0" applyBorder="0" applyAlignment="0" applyProtection="0"/>
    <xf numFmtId="0" fontId="48" fillId="3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1" fillId="19" borderId="0" applyNumberFormat="0" applyBorder="0" applyAlignment="0" applyProtection="0"/>
    <xf numFmtId="0" fontId="48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1" fillId="29" borderId="0" applyNumberFormat="0" applyBorder="0" applyAlignment="0" applyProtection="0"/>
    <xf numFmtId="0" fontId="48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5" fillId="19" borderId="0" applyNumberFormat="0" applyBorder="0" applyAlignment="0" applyProtection="0"/>
    <xf numFmtId="0" fontId="49" fillId="19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1" fillId="21" borderId="0" applyNumberFormat="0" applyBorder="0" applyAlignment="0" applyProtection="0"/>
    <xf numFmtId="0" fontId="49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5" fillId="29" borderId="0" applyNumberFormat="0" applyBorder="0" applyAlignment="0" applyProtection="0"/>
    <xf numFmtId="0" fontId="49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5" fillId="34" borderId="0" applyNumberFormat="0" applyBorder="0" applyAlignment="0" applyProtection="0"/>
    <xf numFmtId="0" fontId="49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49" fillId="17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5" fillId="21" borderId="0" applyNumberFormat="0" applyBorder="0" applyAlignment="0" applyProtection="0"/>
    <xf numFmtId="0" fontId="49" fillId="21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5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54" fillId="0" borderId="14" applyNumberFormat="0" applyFill="0" applyAlignment="0" applyProtection="0"/>
    <xf numFmtId="0" fontId="55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56" fillId="0" borderId="16" applyNumberFormat="0" applyFill="0" applyAlignment="0" applyProtection="0"/>
    <xf numFmtId="0" fontId="57" fillId="0" borderId="16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58" fillId="0" borderId="18" applyNumberFormat="0" applyFill="0" applyAlignment="0" applyProtection="0"/>
    <xf numFmtId="0" fontId="59" fillId="0" borderId="18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2" fontId="2" fillId="0" borderId="0"/>
    <xf numFmtId="0" fontId="2" fillId="0" borderId="0"/>
    <xf numFmtId="0" fontId="19" fillId="19" borderId="9" applyNumberFormat="0" applyAlignment="0" applyProtection="0"/>
    <xf numFmtId="0" fontId="60" fillId="19" borderId="9" applyNumberFormat="0" applyAlignment="0" applyProtection="0"/>
    <xf numFmtId="0" fontId="31" fillId="34" borderId="20" applyNumberFormat="0" applyAlignment="0" applyProtection="0"/>
    <xf numFmtId="0" fontId="31" fillId="34" borderId="20" applyNumberFormat="0" applyAlignment="0" applyProtection="0"/>
    <xf numFmtId="0" fontId="18" fillId="29" borderId="8" applyNumberFormat="0" applyAlignment="0" applyProtection="0"/>
    <xf numFmtId="0" fontId="61" fillId="29" borderId="8" applyNumberFormat="0" applyAlignment="0" applyProtection="0"/>
    <xf numFmtId="0" fontId="32" fillId="27" borderId="21" applyNumberFormat="0" applyAlignment="0" applyProtection="0"/>
    <xf numFmtId="0" fontId="32" fillId="27" borderId="21" applyNumberFormat="0" applyAlignment="0" applyProtection="0"/>
    <xf numFmtId="0" fontId="20" fillId="19" borderId="8" applyNumberFormat="0" applyAlignment="0" applyProtection="0"/>
    <xf numFmtId="0" fontId="62" fillId="19" borderId="8" applyNumberFormat="0" applyAlignment="0" applyProtection="0"/>
    <xf numFmtId="0" fontId="33" fillId="34" borderId="21" applyNumberFormat="0" applyAlignment="0" applyProtection="0"/>
    <xf numFmtId="0" fontId="33" fillId="34" borderId="21" applyNumberFormat="0" applyAlignment="0" applyProtection="0"/>
    <xf numFmtId="0" fontId="63" fillId="10" borderId="11" applyNumberFormat="0" applyAlignment="0" applyProtection="0"/>
    <xf numFmtId="0" fontId="34" fillId="38" borderId="22" applyNumberFormat="0" applyAlignment="0" applyProtection="0"/>
    <xf numFmtId="0" fontId="34" fillId="38" borderId="22" applyNumberFormat="0" applyAlignment="0" applyProtection="0"/>
    <xf numFmtId="0" fontId="64" fillId="7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6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/>
    <xf numFmtId="0" fontId="67" fillId="8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7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172" fontId="2" fillId="0" borderId="0"/>
    <xf numFmtId="0" fontId="7" fillId="0" borderId="0"/>
    <xf numFmtId="0" fontId="7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0" fontId="11" fillId="0" borderId="0"/>
    <xf numFmtId="0" fontId="45" fillId="0" borderId="0"/>
    <xf numFmtId="172" fontId="2" fillId="0" borderId="0"/>
    <xf numFmtId="172" fontId="2" fillId="0" borderId="0"/>
    <xf numFmtId="0" fontId="1" fillId="0" borderId="0"/>
    <xf numFmtId="0" fontId="2" fillId="0" borderId="0"/>
    <xf numFmtId="0" fontId="7" fillId="0" borderId="0"/>
    <xf numFmtId="0" fontId="48" fillId="0" borderId="0"/>
    <xf numFmtId="0" fontId="2" fillId="0" borderId="0"/>
    <xf numFmtId="0" fontId="2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2" fillId="0" borderId="0"/>
    <xf numFmtId="0" fontId="11" fillId="0" borderId="0"/>
    <xf numFmtId="0" fontId="7" fillId="0" borderId="0"/>
    <xf numFmtId="0" fontId="7" fillId="0" borderId="0"/>
    <xf numFmtId="172" fontId="2" fillId="0" borderId="0"/>
    <xf numFmtId="0" fontId="48" fillId="0" borderId="0"/>
    <xf numFmtId="0" fontId="7" fillId="0" borderId="0"/>
    <xf numFmtId="0" fontId="7" fillId="0" borderId="0"/>
    <xf numFmtId="172" fontId="2" fillId="0" borderId="0"/>
    <xf numFmtId="0" fontId="7" fillId="0" borderId="0"/>
    <xf numFmtId="0" fontId="7" fillId="0" borderId="0"/>
    <xf numFmtId="172" fontId="2" fillId="0" borderId="0"/>
    <xf numFmtId="0" fontId="7" fillId="0" borderId="0"/>
    <xf numFmtId="0" fontId="7" fillId="0" borderId="0"/>
    <xf numFmtId="172" fontId="2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7" fillId="0" borderId="0"/>
    <xf numFmtId="0" fontId="7" fillId="0" borderId="0"/>
    <xf numFmtId="0" fontId="48" fillId="0" borderId="0"/>
    <xf numFmtId="0" fontId="7" fillId="0" borderId="0"/>
    <xf numFmtId="0" fontId="7" fillId="0" borderId="0"/>
    <xf numFmtId="0" fontId="48" fillId="0" borderId="0"/>
    <xf numFmtId="0" fontId="7" fillId="0" borderId="0"/>
    <xf numFmtId="0" fontId="7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4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0"/>
    <xf numFmtId="0" fontId="11" fillId="19" borderId="0" applyNumberFormat="0" applyBorder="0" applyAlignment="0" applyProtection="0"/>
    <xf numFmtId="0" fontId="27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2" fillId="23" borderId="23" applyNumberFormat="0" applyFont="0" applyAlignment="0" applyProtection="0"/>
    <xf numFmtId="0" fontId="2" fillId="23" borderId="23" applyNumberFormat="0" applyFont="0" applyAlignment="0" applyProtection="0"/>
    <xf numFmtId="0" fontId="68" fillId="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47" fillId="0" borderId="0"/>
    <xf numFmtId="0" fontId="12" fillId="0" borderId="24" applyNumberFormat="0" applyFill="0" applyAlignment="0" applyProtection="0"/>
    <xf numFmtId="0" fontId="69" fillId="0" borderId="24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7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36" borderId="0" applyNumberFormat="0" applyBorder="0" applyAlignment="0" applyProtection="0"/>
    <xf numFmtId="0" fontId="49" fillId="36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49" fillId="12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49" fillId="1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5" fillId="42" borderId="0" applyNumberFormat="0" applyBorder="0" applyAlignment="0" applyProtection="0"/>
    <xf numFmtId="0" fontId="49" fillId="42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49" fillId="1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49" fillId="18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2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19" borderId="0" applyNumberFormat="0" applyBorder="0" applyAlignment="0" applyProtection="0"/>
    <xf numFmtId="0" fontId="11" fillId="29" borderId="0" applyNumberFormat="0" applyBorder="0" applyAlignment="0" applyProtection="0"/>
    <xf numFmtId="0" fontId="11" fillId="31" borderId="0" applyNumberFormat="0" applyBorder="0" applyAlignment="0" applyProtection="0"/>
    <xf numFmtId="0" fontId="11" fillId="1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19" borderId="0" applyNumberFormat="0" applyBorder="0" applyAlignment="0" applyProtection="0"/>
    <xf numFmtId="0" fontId="11" fillId="31" borderId="0" applyNumberFormat="0" applyBorder="0" applyAlignment="0" applyProtection="0"/>
    <xf numFmtId="0" fontId="11" fillId="2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1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31" borderId="0" applyNumberFormat="0" applyBorder="0" applyAlignment="0" applyProtection="0"/>
    <xf numFmtId="0" fontId="11" fillId="29" borderId="0" applyNumberFormat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31" borderId="0" applyNumberFormat="0" applyBorder="0" applyAlignment="0" applyProtection="0"/>
    <xf numFmtId="0" fontId="11" fillId="23" borderId="0" applyNumberFormat="0" applyBorder="0" applyAlignment="0" applyProtection="0"/>
    <xf numFmtId="0" fontId="2" fillId="0" borderId="0"/>
    <xf numFmtId="0" fontId="11" fillId="29" borderId="0" applyNumberFormat="0" applyBorder="0" applyAlignment="0" applyProtection="0"/>
    <xf numFmtId="0" fontId="11" fillId="23" borderId="0" applyNumberFormat="0" applyBorder="0" applyAlignment="0" applyProtection="0"/>
    <xf numFmtId="0" fontId="11" fillId="21" borderId="0" applyNumberFormat="0" applyBorder="0" applyAlignment="0" applyProtection="0"/>
    <xf numFmtId="0" fontId="11" fillId="2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165" fontId="2" fillId="0" borderId="0" applyFont="0" applyFill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19" borderId="0" applyNumberFormat="0" applyBorder="0" applyAlignment="0" applyProtection="0"/>
    <xf numFmtId="0" fontId="11" fillId="29" borderId="0" applyNumberFormat="0" applyBorder="0" applyAlignment="0" applyProtection="0"/>
    <xf numFmtId="0" fontId="11" fillId="31" borderId="0" applyNumberFormat="0" applyBorder="0" applyAlignment="0" applyProtection="0"/>
    <xf numFmtId="0" fontId="11" fillId="19" borderId="0" applyNumberFormat="0" applyBorder="0" applyAlignment="0" applyProtection="0"/>
    <xf numFmtId="0" fontId="11" fillId="29" borderId="0" applyNumberFormat="0" applyBorder="0" applyAlignment="0" applyProtection="0"/>
    <xf numFmtId="0" fontId="11" fillId="19" borderId="0" applyNumberFormat="0" applyBorder="0" applyAlignment="0" applyProtection="0"/>
    <xf numFmtId="0" fontId="2" fillId="0" borderId="0"/>
    <xf numFmtId="0" fontId="11" fillId="23" borderId="0" applyNumberFormat="0" applyBorder="0" applyAlignment="0" applyProtection="0"/>
    <xf numFmtId="0" fontId="11" fillId="21" borderId="0" applyNumberFormat="0" applyBorder="0" applyAlignment="0" applyProtection="0"/>
    <xf numFmtId="0" fontId="11" fillId="19" borderId="0" applyNumberFormat="0" applyBorder="0" applyAlignment="0" applyProtection="0"/>
    <xf numFmtId="0" fontId="2" fillId="0" borderId="0"/>
    <xf numFmtId="0" fontId="2" fillId="0" borderId="0"/>
    <xf numFmtId="0" fontId="74" fillId="0" borderId="0"/>
    <xf numFmtId="165" fontId="74" fillId="0" borderId="0" applyFont="0" applyFill="0" applyBorder="0" applyAlignment="0" applyProtection="0"/>
  </cellStyleXfs>
  <cellXfs count="192">
    <xf numFmtId="0" fontId="0" fillId="0" borderId="0" xfId="0"/>
    <xf numFmtId="17" fontId="13" fillId="2" borderId="2" xfId="0" applyNumberFormat="1" applyFont="1" applyFill="1" applyBorder="1" applyAlignment="1">
      <alignment horizontal="center" vertical="center" wrapText="1"/>
    </xf>
    <xf numFmtId="0" fontId="4" fillId="0" borderId="0" xfId="3" applyFont="1" applyFill="1" applyBorder="1"/>
    <xf numFmtId="0" fontId="4" fillId="0" borderId="0" xfId="3" applyFont="1" applyBorder="1"/>
    <xf numFmtId="0" fontId="4" fillId="0" borderId="3" xfId="3" applyFont="1" applyFill="1" applyBorder="1"/>
    <xf numFmtId="0" fontId="13" fillId="2" borderId="1" xfId="0" applyFont="1" applyFill="1" applyBorder="1" applyAlignment="1">
      <alignment horizontal="center" vertical="center"/>
    </xf>
    <xf numFmtId="0" fontId="14" fillId="0" borderId="0" xfId="0" applyFont="1"/>
    <xf numFmtId="3" fontId="14" fillId="0" borderId="0" xfId="0" applyNumberFormat="1" applyFont="1"/>
    <xf numFmtId="0" fontId="14" fillId="0" borderId="0" xfId="0" applyFont="1" applyBorder="1"/>
    <xf numFmtId="167" fontId="14" fillId="0" borderId="0" xfId="0" applyNumberFormat="1" applyFont="1" applyBorder="1"/>
    <xf numFmtId="0" fontId="13" fillId="0" borderId="0" xfId="0" applyFont="1"/>
    <xf numFmtId="3" fontId="14" fillId="0" borderId="0" xfId="0" applyNumberFormat="1" applyFont="1" applyFill="1"/>
    <xf numFmtId="167" fontId="14" fillId="0" borderId="0" xfId="11" applyNumberFormat="1" applyFont="1"/>
    <xf numFmtId="9" fontId="14" fillId="0" borderId="0" xfId="11" applyFont="1" applyBorder="1"/>
    <xf numFmtId="17" fontId="13" fillId="2" borderId="4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Border="1"/>
    <xf numFmtId="166" fontId="14" fillId="0" borderId="0" xfId="0" applyNumberFormat="1" applyFont="1"/>
    <xf numFmtId="167" fontId="14" fillId="0" borderId="0" xfId="11" applyNumberFormat="1" applyFont="1" applyFill="1" applyBorder="1"/>
    <xf numFmtId="167" fontId="14" fillId="0" borderId="0" xfId="11" applyNumberFormat="1" applyFont="1" applyBorder="1"/>
    <xf numFmtId="17" fontId="13" fillId="2" borderId="5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7" fontId="14" fillId="0" borderId="0" xfId="0" applyNumberFormat="1" applyFont="1"/>
    <xf numFmtId="167" fontId="13" fillId="0" borderId="0" xfId="0" applyNumberFormat="1" applyFont="1" applyBorder="1"/>
    <xf numFmtId="17" fontId="14" fillId="0" borderId="0" xfId="0" applyNumberFormat="1" applyFont="1"/>
    <xf numFmtId="168" fontId="14" fillId="0" borderId="0" xfId="0" applyNumberFormat="1" applyFont="1"/>
    <xf numFmtId="0" fontId="13" fillId="2" borderId="6" xfId="0" applyFont="1" applyFill="1" applyBorder="1" applyAlignment="1">
      <alignment horizontal="center" vertical="center" wrapText="1"/>
    </xf>
    <xf numFmtId="3" fontId="0" fillId="0" borderId="6" xfId="0" applyNumberFormat="1" applyBorder="1"/>
    <xf numFmtId="0" fontId="13" fillId="3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166" fontId="14" fillId="0" borderId="6" xfId="0" applyNumberFormat="1" applyFont="1" applyBorder="1"/>
    <xf numFmtId="17" fontId="14" fillId="0" borderId="6" xfId="0" applyNumberFormat="1" applyFont="1" applyBorder="1" applyAlignment="1">
      <alignment vertical="center"/>
    </xf>
    <xf numFmtId="169" fontId="14" fillId="0" borderId="6" xfId="0" applyNumberFormat="1" applyFont="1" applyBorder="1" applyAlignment="1">
      <alignment horizontal="right"/>
    </xf>
    <xf numFmtId="169" fontId="14" fillId="0" borderId="6" xfId="0" applyNumberFormat="1" applyFont="1" applyBorder="1" applyAlignment="1">
      <alignment vertical="center"/>
    </xf>
    <xf numFmtId="169" fontId="14" fillId="0" borderId="6" xfId="0" applyNumberFormat="1" applyFont="1" applyFill="1" applyBorder="1" applyAlignment="1">
      <alignment vertical="center"/>
    </xf>
    <xf numFmtId="3" fontId="14" fillId="0" borderId="6" xfId="0" applyNumberFormat="1" applyFont="1" applyBorder="1" applyAlignment="1">
      <alignment vertical="center"/>
    </xf>
    <xf numFmtId="166" fontId="14" fillId="0" borderId="6" xfId="0" applyNumberFormat="1" applyFont="1" applyBorder="1" applyAlignment="1">
      <alignment vertical="center"/>
    </xf>
    <xf numFmtId="0" fontId="8" fillId="0" borderId="6" xfId="7" quotePrefix="1" applyNumberFormat="1" applyFont="1" applyFill="1" applyBorder="1" applyAlignment="1">
      <alignment horizontal="center" vertical="top"/>
    </xf>
    <xf numFmtId="0" fontId="9" fillId="0" borderId="6" xfId="7" applyFont="1" applyFill="1" applyBorder="1" applyAlignment="1">
      <alignment vertical="center"/>
    </xf>
    <xf numFmtId="167" fontId="14" fillId="0" borderId="6" xfId="11" applyNumberFormat="1" applyFont="1" applyFill="1" applyBorder="1"/>
    <xf numFmtId="0" fontId="8" fillId="0" borderId="6" xfId="7" quotePrefix="1" applyFont="1" applyFill="1" applyBorder="1" applyAlignment="1">
      <alignment horizontal="center" vertical="top"/>
    </xf>
    <xf numFmtId="0" fontId="9" fillId="0" borderId="6" xfId="3" applyFont="1" applyFill="1" applyBorder="1" applyAlignment="1">
      <alignment horizontal="center"/>
    </xf>
    <xf numFmtId="17" fontId="13" fillId="2" borderId="3" xfId="0" applyNumberFormat="1" applyFont="1" applyFill="1" applyBorder="1" applyAlignment="1">
      <alignment horizontal="center" vertical="center" wrapText="1"/>
    </xf>
    <xf numFmtId="3" fontId="0" fillId="0" borderId="6" xfId="0" applyNumberFormat="1" applyFont="1" applyBorder="1"/>
    <xf numFmtId="0" fontId="14" fillId="0" borderId="6" xfId="0" applyFont="1" applyFill="1" applyBorder="1"/>
    <xf numFmtId="0" fontId="13" fillId="0" borderId="6" xfId="0" applyFont="1" applyFill="1" applyBorder="1"/>
    <xf numFmtId="17" fontId="14" fillId="0" borderId="6" xfId="0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3" fontId="14" fillId="0" borderId="6" xfId="9" applyNumberFormat="1" applyFont="1" applyBorder="1" applyAlignment="1">
      <alignment horizontal="right"/>
    </xf>
    <xf numFmtId="17" fontId="14" fillId="0" borderId="6" xfId="0" applyNumberFormat="1" applyFont="1" applyBorder="1"/>
    <xf numFmtId="3" fontId="0" fillId="0" borderId="7" xfId="0" applyNumberFormat="1" applyBorder="1"/>
    <xf numFmtId="3" fontId="14" fillId="0" borderId="6" xfId="0" applyNumberFormat="1" applyFont="1" applyBorder="1"/>
    <xf numFmtId="3" fontId="14" fillId="0" borderId="6" xfId="0" applyNumberFormat="1" applyFont="1" applyFill="1" applyBorder="1"/>
    <xf numFmtId="171" fontId="0" fillId="0" borderId="6" xfId="0" applyNumberFormat="1" applyBorder="1" applyAlignment="1">
      <alignment horizontal="left" vertical="top"/>
    </xf>
    <xf numFmtId="3" fontId="14" fillId="0" borderId="6" xfId="0" applyNumberFormat="1" applyFont="1" applyFill="1" applyBorder="1" applyAlignment="1">
      <alignment horizontal="right" wrapText="1"/>
    </xf>
    <xf numFmtId="3" fontId="14" fillId="0" borderId="0" xfId="0" applyNumberFormat="1" applyFont="1" applyFill="1" applyBorder="1"/>
    <xf numFmtId="167" fontId="14" fillId="0" borderId="0" xfId="0" applyNumberFormat="1" applyFont="1" applyFill="1" applyBorder="1"/>
    <xf numFmtId="0" fontId="0" fillId="0" borderId="0" xfId="0" applyBorder="1"/>
    <xf numFmtId="17" fontId="13" fillId="2" borderId="26" xfId="0" applyNumberFormat="1" applyFont="1" applyFill="1" applyBorder="1" applyAlignment="1">
      <alignment horizontal="center" vertical="center" wrapText="1"/>
    </xf>
    <xf numFmtId="3" fontId="14" fillId="0" borderId="6" xfId="0" applyNumberFormat="1" applyFont="1" applyBorder="1"/>
    <xf numFmtId="17" fontId="13" fillId="2" borderId="6" xfId="0" applyNumberFormat="1" applyFont="1" applyFill="1" applyBorder="1" applyAlignment="1">
      <alignment horizontal="center" vertical="center" wrapText="1"/>
    </xf>
    <xf numFmtId="3" fontId="14" fillId="0" borderId="6" xfId="0" applyNumberFormat="1" applyFont="1" applyBorder="1"/>
    <xf numFmtId="3" fontId="13" fillId="0" borderId="6" xfId="0" applyNumberFormat="1" applyFont="1" applyBorder="1"/>
    <xf numFmtId="3" fontId="13" fillId="0" borderId="6" xfId="0" applyNumberFormat="1" applyFont="1" applyFill="1" applyBorder="1"/>
    <xf numFmtId="3" fontId="13" fillId="0" borderId="6" xfId="8" applyNumberFormat="1" applyFont="1" applyFill="1" applyBorder="1" applyAlignment="1">
      <alignment horizontal="right"/>
    </xf>
    <xf numFmtId="166" fontId="13" fillId="0" borderId="6" xfId="0" applyNumberFormat="1" applyFont="1" applyFill="1" applyBorder="1"/>
    <xf numFmtId="3" fontId="12" fillId="0" borderId="6" xfId="0" applyNumberFormat="1" applyFont="1" applyBorder="1"/>
    <xf numFmtId="3" fontId="14" fillId="0" borderId="6" xfId="0" applyNumberFormat="1" applyFont="1" applyBorder="1"/>
    <xf numFmtId="167" fontId="13" fillId="0" borderId="6" xfId="0" applyNumberFormat="1" applyFont="1" applyFill="1" applyBorder="1"/>
    <xf numFmtId="167" fontId="13" fillId="0" borderId="6" xfId="11" applyNumberFormat="1" applyFont="1" applyFill="1" applyBorder="1"/>
    <xf numFmtId="0" fontId="4" fillId="0" borderId="6" xfId="14" applyFont="1" applyFill="1" applyBorder="1" applyAlignment="1">
      <alignment vertical="center" wrapText="1"/>
    </xf>
    <xf numFmtId="4" fontId="71" fillId="0" borderId="0" xfId="14" applyNumberFormat="1" applyFont="1" applyFill="1" applyBorder="1" applyAlignment="1">
      <alignment horizontal="right" vertical="center"/>
    </xf>
    <xf numFmtId="2" fontId="0" fillId="0" borderId="0" xfId="0" applyNumberFormat="1"/>
    <xf numFmtId="0" fontId="0" fillId="0" borderId="0" xfId="0" applyAlignment="1">
      <alignment wrapText="1"/>
    </xf>
    <xf numFmtId="0" fontId="4" fillId="0" borderId="6" xfId="3" applyFont="1" applyFill="1" applyBorder="1" applyAlignment="1">
      <alignment horizontal="center"/>
    </xf>
    <xf numFmtId="3" fontId="2" fillId="0" borderId="6" xfId="0" applyNumberFormat="1" applyFont="1" applyFill="1" applyBorder="1"/>
    <xf numFmtId="3" fontId="71" fillId="0" borderId="6" xfId="0" applyNumberFormat="1" applyFont="1" applyFill="1" applyBorder="1" applyAlignment="1">
      <alignment vertical="center"/>
    </xf>
    <xf numFmtId="0" fontId="3" fillId="0" borderId="6" xfId="7" applyFont="1" applyFill="1" applyBorder="1" applyAlignment="1">
      <alignment vertical="center"/>
    </xf>
    <xf numFmtId="4" fontId="0" fillId="0" borderId="6" xfId="0" applyNumberFormat="1" applyBorder="1"/>
    <xf numFmtId="0" fontId="4" fillId="0" borderId="6" xfId="14" applyFont="1" applyFill="1" applyBorder="1" applyAlignment="1">
      <alignment vertical="center"/>
    </xf>
    <xf numFmtId="2" fontId="0" fillId="0" borderId="6" xfId="0" applyNumberFormat="1" applyBorder="1"/>
    <xf numFmtId="170" fontId="2" fillId="0" borderId="6" xfId="14" applyNumberFormat="1" applyBorder="1"/>
    <xf numFmtId="170" fontId="0" fillId="0" borderId="6" xfId="0" applyNumberFormat="1" applyBorder="1"/>
    <xf numFmtId="0" fontId="3" fillId="0" borderId="6" xfId="7" quotePrefix="1" applyNumberFormat="1" applyFont="1" applyFill="1" applyBorder="1" applyAlignment="1">
      <alignment horizontal="center" vertical="top"/>
    </xf>
    <xf numFmtId="0" fontId="4" fillId="0" borderId="6" xfId="7" applyFont="1" applyFill="1" applyBorder="1" applyAlignment="1">
      <alignment vertical="center"/>
    </xf>
    <xf numFmtId="0" fontId="3" fillId="0" borderId="6" xfId="7" quotePrefix="1" applyFont="1" applyFill="1" applyBorder="1" applyAlignment="1">
      <alignment horizontal="center" vertical="top"/>
    </xf>
    <xf numFmtId="3" fontId="73" fillId="0" borderId="6" xfId="0" applyNumberFormat="1" applyFont="1" applyFill="1" applyBorder="1" applyAlignment="1">
      <alignment horizontal="right" vertical="center"/>
    </xf>
    <xf numFmtId="3" fontId="0" fillId="0" borderId="6" xfId="0" applyNumberFormat="1" applyFont="1" applyFill="1" applyBorder="1" applyAlignment="1">
      <alignment horizontal="right" vertical="center"/>
    </xf>
    <xf numFmtId="0" fontId="4" fillId="0" borderId="6" xfId="3" applyFont="1" applyFill="1" applyBorder="1"/>
    <xf numFmtId="167" fontId="0" fillId="0" borderId="6" xfId="11" applyNumberFormat="1" applyFont="1" applyBorder="1"/>
    <xf numFmtId="167" fontId="14" fillId="0" borderId="6" xfId="0" applyNumberFormat="1" applyFont="1" applyFill="1" applyBorder="1"/>
    <xf numFmtId="17" fontId="13" fillId="2" borderId="1" xfId="0" applyNumberFormat="1" applyFont="1" applyFill="1" applyBorder="1" applyAlignment="1">
      <alignment horizontal="center" vertical="center" wrapText="1"/>
    </xf>
    <xf numFmtId="17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" fontId="13" fillId="2" borderId="0" xfId="0" applyNumberFormat="1" applyFont="1" applyFill="1" applyBorder="1" applyAlignment="1">
      <alignment horizontal="center" vertical="center" wrapText="1"/>
    </xf>
    <xf numFmtId="3" fontId="14" fillId="0" borderId="6" xfId="0" applyNumberFormat="1" applyFont="1" applyFill="1" applyBorder="1"/>
    <xf numFmtId="3" fontId="14" fillId="0" borderId="6" xfId="0" applyNumberFormat="1" applyFont="1" applyBorder="1"/>
    <xf numFmtId="0" fontId="9" fillId="0" borderId="6" xfId="7" applyFont="1" applyFill="1" applyBorder="1" applyAlignment="1">
      <alignment vertical="center"/>
    </xf>
    <xf numFmtId="167" fontId="14" fillId="0" borderId="6" xfId="0" applyNumberFormat="1" applyFont="1" applyFill="1" applyBorder="1"/>
    <xf numFmtId="167" fontId="14" fillId="0" borderId="6" xfId="11" applyNumberFormat="1" applyFont="1" applyFill="1" applyBorder="1"/>
    <xf numFmtId="0" fontId="8" fillId="0" borderId="6" xfId="7" quotePrefix="1" applyFont="1" applyFill="1" applyBorder="1" applyAlignment="1">
      <alignment horizontal="center" vertical="top"/>
    </xf>
    <xf numFmtId="167" fontId="0" fillId="0" borderId="0" xfId="11" applyNumberFormat="1" applyFont="1"/>
    <xf numFmtId="0" fontId="9" fillId="0" borderId="6" xfId="3" applyFont="1" applyFill="1" applyBorder="1"/>
    <xf numFmtId="2" fontId="14" fillId="0" borderId="6" xfId="14" applyNumberFormat="1" applyFont="1" applyFill="1" applyBorder="1" applyAlignment="1">
      <alignment vertical="center"/>
    </xf>
    <xf numFmtId="4" fontId="14" fillId="0" borderId="6" xfId="14" applyNumberFormat="1" applyFont="1" applyFill="1" applyBorder="1" applyAlignment="1">
      <alignment vertical="center"/>
    </xf>
    <xf numFmtId="4" fontId="13" fillId="0" borderId="6" xfId="14" applyNumberFormat="1" applyFont="1" applyFill="1" applyBorder="1" applyAlignment="1">
      <alignment horizontal="right" vertical="center"/>
    </xf>
    <xf numFmtId="4" fontId="14" fillId="0" borderId="6" xfId="14" applyNumberFormat="1" applyFont="1" applyFill="1" applyBorder="1"/>
    <xf numFmtId="3" fontId="13" fillId="0" borderId="0" xfId="0" applyNumberFormat="1" applyFont="1" applyBorder="1"/>
    <xf numFmtId="0" fontId="13" fillId="0" borderId="0" xfId="0" applyFont="1" applyFill="1"/>
    <xf numFmtId="0" fontId="13" fillId="0" borderId="0" xfId="0" applyFont="1" applyFill="1" applyBorder="1"/>
    <xf numFmtId="3" fontId="0" fillId="0" borderId="6" xfId="0" applyNumberFormat="1" applyFont="1" applyFill="1" applyBorder="1"/>
    <xf numFmtId="167" fontId="0" fillId="0" borderId="6" xfId="11" applyNumberFormat="1" applyFont="1" applyFill="1" applyBorder="1"/>
    <xf numFmtId="167" fontId="12" fillId="0" borderId="6" xfId="11" applyNumberFormat="1" applyFont="1" applyFill="1" applyBorder="1"/>
    <xf numFmtId="4" fontId="12" fillId="0" borderId="6" xfId="0" applyNumberFormat="1" applyFont="1" applyFill="1" applyBorder="1"/>
    <xf numFmtId="0" fontId="0" fillId="0" borderId="0" xfId="0" applyFill="1"/>
    <xf numFmtId="2" fontId="12" fillId="0" borderId="6" xfId="0" applyNumberFormat="1" applyFont="1" applyFill="1" applyBorder="1"/>
    <xf numFmtId="170" fontId="71" fillId="0" borderId="6" xfId="14" applyNumberFormat="1" applyFont="1" applyFill="1" applyBorder="1"/>
    <xf numFmtId="170" fontId="0" fillId="0" borderId="6" xfId="0" applyNumberFormat="1" applyFill="1" applyBorder="1"/>
    <xf numFmtId="3" fontId="12" fillId="0" borderId="6" xfId="0" applyNumberFormat="1" applyFont="1" applyFill="1" applyBorder="1"/>
    <xf numFmtId="3" fontId="0" fillId="0" borderId="6" xfId="0" applyNumberFormat="1" applyFill="1" applyBorder="1"/>
    <xf numFmtId="17" fontId="13" fillId="2" borderId="27" xfId="0" applyNumberFormat="1" applyFont="1" applyFill="1" applyBorder="1" applyAlignment="1">
      <alignment horizontal="center" vertical="center" wrapText="1"/>
    </xf>
    <xf numFmtId="0" fontId="0" fillId="0" borderId="0" xfId="0"/>
    <xf numFmtId="3" fontId="13" fillId="0" borderId="0" xfId="0" applyNumberFormat="1" applyFont="1" applyBorder="1"/>
    <xf numFmtId="3" fontId="13" fillId="0" borderId="0" xfId="0" applyNumberFormat="1" applyFont="1" applyBorder="1"/>
    <xf numFmtId="3" fontId="14" fillId="0" borderId="0" xfId="0" applyNumberFormat="1" applyFont="1"/>
    <xf numFmtId="3" fontId="13" fillId="0" borderId="0" xfId="0" applyNumberFormat="1" applyFont="1" applyFill="1" applyBorder="1"/>
    <xf numFmtId="3" fontId="13" fillId="0" borderId="0" xfId="0" applyNumberFormat="1" applyFont="1" applyBorder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0" fontId="0" fillId="0" borderId="0" xfId="0"/>
    <xf numFmtId="2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9" fontId="14" fillId="0" borderId="6" xfId="0" applyNumberFormat="1" applyFont="1" applyBorder="1"/>
    <xf numFmtId="3" fontId="0" fillId="0" borderId="0" xfId="0" applyNumberFormat="1"/>
    <xf numFmtId="0" fontId="14" fillId="0" borderId="29" xfId="0" applyFont="1" applyBorder="1"/>
    <xf numFmtId="17" fontId="13" fillId="44" borderId="0" xfId="0" applyNumberFormat="1" applyFont="1" applyFill="1" applyBorder="1" applyAlignment="1">
      <alignment horizontal="center" vertical="center" wrapText="1"/>
    </xf>
    <xf numFmtId="17" fontId="13" fillId="0" borderId="0" xfId="0" applyNumberFormat="1" applyFont="1" applyFill="1" applyBorder="1" applyAlignment="1">
      <alignment horizontal="center" vertical="center" wrapText="1"/>
    </xf>
    <xf numFmtId="17" fontId="13" fillId="44" borderId="3" xfId="0" applyNumberFormat="1" applyFont="1" applyFill="1" applyBorder="1" applyAlignment="1">
      <alignment horizontal="center" vertical="center" wrapText="1"/>
    </xf>
    <xf numFmtId="17" fontId="13" fillId="44" borderId="2" xfId="0" applyNumberFormat="1" applyFont="1" applyFill="1" applyBorder="1" applyAlignment="1">
      <alignment horizontal="center" vertical="center" wrapText="1"/>
    </xf>
    <xf numFmtId="4" fontId="13" fillId="0" borderId="6" xfId="14" applyNumberFormat="1" applyFont="1" applyFill="1" applyBorder="1"/>
    <xf numFmtId="170" fontId="0" fillId="0" borderId="0" xfId="0" applyNumberFormat="1"/>
    <xf numFmtId="4" fontId="0" fillId="0" borderId="0" xfId="0" applyNumberFormat="1"/>
    <xf numFmtId="3" fontId="12" fillId="0" borderId="0" xfId="0" applyNumberFormat="1" applyFont="1"/>
    <xf numFmtId="2" fontId="0" fillId="0" borderId="0" xfId="0" applyNumberFormat="1" applyFill="1"/>
    <xf numFmtId="170" fontId="71" fillId="0" borderId="0" xfId="14" applyNumberFormat="1" applyFont="1" applyFill="1" applyBorder="1"/>
    <xf numFmtId="3" fontId="12" fillId="0" borderId="0" xfId="0" applyNumberFormat="1" applyFont="1" applyFill="1" applyBorder="1"/>
    <xf numFmtId="17" fontId="13" fillId="0" borderId="6" xfId="0" applyNumberFormat="1" applyFont="1" applyBorder="1"/>
    <xf numFmtId="169" fontId="13" fillId="0" borderId="6" xfId="0" applyNumberFormat="1" applyFont="1" applyBorder="1"/>
    <xf numFmtId="0" fontId="12" fillId="2" borderId="0" xfId="0" applyFont="1" applyFill="1" applyBorder="1" applyAlignment="1">
      <alignment horizontal="center" vertical="center" wrapText="1"/>
    </xf>
    <xf numFmtId="17" fontId="0" fillId="0" borderId="0" xfId="0" applyNumberFormat="1" applyBorder="1"/>
    <xf numFmtId="169" fontId="0" fillId="0" borderId="0" xfId="0" applyNumberFormat="1"/>
    <xf numFmtId="17" fontId="0" fillId="0" borderId="0" xfId="0" applyNumberFormat="1" applyFill="1" applyBorder="1"/>
    <xf numFmtId="3" fontId="0" fillId="0" borderId="0" xfId="0" applyNumberFormat="1" applyFill="1" applyBorder="1"/>
    <xf numFmtId="168" fontId="0" fillId="0" borderId="0" xfId="0" applyNumberFormat="1"/>
    <xf numFmtId="17" fontId="14" fillId="0" borderId="0" xfId="0" applyNumberFormat="1" applyFont="1" applyBorder="1" applyAlignment="1">
      <alignment vertical="center"/>
    </xf>
    <xf numFmtId="3" fontId="0" fillId="0" borderId="0" xfId="0" applyNumberFormat="1" applyBorder="1"/>
    <xf numFmtId="14" fontId="0" fillId="0" borderId="0" xfId="0" applyNumberFormat="1"/>
    <xf numFmtId="17" fontId="14" fillId="0" borderId="0" xfId="0" applyNumberFormat="1" applyFont="1" applyBorder="1" applyAlignment="1">
      <alignment horizontal="right"/>
    </xf>
    <xf numFmtId="17" fontId="14" fillId="0" borderId="0" xfId="0" applyNumberFormat="1" applyFont="1" applyBorder="1"/>
    <xf numFmtId="0" fontId="10" fillId="0" borderId="6" xfId="7" applyFont="1" applyFill="1" applyBorder="1" applyAlignment="1">
      <alignment horizontal="center" vertical="top" wrapText="1"/>
    </xf>
    <xf numFmtId="0" fontId="13" fillId="44" borderId="28" xfId="0" applyFont="1" applyFill="1" applyBorder="1" applyAlignment="1">
      <alignment horizontal="center"/>
    </xf>
    <xf numFmtId="0" fontId="13" fillId="44" borderId="29" xfId="0" applyFont="1" applyFill="1" applyBorder="1" applyAlignment="1">
      <alignment horizontal="center"/>
    </xf>
    <xf numFmtId="0" fontId="13" fillId="44" borderId="30" xfId="0" applyFont="1" applyFill="1" applyBorder="1" applyAlignment="1">
      <alignment horizontal="center"/>
    </xf>
    <xf numFmtId="0" fontId="3" fillId="0" borderId="6" xfId="3" applyFont="1" applyFill="1" applyBorder="1" applyAlignment="1">
      <alignment horizontal="center"/>
    </xf>
    <xf numFmtId="0" fontId="8" fillId="0" borderId="6" xfId="3" applyFont="1" applyFill="1" applyBorder="1" applyAlignment="1">
      <alignment horizontal="center"/>
    </xf>
    <xf numFmtId="0" fontId="72" fillId="0" borderId="6" xfId="7" applyFont="1" applyFill="1" applyBorder="1" applyAlignment="1">
      <alignment horizontal="center" vertical="top" wrapText="1"/>
    </xf>
  </cellXfs>
  <cellStyles count="910">
    <cellStyle name="%20 - Vurgu1 10" xfId="905"/>
    <cellStyle name="%20 - Vurgu1 2" xfId="36"/>
    <cellStyle name="%20 - Vurgu1 2 2" xfId="41"/>
    <cellStyle name="%20 - Vurgu1 2 3" xfId="43"/>
    <cellStyle name="%20 - Vurgu1 2_25.İL-EMOD-Öncelikli Yaşam" xfId="35"/>
    <cellStyle name="%20 - Vurgu1 3" xfId="34"/>
    <cellStyle name="%20 - Vurgu1 3 2" xfId="33"/>
    <cellStyle name="%20 - Vurgu1 3 3" xfId="32"/>
    <cellStyle name="%20 - Vurgu1 4" xfId="38"/>
    <cellStyle name="%20 - Vurgu1 4 2" xfId="30"/>
    <cellStyle name="%20 - Vurgu1 4 3" xfId="46"/>
    <cellStyle name="%20 - Vurgu1 5" xfId="39"/>
    <cellStyle name="%20 - Vurgu1 6" xfId="796"/>
    <cellStyle name="%20 - Vurgu1 7" xfId="866"/>
    <cellStyle name="%20 - Vurgu1 8" xfId="869"/>
    <cellStyle name="%20 - Vurgu1 9" xfId="890"/>
    <cellStyle name="%20 - Vurgu2 10" xfId="904"/>
    <cellStyle name="%20 - Vurgu2 2" xfId="37"/>
    <cellStyle name="%20 - Vurgu2 2 2" xfId="42"/>
    <cellStyle name="%20 - Vurgu2 2 3" xfId="45"/>
    <cellStyle name="%20 - Vurgu2 2_25.İL-EMOD-Öncelikli Yaşam" xfId="40"/>
    <cellStyle name="%20 - Vurgu2 3" xfId="47"/>
    <cellStyle name="%20 - Vurgu2 3 2" xfId="48"/>
    <cellStyle name="%20 - Vurgu2 3 3" xfId="49"/>
    <cellStyle name="%20 - Vurgu2 4" xfId="50"/>
    <cellStyle name="%20 - Vurgu2 4 2" xfId="51"/>
    <cellStyle name="%20 - Vurgu2 4 3" xfId="52"/>
    <cellStyle name="%20 - Vurgu2 5" xfId="31"/>
    <cellStyle name="%20 - Vurgu2 6" xfId="166"/>
    <cellStyle name="%20 - Vurgu2 7" xfId="865"/>
    <cellStyle name="%20 - Vurgu2 8" xfId="29"/>
    <cellStyle name="%20 - Vurgu2 9" xfId="884"/>
    <cellStyle name="%20 - Vurgu3 10" xfId="903"/>
    <cellStyle name="%20 - Vurgu3 2" xfId="54"/>
    <cellStyle name="%20 - Vurgu3 2 2" xfId="55"/>
    <cellStyle name="%20 - Vurgu3 2 3" xfId="56"/>
    <cellStyle name="%20 - Vurgu3 2_25.İL-EMOD-Öncelikli Yaşam" xfId="57"/>
    <cellStyle name="%20 - Vurgu3 3" xfId="58"/>
    <cellStyle name="%20 - Vurgu3 3 2" xfId="59"/>
    <cellStyle name="%20 - Vurgu3 3 3" xfId="60"/>
    <cellStyle name="%20 - Vurgu3 4" xfId="61"/>
    <cellStyle name="%20 - Vurgu3 4 2" xfId="62"/>
    <cellStyle name="%20 - Vurgu3 4 3" xfId="63"/>
    <cellStyle name="%20 - Vurgu3 5" xfId="53"/>
    <cellStyle name="%20 - Vurgu3 6" xfId="847"/>
    <cellStyle name="%20 - Vurgu3 7" xfId="864"/>
    <cellStyle name="%20 - Vurgu3 8" xfId="878"/>
    <cellStyle name="%20 - Vurgu3 9" xfId="880"/>
    <cellStyle name="%20 - Vurgu4 10" xfId="901"/>
    <cellStyle name="%20 - Vurgu4 2" xfId="65"/>
    <cellStyle name="%20 - Vurgu4 2 2" xfId="66"/>
    <cellStyle name="%20 - Vurgu4 2 3" xfId="67"/>
    <cellStyle name="%20 - Vurgu4 2_25.İL-EMOD-Öncelikli Yaşam" xfId="68"/>
    <cellStyle name="%20 - Vurgu4 3" xfId="69"/>
    <cellStyle name="%20 - Vurgu4 3 2" xfId="70"/>
    <cellStyle name="%20 - Vurgu4 3 3" xfId="71"/>
    <cellStyle name="%20 - Vurgu4 4" xfId="72"/>
    <cellStyle name="%20 - Vurgu4 4 2" xfId="73"/>
    <cellStyle name="%20 - Vurgu4 4 3" xfId="74"/>
    <cellStyle name="%20 - Vurgu4 5" xfId="64"/>
    <cellStyle name="%20 - Vurgu4 6" xfId="848"/>
    <cellStyle name="%20 - Vurgu4 7" xfId="863"/>
    <cellStyle name="%20 - Vurgu4 8" xfId="871"/>
    <cellStyle name="%20 - Vurgu4 9" xfId="889"/>
    <cellStyle name="%20 - Vurgu5 10" xfId="894"/>
    <cellStyle name="%20 - Vurgu5 2" xfId="76"/>
    <cellStyle name="%20 - Vurgu5 2 2" xfId="77"/>
    <cellStyle name="%20 - Vurgu5 2 3" xfId="78"/>
    <cellStyle name="%20 - Vurgu5 2_25.İL-EMOD-Öncelikli Yaşam" xfId="79"/>
    <cellStyle name="%20 - Vurgu5 3" xfId="80"/>
    <cellStyle name="%20 - Vurgu5 3 2" xfId="81"/>
    <cellStyle name="%20 - Vurgu5 3 3" xfId="82"/>
    <cellStyle name="%20 - Vurgu5 4" xfId="83"/>
    <cellStyle name="%20 - Vurgu5 4 2" xfId="84"/>
    <cellStyle name="%20 - Vurgu5 4 3" xfId="85"/>
    <cellStyle name="%20 - Vurgu5 5" xfId="75"/>
    <cellStyle name="%20 - Vurgu5 6" xfId="849"/>
    <cellStyle name="%20 - Vurgu5 7" xfId="862"/>
    <cellStyle name="%20 - Vurgu5 8" xfId="877"/>
    <cellStyle name="%20 - Vurgu5 9" xfId="887"/>
    <cellStyle name="%20 - Vurgu6 10" xfId="895"/>
    <cellStyle name="%20 - Vurgu6 2" xfId="87"/>
    <cellStyle name="%20 - Vurgu6 2 2" xfId="88"/>
    <cellStyle name="%20 - Vurgu6 2 3" xfId="89"/>
    <cellStyle name="%20 - Vurgu6 2_25.İL-EMOD-Öncelikli Yaşam" xfId="90"/>
    <cellStyle name="%20 - Vurgu6 3" xfId="91"/>
    <cellStyle name="%20 - Vurgu6 3 2" xfId="92"/>
    <cellStyle name="%20 - Vurgu6 3 3" xfId="93"/>
    <cellStyle name="%20 - Vurgu6 4" xfId="94"/>
    <cellStyle name="%20 - Vurgu6 4 2" xfId="95"/>
    <cellStyle name="%20 - Vurgu6 4 3" xfId="96"/>
    <cellStyle name="%20 - Vurgu6 5" xfId="86"/>
    <cellStyle name="%20 - Vurgu6 6" xfId="850"/>
    <cellStyle name="%20 - Vurgu6 7" xfId="861"/>
    <cellStyle name="%20 - Vurgu6 8" xfId="867"/>
    <cellStyle name="%20 - Vurgu6 9" xfId="883"/>
    <cellStyle name="%40 - Vurgu1 10" xfId="896"/>
    <cellStyle name="%40 - Vurgu1 2" xfId="98"/>
    <cellStyle name="%40 - Vurgu1 2 2" xfId="99"/>
    <cellStyle name="%40 - Vurgu1 2 3" xfId="100"/>
    <cellStyle name="%40 - Vurgu1 2_25.İL-EMOD-Öncelikli Yaşam" xfId="101"/>
    <cellStyle name="%40 - Vurgu1 3" xfId="102"/>
    <cellStyle name="%40 - Vurgu1 3 2" xfId="103"/>
    <cellStyle name="%40 - Vurgu1 3 3" xfId="104"/>
    <cellStyle name="%40 - Vurgu1 4" xfId="105"/>
    <cellStyle name="%40 - Vurgu1 4 2" xfId="106"/>
    <cellStyle name="%40 - Vurgu1 4 3" xfId="107"/>
    <cellStyle name="%40 - Vurgu1 5" xfId="97"/>
    <cellStyle name="%40 - Vurgu1 6" xfId="851"/>
    <cellStyle name="%40 - Vurgu1 7" xfId="860"/>
    <cellStyle name="%40 - Vurgu1 8" xfId="868"/>
    <cellStyle name="%40 - Vurgu1 9" xfId="891"/>
    <cellStyle name="%40 - Vurgu2" xfId="23" builtinId="35" customBuiltin="1"/>
    <cellStyle name="%40 - Vurgu2 2" xfId="108"/>
    <cellStyle name="%40 - Vurgu2 2 2" xfId="109"/>
    <cellStyle name="%40 - Vurgu2 2 3" xfId="110"/>
    <cellStyle name="%40 - Vurgu2 2_25.İL-EMOD-Öncelikli Yaşam" xfId="111"/>
    <cellStyle name="%40 - Vurgu2 3" xfId="112"/>
    <cellStyle name="%40 - Vurgu2 3 2" xfId="113"/>
    <cellStyle name="%40 - Vurgu2 3 3" xfId="114"/>
    <cellStyle name="%40 - Vurgu2 4" xfId="115"/>
    <cellStyle name="%40 - Vurgu2 4 2" xfId="116"/>
    <cellStyle name="%40 - Vurgu2 4 3" xfId="117"/>
    <cellStyle name="%40 - Vurgu3 10" xfId="897"/>
    <cellStyle name="%40 - Vurgu3 2" xfId="119"/>
    <cellStyle name="%40 - Vurgu3 2 2" xfId="120"/>
    <cellStyle name="%40 - Vurgu3 2 3" xfId="121"/>
    <cellStyle name="%40 - Vurgu3 2_25.İL-EMOD-Öncelikli Yaşam" xfId="122"/>
    <cellStyle name="%40 - Vurgu3 3" xfId="123"/>
    <cellStyle name="%40 - Vurgu3 3 2" xfId="124"/>
    <cellStyle name="%40 - Vurgu3 3 3" xfId="125"/>
    <cellStyle name="%40 - Vurgu3 4" xfId="126"/>
    <cellStyle name="%40 - Vurgu3 4 2" xfId="127"/>
    <cellStyle name="%40 - Vurgu3 4 3" xfId="128"/>
    <cellStyle name="%40 - Vurgu3 5" xfId="118"/>
    <cellStyle name="%40 - Vurgu3 6" xfId="852"/>
    <cellStyle name="%40 - Vurgu3 7" xfId="859"/>
    <cellStyle name="%40 - Vurgu3 8" xfId="874"/>
    <cellStyle name="%40 - Vurgu3 9" xfId="882"/>
    <cellStyle name="%40 - Vurgu4 10" xfId="898"/>
    <cellStyle name="%40 - Vurgu4 2" xfId="130"/>
    <cellStyle name="%40 - Vurgu4 2 2" xfId="131"/>
    <cellStyle name="%40 - Vurgu4 2 3" xfId="132"/>
    <cellStyle name="%40 - Vurgu4 2_25.İL-EMOD-Öncelikli Yaşam" xfId="133"/>
    <cellStyle name="%40 - Vurgu4 3" xfId="134"/>
    <cellStyle name="%40 - Vurgu4 3 2" xfId="135"/>
    <cellStyle name="%40 - Vurgu4 3 3" xfId="136"/>
    <cellStyle name="%40 - Vurgu4 4" xfId="137"/>
    <cellStyle name="%40 - Vurgu4 4 2" xfId="138"/>
    <cellStyle name="%40 - Vurgu4 4 3" xfId="139"/>
    <cellStyle name="%40 - Vurgu4 5" xfId="129"/>
    <cellStyle name="%40 - Vurgu4 6" xfId="853"/>
    <cellStyle name="%40 - Vurgu4 7" xfId="858"/>
    <cellStyle name="%40 - Vurgu4 8" xfId="873"/>
    <cellStyle name="%40 - Vurgu4 9" xfId="879"/>
    <cellStyle name="%40 - Vurgu5 10" xfId="899"/>
    <cellStyle name="%40 - Vurgu5 2" xfId="141"/>
    <cellStyle name="%40 - Vurgu5 2 2" xfId="142"/>
    <cellStyle name="%40 - Vurgu5 2 3" xfId="143"/>
    <cellStyle name="%40 - Vurgu5 2_25.İL-EMOD-Öncelikli Yaşam" xfId="144"/>
    <cellStyle name="%40 - Vurgu5 3" xfId="145"/>
    <cellStyle name="%40 - Vurgu5 3 2" xfId="146"/>
    <cellStyle name="%40 - Vurgu5 3 3" xfId="147"/>
    <cellStyle name="%40 - Vurgu5 4" xfId="148"/>
    <cellStyle name="%40 - Vurgu5 4 2" xfId="149"/>
    <cellStyle name="%40 - Vurgu5 4 3" xfId="150"/>
    <cellStyle name="%40 - Vurgu5 5" xfId="140"/>
    <cellStyle name="%40 - Vurgu5 6" xfId="854"/>
    <cellStyle name="%40 - Vurgu5 7" xfId="857"/>
    <cellStyle name="%40 - Vurgu5 8" xfId="872"/>
    <cellStyle name="%40 - Vurgu5 9" xfId="886"/>
    <cellStyle name="%40 - Vurgu6 10" xfId="900"/>
    <cellStyle name="%40 - Vurgu6 2" xfId="152"/>
    <cellStyle name="%40 - Vurgu6 2 2" xfId="153"/>
    <cellStyle name="%40 - Vurgu6 2 3" xfId="154"/>
    <cellStyle name="%40 - Vurgu6 2_25.İL-EMOD-Öncelikli Yaşam" xfId="155"/>
    <cellStyle name="%40 - Vurgu6 3" xfId="156"/>
    <cellStyle name="%40 - Vurgu6 3 2" xfId="157"/>
    <cellStyle name="%40 - Vurgu6 3 3" xfId="158"/>
    <cellStyle name="%40 - Vurgu6 4" xfId="159"/>
    <cellStyle name="%40 - Vurgu6 4 2" xfId="160"/>
    <cellStyle name="%40 - Vurgu6 4 3" xfId="161"/>
    <cellStyle name="%40 - Vurgu6 5" xfId="151"/>
    <cellStyle name="%40 - Vurgu6 6" xfId="855"/>
    <cellStyle name="%40 - Vurgu6 7" xfId="856"/>
    <cellStyle name="%40 - Vurgu6 8" xfId="870"/>
    <cellStyle name="%40 - Vurgu6 9" xfId="885"/>
    <cellStyle name="%60 - Vurgu1 2" xfId="163"/>
    <cellStyle name="%60 - Vurgu1 3" xfId="164"/>
    <cellStyle name="%60 - Vurgu1 4" xfId="165"/>
    <cellStyle name="%60 - Vurgu1 5" xfId="162"/>
    <cellStyle name="%60 - Vurgu2" xfId="24" builtinId="36" customBuiltin="1"/>
    <cellStyle name="%60 - Vurgu2 2" xfId="167"/>
    <cellStyle name="%60 - Vurgu2 3" xfId="168"/>
    <cellStyle name="%60 - Vurgu2 4" xfId="169"/>
    <cellStyle name="%60 - Vurgu3 2" xfId="171"/>
    <cellStyle name="%60 - Vurgu3 3" xfId="172"/>
    <cellStyle name="%60 - Vurgu3 4" xfId="173"/>
    <cellStyle name="%60 - Vurgu3 5" xfId="170"/>
    <cellStyle name="%60 - Vurgu4 2" xfId="175"/>
    <cellStyle name="%60 - Vurgu4 3" xfId="176"/>
    <cellStyle name="%60 - Vurgu4 4" xfId="177"/>
    <cellStyle name="%60 - Vurgu4 5" xfId="174"/>
    <cellStyle name="%60 - Vurgu5" xfId="27" builtinId="48" customBuiltin="1"/>
    <cellStyle name="%60 - Vurgu5 2" xfId="178"/>
    <cellStyle name="%60 - Vurgu5 3" xfId="179"/>
    <cellStyle name="%60 - Vurgu5 4" xfId="180"/>
    <cellStyle name="%60 - Vurgu6 2" xfId="182"/>
    <cellStyle name="%60 - Vurgu6 3" xfId="183"/>
    <cellStyle name="%60 - Vurgu6 4" xfId="184"/>
    <cellStyle name="%60 - Vurgu6 5" xfId="181"/>
    <cellStyle name="Açıklama Metni" xfId="21" builtinId="53" customBuiltin="1"/>
    <cellStyle name="Açıklama Metni 2" xfId="185"/>
    <cellStyle name="Açıklama Metni 3" xfId="186"/>
    <cellStyle name="Açıklama Metni 4" xfId="187"/>
    <cellStyle name="Ana Başlık 2" xfId="189"/>
    <cellStyle name="Ana Başlık 3" xfId="190"/>
    <cellStyle name="Ana Başlık 4" xfId="191"/>
    <cellStyle name="Ana Başlık 5" xfId="188"/>
    <cellStyle name="Bağlı Hücre" xfId="18" builtinId="24" customBuiltin="1"/>
    <cellStyle name="Bağlı Hücre 2" xfId="192"/>
    <cellStyle name="Bağlı Hücre 3" xfId="193"/>
    <cellStyle name="Bağlı Hücre 4" xfId="194"/>
    <cellStyle name="Başlık 1 2" xfId="196"/>
    <cellStyle name="Başlık 1 3" xfId="197"/>
    <cellStyle name="Başlık 1 4" xfId="198"/>
    <cellStyle name="Başlık 1 5" xfId="195"/>
    <cellStyle name="Başlık 2 2" xfId="200"/>
    <cellStyle name="Başlık 2 3" xfId="201"/>
    <cellStyle name="Başlık 2 4" xfId="202"/>
    <cellStyle name="Başlık 2 5" xfId="199"/>
    <cellStyle name="Başlık 3 2" xfId="204"/>
    <cellStyle name="Başlık 3 3" xfId="205"/>
    <cellStyle name="Başlık 3 4" xfId="206"/>
    <cellStyle name="Başlık 3 5" xfId="203"/>
    <cellStyle name="Başlık 4 2" xfId="208"/>
    <cellStyle name="Başlık 4 3" xfId="209"/>
    <cellStyle name="Başlık 4 4" xfId="210"/>
    <cellStyle name="Başlık 4 5" xfId="207"/>
    <cellStyle name="Binlik Ayracı 2" xfId="1"/>
    <cellStyle name="Binlik Ayracı 3" xfId="13"/>
    <cellStyle name="Binlik Ayracı 4" xfId="12"/>
    <cellStyle name="Comma 2" xfId="211"/>
    <cellStyle name="Comma 2 2" xfId="212"/>
    <cellStyle name="Çıkış 2" xfId="214"/>
    <cellStyle name="Çıkış 3" xfId="215"/>
    <cellStyle name="Çıkış 4" xfId="216"/>
    <cellStyle name="Çıkış 5" xfId="213"/>
    <cellStyle name="Giriş 2" xfId="218"/>
    <cellStyle name="Giriş 3" xfId="219"/>
    <cellStyle name="Giriş 4" xfId="220"/>
    <cellStyle name="Giriş 5" xfId="217"/>
    <cellStyle name="Hesaplama 2" xfId="222"/>
    <cellStyle name="Hesaplama 3" xfId="223"/>
    <cellStyle name="Hesaplama 4" xfId="224"/>
    <cellStyle name="Hesaplama 5" xfId="221"/>
    <cellStyle name="Hyperlink" xfId="2"/>
    <cellStyle name="İşaretli Hücre" xfId="19" builtinId="23" customBuiltin="1"/>
    <cellStyle name="İşaretli Hücre 2" xfId="225"/>
    <cellStyle name="İşaretli Hücre 3" xfId="226"/>
    <cellStyle name="İşaretli Hücre 4" xfId="227"/>
    <cellStyle name="İyi" xfId="15" builtinId="26" customBuiltin="1"/>
    <cellStyle name="İyi 2" xfId="228"/>
    <cellStyle name="İyi 3" xfId="229"/>
    <cellStyle name="İyi 4" xfId="230"/>
    <cellStyle name="İzlenen Köprü 2" xfId="231"/>
    <cellStyle name="Köprü 2" xfId="232"/>
    <cellStyle name="Köprü 3" xfId="233"/>
    <cellStyle name="Kötü" xfId="16" builtinId="27" customBuiltin="1"/>
    <cellStyle name="Kötü 2" xfId="234"/>
    <cellStyle name="Kötü 3" xfId="235"/>
    <cellStyle name="Kötü 4" xfId="236"/>
    <cellStyle name="Normal" xfId="0" builtinId="0"/>
    <cellStyle name="Normal 10" xfId="237"/>
    <cellStyle name="Normal 10 2" xfId="238"/>
    <cellStyle name="Normal 100" xfId="239"/>
    <cellStyle name="Normal 101" xfId="240"/>
    <cellStyle name="Normal 102" xfId="241"/>
    <cellStyle name="Normal 103" xfId="242"/>
    <cellStyle name="Normal 104" xfId="14"/>
    <cellStyle name="Normal 105" xfId="243"/>
    <cellStyle name="Normal 105 2" xfId="244"/>
    <cellStyle name="Normal 106" xfId="245"/>
    <cellStyle name="Normal 107" xfId="246"/>
    <cellStyle name="Normal 108" xfId="247"/>
    <cellStyle name="Normal 109" xfId="248"/>
    <cellStyle name="Normal 109 2" xfId="907"/>
    <cellStyle name="Normal 11" xfId="249"/>
    <cellStyle name="Normal 11 10" xfId="250"/>
    <cellStyle name="Normal 11 11" xfId="251"/>
    <cellStyle name="Normal 11 12" xfId="252"/>
    <cellStyle name="Normal 11 2" xfId="253"/>
    <cellStyle name="Normal 11 2 2" xfId="254"/>
    <cellStyle name="Normal 11 2 3" xfId="255"/>
    <cellStyle name="Normal 11 3" xfId="256"/>
    <cellStyle name="Normal 11 3 2" xfId="257"/>
    <cellStyle name="Normal 11 3 3" xfId="258"/>
    <cellStyle name="Normal 11 4" xfId="259"/>
    <cellStyle name="Normal 11 4 2" xfId="260"/>
    <cellStyle name="Normal 11 4 3" xfId="261"/>
    <cellStyle name="Normal 11 5" xfId="262"/>
    <cellStyle name="Normal 11 5 2" xfId="263"/>
    <cellStyle name="Normal 11 5 3" xfId="264"/>
    <cellStyle name="Normal 11 6" xfId="265"/>
    <cellStyle name="Normal 11 6 2" xfId="266"/>
    <cellStyle name="Normal 11 6 3" xfId="267"/>
    <cellStyle name="Normal 11 7" xfId="268"/>
    <cellStyle name="Normal 11 7 2" xfId="269"/>
    <cellStyle name="Normal 11 7 3" xfId="270"/>
    <cellStyle name="Normal 11 8" xfId="271"/>
    <cellStyle name="Normal 11 8 2" xfId="272"/>
    <cellStyle name="Normal 11 8 3" xfId="273"/>
    <cellStyle name="Normal 11 9" xfId="274"/>
    <cellStyle name="Normal 110" xfId="44"/>
    <cellStyle name="Normal 110 2" xfId="875"/>
    <cellStyle name="Normal 110 3" xfId="902"/>
    <cellStyle name="Normal 111" xfId="881"/>
    <cellStyle name="Normal 111 2" xfId="892"/>
    <cellStyle name="Normal 112" xfId="906"/>
    <cellStyle name="Normal 113" xfId="908"/>
    <cellStyle name="Normal 12" xfId="275"/>
    <cellStyle name="Normal 12 2" xfId="276"/>
    <cellStyle name="Normal 12 2 2" xfId="277"/>
    <cellStyle name="Normal 12 2 3" xfId="278"/>
    <cellStyle name="Normal 12 3" xfId="279"/>
    <cellStyle name="Normal 12 4" xfId="280"/>
    <cellStyle name="Normal 13" xfId="281"/>
    <cellStyle name="Normal 13 2" xfId="282"/>
    <cellStyle name="Normal 13 2 2" xfId="283"/>
    <cellStyle name="Normal 13 2 3" xfId="284"/>
    <cellStyle name="Normal 13 3" xfId="285"/>
    <cellStyle name="Normal 13 4" xfId="286"/>
    <cellStyle name="Normal 14" xfId="287"/>
    <cellStyle name="Normal 14 2" xfId="288"/>
    <cellStyle name="Normal 14 2 2" xfId="289"/>
    <cellStyle name="Normal 14 2 3" xfId="290"/>
    <cellStyle name="Normal 14 3" xfId="291"/>
    <cellStyle name="Normal 15" xfId="292"/>
    <cellStyle name="Normal 15 2" xfId="293"/>
    <cellStyle name="Normal 16" xfId="294"/>
    <cellStyle name="Normal 16 2" xfId="295"/>
    <cellStyle name="Normal 16 2 2" xfId="296"/>
    <cellStyle name="Normal 16 2 3" xfId="297"/>
    <cellStyle name="Normal 16 3" xfId="298"/>
    <cellStyle name="Normal 17" xfId="299"/>
    <cellStyle name="Normal 17 2" xfId="300"/>
    <cellStyle name="Normal 17 2 2" xfId="301"/>
    <cellStyle name="Normal 17 2 3" xfId="302"/>
    <cellStyle name="Normal 17 3" xfId="303"/>
    <cellStyle name="Normal 18" xfId="304"/>
    <cellStyle name="Normal 18 2" xfId="305"/>
    <cellStyle name="Normal 18 3" xfId="306"/>
    <cellStyle name="Normal 18 4" xfId="307"/>
    <cellStyle name="Normal 19" xfId="308"/>
    <cellStyle name="Normal 19 2" xfId="309"/>
    <cellStyle name="Normal 19 3" xfId="310"/>
    <cellStyle name="Normal 19 4" xfId="311"/>
    <cellStyle name="Normal 2" xfId="3"/>
    <cellStyle name="Normal 2 10" xfId="312"/>
    <cellStyle name="Normal 2 10 2" xfId="313"/>
    <cellStyle name="Normal 2 10 3" xfId="314"/>
    <cellStyle name="Normal 2 11" xfId="315"/>
    <cellStyle name="Normal 2 12" xfId="316"/>
    <cellStyle name="Normal 2 13" xfId="317"/>
    <cellStyle name="Normal 2 14" xfId="318"/>
    <cellStyle name="Normal 2 15" xfId="319"/>
    <cellStyle name="Normal 2 16" xfId="320"/>
    <cellStyle name="Normal 2 17" xfId="321"/>
    <cellStyle name="Normal 2 18" xfId="322"/>
    <cellStyle name="Normal 2 19" xfId="323"/>
    <cellStyle name="Normal 2 2" xfId="324"/>
    <cellStyle name="Normal 2 2 2" xfId="325"/>
    <cellStyle name="Normal 2 2 3" xfId="326"/>
    <cellStyle name="Normal 2 2 4" xfId="327"/>
    <cellStyle name="Normal 2 3" xfId="328"/>
    <cellStyle name="Normal 2 3 2" xfId="329"/>
    <cellStyle name="Normal 2 3 2 2" xfId="330"/>
    <cellStyle name="Normal 2 3 3" xfId="331"/>
    <cellStyle name="Normal 2 4" xfId="332"/>
    <cellStyle name="Normal 2 4 10" xfId="333"/>
    <cellStyle name="Normal 2 4 11" xfId="334"/>
    <cellStyle name="Normal 2 4 12" xfId="335"/>
    <cellStyle name="Normal 2 4 2" xfId="336"/>
    <cellStyle name="Normal 2 4 2 2" xfId="337"/>
    <cellStyle name="Normal 2 4 2 3" xfId="338"/>
    <cellStyle name="Normal 2 4 2 4" xfId="339"/>
    <cellStyle name="Normal 2 4 2 5" xfId="340"/>
    <cellStyle name="Normal 2 4 3" xfId="341"/>
    <cellStyle name="Normal 2 4 3 2" xfId="342"/>
    <cellStyle name="Normal 2 4 3 3" xfId="343"/>
    <cellStyle name="Normal 2 4 4" xfId="344"/>
    <cellStyle name="Normal 2 4 4 2" xfId="345"/>
    <cellStyle name="Normal 2 4 4 3" xfId="346"/>
    <cellStyle name="Normal 2 4 5" xfId="347"/>
    <cellStyle name="Normal 2 4 5 2" xfId="348"/>
    <cellStyle name="Normal 2 4 5 3" xfId="349"/>
    <cellStyle name="Normal 2 4 6" xfId="350"/>
    <cellStyle name="Normal 2 4 6 2" xfId="351"/>
    <cellStyle name="Normal 2 4 6 3" xfId="352"/>
    <cellStyle name="Normal 2 4 7" xfId="353"/>
    <cellStyle name="Normal 2 4 7 2" xfId="354"/>
    <cellStyle name="Normal 2 4 7 3" xfId="355"/>
    <cellStyle name="Normal 2 4 8" xfId="356"/>
    <cellStyle name="Normal 2 4 8 2" xfId="357"/>
    <cellStyle name="Normal 2 4 8 3" xfId="358"/>
    <cellStyle name="Normal 2 4 9" xfId="359"/>
    <cellStyle name="Normal 2 5" xfId="360"/>
    <cellStyle name="Normal 2 5 2" xfId="361"/>
    <cellStyle name="Normal 2 5 2 2" xfId="362"/>
    <cellStyle name="Normal 2 5 3" xfId="363"/>
    <cellStyle name="Normal 2 6" xfId="364"/>
    <cellStyle name="Normal 2 6 2" xfId="365"/>
    <cellStyle name="Normal 2 6 2 2" xfId="366"/>
    <cellStyle name="Normal 2 6 3" xfId="367"/>
    <cellStyle name="Normal 2 7" xfId="368"/>
    <cellStyle name="Normal 2 7 2" xfId="369"/>
    <cellStyle name="Normal 2 7 3" xfId="370"/>
    <cellStyle name="Normal 2 8" xfId="371"/>
    <cellStyle name="Normal 2 8 2" xfId="372"/>
    <cellStyle name="Normal 2 8 3" xfId="373"/>
    <cellStyle name="Normal 2 9" xfId="374"/>
    <cellStyle name="Normal 2 9 2" xfId="375"/>
    <cellStyle name="Normal 2 9 3" xfId="376"/>
    <cellStyle name="Normal 20" xfId="377"/>
    <cellStyle name="Normal 20 2" xfId="378"/>
    <cellStyle name="Normal 20 3" xfId="379"/>
    <cellStyle name="Normal 20 4" xfId="380"/>
    <cellStyle name="Normal 21" xfId="381"/>
    <cellStyle name="Normal 21 2" xfId="382"/>
    <cellStyle name="Normal 21 3" xfId="383"/>
    <cellStyle name="Normal 21 4" xfId="384"/>
    <cellStyle name="Normal 22" xfId="385"/>
    <cellStyle name="Normal 22 2" xfId="386"/>
    <cellStyle name="Normal 22 3" xfId="387"/>
    <cellStyle name="Normal 22 4" xfId="388"/>
    <cellStyle name="Normal 23" xfId="389"/>
    <cellStyle name="Normal 23 2" xfId="390"/>
    <cellStyle name="Normal 23 3" xfId="391"/>
    <cellStyle name="Normal 23 4" xfId="392"/>
    <cellStyle name="Normal 24" xfId="393"/>
    <cellStyle name="Normal 24 2" xfId="394"/>
    <cellStyle name="Normal 24 2 2" xfId="395"/>
    <cellStyle name="Normal 24 3" xfId="396"/>
    <cellStyle name="Normal 24 3 2" xfId="397"/>
    <cellStyle name="Normal 24 4" xfId="398"/>
    <cellStyle name="Normal 24 5" xfId="399"/>
    <cellStyle name="Normal 24 6" xfId="400"/>
    <cellStyle name="Normal 25" xfId="401"/>
    <cellStyle name="Normal 25 2" xfId="402"/>
    <cellStyle name="Normal 25 2 2" xfId="403"/>
    <cellStyle name="Normal 25 2 3" xfId="404"/>
    <cellStyle name="Normal 25 2 4" xfId="405"/>
    <cellStyle name="Normal 25 3" xfId="406"/>
    <cellStyle name="Normal 25 4" xfId="407"/>
    <cellStyle name="Normal 25 5" xfId="408"/>
    <cellStyle name="Normal 25 6" xfId="409"/>
    <cellStyle name="Normal 26" xfId="410"/>
    <cellStyle name="Normal 26 2" xfId="411"/>
    <cellStyle name="Normal 26 2 2" xfId="412"/>
    <cellStyle name="Normal 26 2 3" xfId="413"/>
    <cellStyle name="Normal 26 3" xfId="414"/>
    <cellStyle name="Normal 27" xfId="415"/>
    <cellStyle name="Normal 27 2" xfId="416"/>
    <cellStyle name="Normal 27 2 2" xfId="417"/>
    <cellStyle name="Normal 27 2 3" xfId="418"/>
    <cellStyle name="Normal 27 3" xfId="419"/>
    <cellStyle name="Normal 28" xfId="420"/>
    <cellStyle name="Normal 28 2" xfId="421"/>
    <cellStyle name="Normal 28 2 2" xfId="422"/>
    <cellStyle name="Normal 28 2 3" xfId="423"/>
    <cellStyle name="Normal 28 3" xfId="424"/>
    <cellStyle name="Normal 29" xfId="425"/>
    <cellStyle name="Normal 29 2" xfId="426"/>
    <cellStyle name="Normal 29 2 2" xfId="427"/>
    <cellStyle name="Normal 29 2 3" xfId="428"/>
    <cellStyle name="Normal 29 2 4" xfId="429"/>
    <cellStyle name="Normal 29 3" xfId="430"/>
    <cellStyle name="Normal 29 4" xfId="431"/>
    <cellStyle name="Normal 29 5" xfId="432"/>
    <cellStyle name="Normal 3" xfId="4"/>
    <cellStyle name="Normal 3 2" xfId="434"/>
    <cellStyle name="Normal 3 2 2" xfId="435"/>
    <cellStyle name="Normal 3 2 3" xfId="436"/>
    <cellStyle name="Normal 3 3" xfId="437"/>
    <cellStyle name="Normal 3 3 2" xfId="438"/>
    <cellStyle name="Normal 3 3 3" xfId="439"/>
    <cellStyle name="Normal 3 4" xfId="440"/>
    <cellStyle name="Normal 3 4 2" xfId="441"/>
    <cellStyle name="Normal 3 4 3" xfId="442"/>
    <cellStyle name="Normal 3 5" xfId="443"/>
    <cellStyle name="Normal 3 5 2" xfId="444"/>
    <cellStyle name="Normal 3 5 3" xfId="445"/>
    <cellStyle name="Normal 3 6" xfId="446"/>
    <cellStyle name="Normal 3 7" xfId="447"/>
    <cellStyle name="Normal 3 8" xfId="433"/>
    <cellStyle name="Normal 30" xfId="448"/>
    <cellStyle name="Normal 30 2" xfId="449"/>
    <cellStyle name="Normal 30 3" xfId="450"/>
    <cellStyle name="Normal 30 4" xfId="451"/>
    <cellStyle name="Normal 31" xfId="452"/>
    <cellStyle name="Normal 31 2" xfId="453"/>
    <cellStyle name="Normal 31 3" xfId="454"/>
    <cellStyle name="Normal 31 4" xfId="455"/>
    <cellStyle name="Normal 32" xfId="456"/>
    <cellStyle name="Normal 32 2" xfId="457"/>
    <cellStyle name="Normal 32 3" xfId="458"/>
    <cellStyle name="Normal 32 4" xfId="459"/>
    <cellStyle name="Normal 33" xfId="460"/>
    <cellStyle name="Normal 33 2" xfId="461"/>
    <cellStyle name="Normal 33 3" xfId="462"/>
    <cellStyle name="Normal 33 4" xfId="463"/>
    <cellStyle name="Normal 34" xfId="464"/>
    <cellStyle name="Normal 34 2" xfId="465"/>
    <cellStyle name="Normal 34 3" xfId="466"/>
    <cellStyle name="Normal 34 4" xfId="467"/>
    <cellStyle name="Normal 35" xfId="468"/>
    <cellStyle name="Normal 35 2" xfId="469"/>
    <cellStyle name="Normal 35 3" xfId="470"/>
    <cellStyle name="Normal 35 4" xfId="471"/>
    <cellStyle name="Normal 36" xfId="472"/>
    <cellStyle name="Normal 36 2" xfId="473"/>
    <cellStyle name="Normal 36 3" xfId="474"/>
    <cellStyle name="Normal 36 4" xfId="475"/>
    <cellStyle name="Normal 37" xfId="476"/>
    <cellStyle name="Normal 37 2" xfId="477"/>
    <cellStyle name="Normal 37 3" xfId="478"/>
    <cellStyle name="Normal 37 4" xfId="479"/>
    <cellStyle name="Normal 38" xfId="480"/>
    <cellStyle name="Normal 38 2" xfId="481"/>
    <cellStyle name="Normal 38 3" xfId="482"/>
    <cellStyle name="Normal 39" xfId="483"/>
    <cellStyle name="Normal 39 2" xfId="484"/>
    <cellStyle name="Normal 39 3" xfId="485"/>
    <cellStyle name="Normal 4" xfId="486"/>
    <cellStyle name="Normal 4 2" xfId="487"/>
    <cellStyle name="Normal 4 2 2" xfId="5"/>
    <cellStyle name="Normal 4 2 2 2" xfId="6"/>
    <cellStyle name="Normal 4 2_25.İL-EMOD-Öncelikli Yaşam" xfId="488"/>
    <cellStyle name="Normal 4 3" xfId="489"/>
    <cellStyle name="Normal 4 3 10" xfId="490"/>
    <cellStyle name="Normal 4 3 10 2" xfId="491"/>
    <cellStyle name="Normal 4 3 10 3" xfId="492"/>
    <cellStyle name="Normal 4 3 11" xfId="493"/>
    <cellStyle name="Normal 4 3 12" xfId="494"/>
    <cellStyle name="Normal 4 3 13" xfId="495"/>
    <cellStyle name="Normal 4 3 2" xfId="496"/>
    <cellStyle name="Normal 4 3 2 10" xfId="497"/>
    <cellStyle name="Normal 4 3 2 11" xfId="498"/>
    <cellStyle name="Normal 4 3 2 2" xfId="499"/>
    <cellStyle name="Normal 4 3 2 2 2" xfId="500"/>
    <cellStyle name="Normal 4 3 2 2 3" xfId="501"/>
    <cellStyle name="Normal 4 3 2 2 4" xfId="502"/>
    <cellStyle name="Normal 4 3 2 3" xfId="503"/>
    <cellStyle name="Normal 4 3 2 3 2" xfId="504"/>
    <cellStyle name="Normal 4 3 2 3 3" xfId="505"/>
    <cellStyle name="Normal 4 3 2 4" xfId="506"/>
    <cellStyle name="Normal 4 3 2 4 2" xfId="507"/>
    <cellStyle name="Normal 4 3 2 4 3" xfId="508"/>
    <cellStyle name="Normal 4 3 2 5" xfId="509"/>
    <cellStyle name="Normal 4 3 2 5 2" xfId="510"/>
    <cellStyle name="Normal 4 3 2 5 3" xfId="511"/>
    <cellStyle name="Normal 4 3 2 6" xfId="512"/>
    <cellStyle name="Normal 4 3 2 6 2" xfId="513"/>
    <cellStyle name="Normal 4 3 2 6 3" xfId="514"/>
    <cellStyle name="Normal 4 3 2 7" xfId="515"/>
    <cellStyle name="Normal 4 3 2 7 2" xfId="516"/>
    <cellStyle name="Normal 4 3 2 7 3" xfId="517"/>
    <cellStyle name="Normal 4 3 2 8" xfId="518"/>
    <cellStyle name="Normal 4 3 2 8 2" xfId="519"/>
    <cellStyle name="Normal 4 3 2 8 3" xfId="520"/>
    <cellStyle name="Normal 4 3 2 9" xfId="521"/>
    <cellStyle name="Normal 4 3 3" xfId="522"/>
    <cellStyle name="Normal 4 3 3 2" xfId="523"/>
    <cellStyle name="Normal 4 3 3 3" xfId="524"/>
    <cellStyle name="Normal 4 3 3 4" xfId="525"/>
    <cellStyle name="Normal 4 3 4" xfId="526"/>
    <cellStyle name="Normal 4 3 4 10" xfId="527"/>
    <cellStyle name="Normal 4 3 4 11" xfId="528"/>
    <cellStyle name="Normal 4 3 4 2" xfId="529"/>
    <cellStyle name="Normal 4 3 4 2 2" xfId="530"/>
    <cellStyle name="Normal 4 3 4 2 3" xfId="531"/>
    <cellStyle name="Normal 4 3 4 2 4" xfId="532"/>
    <cellStyle name="Normal 4 3 4 3" xfId="533"/>
    <cellStyle name="Normal 4 3 4 3 2" xfId="534"/>
    <cellStyle name="Normal 4 3 4 3 3" xfId="535"/>
    <cellStyle name="Normal 4 3 4 4" xfId="536"/>
    <cellStyle name="Normal 4 3 4 4 2" xfId="537"/>
    <cellStyle name="Normal 4 3 4 4 3" xfId="538"/>
    <cellStyle name="Normal 4 3 4 5" xfId="539"/>
    <cellStyle name="Normal 4 3 4 5 2" xfId="540"/>
    <cellStyle name="Normal 4 3 4 5 3" xfId="541"/>
    <cellStyle name="Normal 4 3 4 6" xfId="542"/>
    <cellStyle name="Normal 4 3 4 6 2" xfId="543"/>
    <cellStyle name="Normal 4 3 4 6 3" xfId="544"/>
    <cellStyle name="Normal 4 3 4 7" xfId="545"/>
    <cellStyle name="Normal 4 3 4 7 2" xfId="546"/>
    <cellStyle name="Normal 4 3 4 7 3" xfId="547"/>
    <cellStyle name="Normal 4 3 4 8" xfId="548"/>
    <cellStyle name="Normal 4 3 4 8 2" xfId="549"/>
    <cellStyle name="Normal 4 3 4 8 3" xfId="550"/>
    <cellStyle name="Normal 4 3 4 9" xfId="551"/>
    <cellStyle name="Normal 4 3 5" xfId="552"/>
    <cellStyle name="Normal 4 3 5 2" xfId="553"/>
    <cellStyle name="Normal 4 3 5 3" xfId="554"/>
    <cellStyle name="Normal 4 3 5 4" xfId="555"/>
    <cellStyle name="Normal 4 3 6" xfId="556"/>
    <cellStyle name="Normal 4 3 6 2" xfId="557"/>
    <cellStyle name="Normal 4 3 6 3" xfId="558"/>
    <cellStyle name="Normal 4 3 7" xfId="559"/>
    <cellStyle name="Normal 4 3 7 2" xfId="560"/>
    <cellStyle name="Normal 4 3 7 3" xfId="561"/>
    <cellStyle name="Normal 4 3 8" xfId="562"/>
    <cellStyle name="Normal 4 3 8 2" xfId="563"/>
    <cellStyle name="Normal 4 3 8 3" xfId="564"/>
    <cellStyle name="Normal 4 3 9" xfId="565"/>
    <cellStyle name="Normal 4 3 9 2" xfId="566"/>
    <cellStyle name="Normal 4 3 9 3" xfId="567"/>
    <cellStyle name="Normal 4 4" xfId="568"/>
    <cellStyle name="Normal 4 5" xfId="569"/>
    <cellStyle name="Normal 4_25.İL-EMOD-Öncelikli Yaşam" xfId="570"/>
    <cellStyle name="Normal 40" xfId="571"/>
    <cellStyle name="Normal 40 2" xfId="572"/>
    <cellStyle name="Normal 40 3" xfId="573"/>
    <cellStyle name="Normal 41" xfId="574"/>
    <cellStyle name="Normal 41 2" xfId="575"/>
    <cellStyle name="Normal 41 3" xfId="576"/>
    <cellStyle name="Normal 42" xfId="577"/>
    <cellStyle name="Normal 42 2" xfId="578"/>
    <cellStyle name="Normal 42 3" xfId="579"/>
    <cellStyle name="Normal 43" xfId="580"/>
    <cellStyle name="Normal 43 2" xfId="581"/>
    <cellStyle name="Normal 43 3" xfId="582"/>
    <cellStyle name="Normal 44" xfId="583"/>
    <cellStyle name="Normal 44 2" xfId="584"/>
    <cellStyle name="Normal 44 3" xfId="585"/>
    <cellStyle name="Normal 45" xfId="586"/>
    <cellStyle name="Normal 45 2" xfId="587"/>
    <cellStyle name="Normal 45 3" xfId="588"/>
    <cellStyle name="Normal 46" xfId="589"/>
    <cellStyle name="Normal 46 2" xfId="590"/>
    <cellStyle name="Normal 46 3" xfId="591"/>
    <cellStyle name="Normal 47" xfId="592"/>
    <cellStyle name="Normal 47 2" xfId="593"/>
    <cellStyle name="Normal 47 3" xfId="594"/>
    <cellStyle name="Normal 48" xfId="595"/>
    <cellStyle name="Normal 48 2" xfId="596"/>
    <cellStyle name="Normal 48 3" xfId="597"/>
    <cellStyle name="Normal 49" xfId="598"/>
    <cellStyle name="Normal 49 2" xfId="599"/>
    <cellStyle name="Normal 49 3" xfId="600"/>
    <cellStyle name="Normal 5" xfId="601"/>
    <cellStyle name="Normal 5 2" xfId="602"/>
    <cellStyle name="Normal 5 3" xfId="603"/>
    <cellStyle name="Normal 5 4" xfId="604"/>
    <cellStyle name="Normal 5 5" xfId="605"/>
    <cellStyle name="Normal 5 6" xfId="606"/>
    <cellStyle name="Normal 5 7" xfId="607"/>
    <cellStyle name="Normal 50" xfId="608"/>
    <cellStyle name="Normal 50 2" xfId="609"/>
    <cellStyle name="Normal 50 3" xfId="610"/>
    <cellStyle name="Normal 51" xfId="611"/>
    <cellStyle name="Normal 51 2" xfId="612"/>
    <cellStyle name="Normal 51 3" xfId="613"/>
    <cellStyle name="Normal 52" xfId="614"/>
    <cellStyle name="Normal 52 2" xfId="615"/>
    <cellStyle name="Normal 52 3" xfId="616"/>
    <cellStyle name="Normal 53" xfId="617"/>
    <cellStyle name="Normal 53 2" xfId="618"/>
    <cellStyle name="Normal 53 3" xfId="619"/>
    <cellStyle name="Normal 54" xfId="620"/>
    <cellStyle name="Normal 54 2" xfId="621"/>
    <cellStyle name="Normal 54 3" xfId="622"/>
    <cellStyle name="Normal 55" xfId="623"/>
    <cellStyle name="Normal 55 2" xfId="624"/>
    <cellStyle name="Normal 55 3" xfId="625"/>
    <cellStyle name="Normal 56" xfId="626"/>
    <cellStyle name="Normal 56 2" xfId="627"/>
    <cellStyle name="Normal 56 3" xfId="628"/>
    <cellStyle name="Normal 57" xfId="629"/>
    <cellStyle name="Normal 57 2" xfId="630"/>
    <cellStyle name="Normal 57 3" xfId="631"/>
    <cellStyle name="Normal 58" xfId="632"/>
    <cellStyle name="Normal 58 2" xfId="633"/>
    <cellStyle name="Normal 58 3" xfId="634"/>
    <cellStyle name="Normal 59" xfId="635"/>
    <cellStyle name="Normal 59 2" xfId="636"/>
    <cellStyle name="Normal 59 3" xfId="637"/>
    <cellStyle name="Normal 6" xfId="638"/>
    <cellStyle name="Normal 6 10" xfId="639"/>
    <cellStyle name="Normal 6 11" xfId="640"/>
    <cellStyle name="Normal 6 12" xfId="641"/>
    <cellStyle name="Normal 6 2" xfId="642"/>
    <cellStyle name="Normal 6 2 2" xfId="643"/>
    <cellStyle name="Normal 6 2 3" xfId="644"/>
    <cellStyle name="Normal 6 2 4" xfId="645"/>
    <cellStyle name="Normal 6 3" xfId="646"/>
    <cellStyle name="Normal 6 3 2" xfId="647"/>
    <cellStyle name="Normal 6 3 3" xfId="648"/>
    <cellStyle name="Normal 6 3 4" xfId="649"/>
    <cellStyle name="Normal 6 4" xfId="650"/>
    <cellStyle name="Normal 6 4 2" xfId="651"/>
    <cellStyle name="Normal 6 4 3" xfId="652"/>
    <cellStyle name="Normal 6 4 4" xfId="653"/>
    <cellStyle name="Normal 6 5" xfId="654"/>
    <cellStyle name="Normal 6 5 2" xfId="655"/>
    <cellStyle name="Normal 6 5 3" xfId="656"/>
    <cellStyle name="Normal 6 6" xfId="657"/>
    <cellStyle name="Normal 6 6 2" xfId="658"/>
    <cellStyle name="Normal 6 6 2 2" xfId="659"/>
    <cellStyle name="Normal 6 6 2 3" xfId="660"/>
    <cellStyle name="Normal 6 6 3" xfId="661"/>
    <cellStyle name="Normal 6 6 4" xfId="662"/>
    <cellStyle name="Normal 6 7" xfId="663"/>
    <cellStyle name="Normal 6 7 2" xfId="664"/>
    <cellStyle name="Normal 6 7 3" xfId="665"/>
    <cellStyle name="Normal 6 8" xfId="666"/>
    <cellStyle name="Normal 6 8 2" xfId="667"/>
    <cellStyle name="Normal 6 8 3" xfId="668"/>
    <cellStyle name="Normal 6 9" xfId="669"/>
    <cellStyle name="Normal 60" xfId="670"/>
    <cellStyle name="Normal 60 2" xfId="671"/>
    <cellStyle name="Normal 60 3" xfId="672"/>
    <cellStyle name="Normal 61" xfId="673"/>
    <cellStyle name="Normal 61 2" xfId="674"/>
    <cellStyle name="Normal 61 3" xfId="675"/>
    <cellStyle name="Normal 62" xfId="676"/>
    <cellStyle name="Normal 62 2" xfId="677"/>
    <cellStyle name="Normal 62 3" xfId="678"/>
    <cellStyle name="Normal 63" xfId="679"/>
    <cellStyle name="Normal 63 2" xfId="680"/>
    <cellStyle name="Normal 63 3" xfId="681"/>
    <cellStyle name="Normal 64" xfId="682"/>
    <cellStyle name="Normal 65" xfId="683"/>
    <cellStyle name="Normal 65 2" xfId="684"/>
    <cellStyle name="Normal 65 3" xfId="685"/>
    <cellStyle name="Normal 66" xfId="686"/>
    <cellStyle name="Normal 66 2" xfId="687"/>
    <cellStyle name="Normal 66 3" xfId="688"/>
    <cellStyle name="Normal 67" xfId="689"/>
    <cellStyle name="Normal 67 2" xfId="690"/>
    <cellStyle name="Normal 67 3" xfId="691"/>
    <cellStyle name="Normal 68" xfId="692"/>
    <cellStyle name="Normal 68 2" xfId="693"/>
    <cellStyle name="Normal 68 3" xfId="694"/>
    <cellStyle name="Normal 69" xfId="695"/>
    <cellStyle name="Normal 69 2" xfId="696"/>
    <cellStyle name="Normal 69 3" xfId="697"/>
    <cellStyle name="Normal 7" xfId="698"/>
    <cellStyle name="Normal 7 2" xfId="699"/>
    <cellStyle name="Normal 70" xfId="700"/>
    <cellStyle name="Normal 70 2" xfId="701"/>
    <cellStyle name="Normal 70 3" xfId="702"/>
    <cellStyle name="Normal 71" xfId="703"/>
    <cellStyle name="Normal 71 2" xfId="704"/>
    <cellStyle name="Normal 71 3" xfId="705"/>
    <cellStyle name="Normal 72" xfId="706"/>
    <cellStyle name="Normal 72 2" xfId="707"/>
    <cellStyle name="Normal 72 3" xfId="708"/>
    <cellStyle name="Normal 73" xfId="709"/>
    <cellStyle name="Normal 73 2" xfId="710"/>
    <cellStyle name="Normal 73 3" xfId="711"/>
    <cellStyle name="Normal 74" xfId="712"/>
    <cellStyle name="Normal 74 2" xfId="713"/>
    <cellStyle name="Normal 74 3" xfId="714"/>
    <cellStyle name="Normal 75" xfId="715"/>
    <cellStyle name="Normal 75 2" xfId="716"/>
    <cellStyle name="Normal 75 3" xfId="717"/>
    <cellStyle name="Normal 76" xfId="718"/>
    <cellStyle name="Normal 76 2" xfId="719"/>
    <cellStyle name="Normal 76 3" xfId="720"/>
    <cellStyle name="Normal 77" xfId="721"/>
    <cellStyle name="Normal 77 2" xfId="722"/>
    <cellStyle name="Normal 77 3" xfId="723"/>
    <cellStyle name="Normal 78" xfId="724"/>
    <cellStyle name="Normal 78 2" xfId="725"/>
    <cellStyle name="Normal 78 3" xfId="726"/>
    <cellStyle name="Normal 79" xfId="727"/>
    <cellStyle name="Normal 79 2" xfId="728"/>
    <cellStyle name="Normal 79 3" xfId="729"/>
    <cellStyle name="Normal 8" xfId="730"/>
    <cellStyle name="Normal 8 2" xfId="731"/>
    <cellStyle name="Normal 80" xfId="732"/>
    <cellStyle name="Normal 80 2" xfId="733"/>
    <cellStyle name="Normal 80 3" xfId="734"/>
    <cellStyle name="Normal 81" xfId="735"/>
    <cellStyle name="Normal 81 2" xfId="736"/>
    <cellStyle name="Normal 81 3" xfId="737"/>
    <cellStyle name="Normal 82" xfId="738"/>
    <cellStyle name="Normal 82 2" xfId="739"/>
    <cellStyle name="Normal 82 3" xfId="740"/>
    <cellStyle name="Normal 83" xfId="741"/>
    <cellStyle name="Normal 83 2" xfId="742"/>
    <cellStyle name="Normal 83 3" xfId="743"/>
    <cellStyle name="Normal 84" xfId="744"/>
    <cellStyle name="Normal 84 2" xfId="745"/>
    <cellStyle name="Normal 84 3" xfId="746"/>
    <cellStyle name="Normal 85" xfId="747"/>
    <cellStyle name="Normal 85 2" xfId="748"/>
    <cellStyle name="Normal 85 3" xfId="749"/>
    <cellStyle name="Normal 86" xfId="750"/>
    <cellStyle name="Normal 86 2" xfId="751"/>
    <cellStyle name="Normal 86 3" xfId="752"/>
    <cellStyle name="Normal 87" xfId="753"/>
    <cellStyle name="Normal 87 2" xfId="754"/>
    <cellStyle name="Normal 87 3" xfId="755"/>
    <cellStyle name="Normal 88" xfId="756"/>
    <cellStyle name="Normal 88 2" xfId="757"/>
    <cellStyle name="Normal 88 3" xfId="758"/>
    <cellStyle name="Normal 89" xfId="759"/>
    <cellStyle name="Normal 89 2" xfId="760"/>
    <cellStyle name="Normal 89 3" xfId="761"/>
    <cellStyle name="Normal 9" xfId="762"/>
    <cellStyle name="Normal 9 2" xfId="763"/>
    <cellStyle name="Normal 9 2 2" xfId="764"/>
    <cellStyle name="Normal 9 2 3" xfId="765"/>
    <cellStyle name="Normal 9 3" xfId="766"/>
    <cellStyle name="Normal 9 4" xfId="767"/>
    <cellStyle name="Normal 90" xfId="768"/>
    <cellStyle name="Normal 90 2" xfId="769"/>
    <cellStyle name="Normal 90 3" xfId="770"/>
    <cellStyle name="Normal 91" xfId="771"/>
    <cellStyle name="Normal 91 2" xfId="772"/>
    <cellStyle name="Normal 91 3" xfId="773"/>
    <cellStyle name="Normal 92" xfId="774"/>
    <cellStyle name="Normal 92 2" xfId="775"/>
    <cellStyle name="Normal 92 3" xfId="776"/>
    <cellStyle name="Normal 93" xfId="777"/>
    <cellStyle name="Normal 93 2" xfId="778"/>
    <cellStyle name="Normal 93 3" xfId="779"/>
    <cellStyle name="Normal 94" xfId="780"/>
    <cellStyle name="Normal 94 2" xfId="781"/>
    <cellStyle name="Normal 94 3" xfId="782"/>
    <cellStyle name="Normal 95" xfId="783"/>
    <cellStyle name="Normal 95 2" xfId="784"/>
    <cellStyle name="Normal 95 3" xfId="785"/>
    <cellStyle name="Normal 96" xfId="786"/>
    <cellStyle name="Normal 96 2" xfId="787"/>
    <cellStyle name="Normal 96 3" xfId="788"/>
    <cellStyle name="Normal 97" xfId="789"/>
    <cellStyle name="Normal 97 2" xfId="790"/>
    <cellStyle name="Normal 97 3" xfId="791"/>
    <cellStyle name="Normal 98" xfId="792"/>
    <cellStyle name="Normal 98 2" xfId="793"/>
    <cellStyle name="Normal 98 3" xfId="794"/>
    <cellStyle name="Normal 99" xfId="795"/>
    <cellStyle name="Normal_Sayfa2" xfId="7"/>
    <cellStyle name="Normal_TABLO-69" xfId="8"/>
    <cellStyle name="Not 2" xfId="797"/>
    <cellStyle name="Not 3" xfId="798"/>
    <cellStyle name="Not 3 2" xfId="799"/>
    <cellStyle name="Not 3_25.İL-EMOD-Öncelikli Yaşam" xfId="800"/>
    <cellStyle name="Not 4" xfId="801"/>
    <cellStyle name="Nötr" xfId="17" builtinId="28" customBuiltin="1"/>
    <cellStyle name="Nötr 2" xfId="802"/>
    <cellStyle name="Nötr 3" xfId="803"/>
    <cellStyle name="Nötr 4" xfId="804"/>
    <cellStyle name="Stil 1" xfId="805"/>
    <cellStyle name="Toplam 2" xfId="807"/>
    <cellStyle name="Toplam 3" xfId="808"/>
    <cellStyle name="Toplam 4" xfId="809"/>
    <cellStyle name="Toplam 5" xfId="806"/>
    <cellStyle name="Uyarı Metni" xfId="20" builtinId="11" customBuiltin="1"/>
    <cellStyle name="Uyarı Metni 2" xfId="810"/>
    <cellStyle name="Uyarı Metni 3" xfId="811"/>
    <cellStyle name="Uyarı Metni 4" xfId="812"/>
    <cellStyle name="Virgül" xfId="9" builtinId="3"/>
    <cellStyle name="Virgül 2" xfId="814"/>
    <cellStyle name="Virgül 2 2" xfId="10"/>
    <cellStyle name="Virgül 3" xfId="815"/>
    <cellStyle name="Virgül 3 2" xfId="816"/>
    <cellStyle name="Virgül 4" xfId="817"/>
    <cellStyle name="Virgül 4 2" xfId="818"/>
    <cellStyle name="Virgül 5" xfId="819"/>
    <cellStyle name="Virgül 6" xfId="820"/>
    <cellStyle name="Virgül 7" xfId="813"/>
    <cellStyle name="Virgül 7 2" xfId="876"/>
    <cellStyle name="Virgül 8" xfId="888"/>
    <cellStyle name="Virgül 8 2" xfId="893"/>
    <cellStyle name="Virgül 9" xfId="909"/>
    <cellStyle name="Vurgu1 2" xfId="822"/>
    <cellStyle name="Vurgu1 3" xfId="823"/>
    <cellStyle name="Vurgu1 4" xfId="824"/>
    <cellStyle name="Vurgu1 5" xfId="821"/>
    <cellStyle name="Vurgu2" xfId="22" builtinId="33" customBuiltin="1"/>
    <cellStyle name="Vurgu2 2" xfId="825"/>
    <cellStyle name="Vurgu2 3" xfId="826"/>
    <cellStyle name="Vurgu2 4" xfId="827"/>
    <cellStyle name="Vurgu3" xfId="25" builtinId="37" customBuiltin="1"/>
    <cellStyle name="Vurgu3 2" xfId="828"/>
    <cellStyle name="Vurgu3 3" xfId="829"/>
    <cellStyle name="Vurgu3 4" xfId="830"/>
    <cellStyle name="Vurgu4 2" xfId="832"/>
    <cellStyle name="Vurgu4 3" xfId="833"/>
    <cellStyle name="Vurgu4 4" xfId="834"/>
    <cellStyle name="Vurgu4 5" xfId="831"/>
    <cellStyle name="Vurgu5" xfId="26" builtinId="45" customBuiltin="1"/>
    <cellStyle name="Vurgu5 2" xfId="835"/>
    <cellStyle name="Vurgu5 3" xfId="836"/>
    <cellStyle name="Vurgu5 4" xfId="837"/>
    <cellStyle name="Vurgu6" xfId="28" builtinId="49" customBuiltin="1"/>
    <cellStyle name="Vurgu6 2" xfId="838"/>
    <cellStyle name="Vurgu6 3" xfId="839"/>
    <cellStyle name="Vurgu6 4" xfId="840"/>
    <cellStyle name="Yüzde" xfId="11" builtinId="5"/>
    <cellStyle name="Yüzde 2" xfId="841"/>
    <cellStyle name="Yüzde 2 2" xfId="842"/>
    <cellStyle name="Yüzde 2 3" xfId="843"/>
    <cellStyle name="Yüzde 3" xfId="844"/>
    <cellStyle name="Yüzde 4" xfId="845"/>
    <cellStyle name="Yüzde 4 2" xfId="846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130"/>
  <sheetViews>
    <sheetView tabSelected="1" zoomScale="80" zoomScaleNormal="80" workbookViewId="0">
      <pane ySplit="1" topLeftCell="A2" activePane="bottomLeft" state="frozen"/>
      <selection pane="bottomLeft" activeCell="P29" sqref="P29"/>
    </sheetView>
  </sheetViews>
  <sheetFormatPr defaultColWidth="8.85546875" defaultRowHeight="15"/>
  <cols>
    <col min="1" max="1" width="9.140625" style="6" customWidth="1"/>
    <col min="2" max="2" width="17.7109375" style="6" bestFit="1" customWidth="1"/>
    <col min="3" max="3" width="11.5703125" style="6" bestFit="1" customWidth="1"/>
    <col min="4" max="6" width="17.7109375" style="6" bestFit="1" customWidth="1"/>
    <col min="7" max="7" width="18" style="6" customWidth="1"/>
    <col min="8" max="8" width="17.7109375" style="6" bestFit="1" customWidth="1"/>
    <col min="9" max="9" width="11.42578125" style="6" bestFit="1" customWidth="1"/>
    <col min="10" max="10" width="9.85546875" style="6" bestFit="1" customWidth="1"/>
    <col min="11" max="11" width="9.140625" style="6" bestFit="1" customWidth="1"/>
    <col min="12" max="14" width="8.85546875" style="6"/>
    <col min="15" max="15" width="10.140625" style="6" bestFit="1" customWidth="1"/>
    <col min="16" max="16384" width="8.85546875" style="6"/>
  </cols>
  <sheetData>
    <row r="1" spans="1:53">
      <c r="A1" s="25" t="s">
        <v>0</v>
      </c>
      <c r="B1" s="27" t="s">
        <v>255</v>
      </c>
      <c r="C1" s="27" t="s">
        <v>256</v>
      </c>
      <c r="D1" s="27" t="s">
        <v>261</v>
      </c>
      <c r="E1" s="28" t="s">
        <v>282</v>
      </c>
      <c r="F1" s="27" t="s">
        <v>259</v>
      </c>
      <c r="G1" s="29" t="s">
        <v>260</v>
      </c>
      <c r="H1" s="27" t="s">
        <v>258</v>
      </c>
      <c r="I1" s="30" t="s">
        <v>257</v>
      </c>
    </row>
    <row r="2" spans="1:53">
      <c r="A2" s="32">
        <v>39722</v>
      </c>
      <c r="B2" s="36">
        <v>9119936</v>
      </c>
      <c r="C2" s="34">
        <f>(B2/$B$2)*100</f>
        <v>100</v>
      </c>
      <c r="D2" s="36">
        <v>1910373</v>
      </c>
      <c r="E2" s="34">
        <f t="shared" ref="E2:E65" si="0">(D2/$D$2)*100</f>
        <v>100</v>
      </c>
      <c r="F2" s="36">
        <v>1137405</v>
      </c>
      <c r="G2" s="34">
        <f>(F2/$F$2)*100</f>
        <v>100</v>
      </c>
      <c r="H2" s="36">
        <v>2187772</v>
      </c>
      <c r="I2" s="35">
        <f>(H2/$H$2)*100</f>
        <v>100</v>
      </c>
      <c r="J2" s="7"/>
      <c r="K2" s="16"/>
      <c r="O2" s="15"/>
      <c r="P2" s="8"/>
    </row>
    <row r="3" spans="1:53">
      <c r="A3" s="32">
        <v>39753</v>
      </c>
      <c r="B3" s="36">
        <v>9022823</v>
      </c>
      <c r="C3" s="34">
        <f t="shared" ref="C3:C66" si="1">(B3/$B$2)*100</f>
        <v>98.935157001101757</v>
      </c>
      <c r="D3" s="36">
        <v>1911654</v>
      </c>
      <c r="E3" s="34">
        <f t="shared" si="0"/>
        <v>100.06705496779948</v>
      </c>
      <c r="F3" s="36">
        <v>1140518</v>
      </c>
      <c r="G3" s="34">
        <f t="shared" ref="G3:G66" si="2">(F3/$F$2)*100</f>
        <v>100.27369318756291</v>
      </c>
      <c r="H3" s="36">
        <v>2199425</v>
      </c>
      <c r="I3" s="35">
        <f t="shared" ref="I3:I66" si="3">(H3/$H$2)*100</f>
        <v>100.53264234115804</v>
      </c>
      <c r="J3" s="7"/>
      <c r="K3" s="16"/>
      <c r="O3" s="15"/>
      <c r="P3" s="8"/>
    </row>
    <row r="4" spans="1:53">
      <c r="A4" s="32">
        <v>39783</v>
      </c>
      <c r="B4" s="36">
        <v>8802989</v>
      </c>
      <c r="C4" s="34">
        <f t="shared" si="1"/>
        <v>96.524679559154805</v>
      </c>
      <c r="D4" s="36">
        <v>1897864</v>
      </c>
      <c r="E4" s="34">
        <f t="shared" si="0"/>
        <v>99.345206407335112</v>
      </c>
      <c r="F4" s="36">
        <v>1141467</v>
      </c>
      <c r="G4" s="34">
        <f t="shared" si="2"/>
        <v>100.35712872723437</v>
      </c>
      <c r="H4" s="36">
        <v>2205676</v>
      </c>
      <c r="I4" s="35">
        <f t="shared" si="3"/>
        <v>100.81836681336081</v>
      </c>
      <c r="J4" s="7"/>
      <c r="K4" s="16"/>
      <c r="O4" s="15"/>
      <c r="P4" s="8"/>
    </row>
    <row r="5" spans="1:53">
      <c r="A5" s="32">
        <v>39814</v>
      </c>
      <c r="B5" s="36">
        <v>8481011</v>
      </c>
      <c r="C5" s="34">
        <f t="shared" si="1"/>
        <v>92.994194257503565</v>
      </c>
      <c r="D5" s="36">
        <v>1912296</v>
      </c>
      <c r="E5" s="34">
        <f t="shared" si="0"/>
        <v>100.10066097039687</v>
      </c>
      <c r="F5" s="36">
        <v>1144082</v>
      </c>
      <c r="G5" s="34">
        <f t="shared" si="2"/>
        <v>100.58703803834166</v>
      </c>
      <c r="H5" s="36">
        <v>2208984</v>
      </c>
      <c r="I5" s="35">
        <f t="shared" si="3"/>
        <v>100.96957086935933</v>
      </c>
      <c r="J5" s="7"/>
      <c r="K5" s="16"/>
      <c r="O5" s="15"/>
      <c r="P5" s="8"/>
    </row>
    <row r="6" spans="1:53">
      <c r="A6" s="32">
        <v>39845</v>
      </c>
      <c r="B6" s="36">
        <v>8362290</v>
      </c>
      <c r="C6" s="34">
        <f t="shared" si="1"/>
        <v>91.692419771366815</v>
      </c>
      <c r="D6" s="36">
        <v>1918636</v>
      </c>
      <c r="E6" s="34">
        <f t="shared" si="0"/>
        <v>100.43253333249579</v>
      </c>
      <c r="F6" s="36">
        <v>1146634</v>
      </c>
      <c r="G6" s="34">
        <f t="shared" si="2"/>
        <v>100.81140842531904</v>
      </c>
      <c r="H6" s="36">
        <v>2213460</v>
      </c>
      <c r="I6" s="35">
        <f t="shared" si="3"/>
        <v>101.17416257269953</v>
      </c>
      <c r="J6" s="7"/>
      <c r="K6" s="16"/>
      <c r="O6" s="15"/>
      <c r="P6" s="8"/>
    </row>
    <row r="7" spans="1:53">
      <c r="A7" s="32">
        <v>39873</v>
      </c>
      <c r="B7" s="36">
        <v>8410234</v>
      </c>
      <c r="C7" s="34">
        <f t="shared" si="1"/>
        <v>92.218125214913798</v>
      </c>
      <c r="D7" s="36">
        <v>1916016</v>
      </c>
      <c r="E7" s="34">
        <f t="shared" si="0"/>
        <v>100.29538734058741</v>
      </c>
      <c r="F7" s="36">
        <v>1150295</v>
      </c>
      <c r="G7" s="34">
        <f t="shared" si="2"/>
        <v>101.13328146086926</v>
      </c>
      <c r="H7" s="36">
        <v>2279020</v>
      </c>
      <c r="I7" s="35">
        <f t="shared" si="3"/>
        <v>104.17081853136432</v>
      </c>
      <c r="J7" s="7"/>
      <c r="K7" s="16"/>
      <c r="O7" s="15"/>
      <c r="P7" s="8"/>
    </row>
    <row r="8" spans="1:53">
      <c r="A8" s="32">
        <v>39904</v>
      </c>
      <c r="B8" s="36">
        <v>8503053</v>
      </c>
      <c r="C8" s="34">
        <f t="shared" si="1"/>
        <v>93.235884550067013</v>
      </c>
      <c r="D8" s="36">
        <v>1931510</v>
      </c>
      <c r="E8" s="34">
        <f t="shared" si="0"/>
        <v>101.10643314159067</v>
      </c>
      <c r="F8" s="36">
        <v>1149546</v>
      </c>
      <c r="G8" s="34">
        <f t="shared" si="2"/>
        <v>101.06742980732457</v>
      </c>
      <c r="H8" s="36">
        <v>2271908</v>
      </c>
      <c r="I8" s="35">
        <f t="shared" si="3"/>
        <v>103.84573895268794</v>
      </c>
      <c r="J8" s="7"/>
      <c r="K8" s="16"/>
      <c r="O8" s="15"/>
      <c r="P8" s="8"/>
    </row>
    <row r="9" spans="1:53">
      <c r="A9" s="32">
        <v>39934</v>
      </c>
      <c r="B9" s="36">
        <v>8674726</v>
      </c>
      <c r="C9" s="34">
        <f t="shared" si="1"/>
        <v>95.118277145804527</v>
      </c>
      <c r="D9" s="36">
        <v>1945342</v>
      </c>
      <c r="E9" s="34">
        <f t="shared" si="0"/>
        <v>101.83048022558945</v>
      </c>
      <c r="F9" s="36">
        <v>1153672</v>
      </c>
      <c r="G9" s="34">
        <f t="shared" si="2"/>
        <v>101.4301853781195</v>
      </c>
      <c r="H9" s="36">
        <v>2270276</v>
      </c>
      <c r="I9" s="35">
        <f t="shared" si="3"/>
        <v>103.77114251393655</v>
      </c>
      <c r="J9" s="7"/>
      <c r="K9" s="16"/>
      <c r="O9" s="15"/>
      <c r="P9" s="8"/>
    </row>
    <row r="10" spans="1:53">
      <c r="A10" s="32">
        <v>39965</v>
      </c>
      <c r="B10" s="36">
        <v>8922743</v>
      </c>
      <c r="C10" s="34">
        <f t="shared" si="1"/>
        <v>97.837780879164058</v>
      </c>
      <c r="D10" s="36">
        <v>1894680</v>
      </c>
      <c r="E10" s="34">
        <f t="shared" si="0"/>
        <v>99.178537385107518</v>
      </c>
      <c r="F10" s="36">
        <v>1158562</v>
      </c>
      <c r="G10" s="34">
        <f t="shared" si="2"/>
        <v>101.86011139391861</v>
      </c>
      <c r="H10" s="36">
        <v>2271485</v>
      </c>
      <c r="I10" s="35">
        <f t="shared" si="3"/>
        <v>103.82640421396745</v>
      </c>
      <c r="J10" s="7"/>
      <c r="K10" s="16"/>
      <c r="O10" s="15"/>
      <c r="P10" s="8"/>
    </row>
    <row r="11" spans="1:53">
      <c r="A11" s="32">
        <v>39995</v>
      </c>
      <c r="B11" s="36">
        <v>9013349</v>
      </c>
      <c r="C11" s="34">
        <f t="shared" si="1"/>
        <v>98.831274693155748</v>
      </c>
      <c r="D11" s="36">
        <v>1830370</v>
      </c>
      <c r="E11" s="34">
        <f t="shared" si="0"/>
        <v>95.812179087539448</v>
      </c>
      <c r="F11" s="36">
        <v>1049015</v>
      </c>
      <c r="G11" s="34">
        <f t="shared" si="2"/>
        <v>92.228801526281316</v>
      </c>
      <c r="H11" s="36">
        <v>2260614</v>
      </c>
      <c r="I11" s="35">
        <f t="shared" si="3"/>
        <v>103.32950599971112</v>
      </c>
      <c r="J11" s="7"/>
      <c r="K11" s="16"/>
      <c r="O11" s="15"/>
      <c r="P11" s="8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</row>
    <row r="12" spans="1:53">
      <c r="A12" s="32">
        <v>40026</v>
      </c>
      <c r="B12" s="36">
        <v>8977653</v>
      </c>
      <c r="C12" s="34">
        <f t="shared" si="1"/>
        <v>98.439868437673255</v>
      </c>
      <c r="D12" s="36">
        <v>1786003</v>
      </c>
      <c r="E12" s="34">
        <f t="shared" si="0"/>
        <v>93.489753048226703</v>
      </c>
      <c r="F12" s="36">
        <v>1053385</v>
      </c>
      <c r="G12" s="34">
        <f t="shared" si="2"/>
        <v>92.613009438150883</v>
      </c>
      <c r="H12" s="36">
        <v>2248048</v>
      </c>
      <c r="I12" s="35">
        <f t="shared" si="3"/>
        <v>102.75513170476631</v>
      </c>
      <c r="J12" s="7"/>
      <c r="K12" s="16"/>
      <c r="O12" s="15"/>
      <c r="P12" s="8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</row>
    <row r="13" spans="1:53">
      <c r="A13" s="32">
        <v>40057</v>
      </c>
      <c r="B13" s="36">
        <v>8950211</v>
      </c>
      <c r="C13" s="34">
        <f t="shared" si="1"/>
        <v>98.138967203278611</v>
      </c>
      <c r="D13" s="36">
        <v>1820914</v>
      </c>
      <c r="E13" s="34">
        <f t="shared" si="0"/>
        <v>95.317197217506731</v>
      </c>
      <c r="F13" s="36">
        <v>1059182</v>
      </c>
      <c r="G13" s="34">
        <f t="shared" si="2"/>
        <v>93.122678377534825</v>
      </c>
      <c r="H13" s="36">
        <v>2262750</v>
      </c>
      <c r="I13" s="35">
        <f t="shared" si="3"/>
        <v>103.42713957395927</v>
      </c>
      <c r="J13" s="7"/>
      <c r="K13" s="16"/>
      <c r="O13" s="15"/>
      <c r="P13" s="8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</row>
    <row r="14" spans="1:53">
      <c r="A14" s="32">
        <v>40087</v>
      </c>
      <c r="B14" s="36">
        <v>9046769</v>
      </c>
      <c r="C14" s="34">
        <f t="shared" si="1"/>
        <v>99.197724633155318</v>
      </c>
      <c r="D14" s="36">
        <v>1831341</v>
      </c>
      <c r="E14" s="34">
        <f t="shared" si="0"/>
        <v>95.863006857823052</v>
      </c>
      <c r="F14" s="36">
        <v>1061647</v>
      </c>
      <c r="G14" s="34">
        <f t="shared" si="2"/>
        <v>93.339399774047067</v>
      </c>
      <c r="H14" s="36">
        <v>2279402</v>
      </c>
      <c r="I14" s="35">
        <f t="shared" si="3"/>
        <v>104.1882792173956</v>
      </c>
      <c r="J14" s="7"/>
      <c r="K14" s="16"/>
    </row>
    <row r="15" spans="1:53">
      <c r="A15" s="32">
        <v>40118</v>
      </c>
      <c r="B15" s="36">
        <v>8975981</v>
      </c>
      <c r="C15" s="34">
        <f t="shared" si="1"/>
        <v>98.42153497568404</v>
      </c>
      <c r="D15" s="36">
        <v>1833978</v>
      </c>
      <c r="E15" s="34">
        <f t="shared" si="0"/>
        <v>96.001042728304881</v>
      </c>
      <c r="F15" s="36">
        <v>1066653</v>
      </c>
      <c r="G15" s="34">
        <f t="shared" si="2"/>
        <v>93.779524443799701</v>
      </c>
      <c r="H15" s="36">
        <v>2266276</v>
      </c>
      <c r="I15" s="35">
        <f t="shared" si="3"/>
        <v>103.58830810523216</v>
      </c>
      <c r="J15" s="7"/>
      <c r="K15" s="16"/>
      <c r="O15" s="15"/>
      <c r="P15" s="8"/>
    </row>
    <row r="16" spans="1:53">
      <c r="A16" s="32">
        <v>40148</v>
      </c>
      <c r="B16" s="36">
        <v>9030202</v>
      </c>
      <c r="C16" s="34">
        <f t="shared" si="1"/>
        <v>99.016067656615135</v>
      </c>
      <c r="D16" s="36">
        <v>1832133</v>
      </c>
      <c r="E16" s="34">
        <f t="shared" si="0"/>
        <v>95.904464730186206</v>
      </c>
      <c r="F16" s="36">
        <v>1016692</v>
      </c>
      <c r="G16" s="34">
        <f t="shared" si="2"/>
        <v>89.386981769906058</v>
      </c>
      <c r="H16" s="36">
        <v>2241418</v>
      </c>
      <c r="I16" s="35">
        <f t="shared" si="3"/>
        <v>102.4520836723388</v>
      </c>
      <c r="J16" s="7"/>
      <c r="K16" s="16"/>
      <c r="O16" s="15"/>
      <c r="P16" s="8"/>
    </row>
    <row r="17" spans="1:16">
      <c r="A17" s="32">
        <v>40179</v>
      </c>
      <c r="B17" s="36">
        <v>8874966</v>
      </c>
      <c r="C17" s="34">
        <f t="shared" si="1"/>
        <v>97.31390658881817</v>
      </c>
      <c r="D17" s="36">
        <v>1829450</v>
      </c>
      <c r="E17" s="34">
        <f t="shared" si="0"/>
        <v>95.76402095297621</v>
      </c>
      <c r="F17" s="36">
        <v>1023665</v>
      </c>
      <c r="G17" s="34">
        <f t="shared" si="2"/>
        <v>90.000043959715313</v>
      </c>
      <c r="H17" s="36">
        <v>2224741</v>
      </c>
      <c r="I17" s="35">
        <f t="shared" si="3"/>
        <v>101.68980131384806</v>
      </c>
      <c r="J17" s="7"/>
      <c r="K17" s="16"/>
      <c r="O17" s="15"/>
      <c r="P17" s="8"/>
    </row>
    <row r="18" spans="1:16">
      <c r="A18" s="32">
        <v>40210</v>
      </c>
      <c r="B18" s="36">
        <v>8900113</v>
      </c>
      <c r="C18" s="34">
        <f t="shared" si="1"/>
        <v>97.589643172934544</v>
      </c>
      <c r="D18" s="36">
        <v>1836308</v>
      </c>
      <c r="E18" s="34">
        <f t="shared" si="0"/>
        <v>96.123008438666176</v>
      </c>
      <c r="F18" s="36">
        <v>1036251</v>
      </c>
      <c r="G18" s="34">
        <f t="shared" si="2"/>
        <v>91.106597913671919</v>
      </c>
      <c r="H18" s="36">
        <v>2232394</v>
      </c>
      <c r="I18" s="35">
        <f t="shared" si="3"/>
        <v>102.03960924630171</v>
      </c>
      <c r="J18" s="7"/>
      <c r="K18" s="16"/>
      <c r="O18" s="15"/>
      <c r="P18" s="8"/>
    </row>
    <row r="19" spans="1:16">
      <c r="A19" s="32">
        <v>40238</v>
      </c>
      <c r="B19" s="36">
        <v>9136036</v>
      </c>
      <c r="C19" s="34">
        <f t="shared" si="1"/>
        <v>100.17653632657071</v>
      </c>
      <c r="D19" s="36">
        <v>1836519</v>
      </c>
      <c r="E19" s="34">
        <f t="shared" si="0"/>
        <v>96.134053402136658</v>
      </c>
      <c r="F19" s="36">
        <v>1044023</v>
      </c>
      <c r="G19" s="34">
        <f t="shared" si="2"/>
        <v>91.789907728557552</v>
      </c>
      <c r="H19" s="36">
        <v>2233661</v>
      </c>
      <c r="I19" s="35">
        <f t="shared" si="3"/>
        <v>102.09752204525884</v>
      </c>
      <c r="J19" s="7"/>
      <c r="K19" s="16"/>
      <c r="O19" s="15"/>
      <c r="P19" s="8"/>
    </row>
    <row r="20" spans="1:16">
      <c r="A20" s="32">
        <v>40269</v>
      </c>
      <c r="B20" s="36">
        <v>9361665</v>
      </c>
      <c r="C20" s="34">
        <f t="shared" si="1"/>
        <v>102.65055588109391</v>
      </c>
      <c r="D20" s="36">
        <v>1840882</v>
      </c>
      <c r="E20" s="34">
        <f t="shared" si="0"/>
        <v>96.362438120723027</v>
      </c>
      <c r="F20" s="36">
        <v>1049270</v>
      </c>
      <c r="G20" s="34">
        <f t="shared" si="2"/>
        <v>92.251220981092928</v>
      </c>
      <c r="H20" s="36">
        <v>2228659</v>
      </c>
      <c r="I20" s="35">
        <f t="shared" si="3"/>
        <v>101.86888761717401</v>
      </c>
      <c r="J20" s="7"/>
      <c r="K20" s="16"/>
      <c r="O20" s="15"/>
      <c r="P20" s="8"/>
    </row>
    <row r="21" spans="1:16">
      <c r="A21" s="32">
        <v>40299</v>
      </c>
      <c r="B21" s="36">
        <v>9604589</v>
      </c>
      <c r="C21" s="34">
        <f t="shared" si="1"/>
        <v>105.31421492431525</v>
      </c>
      <c r="D21" s="36">
        <v>1850444</v>
      </c>
      <c r="E21" s="34">
        <f t="shared" si="0"/>
        <v>96.862968645390197</v>
      </c>
      <c r="F21" s="36">
        <v>1047511</v>
      </c>
      <c r="G21" s="34">
        <f t="shared" si="2"/>
        <v>92.096570702608133</v>
      </c>
      <c r="H21" s="36">
        <v>2220134</v>
      </c>
      <c r="I21" s="35">
        <f t="shared" si="3"/>
        <v>101.47922178362279</v>
      </c>
      <c r="J21" s="7"/>
      <c r="K21" s="16"/>
      <c r="O21" s="15"/>
      <c r="P21" s="8"/>
    </row>
    <row r="22" spans="1:16">
      <c r="A22" s="32">
        <v>40330</v>
      </c>
      <c r="B22" s="36">
        <v>9743072</v>
      </c>
      <c r="C22" s="34">
        <f t="shared" si="1"/>
        <v>106.83267952757562</v>
      </c>
      <c r="D22" s="36">
        <v>1849129</v>
      </c>
      <c r="E22" s="34">
        <f t="shared" si="0"/>
        <v>96.794133920443798</v>
      </c>
      <c r="F22" s="36">
        <v>1054916</v>
      </c>
      <c r="G22" s="34">
        <f t="shared" si="2"/>
        <v>92.747614086451179</v>
      </c>
      <c r="H22" s="36">
        <v>2250200</v>
      </c>
      <c r="I22" s="35">
        <f t="shared" si="3"/>
        <v>102.85349661664927</v>
      </c>
      <c r="J22" s="7"/>
      <c r="K22" s="16"/>
      <c r="O22" s="15"/>
      <c r="P22" s="8"/>
    </row>
    <row r="23" spans="1:16">
      <c r="A23" s="32">
        <v>40360</v>
      </c>
      <c r="B23" s="36">
        <v>9976855</v>
      </c>
      <c r="C23" s="34">
        <f t="shared" si="1"/>
        <v>109.39610760426388</v>
      </c>
      <c r="D23" s="36">
        <v>1859828.0926363636</v>
      </c>
      <c r="E23" s="34">
        <f t="shared" si="0"/>
        <v>97.354186467059762</v>
      </c>
      <c r="F23" s="36">
        <v>1068099</v>
      </c>
      <c r="G23" s="34">
        <f t="shared" si="2"/>
        <v>93.906655940496137</v>
      </c>
      <c r="H23" s="36">
        <v>2238882</v>
      </c>
      <c r="I23" s="35">
        <f t="shared" si="3"/>
        <v>102.33616665722023</v>
      </c>
      <c r="J23" s="7"/>
      <c r="K23" s="16"/>
      <c r="O23" s="15"/>
      <c r="P23" s="8"/>
    </row>
    <row r="24" spans="1:16">
      <c r="A24" s="32">
        <v>40391</v>
      </c>
      <c r="B24" s="36">
        <v>9937919</v>
      </c>
      <c r="C24" s="34">
        <f t="shared" si="1"/>
        <v>108.96917478368269</v>
      </c>
      <c r="D24" s="36">
        <v>1861234</v>
      </c>
      <c r="E24" s="34">
        <f t="shared" si="0"/>
        <v>97.427779810539619</v>
      </c>
      <c r="F24" s="36">
        <v>1075781</v>
      </c>
      <c r="G24" s="34">
        <f t="shared" si="2"/>
        <v>94.582053006624733</v>
      </c>
      <c r="H24" s="36">
        <v>2244534</v>
      </c>
      <c r="I24" s="35">
        <f t="shared" si="3"/>
        <v>102.59451167671952</v>
      </c>
      <c r="J24" s="7"/>
      <c r="K24" s="16"/>
      <c r="O24" s="8"/>
    </row>
    <row r="25" spans="1:16">
      <c r="A25" s="32">
        <v>40422</v>
      </c>
      <c r="B25" s="36">
        <v>9959685</v>
      </c>
      <c r="C25" s="34">
        <f t="shared" si="1"/>
        <v>109.20783873921923</v>
      </c>
      <c r="D25" s="36">
        <v>1817693.7794000001</v>
      </c>
      <c r="E25" s="34">
        <f t="shared" si="0"/>
        <v>95.14863219905223</v>
      </c>
      <c r="F25" s="36">
        <v>1083929</v>
      </c>
      <c r="G25" s="34">
        <f t="shared" si="2"/>
        <v>95.298420527428661</v>
      </c>
      <c r="H25" s="36">
        <v>2246537</v>
      </c>
      <c r="I25" s="35">
        <f t="shared" si="3"/>
        <v>102.68606600687824</v>
      </c>
      <c r="J25" s="7"/>
      <c r="K25" s="16"/>
      <c r="M25" s="12"/>
      <c r="N25" s="18"/>
      <c r="O25" s="18"/>
    </row>
    <row r="26" spans="1:16">
      <c r="A26" s="32">
        <v>40452</v>
      </c>
      <c r="B26" s="36">
        <v>9992591</v>
      </c>
      <c r="C26" s="34">
        <f t="shared" si="1"/>
        <v>109.56865267475561</v>
      </c>
      <c r="D26" s="36">
        <v>1824281.3330515001</v>
      </c>
      <c r="E26" s="34">
        <f t="shared" si="0"/>
        <v>95.493462954695246</v>
      </c>
      <c r="F26" s="36">
        <v>1089543</v>
      </c>
      <c r="G26" s="34">
        <f t="shared" si="2"/>
        <v>95.792000211006638</v>
      </c>
      <c r="H26" s="36">
        <v>2263441</v>
      </c>
      <c r="I26" s="35">
        <f t="shared" si="3"/>
        <v>103.45872421806294</v>
      </c>
      <c r="J26" s="7"/>
      <c r="K26" s="16"/>
      <c r="O26" s="15"/>
      <c r="P26" s="8"/>
    </row>
    <row r="27" spans="1:16">
      <c r="A27" s="32">
        <v>40483</v>
      </c>
      <c r="B27" s="36">
        <v>9914876</v>
      </c>
      <c r="C27" s="34">
        <f t="shared" si="1"/>
        <v>108.71650853690203</v>
      </c>
      <c r="D27" s="36">
        <v>1832451.5024645755</v>
      </c>
      <c r="E27" s="34">
        <f t="shared" si="0"/>
        <v>95.921136995998964</v>
      </c>
      <c r="F27" s="36">
        <v>1095643</v>
      </c>
      <c r="G27" s="34">
        <f t="shared" si="2"/>
        <v>96.328308737872618</v>
      </c>
      <c r="H27" s="36">
        <v>2260299</v>
      </c>
      <c r="I27" s="35">
        <f t="shared" si="3"/>
        <v>103.31510779002566</v>
      </c>
      <c r="J27" s="7"/>
      <c r="K27" s="16"/>
      <c r="O27" s="15"/>
      <c r="P27" s="8"/>
    </row>
    <row r="28" spans="1:16">
      <c r="A28" s="32">
        <v>40513</v>
      </c>
      <c r="B28" s="36">
        <v>10030810</v>
      </c>
      <c r="C28" s="34">
        <f t="shared" si="1"/>
        <v>109.98772359806033</v>
      </c>
      <c r="D28" s="36">
        <v>1862191.7550279992</v>
      </c>
      <c r="E28" s="34">
        <f t="shared" si="0"/>
        <v>97.477914262188548</v>
      </c>
      <c r="F28" s="36">
        <v>1101131</v>
      </c>
      <c r="G28" s="34">
        <f t="shared" si="2"/>
        <v>96.810810573190736</v>
      </c>
      <c r="H28" s="36">
        <v>2282511</v>
      </c>
      <c r="I28" s="35">
        <f t="shared" si="3"/>
        <v>104.33038726156107</v>
      </c>
      <c r="J28" s="7"/>
      <c r="K28" s="16"/>
      <c r="O28" s="15"/>
      <c r="P28" s="8"/>
    </row>
    <row r="29" spans="1:16">
      <c r="A29" s="32">
        <v>40544</v>
      </c>
      <c r="B29" s="36">
        <v>9960858</v>
      </c>
      <c r="C29" s="34">
        <f t="shared" si="1"/>
        <v>109.22070067158367</v>
      </c>
      <c r="D29" s="36">
        <v>1876534.0000000005</v>
      </c>
      <c r="E29" s="34">
        <f t="shared" si="0"/>
        <v>98.228670526645871</v>
      </c>
      <c r="F29" s="36">
        <v>1115031</v>
      </c>
      <c r="G29" s="34">
        <f t="shared" si="2"/>
        <v>98.032890659000088</v>
      </c>
      <c r="H29" s="36">
        <v>2287486</v>
      </c>
      <c r="I29" s="35">
        <f t="shared" si="3"/>
        <v>104.55778755738716</v>
      </c>
      <c r="J29" s="7"/>
      <c r="K29" s="16"/>
      <c r="O29" s="15"/>
      <c r="P29" s="8"/>
    </row>
    <row r="30" spans="1:16">
      <c r="A30" s="32">
        <v>40575</v>
      </c>
      <c r="B30" s="36">
        <v>9970036</v>
      </c>
      <c r="C30" s="34">
        <f t="shared" si="1"/>
        <v>109.32133734271821</v>
      </c>
      <c r="D30" s="36">
        <v>1883401.7738148256</v>
      </c>
      <c r="E30" s="34">
        <f t="shared" si="0"/>
        <v>98.588169630476642</v>
      </c>
      <c r="F30" s="36">
        <v>1144364</v>
      </c>
      <c r="G30" s="34">
        <f t="shared" si="2"/>
        <v>100.61183131778037</v>
      </c>
      <c r="H30" s="36">
        <v>2301439</v>
      </c>
      <c r="I30" s="35">
        <f t="shared" si="3"/>
        <v>105.19555968355021</v>
      </c>
      <c r="J30" s="7"/>
      <c r="K30" s="16"/>
      <c r="O30" s="15"/>
      <c r="P30" s="8"/>
    </row>
    <row r="31" spans="1:16">
      <c r="A31" s="32">
        <v>40603</v>
      </c>
      <c r="B31" s="36">
        <v>10252034</v>
      </c>
      <c r="C31" s="34">
        <f t="shared" si="1"/>
        <v>112.41344237503421</v>
      </c>
      <c r="D31" s="36">
        <v>1901118.7959576449</v>
      </c>
      <c r="E31" s="34">
        <f t="shared" si="0"/>
        <v>99.515581300491846</v>
      </c>
      <c r="F31" s="36">
        <v>1157888</v>
      </c>
      <c r="G31" s="34">
        <f t="shared" si="2"/>
        <v>101.80085369767144</v>
      </c>
      <c r="H31" s="36">
        <v>2306478</v>
      </c>
      <c r="I31" s="35">
        <f t="shared" si="3"/>
        <v>105.42588532991554</v>
      </c>
      <c r="J31" s="7"/>
      <c r="K31" s="16"/>
      <c r="O31" s="15"/>
      <c r="P31" s="8"/>
    </row>
    <row r="32" spans="1:16">
      <c r="A32" s="32">
        <v>40634</v>
      </c>
      <c r="B32" s="36">
        <v>10511792</v>
      </c>
      <c r="C32" s="34">
        <f t="shared" si="1"/>
        <v>115.26168604691962</v>
      </c>
      <c r="D32" s="36">
        <v>1906281.7196028521</v>
      </c>
      <c r="E32" s="34">
        <f t="shared" si="0"/>
        <v>99.785838660976268</v>
      </c>
      <c r="F32" s="36">
        <v>1195761</v>
      </c>
      <c r="G32" s="34">
        <f t="shared" si="2"/>
        <v>105.13062629406411</v>
      </c>
      <c r="H32" s="36">
        <v>2305863</v>
      </c>
      <c r="I32" s="35">
        <f t="shared" si="3"/>
        <v>105.39777453957726</v>
      </c>
      <c r="J32" s="7"/>
      <c r="K32" s="16"/>
      <c r="O32" s="15"/>
      <c r="P32" s="8"/>
    </row>
    <row r="33" spans="1:16">
      <c r="A33" s="32">
        <v>40664</v>
      </c>
      <c r="B33" s="36">
        <v>10771209</v>
      </c>
      <c r="C33" s="34">
        <f t="shared" si="1"/>
        <v>118.10619065747829</v>
      </c>
      <c r="D33" s="36">
        <v>1885039.9718485156</v>
      </c>
      <c r="E33" s="34">
        <f t="shared" si="0"/>
        <v>98.673922414550219</v>
      </c>
      <c r="F33" s="36">
        <v>1218210</v>
      </c>
      <c r="G33" s="34">
        <f t="shared" si="2"/>
        <v>107.10432959236155</v>
      </c>
      <c r="H33" s="36">
        <v>2312096</v>
      </c>
      <c r="I33" s="35">
        <f t="shared" si="3"/>
        <v>105.68267625694085</v>
      </c>
      <c r="J33" s="7"/>
      <c r="K33" s="16"/>
      <c r="O33" s="15"/>
      <c r="P33" s="8"/>
    </row>
    <row r="34" spans="1:16">
      <c r="A34" s="32">
        <v>40695</v>
      </c>
      <c r="B34" s="36">
        <v>11045909</v>
      </c>
      <c r="C34" s="34">
        <f t="shared" si="1"/>
        <v>121.1182731984084</v>
      </c>
      <c r="D34" s="36">
        <v>1889623.9999999995</v>
      </c>
      <c r="E34" s="34">
        <f t="shared" si="0"/>
        <v>98.913877028203373</v>
      </c>
      <c r="F34" s="36">
        <v>1199684</v>
      </c>
      <c r="G34" s="34">
        <f t="shared" si="2"/>
        <v>105.47553422044038</v>
      </c>
      <c r="H34" s="36">
        <v>2370551</v>
      </c>
      <c r="I34" s="35">
        <f t="shared" si="3"/>
        <v>108.3545725971445</v>
      </c>
      <c r="J34" s="7"/>
      <c r="K34" s="16"/>
      <c r="O34" s="15"/>
      <c r="P34" s="8"/>
    </row>
    <row r="35" spans="1:16">
      <c r="A35" s="32">
        <v>40725</v>
      </c>
      <c r="B35" s="36">
        <v>11112453</v>
      </c>
      <c r="C35" s="34">
        <f t="shared" si="1"/>
        <v>121.84792744159607</v>
      </c>
      <c r="D35" s="36">
        <v>1868398.0000000002</v>
      </c>
      <c r="E35" s="34">
        <f t="shared" si="0"/>
        <v>97.802785110551724</v>
      </c>
      <c r="F35" s="36">
        <v>1184844</v>
      </c>
      <c r="G35" s="34">
        <f t="shared" si="2"/>
        <v>104.1708098698353</v>
      </c>
      <c r="H35" s="36">
        <v>2376533</v>
      </c>
      <c r="I35" s="35">
        <f t="shared" si="3"/>
        <v>108.62800145536188</v>
      </c>
      <c r="J35" s="7"/>
      <c r="K35" s="16"/>
      <c r="O35" s="15"/>
      <c r="P35" s="8"/>
    </row>
    <row r="36" spans="1:16">
      <c r="A36" s="32">
        <v>40756</v>
      </c>
      <c r="B36" s="36">
        <v>10886860</v>
      </c>
      <c r="C36" s="34">
        <f t="shared" si="1"/>
        <v>119.37430262668509</v>
      </c>
      <c r="D36" s="36">
        <v>1876833</v>
      </c>
      <c r="E36" s="34">
        <f t="shared" si="0"/>
        <v>98.244321920378894</v>
      </c>
      <c r="F36" s="36">
        <v>1166692</v>
      </c>
      <c r="G36" s="34">
        <f t="shared" si="2"/>
        <v>102.57489636497115</v>
      </c>
      <c r="H36" s="36">
        <v>2509484</v>
      </c>
      <c r="I36" s="35">
        <f t="shared" si="3"/>
        <v>114.70500582327591</v>
      </c>
      <c r="J36" s="7"/>
      <c r="K36" s="16"/>
      <c r="O36" s="15"/>
      <c r="P36" s="8"/>
    </row>
    <row r="37" spans="1:16">
      <c r="A37" s="32">
        <v>40787</v>
      </c>
      <c r="B37" s="36">
        <v>11061597</v>
      </c>
      <c r="C37" s="34">
        <f t="shared" si="1"/>
        <v>121.29029194941718</v>
      </c>
      <c r="D37" s="36">
        <v>1864766</v>
      </c>
      <c r="E37" s="34">
        <f t="shared" si="0"/>
        <v>97.612665170623742</v>
      </c>
      <c r="F37" s="36">
        <v>1155959</v>
      </c>
      <c r="G37" s="34">
        <f t="shared" si="2"/>
        <v>101.63125711597891</v>
      </c>
      <c r="H37" s="36">
        <v>2537648</v>
      </c>
      <c r="I37" s="35">
        <f t="shared" si="3"/>
        <v>115.99234289496346</v>
      </c>
      <c r="J37" s="7"/>
      <c r="K37" s="16"/>
      <c r="O37" s="15"/>
      <c r="P37" s="8"/>
    </row>
    <row r="38" spans="1:16">
      <c r="A38" s="32">
        <v>40817</v>
      </c>
      <c r="B38" s="36">
        <v>11078121</v>
      </c>
      <c r="C38" s="34">
        <f t="shared" si="1"/>
        <v>121.47147743142057</v>
      </c>
      <c r="D38" s="36">
        <v>1869097</v>
      </c>
      <c r="E38" s="34">
        <f t="shared" si="0"/>
        <v>97.839374823660094</v>
      </c>
      <c r="F38" s="36">
        <v>1154076</v>
      </c>
      <c r="G38" s="34">
        <f t="shared" si="2"/>
        <v>101.46570482809554</v>
      </c>
      <c r="H38" s="36">
        <v>2579366</v>
      </c>
      <c r="I38" s="35">
        <f t="shared" si="3"/>
        <v>117.8992143605458</v>
      </c>
      <c r="J38" s="7"/>
      <c r="K38" s="16"/>
      <c r="O38" s="15"/>
      <c r="P38" s="8"/>
    </row>
    <row r="39" spans="1:16">
      <c r="A39" s="32">
        <v>40848</v>
      </c>
      <c r="B39" s="36">
        <v>10984191</v>
      </c>
      <c r="C39" s="34">
        <f t="shared" si="1"/>
        <v>120.44153599323504</v>
      </c>
      <c r="D39" s="36">
        <v>1878909</v>
      </c>
      <c r="E39" s="34">
        <f t="shared" si="0"/>
        <v>98.352991797936838</v>
      </c>
      <c r="F39" s="36">
        <v>1142647</v>
      </c>
      <c r="G39" s="34">
        <f t="shared" si="2"/>
        <v>100.46087365538222</v>
      </c>
      <c r="H39" s="36">
        <v>2543634</v>
      </c>
      <c r="I39" s="35">
        <f t="shared" si="3"/>
        <v>116.26595458758958</v>
      </c>
      <c r="J39" s="7"/>
      <c r="K39" s="16"/>
      <c r="O39" s="8"/>
    </row>
    <row r="40" spans="1:16">
      <c r="A40" s="32">
        <v>40878</v>
      </c>
      <c r="B40" s="36">
        <v>11030939</v>
      </c>
      <c r="C40" s="34">
        <f t="shared" si="1"/>
        <v>120.95412730966532</v>
      </c>
      <c r="D40" s="36">
        <v>1880740</v>
      </c>
      <c r="E40" s="34">
        <f t="shared" si="0"/>
        <v>98.448836954877393</v>
      </c>
      <c r="F40" s="36">
        <v>1121777</v>
      </c>
      <c r="G40" s="34">
        <f t="shared" si="2"/>
        <v>98.625995138055487</v>
      </c>
      <c r="H40" s="36">
        <v>2554200</v>
      </c>
      <c r="I40" s="35">
        <f t="shared" si="3"/>
        <v>116.74891167818218</v>
      </c>
      <c r="J40" s="7"/>
      <c r="K40" s="16"/>
      <c r="O40" s="8"/>
    </row>
    <row r="41" spans="1:16">
      <c r="A41" s="32">
        <v>40909</v>
      </c>
      <c r="B41" s="36">
        <v>10957242</v>
      </c>
      <c r="C41" s="34">
        <f t="shared" si="1"/>
        <v>120.14604049852981</v>
      </c>
      <c r="D41" s="36">
        <v>1900471</v>
      </c>
      <c r="E41" s="34">
        <f t="shared" si="0"/>
        <v>99.481671903863798</v>
      </c>
      <c r="F41" s="36">
        <v>1139504</v>
      </c>
      <c r="G41" s="34">
        <f t="shared" si="2"/>
        <v>100.18454288490028</v>
      </c>
      <c r="H41" s="36">
        <v>2563237</v>
      </c>
      <c r="I41" s="35">
        <f t="shared" si="3"/>
        <v>117.16198031604756</v>
      </c>
      <c r="J41" s="7"/>
      <c r="K41" s="16"/>
    </row>
    <row r="42" spans="1:16">
      <c r="A42" s="32">
        <v>40940</v>
      </c>
      <c r="B42" s="36">
        <v>10845430</v>
      </c>
      <c r="C42" s="34">
        <f t="shared" si="1"/>
        <v>118.92002312296927</v>
      </c>
      <c r="D42" s="36">
        <v>1921116</v>
      </c>
      <c r="E42" s="34">
        <f t="shared" si="0"/>
        <v>100.56235091262282</v>
      </c>
      <c r="F42" s="36">
        <v>1138592</v>
      </c>
      <c r="G42" s="34">
        <f t="shared" si="2"/>
        <v>100.10436036416228</v>
      </c>
      <c r="H42" s="36">
        <v>2576419</v>
      </c>
      <c r="I42" s="35">
        <f t="shared" si="3"/>
        <v>117.76451110993284</v>
      </c>
      <c r="J42" s="7"/>
      <c r="K42" s="16"/>
    </row>
    <row r="43" spans="1:16">
      <c r="A43" s="32">
        <v>40969</v>
      </c>
      <c r="B43" s="36">
        <v>11257343</v>
      </c>
      <c r="C43" s="34">
        <f t="shared" si="1"/>
        <v>123.43664473084021</v>
      </c>
      <c r="D43" s="36">
        <v>1932074</v>
      </c>
      <c r="E43" s="34">
        <f t="shared" si="0"/>
        <v>101.1359561719099</v>
      </c>
      <c r="F43" s="36">
        <v>1136096</v>
      </c>
      <c r="G43" s="34">
        <f t="shared" si="2"/>
        <v>99.8849134653004</v>
      </c>
      <c r="H43" s="36">
        <v>2574644</v>
      </c>
      <c r="I43" s="35">
        <f t="shared" si="3"/>
        <v>117.68337834107028</v>
      </c>
      <c r="J43" s="7"/>
      <c r="K43" s="16"/>
    </row>
    <row r="44" spans="1:16">
      <c r="A44" s="32">
        <v>41000</v>
      </c>
      <c r="B44" s="36">
        <v>11521869</v>
      </c>
      <c r="C44" s="34">
        <f t="shared" si="1"/>
        <v>126.3371694713647</v>
      </c>
      <c r="D44" s="36">
        <v>1937480</v>
      </c>
      <c r="E44" s="34">
        <f t="shared" si="0"/>
        <v>101.4189375582674</v>
      </c>
      <c r="F44" s="36">
        <v>1121103</v>
      </c>
      <c r="G44" s="34">
        <f t="shared" si="2"/>
        <v>98.566737441808328</v>
      </c>
      <c r="H44" s="36">
        <v>2569269</v>
      </c>
      <c r="I44" s="35">
        <f t="shared" si="3"/>
        <v>117.43769460437376</v>
      </c>
      <c r="J44" s="7"/>
      <c r="K44" s="16"/>
    </row>
    <row r="45" spans="1:16">
      <c r="A45" s="32">
        <v>41030</v>
      </c>
      <c r="B45" s="36">
        <v>11820778</v>
      </c>
      <c r="C45" s="34">
        <f t="shared" si="1"/>
        <v>129.61470343651536</v>
      </c>
      <c r="D45" s="36">
        <v>1931182</v>
      </c>
      <c r="E45" s="34">
        <f t="shared" si="0"/>
        <v>101.0892637197029</v>
      </c>
      <c r="F45" s="36">
        <v>1113613</v>
      </c>
      <c r="G45" s="34">
        <f t="shared" si="2"/>
        <v>97.908220906361407</v>
      </c>
      <c r="H45" s="36">
        <v>2574350</v>
      </c>
      <c r="I45" s="35">
        <f t="shared" si="3"/>
        <v>117.66994001203051</v>
      </c>
      <c r="J45" s="7"/>
      <c r="K45" s="16"/>
    </row>
    <row r="46" spans="1:16">
      <c r="A46" s="32">
        <v>41061</v>
      </c>
      <c r="B46" s="36">
        <v>12087084</v>
      </c>
      <c r="C46" s="34">
        <f t="shared" si="1"/>
        <v>132.53474585786566</v>
      </c>
      <c r="D46" s="36">
        <v>1935759</v>
      </c>
      <c r="E46" s="34">
        <f t="shared" si="0"/>
        <v>101.32885043915508</v>
      </c>
      <c r="F46" s="36">
        <v>1104403</v>
      </c>
      <c r="G46" s="34">
        <f t="shared" si="2"/>
        <v>97.098482950224422</v>
      </c>
      <c r="H46" s="36">
        <v>2610813</v>
      </c>
      <c r="I46" s="35">
        <f t="shared" si="3"/>
        <v>119.33661277317746</v>
      </c>
      <c r="J46" s="7"/>
      <c r="K46" s="16"/>
    </row>
    <row r="47" spans="1:16">
      <c r="A47" s="32">
        <v>41091</v>
      </c>
      <c r="B47" s="36">
        <v>12107944</v>
      </c>
      <c r="C47" s="34">
        <f t="shared" si="1"/>
        <v>132.76347553316162</v>
      </c>
      <c r="D47" s="36">
        <v>1938997</v>
      </c>
      <c r="E47" s="34">
        <f t="shared" si="0"/>
        <v>101.49834613449835</v>
      </c>
      <c r="F47" s="36">
        <v>1103934</v>
      </c>
      <c r="G47" s="34">
        <f t="shared" si="2"/>
        <v>97.057248737257169</v>
      </c>
      <c r="H47" s="36">
        <v>2613791</v>
      </c>
      <c r="I47" s="35">
        <f t="shared" si="3"/>
        <v>119.47273299045787</v>
      </c>
      <c r="J47" s="7"/>
      <c r="K47" s="16"/>
    </row>
    <row r="48" spans="1:16">
      <c r="A48" s="32">
        <v>41122</v>
      </c>
      <c r="B48" s="36">
        <v>11716148</v>
      </c>
      <c r="C48" s="34">
        <f t="shared" si="1"/>
        <v>128.46743661359028</v>
      </c>
      <c r="D48" s="36">
        <v>1937355</v>
      </c>
      <c r="E48" s="34">
        <f t="shared" si="0"/>
        <v>101.41239433346263</v>
      </c>
      <c r="F48" s="36">
        <v>1101083</v>
      </c>
      <c r="G48" s="34">
        <f t="shared" si="2"/>
        <v>96.80659044052031</v>
      </c>
      <c r="H48" s="36">
        <v>2600540</v>
      </c>
      <c r="I48" s="35">
        <f t="shared" si="3"/>
        <v>118.86704830302244</v>
      </c>
      <c r="J48" s="7"/>
      <c r="K48" s="16"/>
    </row>
    <row r="49" spans="1:11">
      <c r="A49" s="32">
        <v>41153</v>
      </c>
      <c r="B49" s="36">
        <v>12069085</v>
      </c>
      <c r="C49" s="34">
        <f t="shared" si="1"/>
        <v>132.33738701675099</v>
      </c>
      <c r="D49" s="36">
        <v>1937908</v>
      </c>
      <c r="E49" s="34">
        <f t="shared" si="0"/>
        <v>101.44134155999902</v>
      </c>
      <c r="F49" s="36">
        <v>1097163</v>
      </c>
      <c r="G49" s="34">
        <f t="shared" si="2"/>
        <v>96.461946272435938</v>
      </c>
      <c r="H49" s="36">
        <v>2613470</v>
      </c>
      <c r="I49" s="35">
        <f t="shared" si="3"/>
        <v>119.45806052915935</v>
      </c>
      <c r="J49" s="7"/>
      <c r="K49" s="16"/>
    </row>
    <row r="50" spans="1:11">
      <c r="A50" s="32">
        <v>41183</v>
      </c>
      <c r="B50" s="36">
        <v>11743906</v>
      </c>
      <c r="C50" s="34">
        <f t="shared" si="1"/>
        <v>128.77180278458093</v>
      </c>
      <c r="D50" s="36">
        <v>1987922</v>
      </c>
      <c r="E50" s="34">
        <f t="shared" si="0"/>
        <v>104.05936432309292</v>
      </c>
      <c r="F50" s="36">
        <v>1079239</v>
      </c>
      <c r="G50" s="34">
        <f t="shared" si="2"/>
        <v>94.886078397756307</v>
      </c>
      <c r="H50" s="36">
        <v>2688851</v>
      </c>
      <c r="I50" s="35">
        <f t="shared" si="3"/>
        <v>122.90362066979557</v>
      </c>
      <c r="J50" s="7"/>
      <c r="K50" s="16"/>
    </row>
    <row r="51" spans="1:11">
      <c r="A51" s="32">
        <v>41214</v>
      </c>
      <c r="B51" s="36">
        <v>11996881</v>
      </c>
      <c r="C51" s="34">
        <f t="shared" si="1"/>
        <v>131.54567093453286</v>
      </c>
      <c r="D51" s="36">
        <v>1933781</v>
      </c>
      <c r="E51" s="34">
        <f t="shared" si="0"/>
        <v>101.22531044984409</v>
      </c>
      <c r="F51" s="36">
        <v>1071133</v>
      </c>
      <c r="G51" s="34">
        <f t="shared" si="2"/>
        <v>94.173403493038975</v>
      </c>
      <c r="H51" s="36">
        <v>2622715</v>
      </c>
      <c r="I51" s="35">
        <f t="shared" si="3"/>
        <v>119.88063655627734</v>
      </c>
      <c r="J51" s="7"/>
      <c r="K51" s="16"/>
    </row>
    <row r="52" spans="1:11">
      <c r="A52" s="32">
        <v>41244</v>
      </c>
      <c r="B52" s="36">
        <v>11939620</v>
      </c>
      <c r="C52" s="34">
        <f t="shared" si="1"/>
        <v>130.91780468634869</v>
      </c>
      <c r="D52" s="36">
        <v>1910505</v>
      </c>
      <c r="E52" s="34">
        <f t="shared" si="0"/>
        <v>100.00690964539385</v>
      </c>
      <c r="F52" s="36">
        <v>1056852</v>
      </c>
      <c r="G52" s="34">
        <f t="shared" si="2"/>
        <v>92.917826104158152</v>
      </c>
      <c r="H52" s="36">
        <v>2662608</v>
      </c>
      <c r="I52" s="35">
        <f t="shared" si="3"/>
        <v>121.70408982288832</v>
      </c>
      <c r="J52" s="7"/>
      <c r="K52" s="16"/>
    </row>
    <row r="53" spans="1:11">
      <c r="A53" s="32">
        <v>41275</v>
      </c>
      <c r="B53" s="36">
        <v>11698045</v>
      </c>
      <c r="C53" s="34">
        <f t="shared" si="1"/>
        <v>128.26893741359589</v>
      </c>
      <c r="D53" s="36">
        <v>1913440</v>
      </c>
      <c r="E53" s="34">
        <f t="shared" si="0"/>
        <v>100.16054456381032</v>
      </c>
      <c r="F53" s="36">
        <v>1050279</v>
      </c>
      <c r="G53" s="34">
        <f t="shared" si="2"/>
        <v>92.339931686602398</v>
      </c>
      <c r="H53" s="36">
        <v>2667984</v>
      </c>
      <c r="I53" s="35">
        <f t="shared" si="3"/>
        <v>121.949819268187</v>
      </c>
      <c r="J53" s="7"/>
      <c r="K53" s="16"/>
    </row>
    <row r="54" spans="1:11">
      <c r="A54" s="32">
        <v>41306</v>
      </c>
      <c r="B54" s="36">
        <v>11620928</v>
      </c>
      <c r="C54" s="34">
        <f t="shared" si="1"/>
        <v>127.42335033930064</v>
      </c>
      <c r="D54" s="36">
        <v>1927111.9999999998</v>
      </c>
      <c r="E54" s="34">
        <f t="shared" si="0"/>
        <v>100.87621632005894</v>
      </c>
      <c r="F54" s="36">
        <v>1042120</v>
      </c>
      <c r="G54" s="34">
        <f t="shared" si="2"/>
        <v>91.622597052061494</v>
      </c>
      <c r="H54" s="36">
        <v>2670744</v>
      </c>
      <c r="I54" s="35">
        <f t="shared" si="3"/>
        <v>122.07597501019303</v>
      </c>
      <c r="K54" s="16"/>
    </row>
    <row r="55" spans="1:11">
      <c r="A55" s="32">
        <v>41334</v>
      </c>
      <c r="B55" s="36">
        <v>11896801</v>
      </c>
      <c r="C55" s="34">
        <f t="shared" si="1"/>
        <v>130.44829481259518</v>
      </c>
      <c r="D55" s="36">
        <v>1938193</v>
      </c>
      <c r="E55" s="34">
        <f t="shared" si="0"/>
        <v>101.45626011255393</v>
      </c>
      <c r="F55" s="36">
        <v>1034903</v>
      </c>
      <c r="G55" s="34">
        <f t="shared" si="2"/>
        <v>90.988082521177589</v>
      </c>
      <c r="H55" s="36">
        <v>2651342</v>
      </c>
      <c r="I55" s="35">
        <f t="shared" si="3"/>
        <v>121.18913671077243</v>
      </c>
      <c r="K55" s="16"/>
    </row>
    <row r="56" spans="1:11">
      <c r="A56" s="32">
        <v>41365</v>
      </c>
      <c r="B56" s="36">
        <v>12132681</v>
      </c>
      <c r="C56" s="34">
        <f t="shared" si="1"/>
        <v>133.03471647169454</v>
      </c>
      <c r="D56" s="36">
        <v>1948982</v>
      </c>
      <c r="E56" s="34">
        <f t="shared" si="0"/>
        <v>102.02101893190492</v>
      </c>
      <c r="F56" s="36">
        <v>1027778</v>
      </c>
      <c r="G56" s="34">
        <f t="shared" si="2"/>
        <v>90.361656577912001</v>
      </c>
      <c r="H56" s="36">
        <v>2649513</v>
      </c>
      <c r="I56" s="35">
        <f t="shared" si="3"/>
        <v>121.10553567739235</v>
      </c>
      <c r="J56" s="8"/>
      <c r="K56" s="16"/>
    </row>
    <row r="57" spans="1:11">
      <c r="A57" s="32">
        <v>41395</v>
      </c>
      <c r="B57" s="36">
        <v>12216079</v>
      </c>
      <c r="C57" s="34">
        <f t="shared" si="1"/>
        <v>133.94917464333082</v>
      </c>
      <c r="D57" s="36">
        <v>1958586</v>
      </c>
      <c r="E57" s="34">
        <f t="shared" si="0"/>
        <v>102.52374798010651</v>
      </c>
      <c r="F57" s="36">
        <v>1022716</v>
      </c>
      <c r="G57" s="34">
        <f t="shared" si="2"/>
        <v>89.916608420043872</v>
      </c>
      <c r="H57" s="36">
        <v>2650756</v>
      </c>
      <c r="I57" s="35">
        <f t="shared" si="3"/>
        <v>121.16235146989722</v>
      </c>
      <c r="K57" s="16"/>
    </row>
    <row r="58" spans="1:11">
      <c r="A58" s="32">
        <v>41426</v>
      </c>
      <c r="B58" s="36">
        <v>12274403</v>
      </c>
      <c r="C58" s="34">
        <f t="shared" si="1"/>
        <v>134.5886966750644</v>
      </c>
      <c r="D58" s="36">
        <v>1961927</v>
      </c>
      <c r="E58" s="34">
        <f t="shared" si="0"/>
        <v>102.69863529268892</v>
      </c>
      <c r="F58" s="36">
        <v>1012428</v>
      </c>
      <c r="G58" s="34">
        <f t="shared" si="2"/>
        <v>89.012093317683679</v>
      </c>
      <c r="H58" s="36">
        <v>2663305</v>
      </c>
      <c r="I58" s="35">
        <f t="shared" si="3"/>
        <v>121.73594871860504</v>
      </c>
      <c r="K58" s="16"/>
    </row>
    <row r="59" spans="1:11">
      <c r="A59" s="32">
        <v>41456</v>
      </c>
      <c r="B59" s="36">
        <v>12200031</v>
      </c>
      <c r="C59" s="34">
        <f t="shared" si="1"/>
        <v>133.77320849619997</v>
      </c>
      <c r="D59" s="36">
        <v>1966920</v>
      </c>
      <c r="E59" s="34">
        <f t="shared" si="0"/>
        <v>102.95999786429142</v>
      </c>
      <c r="F59" s="36">
        <v>1003774</v>
      </c>
      <c r="G59" s="34">
        <f t="shared" si="2"/>
        <v>88.251238564979047</v>
      </c>
      <c r="H59" s="36">
        <v>2668898</v>
      </c>
      <c r="I59" s="35">
        <f t="shared" si="3"/>
        <v>121.99159693057595</v>
      </c>
      <c r="K59" s="16"/>
    </row>
    <row r="60" spans="1:11">
      <c r="A60" s="32">
        <v>41487</v>
      </c>
      <c r="B60" s="36">
        <v>12236880</v>
      </c>
      <c r="C60" s="34">
        <f t="shared" si="1"/>
        <v>134.17725738426233</v>
      </c>
      <c r="D60" s="36">
        <v>1945347</v>
      </c>
      <c r="E60" s="34">
        <f t="shared" si="0"/>
        <v>101.83074195458164</v>
      </c>
      <c r="F60" s="36">
        <v>986334</v>
      </c>
      <c r="G60" s="34">
        <f t="shared" si="2"/>
        <v>86.717923694726153</v>
      </c>
      <c r="H60" s="36">
        <v>2663081</v>
      </c>
      <c r="I60" s="35">
        <f t="shared" si="3"/>
        <v>121.72570999171761</v>
      </c>
      <c r="K60" s="16"/>
    </row>
    <row r="61" spans="1:11">
      <c r="A61" s="32">
        <v>41518</v>
      </c>
      <c r="B61" s="36">
        <v>12523723</v>
      </c>
      <c r="C61" s="34">
        <f t="shared" si="1"/>
        <v>137.32248778938799</v>
      </c>
      <c r="D61" s="36">
        <v>1913073</v>
      </c>
      <c r="E61" s="34">
        <f t="shared" si="0"/>
        <v>100.14133365578346</v>
      </c>
      <c r="F61" s="36">
        <v>970007</v>
      </c>
      <c r="G61" s="34">
        <f t="shared" si="2"/>
        <v>85.282463150768635</v>
      </c>
      <c r="H61" s="36">
        <v>2707070</v>
      </c>
      <c r="I61" s="35">
        <f t="shared" si="3"/>
        <v>123.73638569284185</v>
      </c>
      <c r="K61" s="16"/>
    </row>
    <row r="62" spans="1:11">
      <c r="A62" s="32">
        <v>41548</v>
      </c>
      <c r="B62" s="36">
        <v>12297151</v>
      </c>
      <c r="C62" s="34">
        <f t="shared" si="1"/>
        <v>134.83812825002281</v>
      </c>
      <c r="D62" s="36">
        <v>1896377</v>
      </c>
      <c r="E62" s="34">
        <f t="shared" si="0"/>
        <v>99.267368205057338</v>
      </c>
      <c r="F62" s="36">
        <v>960369</v>
      </c>
      <c r="G62" s="34">
        <f t="shared" si="2"/>
        <v>84.43509567832038</v>
      </c>
      <c r="H62" s="36">
        <v>2756891</v>
      </c>
      <c r="I62" s="35">
        <f t="shared" si="3"/>
        <v>126.0136339618571</v>
      </c>
    </row>
    <row r="63" spans="1:11">
      <c r="A63" s="32">
        <v>41579</v>
      </c>
      <c r="B63" s="36">
        <v>12433976</v>
      </c>
      <c r="C63" s="34">
        <f t="shared" si="1"/>
        <v>136.33841290114316</v>
      </c>
      <c r="D63" s="36">
        <v>1860055</v>
      </c>
      <c r="E63" s="34">
        <f t="shared" si="0"/>
        <v>97.366064114180844</v>
      </c>
      <c r="F63" s="36">
        <v>940806</v>
      </c>
      <c r="G63" s="34">
        <f t="shared" si="2"/>
        <v>82.715127856831998</v>
      </c>
      <c r="H63" s="36">
        <v>2766055</v>
      </c>
      <c r="I63" s="35">
        <f t="shared" si="3"/>
        <v>126.43250759219882</v>
      </c>
    </row>
    <row r="64" spans="1:11">
      <c r="A64" s="32">
        <v>41609</v>
      </c>
      <c r="B64" s="36">
        <v>12363785</v>
      </c>
      <c r="C64" s="34">
        <f t="shared" si="1"/>
        <v>135.56876934224101</v>
      </c>
      <c r="D64" s="36">
        <v>1832463</v>
      </c>
      <c r="E64" s="34">
        <f t="shared" si="0"/>
        <v>95.921738843670852</v>
      </c>
      <c r="F64" s="36">
        <v>928454</v>
      </c>
      <c r="G64" s="34">
        <f t="shared" si="2"/>
        <v>81.629147049643706</v>
      </c>
      <c r="H64" s="36">
        <v>2823400</v>
      </c>
      <c r="I64" s="35">
        <f t="shared" si="3"/>
        <v>129.053667383987</v>
      </c>
    </row>
    <row r="65" spans="1:9">
      <c r="A65" s="32">
        <v>41640</v>
      </c>
      <c r="B65" s="36">
        <v>12329012</v>
      </c>
      <c r="C65" s="34">
        <f t="shared" si="1"/>
        <v>135.18748377181595</v>
      </c>
      <c r="D65" s="36">
        <v>1812824</v>
      </c>
      <c r="E65" s="34">
        <f t="shared" si="0"/>
        <v>94.893719708140765</v>
      </c>
      <c r="F65" s="36">
        <v>908141</v>
      </c>
      <c r="G65" s="34">
        <f t="shared" si="2"/>
        <v>79.84323965518</v>
      </c>
      <c r="H65" s="36">
        <v>2838873</v>
      </c>
      <c r="I65" s="35">
        <f t="shared" si="3"/>
        <v>129.76091658545772</v>
      </c>
    </row>
    <row r="66" spans="1:9">
      <c r="A66" s="32">
        <v>41671</v>
      </c>
      <c r="B66" s="36">
        <v>12355589</v>
      </c>
      <c r="C66" s="34">
        <f t="shared" si="1"/>
        <v>135.47890029052837</v>
      </c>
      <c r="D66" s="36">
        <v>1925354</v>
      </c>
      <c r="E66" s="34">
        <f t="shared" ref="E66:E76" si="4">(D66/$D$2)*100</f>
        <v>100.7841924064044</v>
      </c>
      <c r="F66" s="36">
        <v>929946</v>
      </c>
      <c r="G66" s="34">
        <f t="shared" si="2"/>
        <v>81.760322840149286</v>
      </c>
      <c r="H66" s="36">
        <v>2836699</v>
      </c>
      <c r="I66" s="35">
        <f t="shared" si="3"/>
        <v>129.66154608432689</v>
      </c>
    </row>
    <row r="67" spans="1:9">
      <c r="A67" s="32">
        <v>41699</v>
      </c>
      <c r="B67" s="36">
        <v>12566310</v>
      </c>
      <c r="C67" s="34">
        <f t="shared" ref="C67:C76" si="5">(B67/$B$2)*100</f>
        <v>137.7894537856406</v>
      </c>
      <c r="D67" s="36">
        <v>1928800</v>
      </c>
      <c r="E67" s="34">
        <f t="shared" si="4"/>
        <v>100.96457602782283</v>
      </c>
      <c r="F67" s="36">
        <v>942484</v>
      </c>
      <c r="G67" s="34">
        <f t="shared" ref="G67:G129" si="6">(F67/$F$2)*100</f>
        <v>82.862656661435466</v>
      </c>
      <c r="H67" s="36">
        <v>2849623</v>
      </c>
      <c r="I67" s="35">
        <f t="shared" ref="I67:I88" si="7">(H67/$H$2)*100</f>
        <v>130.25228405885073</v>
      </c>
    </row>
    <row r="68" spans="1:9">
      <c r="A68" s="32">
        <v>41730</v>
      </c>
      <c r="B68" s="36">
        <v>12730077</v>
      </c>
      <c r="C68" s="34">
        <f t="shared" si="5"/>
        <v>139.5851571765416</v>
      </c>
      <c r="D68" s="36">
        <v>1902614</v>
      </c>
      <c r="E68" s="34">
        <f t="shared" si="4"/>
        <v>99.593848949917103</v>
      </c>
      <c r="F68" s="36">
        <v>912476</v>
      </c>
      <c r="G68" s="34">
        <f t="shared" si="6"/>
        <v>80.22437038697737</v>
      </c>
      <c r="H68" s="36">
        <v>2844868</v>
      </c>
      <c r="I68" s="35">
        <f t="shared" si="7"/>
        <v>130.03493965550342</v>
      </c>
    </row>
    <row r="69" spans="1:9">
      <c r="A69" s="32">
        <v>41760</v>
      </c>
      <c r="B69" s="36">
        <v>12922571</v>
      </c>
      <c r="C69" s="34">
        <f t="shared" si="5"/>
        <v>141.69585181299519</v>
      </c>
      <c r="D69" s="36">
        <v>1904808</v>
      </c>
      <c r="E69" s="34">
        <f t="shared" si="4"/>
        <v>99.708695631690773</v>
      </c>
      <c r="F69" s="36">
        <v>910468</v>
      </c>
      <c r="G69" s="34">
        <f t="shared" si="6"/>
        <v>80.047828170264765</v>
      </c>
      <c r="H69" s="36">
        <v>2849314</v>
      </c>
      <c r="I69" s="35">
        <f t="shared" si="7"/>
        <v>130.23816010077834</v>
      </c>
    </row>
    <row r="70" spans="1:9">
      <c r="A70" s="32">
        <v>41791</v>
      </c>
      <c r="B70" s="36">
        <v>13034290</v>
      </c>
      <c r="C70" s="34">
        <f t="shared" si="5"/>
        <v>142.92084944455749</v>
      </c>
      <c r="D70" s="36">
        <v>1906518</v>
      </c>
      <c r="E70" s="34">
        <f t="shared" si="4"/>
        <v>99.79820694702029</v>
      </c>
      <c r="F70" s="36">
        <v>910428</v>
      </c>
      <c r="G70" s="34">
        <f t="shared" si="6"/>
        <v>80.044311393039408</v>
      </c>
      <c r="H70" s="36">
        <v>2852087</v>
      </c>
      <c r="I70" s="35">
        <f t="shared" si="7"/>
        <v>130.36491005461264</v>
      </c>
    </row>
    <row r="71" spans="1:9">
      <c r="A71" s="32">
        <v>41821</v>
      </c>
      <c r="B71" s="36">
        <v>12701507</v>
      </c>
      <c r="C71" s="34">
        <f t="shared" si="5"/>
        <v>139.27188743429778</v>
      </c>
      <c r="D71" s="36">
        <v>1948562</v>
      </c>
      <c r="E71" s="34">
        <f t="shared" si="4"/>
        <v>101.99903369656083</v>
      </c>
      <c r="F71" s="36">
        <v>927355</v>
      </c>
      <c r="G71" s="34">
        <f t="shared" si="6"/>
        <v>81.532523595377199</v>
      </c>
      <c r="H71" s="36">
        <v>2864800</v>
      </c>
      <c r="I71" s="35">
        <f t="shared" si="7"/>
        <v>130.94600351407732</v>
      </c>
    </row>
    <row r="72" spans="1:9">
      <c r="A72" s="32">
        <v>41852</v>
      </c>
      <c r="B72" s="36">
        <v>12884711</v>
      </c>
      <c r="C72" s="34">
        <f t="shared" si="5"/>
        <v>141.2807173208233</v>
      </c>
      <c r="D72" s="36">
        <v>1983848</v>
      </c>
      <c r="E72" s="34">
        <f t="shared" si="4"/>
        <v>103.84610754025523</v>
      </c>
      <c r="F72" s="36">
        <v>925809</v>
      </c>
      <c r="G72" s="34">
        <f t="shared" si="6"/>
        <v>81.396600155617392</v>
      </c>
      <c r="H72" s="36">
        <v>2859563</v>
      </c>
      <c r="I72" s="35">
        <f t="shared" si="7"/>
        <v>130.70662756448112</v>
      </c>
    </row>
    <row r="73" spans="1:9">
      <c r="A73" s="32">
        <v>41883</v>
      </c>
      <c r="B73" s="36">
        <v>13155308</v>
      </c>
      <c r="C73" s="34">
        <f t="shared" si="5"/>
        <v>144.24781051095096</v>
      </c>
      <c r="D73" s="36">
        <v>1984653</v>
      </c>
      <c r="E73" s="34">
        <f t="shared" si="4"/>
        <v>103.88824590799808</v>
      </c>
      <c r="F73" s="36">
        <v>922896</v>
      </c>
      <c r="G73" s="34">
        <f t="shared" si="6"/>
        <v>81.140490854181223</v>
      </c>
      <c r="H73" s="36">
        <v>2879940</v>
      </c>
      <c r="I73" s="35">
        <f t="shared" si="7"/>
        <v>131.63803175102342</v>
      </c>
    </row>
    <row r="74" spans="1:9">
      <c r="A74" s="32">
        <v>41913</v>
      </c>
      <c r="B74" s="37">
        <v>13072609</v>
      </c>
      <c r="C74" s="34">
        <f t="shared" si="5"/>
        <v>143.34101686678503</v>
      </c>
      <c r="D74" s="37">
        <v>2001958</v>
      </c>
      <c r="E74" s="34">
        <f t="shared" si="4"/>
        <v>104.79408994997313</v>
      </c>
      <c r="F74" s="37">
        <v>922888</v>
      </c>
      <c r="G74" s="34">
        <f t="shared" si="6"/>
        <v>81.139787498736155</v>
      </c>
      <c r="H74" s="37">
        <v>2908367</v>
      </c>
      <c r="I74" s="35">
        <f t="shared" si="7"/>
        <v>132.93739018508327</v>
      </c>
    </row>
    <row r="75" spans="1:9" s="48" customFormat="1">
      <c r="A75" s="47">
        <v>41944</v>
      </c>
      <c r="B75" s="49">
        <v>13100694</v>
      </c>
      <c r="C75" s="33">
        <f t="shared" si="5"/>
        <v>143.64896858925326</v>
      </c>
      <c r="D75" s="49">
        <v>1990727</v>
      </c>
      <c r="E75" s="33">
        <f t="shared" si="4"/>
        <v>104.20619428771241</v>
      </c>
      <c r="F75" s="49">
        <v>878159</v>
      </c>
      <c r="G75" s="33">
        <f t="shared" si="6"/>
        <v>77.207239285918376</v>
      </c>
      <c r="H75" s="49">
        <v>2929226</v>
      </c>
      <c r="I75" s="35">
        <f t="shared" si="7"/>
        <v>133.89082591787445</v>
      </c>
    </row>
    <row r="76" spans="1:9">
      <c r="A76" s="50">
        <v>41974</v>
      </c>
      <c r="B76" s="51">
        <v>13093230</v>
      </c>
      <c r="C76" s="33">
        <f t="shared" si="5"/>
        <v>143.56712590965549</v>
      </c>
      <c r="D76" s="51">
        <v>1963165</v>
      </c>
      <c r="E76" s="33">
        <f t="shared" si="4"/>
        <v>102.76343939115556</v>
      </c>
      <c r="F76" s="51">
        <v>864468</v>
      </c>
      <c r="G76" s="33">
        <f t="shared" si="6"/>
        <v>76.003534361111477</v>
      </c>
      <c r="H76" s="51">
        <v>2910148</v>
      </c>
      <c r="I76" s="35">
        <f t="shared" si="7"/>
        <v>133.01879720555888</v>
      </c>
    </row>
    <row r="77" spans="1:9">
      <c r="A77" s="50">
        <v>42005</v>
      </c>
      <c r="B77" s="52">
        <v>12913416</v>
      </c>
      <c r="C77" s="33">
        <f t="shared" ref="C77:C86" si="8">(B77/$B$2)*100</f>
        <v>141.59546733661287</v>
      </c>
      <c r="D77" s="98">
        <v>1971494</v>
      </c>
      <c r="E77" s="33">
        <f t="shared" ref="E77:E89" si="9">(D77/$D$2)*100</f>
        <v>103.19942754634828</v>
      </c>
      <c r="F77" s="98">
        <v>850325</v>
      </c>
      <c r="G77" s="33">
        <f t="shared" si="6"/>
        <v>74.760089853658101</v>
      </c>
      <c r="H77" s="98">
        <v>2926680</v>
      </c>
      <c r="I77" s="35">
        <f t="shared" si="7"/>
        <v>133.77445181673411</v>
      </c>
    </row>
    <row r="78" spans="1:9">
      <c r="A78" s="50">
        <v>42036</v>
      </c>
      <c r="B78" s="60">
        <v>12851205</v>
      </c>
      <c r="C78" s="33">
        <f t="shared" si="8"/>
        <v>140.91332439175014</v>
      </c>
      <c r="D78" s="98">
        <v>2027866</v>
      </c>
      <c r="E78" s="33">
        <f t="shared" si="9"/>
        <v>106.150264895913</v>
      </c>
      <c r="F78" s="98">
        <v>886675</v>
      </c>
      <c r="G78" s="33">
        <f t="shared" si="6"/>
        <v>77.955961157195546</v>
      </c>
      <c r="H78" s="98">
        <v>2929385</v>
      </c>
      <c r="I78" s="35">
        <f t="shared" si="7"/>
        <v>133.89809358562044</v>
      </c>
    </row>
    <row r="79" spans="1:9">
      <c r="A79" s="50">
        <v>42064</v>
      </c>
      <c r="B79" s="53">
        <v>13148326</v>
      </c>
      <c r="C79" s="33">
        <f t="shared" si="8"/>
        <v>144.17125295616108</v>
      </c>
      <c r="D79" s="97">
        <v>2025815</v>
      </c>
      <c r="E79" s="33">
        <f t="shared" si="9"/>
        <v>106.04290366331601</v>
      </c>
      <c r="F79" s="97">
        <v>872201</v>
      </c>
      <c r="G79" s="33">
        <f t="shared" si="6"/>
        <v>76.683415318202393</v>
      </c>
      <c r="H79" s="97">
        <v>2926533</v>
      </c>
      <c r="I79" s="35">
        <f t="shared" si="7"/>
        <v>133.76773265221422</v>
      </c>
    </row>
    <row r="80" spans="1:9">
      <c r="A80" s="50">
        <v>42095</v>
      </c>
      <c r="B80" s="60">
        <v>13451823</v>
      </c>
      <c r="C80" s="33">
        <f t="shared" si="8"/>
        <v>147.49909429188978</v>
      </c>
      <c r="D80" s="98">
        <v>1949831</v>
      </c>
      <c r="E80" s="33">
        <f t="shared" si="9"/>
        <v>102.06546051477905</v>
      </c>
      <c r="F80" s="98">
        <v>839337</v>
      </c>
      <c r="G80" s="33">
        <f t="shared" si="6"/>
        <v>73.794031149854277</v>
      </c>
      <c r="H80" s="98">
        <v>2928695</v>
      </c>
      <c r="I80" s="35">
        <f t="shared" si="7"/>
        <v>133.86655465011893</v>
      </c>
    </row>
    <row r="81" spans="1:9">
      <c r="A81" s="50">
        <v>42125</v>
      </c>
      <c r="B81" s="62">
        <v>13585611</v>
      </c>
      <c r="C81" s="33">
        <f t="shared" si="8"/>
        <v>148.96607827072469</v>
      </c>
      <c r="D81" s="98">
        <v>2026587</v>
      </c>
      <c r="E81" s="33">
        <f t="shared" si="9"/>
        <v>106.08331461971039</v>
      </c>
      <c r="F81" s="98">
        <v>848248</v>
      </c>
      <c r="G81" s="33">
        <f t="shared" si="6"/>
        <v>74.577481196231773</v>
      </c>
      <c r="H81" s="98">
        <v>2928677</v>
      </c>
      <c r="I81" s="35">
        <f t="shared" si="7"/>
        <v>133.86573189527977</v>
      </c>
    </row>
    <row r="82" spans="1:9">
      <c r="A82" s="50">
        <v>42156</v>
      </c>
      <c r="B82" s="44">
        <v>13596512</v>
      </c>
      <c r="C82" s="33">
        <f t="shared" si="8"/>
        <v>149.08560761829906</v>
      </c>
      <c r="D82" s="44">
        <v>1996411</v>
      </c>
      <c r="E82" s="33">
        <f t="shared" si="9"/>
        <v>104.50372780603578</v>
      </c>
      <c r="F82" s="44">
        <v>833523</v>
      </c>
      <c r="G82" s="33">
        <f t="shared" si="6"/>
        <v>73.282867580149542</v>
      </c>
      <c r="H82" s="44">
        <v>2936848</v>
      </c>
      <c r="I82" s="35">
        <f t="shared" si="7"/>
        <v>134.23921688366062</v>
      </c>
    </row>
    <row r="83" spans="1:9">
      <c r="A83" s="50">
        <v>42186</v>
      </c>
      <c r="B83" s="68">
        <v>13318215</v>
      </c>
      <c r="C83" s="33">
        <f t="shared" si="8"/>
        <v>146.03408401111585</v>
      </c>
      <c r="D83" s="98">
        <v>2010252</v>
      </c>
      <c r="E83" s="33">
        <f t="shared" si="9"/>
        <v>105.22824600222052</v>
      </c>
      <c r="F83" s="98">
        <v>828359</v>
      </c>
      <c r="G83" s="33">
        <f t="shared" si="6"/>
        <v>72.828851640356774</v>
      </c>
      <c r="H83" s="98">
        <v>2948014</v>
      </c>
      <c r="I83" s="35">
        <f t="shared" si="7"/>
        <v>134.7495991355589</v>
      </c>
    </row>
    <row r="84" spans="1:9">
      <c r="A84" s="50">
        <v>42217</v>
      </c>
      <c r="B84" s="26">
        <v>13566414</v>
      </c>
      <c r="C84" s="33">
        <f t="shared" si="8"/>
        <v>148.75558337251488</v>
      </c>
      <c r="D84" s="26">
        <v>2018645</v>
      </c>
      <c r="E84" s="33">
        <f t="shared" si="9"/>
        <v>105.66758428851328</v>
      </c>
      <c r="F84" s="26">
        <v>611147</v>
      </c>
      <c r="G84" s="33">
        <f t="shared" si="6"/>
        <v>53.731696273534936</v>
      </c>
      <c r="H84" s="26">
        <v>2949836</v>
      </c>
      <c r="I84" s="35">
        <f t="shared" si="7"/>
        <v>134.83288020872376</v>
      </c>
    </row>
    <row r="85" spans="1:9">
      <c r="A85" s="50">
        <v>42248</v>
      </c>
      <c r="B85" s="68">
        <v>13489364</v>
      </c>
      <c r="C85" s="33">
        <f t="shared" si="8"/>
        <v>147.91073095249791</v>
      </c>
      <c r="D85" s="98">
        <v>2027249</v>
      </c>
      <c r="E85" s="33">
        <f t="shared" si="9"/>
        <v>106.11796753827656</v>
      </c>
      <c r="F85" s="98">
        <v>814110</v>
      </c>
      <c r="G85" s="33">
        <f t="shared" si="6"/>
        <v>71.576087673256225</v>
      </c>
      <c r="H85" s="98">
        <v>2967562</v>
      </c>
      <c r="I85" s="35">
        <f t="shared" si="7"/>
        <v>135.64311089089722</v>
      </c>
    </row>
    <row r="86" spans="1:9">
      <c r="A86" s="50">
        <v>42278</v>
      </c>
      <c r="B86" s="68">
        <v>13741124</v>
      </c>
      <c r="C86" s="33">
        <f t="shared" si="8"/>
        <v>150.67127664053783</v>
      </c>
      <c r="D86" s="98">
        <v>2026155</v>
      </c>
      <c r="E86" s="33">
        <f t="shared" si="9"/>
        <v>106.06070123478504</v>
      </c>
      <c r="F86" s="98">
        <v>808113</v>
      </c>
      <c r="G86" s="33">
        <f t="shared" si="6"/>
        <v>71.048834847745525</v>
      </c>
      <c r="H86" s="98">
        <v>3071020</v>
      </c>
      <c r="I86" s="35">
        <f t="shared" si="7"/>
        <v>140.37203145483167</v>
      </c>
    </row>
    <row r="87" spans="1:9">
      <c r="A87" s="50">
        <v>42309</v>
      </c>
      <c r="B87" s="26">
        <v>13755572</v>
      </c>
      <c r="C87" s="33">
        <f>(B87/$B$2)*100</f>
        <v>150.8296988049039</v>
      </c>
      <c r="D87" s="26">
        <v>2027916</v>
      </c>
      <c r="E87" s="33">
        <f t="shared" si="9"/>
        <v>106.15288218583491</v>
      </c>
      <c r="F87" s="26">
        <v>802893</v>
      </c>
      <c r="G87" s="33">
        <f t="shared" si="6"/>
        <v>70.589895419837262</v>
      </c>
      <c r="H87" s="26">
        <v>2996123</v>
      </c>
      <c r="I87" s="35">
        <f t="shared" si="7"/>
        <v>136.94859427764868</v>
      </c>
    </row>
    <row r="88" spans="1:9">
      <c r="A88" s="50">
        <v>42339</v>
      </c>
      <c r="B88" s="68">
        <v>13713717</v>
      </c>
      <c r="C88" s="33">
        <f>(B88/$B$2)*100</f>
        <v>150.37075918076619</v>
      </c>
      <c r="D88" s="98">
        <v>2035701</v>
      </c>
      <c r="E88" s="33">
        <f t="shared" si="9"/>
        <v>106.5603942266772</v>
      </c>
      <c r="F88" s="98">
        <v>797334</v>
      </c>
      <c r="G88" s="33">
        <f t="shared" si="6"/>
        <v>70.101151304944153</v>
      </c>
      <c r="H88" s="98">
        <v>3032971</v>
      </c>
      <c r="I88" s="35">
        <f t="shared" si="7"/>
        <v>138.63286485063341</v>
      </c>
    </row>
    <row r="89" spans="1:9">
      <c r="A89" s="50">
        <v>42370</v>
      </c>
      <c r="B89" s="68">
        <v>13352629</v>
      </c>
      <c r="C89" s="33">
        <f>(B89/$B$2)*100</f>
        <v>146.41143315040807</v>
      </c>
      <c r="D89" s="98">
        <v>2011113</v>
      </c>
      <c r="E89" s="33">
        <f t="shared" si="9"/>
        <v>105.27331573467589</v>
      </c>
      <c r="F89" s="98">
        <v>792615</v>
      </c>
      <c r="G89" s="33">
        <f t="shared" si="6"/>
        <v>69.686259511783405</v>
      </c>
      <c r="H89" s="98">
        <v>3034105</v>
      </c>
      <c r="I89" s="35">
        <f t="shared" ref="I89:I129" si="10">(H89/$H$2)*100</f>
        <v>138.68469840550114</v>
      </c>
    </row>
    <row r="90" spans="1:9">
      <c r="A90" s="50">
        <v>42401</v>
      </c>
      <c r="B90" s="26">
        <v>13258741</v>
      </c>
      <c r="C90" s="33">
        <f>(B90/$B$2)*100</f>
        <v>145.38195224177011</v>
      </c>
      <c r="D90" s="26">
        <v>1949324</v>
      </c>
      <c r="E90" s="33">
        <f t="shared" ref="E90:E129" si="11">(D90/$D$2)*100</f>
        <v>102.03892119497083</v>
      </c>
      <c r="F90" s="26">
        <v>758850</v>
      </c>
      <c r="G90" s="33">
        <f t="shared" si="6"/>
        <v>66.717659936434245</v>
      </c>
      <c r="H90" s="26">
        <v>3059263</v>
      </c>
      <c r="I90" s="35">
        <f t="shared" si="10"/>
        <v>139.83463541904732</v>
      </c>
    </row>
    <row r="91" spans="1:9">
      <c r="A91" s="50">
        <v>42430</v>
      </c>
      <c r="B91" s="26">
        <v>13503330</v>
      </c>
      <c r="C91" s="33">
        <f>(B91/$B$2)*100</f>
        <v>148.06386799205609</v>
      </c>
      <c r="D91" s="26">
        <v>1935899</v>
      </c>
      <c r="E91" s="33">
        <f t="shared" si="11"/>
        <v>101.33617885093645</v>
      </c>
      <c r="F91" s="26">
        <v>748079</v>
      </c>
      <c r="G91" s="33">
        <f t="shared" si="6"/>
        <v>65.770679749077942</v>
      </c>
      <c r="H91" s="26">
        <v>3068719</v>
      </c>
      <c r="I91" s="35">
        <f t="shared" si="10"/>
        <v>140.26685596122448</v>
      </c>
    </row>
    <row r="92" spans="1:9">
      <c r="A92" s="50">
        <v>42461</v>
      </c>
      <c r="B92" s="26">
        <v>13665900</v>
      </c>
      <c r="C92" s="33">
        <f t="shared" ref="C92:C129" si="12">(B92/$B$2)*100</f>
        <v>149.84644629085116</v>
      </c>
      <c r="D92" s="26">
        <v>1931701</v>
      </c>
      <c r="E92" s="33">
        <f t="shared" si="11"/>
        <v>101.1164311890924</v>
      </c>
      <c r="F92" s="26">
        <v>740165</v>
      </c>
      <c r="G92" s="33">
        <f t="shared" si="6"/>
        <v>65.074885375042314</v>
      </c>
      <c r="H92" s="26">
        <v>3062031</v>
      </c>
      <c r="I92" s="35">
        <f t="shared" si="10"/>
        <v>139.96115682987076</v>
      </c>
    </row>
    <row r="93" spans="1:9">
      <c r="A93" s="50">
        <v>42491</v>
      </c>
      <c r="B93" s="26">
        <v>13696518</v>
      </c>
      <c r="C93" s="33">
        <f t="shared" si="12"/>
        <v>150.18217233103391</v>
      </c>
      <c r="D93" s="26">
        <v>1944407</v>
      </c>
      <c r="E93" s="33">
        <f t="shared" si="11"/>
        <v>101.78153690404963</v>
      </c>
      <c r="F93" s="26">
        <v>738719</v>
      </c>
      <c r="G93" s="33">
        <f t="shared" si="6"/>
        <v>64.947753878345878</v>
      </c>
      <c r="H93" s="26">
        <v>3063975</v>
      </c>
      <c r="I93" s="33">
        <f t="shared" si="10"/>
        <v>140.05001435250108</v>
      </c>
    </row>
    <row r="94" spans="1:9">
      <c r="A94" s="50">
        <v>42522</v>
      </c>
      <c r="B94" s="98">
        <v>13686743</v>
      </c>
      <c r="C94" s="158">
        <f t="shared" si="12"/>
        <v>150.07498956133026</v>
      </c>
      <c r="D94" s="98">
        <v>1946198</v>
      </c>
      <c r="E94" s="158">
        <f t="shared" si="11"/>
        <v>101.87528822905266</v>
      </c>
      <c r="F94" s="98">
        <v>733669</v>
      </c>
      <c r="G94" s="158">
        <f t="shared" si="6"/>
        <v>64.503760753645352</v>
      </c>
      <c r="H94" s="98">
        <v>3083240</v>
      </c>
      <c r="I94" s="158">
        <f t="shared" si="10"/>
        <v>140.93059057342356</v>
      </c>
    </row>
    <row r="95" spans="1:9">
      <c r="A95" s="50">
        <v>42552</v>
      </c>
      <c r="B95" s="98">
        <v>13362031</v>
      </c>
      <c r="C95" s="158">
        <f t="shared" si="12"/>
        <v>146.51452597912967</v>
      </c>
      <c r="D95" s="98">
        <v>1954146</v>
      </c>
      <c r="E95" s="158">
        <f t="shared" si="11"/>
        <v>102.29133263504038</v>
      </c>
      <c r="F95" s="98">
        <v>729995</v>
      </c>
      <c r="G95" s="158">
        <f t="shared" si="6"/>
        <v>64.180744765496897</v>
      </c>
      <c r="H95" s="98">
        <v>3071724</v>
      </c>
      <c r="I95" s="158">
        <f t="shared" si="10"/>
        <v>140.40421031076363</v>
      </c>
    </row>
    <row r="96" spans="1:9">
      <c r="A96" s="50">
        <v>42583</v>
      </c>
      <c r="B96" s="98">
        <v>13471407</v>
      </c>
      <c r="C96" s="158">
        <f t="shared" si="12"/>
        <v>147.7138326409308</v>
      </c>
      <c r="D96" s="98">
        <v>1962189</v>
      </c>
      <c r="E96" s="158">
        <f t="shared" si="11"/>
        <v>102.71234989187977</v>
      </c>
      <c r="F96" s="98">
        <v>727885</v>
      </c>
      <c r="G96" s="158">
        <f t="shared" si="6"/>
        <v>63.995234766859653</v>
      </c>
      <c r="H96" s="98">
        <v>3042243</v>
      </c>
      <c r="I96" s="158">
        <f t="shared" si="10"/>
        <v>139.05667501001017</v>
      </c>
    </row>
    <row r="97" spans="1:10">
      <c r="A97" s="50">
        <v>42614</v>
      </c>
      <c r="B97" s="98">
        <v>13470684</v>
      </c>
      <c r="C97" s="158">
        <f t="shared" si="12"/>
        <v>147.70590495371897</v>
      </c>
      <c r="D97" s="98">
        <v>1967273</v>
      </c>
      <c r="E97" s="158">
        <f t="shared" si="11"/>
        <v>102.97847593114015</v>
      </c>
      <c r="F97" s="98">
        <v>725393</v>
      </c>
      <c r="G97" s="158">
        <f t="shared" si="6"/>
        <v>63.776139545720298</v>
      </c>
      <c r="H97" s="98">
        <v>2992784</v>
      </c>
      <c r="I97" s="158">
        <f t="shared" si="10"/>
        <v>136.7959732549827</v>
      </c>
    </row>
    <row r="98" spans="1:10">
      <c r="A98" s="50">
        <v>42644</v>
      </c>
      <c r="B98" s="98">
        <v>13660465</v>
      </c>
      <c r="C98" s="158">
        <f t="shared" si="12"/>
        <v>149.78685157439702</v>
      </c>
      <c r="D98" s="98">
        <v>1970606</v>
      </c>
      <c r="E98" s="158">
        <f t="shared" si="11"/>
        <v>103.15294447733505</v>
      </c>
      <c r="F98" s="98">
        <v>724432</v>
      </c>
      <c r="G98" s="158">
        <f t="shared" si="6"/>
        <v>63.691648972881254</v>
      </c>
      <c r="H98" s="98">
        <v>2994165</v>
      </c>
      <c r="I98" s="158">
        <f t="shared" si="10"/>
        <v>136.85909683458789</v>
      </c>
    </row>
    <row r="99" spans="1:10">
      <c r="A99" s="50">
        <v>42675</v>
      </c>
      <c r="B99" s="98">
        <v>13583875</v>
      </c>
      <c r="C99" s="158">
        <f t="shared" si="12"/>
        <v>148.94704304942491</v>
      </c>
      <c r="D99" s="98">
        <v>1984374</v>
      </c>
      <c r="E99" s="158">
        <f t="shared" si="11"/>
        <v>103.87364143023379</v>
      </c>
      <c r="F99" s="98">
        <v>722235</v>
      </c>
      <c r="G99" s="158">
        <f t="shared" si="6"/>
        <v>63.49848998377886</v>
      </c>
      <c r="H99" s="98">
        <v>2986386</v>
      </c>
      <c r="I99" s="158">
        <f t="shared" si="10"/>
        <v>136.50352961826005</v>
      </c>
    </row>
    <row r="100" spans="1:10">
      <c r="A100" s="50">
        <v>42705</v>
      </c>
      <c r="B100" s="98">
        <v>13415843</v>
      </c>
      <c r="C100" s="158">
        <f t="shared" si="12"/>
        <v>147.10457397946652</v>
      </c>
      <c r="D100" s="98">
        <v>1983661</v>
      </c>
      <c r="E100" s="158">
        <f t="shared" si="11"/>
        <v>103.83631887594727</v>
      </c>
      <c r="F100" s="98">
        <v>717876</v>
      </c>
      <c r="G100" s="158">
        <f t="shared" si="6"/>
        <v>63.11524918564627</v>
      </c>
      <c r="H100" s="98">
        <v>2982548</v>
      </c>
      <c r="I100" s="158">
        <f t="shared" si="10"/>
        <v>136.32810000310818</v>
      </c>
    </row>
    <row r="101" spans="1:10">
      <c r="A101" s="172">
        <v>42736</v>
      </c>
      <c r="B101" s="63">
        <v>13115945</v>
      </c>
      <c r="C101" s="173">
        <f t="shared" si="12"/>
        <v>143.81619563996941</v>
      </c>
      <c r="D101" s="63">
        <v>1806614</v>
      </c>
      <c r="E101" s="173">
        <f t="shared" si="11"/>
        <v>94.568652299838831</v>
      </c>
      <c r="F101" s="63">
        <v>713465</v>
      </c>
      <c r="G101" s="173">
        <f t="shared" si="6"/>
        <v>62.727436577120734</v>
      </c>
      <c r="H101" s="63">
        <v>2970210</v>
      </c>
      <c r="I101" s="173">
        <f t="shared" si="10"/>
        <v>135.76414726945953</v>
      </c>
    </row>
    <row r="102" spans="1:10">
      <c r="A102" s="172">
        <v>42767</v>
      </c>
      <c r="B102" s="63">
        <v>13126079</v>
      </c>
      <c r="C102" s="173">
        <f t="shared" si="12"/>
        <v>143.92731484080591</v>
      </c>
      <c r="D102" s="63">
        <v>1983739</v>
      </c>
      <c r="E102" s="173">
        <f t="shared" si="11"/>
        <v>103.84040184822545</v>
      </c>
      <c r="F102" s="63">
        <v>715201</v>
      </c>
      <c r="G102" s="173">
        <f t="shared" si="6"/>
        <v>62.880064708700942</v>
      </c>
      <c r="H102" s="63">
        <v>2965218</v>
      </c>
      <c r="I102" s="173">
        <f t="shared" si="10"/>
        <v>135.53596992739645</v>
      </c>
    </row>
    <row r="103" spans="1:10">
      <c r="A103" s="172">
        <v>42795</v>
      </c>
      <c r="B103" s="63">
        <v>13558783</v>
      </c>
      <c r="C103" s="173">
        <f t="shared" si="12"/>
        <v>148.67190953971607</v>
      </c>
      <c r="D103" s="63">
        <v>2006893</v>
      </c>
      <c r="E103" s="173">
        <f t="shared" si="11"/>
        <v>105.05241646526619</v>
      </c>
      <c r="F103" s="63">
        <v>727211</v>
      </c>
      <c r="G103" s="173">
        <f t="shared" si="6"/>
        <v>63.935977070612495</v>
      </c>
      <c r="H103" s="63">
        <v>2970810</v>
      </c>
      <c r="I103" s="173">
        <f t="shared" si="10"/>
        <v>135.79157243076517</v>
      </c>
    </row>
    <row r="104" spans="1:10">
      <c r="A104" s="172">
        <v>42826</v>
      </c>
      <c r="B104" s="63">
        <v>13849359</v>
      </c>
      <c r="C104" s="173">
        <f t="shared" si="12"/>
        <v>151.85807224962983</v>
      </c>
      <c r="D104" s="63">
        <v>2031171</v>
      </c>
      <c r="E104" s="173">
        <f t="shared" si="11"/>
        <v>106.32326775975163</v>
      </c>
      <c r="F104" s="63">
        <v>728918</v>
      </c>
      <c r="G104" s="173">
        <f t="shared" si="6"/>
        <v>64.086055538704329</v>
      </c>
      <c r="H104" s="63">
        <v>2969930</v>
      </c>
      <c r="I104" s="173">
        <f t="shared" si="10"/>
        <v>135.75134886085021</v>
      </c>
      <c r="J104" s="141"/>
    </row>
    <row r="105" spans="1:10">
      <c r="A105" s="172">
        <v>42856</v>
      </c>
      <c r="B105" s="63">
        <v>14105505</v>
      </c>
      <c r="C105" s="173">
        <f t="shared" si="12"/>
        <v>154.66671038042372</v>
      </c>
      <c r="D105" s="63">
        <v>2041743</v>
      </c>
      <c r="E105" s="173">
        <f t="shared" si="11"/>
        <v>106.87666754084151</v>
      </c>
      <c r="F105" s="63">
        <v>729891</v>
      </c>
      <c r="G105" s="173">
        <f t="shared" si="6"/>
        <v>64.171601144710991</v>
      </c>
      <c r="H105" s="63">
        <v>2970555</v>
      </c>
      <c r="I105" s="173">
        <f t="shared" si="10"/>
        <v>135.77991673721027</v>
      </c>
    </row>
    <row r="106" spans="1:10">
      <c r="A106" s="172">
        <v>42887</v>
      </c>
      <c r="B106" s="63">
        <v>14009873</v>
      </c>
      <c r="C106" s="173">
        <f t="shared" si="12"/>
        <v>153.61810653057216</v>
      </c>
      <c r="D106" s="63">
        <v>2061171</v>
      </c>
      <c r="E106" s="173">
        <f t="shared" si="11"/>
        <v>107.8936417129011</v>
      </c>
      <c r="F106" s="63">
        <v>728002</v>
      </c>
      <c r="G106" s="173">
        <f t="shared" si="6"/>
        <v>64.005521340243803</v>
      </c>
      <c r="H106" s="63">
        <v>2976758</v>
      </c>
      <c r="I106" s="173">
        <f t="shared" si="10"/>
        <v>136.0634471965086</v>
      </c>
    </row>
    <row r="107" spans="1:10">
      <c r="A107" s="172">
        <v>42917</v>
      </c>
      <c r="B107" s="63">
        <v>14195607</v>
      </c>
      <c r="C107" s="173">
        <f t="shared" si="12"/>
        <v>155.65467783984448</v>
      </c>
      <c r="D107" s="63">
        <v>2025404</v>
      </c>
      <c r="E107" s="173">
        <f t="shared" si="11"/>
        <v>106.02138954015787</v>
      </c>
      <c r="F107" s="63">
        <v>725985</v>
      </c>
      <c r="G107" s="173">
        <f t="shared" si="6"/>
        <v>63.828187848655496</v>
      </c>
      <c r="H107" s="63">
        <v>2975092</v>
      </c>
      <c r="I107" s="173">
        <f t="shared" si="10"/>
        <v>135.98729666528322</v>
      </c>
    </row>
    <row r="108" spans="1:10">
      <c r="A108" s="172">
        <v>42948</v>
      </c>
      <c r="B108" s="63">
        <v>14265038</v>
      </c>
      <c r="C108" s="173">
        <f t="shared" si="12"/>
        <v>156.41598800693339</v>
      </c>
      <c r="D108" s="63">
        <v>2034842</v>
      </c>
      <c r="E108" s="173">
        <f t="shared" si="11"/>
        <v>106.51542918581869</v>
      </c>
      <c r="F108" s="63">
        <v>719077</v>
      </c>
      <c r="G108" s="173">
        <f t="shared" si="6"/>
        <v>63.22084042183743</v>
      </c>
      <c r="H108" s="63">
        <v>2960311</v>
      </c>
      <c r="I108" s="173">
        <f t="shared" si="10"/>
        <v>135.31167781651837</v>
      </c>
    </row>
    <row r="109" spans="1:10">
      <c r="A109" s="172">
        <v>42979</v>
      </c>
      <c r="B109" s="63">
        <v>14547574</v>
      </c>
      <c r="C109" s="173">
        <f t="shared" si="12"/>
        <v>159.51399220345405</v>
      </c>
      <c r="D109" s="63">
        <v>2050491</v>
      </c>
      <c r="E109" s="173">
        <f t="shared" si="11"/>
        <v>107.33458858557989</v>
      </c>
      <c r="F109" s="63">
        <v>721626</v>
      </c>
      <c r="G109" s="173">
        <f t="shared" si="6"/>
        <v>63.444947050522906</v>
      </c>
      <c r="H109" s="63">
        <v>2964754</v>
      </c>
      <c r="I109" s="173">
        <f t="shared" si="10"/>
        <v>135.51476113598676</v>
      </c>
    </row>
    <row r="110" spans="1:10">
      <c r="A110" s="172">
        <v>43009</v>
      </c>
      <c r="B110" s="63">
        <v>14644895</v>
      </c>
      <c r="C110" s="173">
        <f t="shared" si="12"/>
        <v>160.58111592011173</v>
      </c>
      <c r="D110" s="63">
        <v>2051518</v>
      </c>
      <c r="E110" s="173">
        <f t="shared" si="11"/>
        <v>107.38834772057604</v>
      </c>
      <c r="F110" s="63">
        <v>717318</v>
      </c>
      <c r="G110" s="173">
        <f t="shared" si="6"/>
        <v>63.066190143352628</v>
      </c>
      <c r="H110" s="63">
        <v>2976497</v>
      </c>
      <c r="I110" s="173">
        <f t="shared" si="10"/>
        <v>136.05151725134064</v>
      </c>
    </row>
    <row r="111" spans="1:10">
      <c r="A111" s="172">
        <v>43040</v>
      </c>
      <c r="B111" s="63">
        <v>14555878</v>
      </c>
      <c r="C111" s="173">
        <f t="shared" si="12"/>
        <v>159.6050454740033</v>
      </c>
      <c r="D111" s="63">
        <v>2059343</v>
      </c>
      <c r="E111" s="173">
        <f t="shared" si="11"/>
        <v>107.79795359335584</v>
      </c>
      <c r="F111" s="63">
        <v>708447</v>
      </c>
      <c r="G111" s="173">
        <f t="shared" si="6"/>
        <v>62.286256874200483</v>
      </c>
      <c r="H111" s="63">
        <v>2979048</v>
      </c>
      <c r="I111" s="173">
        <f t="shared" si="10"/>
        <v>136.16811989549186</v>
      </c>
    </row>
    <row r="112" spans="1:10">
      <c r="A112" s="172">
        <v>43070</v>
      </c>
      <c r="B112" s="63">
        <v>14477817</v>
      </c>
      <c r="C112" s="173">
        <f t="shared" si="12"/>
        <v>158.74910744987685</v>
      </c>
      <c r="D112" s="63">
        <v>2071892</v>
      </c>
      <c r="E112" s="173">
        <f t="shared" si="11"/>
        <v>108.45484101795829</v>
      </c>
      <c r="F112" s="63">
        <v>705592</v>
      </c>
      <c r="G112" s="173">
        <f t="shared" si="6"/>
        <v>62.035246899741082</v>
      </c>
      <c r="H112" s="63">
        <v>2986088</v>
      </c>
      <c r="I112" s="173">
        <f t="shared" si="10"/>
        <v>136.48990845481157</v>
      </c>
    </row>
    <row r="113" spans="1:9">
      <c r="A113" s="172">
        <v>43101</v>
      </c>
      <c r="B113" s="63">
        <v>14218231</v>
      </c>
      <c r="C113" s="173">
        <f t="shared" si="12"/>
        <v>155.90274975613866</v>
      </c>
      <c r="D113" s="63">
        <v>2052155</v>
      </c>
      <c r="E113" s="173">
        <f t="shared" si="11"/>
        <v>107.42169199418123</v>
      </c>
      <c r="F113" s="63">
        <v>710746</v>
      </c>
      <c r="G113" s="173">
        <f t="shared" si="6"/>
        <v>62.488383645227522</v>
      </c>
      <c r="H113" s="63">
        <v>2989631</v>
      </c>
      <c r="I113" s="173">
        <f t="shared" si="10"/>
        <v>136.65185403232147</v>
      </c>
    </row>
    <row r="114" spans="1:9">
      <c r="A114" s="172">
        <v>43132</v>
      </c>
      <c r="B114" s="63">
        <v>14127524</v>
      </c>
      <c r="C114" s="173">
        <f t="shared" si="12"/>
        <v>154.90814847823492</v>
      </c>
      <c r="D114" s="63">
        <v>2122417</v>
      </c>
      <c r="E114" s="173">
        <f t="shared" si="11"/>
        <v>111.09961248405415</v>
      </c>
      <c r="F114" s="63">
        <v>713378</v>
      </c>
      <c r="G114" s="173">
        <f t="shared" si="6"/>
        <v>62.719787586655585</v>
      </c>
      <c r="H114" s="63">
        <v>2996690</v>
      </c>
      <c r="I114" s="173">
        <f t="shared" si="10"/>
        <v>136.9745110550825</v>
      </c>
    </row>
    <row r="115" spans="1:9">
      <c r="A115" s="172">
        <v>43160</v>
      </c>
      <c r="B115" s="63">
        <v>14325806</v>
      </c>
      <c r="C115" s="173">
        <f t="shared" si="12"/>
        <v>157.08230847234015</v>
      </c>
      <c r="D115" s="63">
        <v>2096645</v>
      </c>
      <c r="E115" s="173">
        <f t="shared" si="11"/>
        <v>109.7505565667019</v>
      </c>
      <c r="F115" s="63">
        <v>708264</v>
      </c>
      <c r="G115" s="173">
        <f t="shared" si="6"/>
        <v>62.270167618394503</v>
      </c>
      <c r="H115" s="63">
        <v>3006828</v>
      </c>
      <c r="I115" s="173">
        <f t="shared" si="10"/>
        <v>137.43790486394377</v>
      </c>
    </row>
    <row r="116" spans="1:9">
      <c r="A116" s="172">
        <v>43191</v>
      </c>
      <c r="B116" s="63">
        <v>14527332</v>
      </c>
      <c r="C116" s="173">
        <f t="shared" si="12"/>
        <v>159.29203889150099</v>
      </c>
      <c r="D116" s="63">
        <v>2106552</v>
      </c>
      <c r="E116" s="173">
        <f t="shared" si="11"/>
        <v>110.2691463918303</v>
      </c>
      <c r="F116" s="63">
        <v>706409</v>
      </c>
      <c r="G116" s="173">
        <f t="shared" si="6"/>
        <v>62.107077074568863</v>
      </c>
      <c r="H116" s="63">
        <v>3011373</v>
      </c>
      <c r="I116" s="173">
        <f t="shared" si="10"/>
        <v>137.64565046083413</v>
      </c>
    </row>
    <row r="117" spans="1:9">
      <c r="A117" s="172">
        <v>43221</v>
      </c>
      <c r="B117" s="63">
        <v>14729306</v>
      </c>
      <c r="C117" s="173">
        <f t="shared" si="12"/>
        <v>161.50668162583597</v>
      </c>
      <c r="D117" s="63">
        <v>2094008</v>
      </c>
      <c r="E117" s="173">
        <f t="shared" si="11"/>
        <v>109.61252069622005</v>
      </c>
      <c r="F117" s="63">
        <v>709685</v>
      </c>
      <c r="G117" s="173">
        <f t="shared" si="6"/>
        <v>62.395101129325084</v>
      </c>
      <c r="H117" s="63">
        <v>3014740</v>
      </c>
      <c r="I117" s="173">
        <f t="shared" si="10"/>
        <v>137.79955132436103</v>
      </c>
    </row>
    <row r="118" spans="1:9">
      <c r="A118" s="172">
        <v>43252</v>
      </c>
      <c r="B118" s="63">
        <v>14570283</v>
      </c>
      <c r="C118" s="173">
        <f t="shared" si="12"/>
        <v>159.76299614383259</v>
      </c>
      <c r="D118" s="63">
        <v>2012848</v>
      </c>
      <c r="E118" s="173">
        <f t="shared" si="11"/>
        <v>105.36413569496636</v>
      </c>
      <c r="F118" s="63">
        <v>690116</v>
      </c>
      <c r="G118" s="173">
        <f t="shared" si="6"/>
        <v>60.674605791252901</v>
      </c>
      <c r="H118" s="63">
        <v>3019444</v>
      </c>
      <c r="I118" s="173">
        <f t="shared" si="10"/>
        <v>138.01456458899739</v>
      </c>
    </row>
    <row r="119" spans="1:9">
      <c r="A119" s="172">
        <v>43282</v>
      </c>
      <c r="B119" s="63">
        <v>14664384</v>
      </c>
      <c r="C119" s="173">
        <f t="shared" si="12"/>
        <v>160.79481259517613</v>
      </c>
      <c r="D119" s="63">
        <v>2125843</v>
      </c>
      <c r="E119" s="173">
        <f t="shared" si="11"/>
        <v>111.27894918950383</v>
      </c>
      <c r="F119" s="63">
        <v>722771</v>
      </c>
      <c r="G119" s="173">
        <f t="shared" si="6"/>
        <v>63.545614798598557</v>
      </c>
      <c r="H119" s="63">
        <v>3010588</v>
      </c>
      <c r="I119" s="173">
        <f t="shared" si="10"/>
        <v>137.6097692081259</v>
      </c>
    </row>
    <row r="120" spans="1:9">
      <c r="A120" s="172">
        <v>43313</v>
      </c>
      <c r="B120" s="63">
        <v>14482653</v>
      </c>
      <c r="C120" s="173">
        <f t="shared" si="12"/>
        <v>158.80213413778341</v>
      </c>
      <c r="D120" s="63">
        <v>2112407</v>
      </c>
      <c r="E120" s="173">
        <f t="shared" si="11"/>
        <v>110.57563104168662</v>
      </c>
      <c r="F120" s="63">
        <v>731726</v>
      </c>
      <c r="G120" s="173">
        <f t="shared" si="6"/>
        <v>64.332933299923951</v>
      </c>
      <c r="H120" s="63">
        <v>2998531</v>
      </c>
      <c r="I120" s="173">
        <f t="shared" si="10"/>
        <v>137.05866059168872</v>
      </c>
    </row>
    <row r="121" spans="1:9">
      <c r="A121" s="172">
        <v>43344</v>
      </c>
      <c r="B121" s="63">
        <v>14809349</v>
      </c>
      <c r="C121" s="173">
        <f t="shared" si="12"/>
        <v>162.38435225861235</v>
      </c>
      <c r="D121" s="63">
        <v>2093566</v>
      </c>
      <c r="E121" s="173">
        <f t="shared" si="11"/>
        <v>109.58938385331032</v>
      </c>
      <c r="F121" s="63">
        <v>717286</v>
      </c>
      <c r="G121" s="173">
        <f t="shared" si="6"/>
        <v>63.063376721572354</v>
      </c>
      <c r="H121" s="63">
        <v>3001713</v>
      </c>
      <c r="I121" s="173">
        <f t="shared" si="10"/>
        <v>137.20410536381306</v>
      </c>
    </row>
    <row r="122" spans="1:9">
      <c r="A122" s="172">
        <v>43374</v>
      </c>
      <c r="B122" s="63">
        <v>14695062</v>
      </c>
      <c r="C122" s="173">
        <f t="shared" si="12"/>
        <v>161.13119653471253</v>
      </c>
      <c r="D122" s="63">
        <v>2179274</v>
      </c>
      <c r="E122" s="173">
        <f t="shared" si="11"/>
        <v>114.07583754586146</v>
      </c>
      <c r="F122" s="63">
        <v>725162</v>
      </c>
      <c r="G122" s="173">
        <f t="shared" si="6"/>
        <v>63.755830157243899</v>
      </c>
      <c r="H122" s="63">
        <v>3020919</v>
      </c>
      <c r="I122" s="173">
        <f t="shared" si="10"/>
        <v>138.08198477720711</v>
      </c>
    </row>
    <row r="123" spans="1:9">
      <c r="A123" s="172">
        <v>43405</v>
      </c>
      <c r="B123" s="63">
        <v>14448590</v>
      </c>
      <c r="C123" s="173">
        <f t="shared" si="12"/>
        <v>158.42863370971025</v>
      </c>
      <c r="D123" s="63">
        <v>2182185</v>
      </c>
      <c r="E123" s="173">
        <f t="shared" si="11"/>
        <v>114.2282161651154</v>
      </c>
      <c r="F123" s="63">
        <v>697445</v>
      </c>
      <c r="G123" s="173">
        <f t="shared" si="6"/>
        <v>61.318967298367774</v>
      </c>
      <c r="H123" s="63">
        <v>3021127</v>
      </c>
      <c r="I123" s="173">
        <f t="shared" si="10"/>
        <v>138.09149216645974</v>
      </c>
    </row>
    <row r="124" spans="1:9">
      <c r="A124" s="172">
        <v>43435</v>
      </c>
      <c r="B124" s="63">
        <v>14229170</v>
      </c>
      <c r="C124" s="173">
        <f t="shared" si="12"/>
        <v>156.02269577330367</v>
      </c>
      <c r="D124" s="63">
        <v>2137124</v>
      </c>
      <c r="E124" s="173">
        <f t="shared" si="11"/>
        <v>111.86946214168647</v>
      </c>
      <c r="F124" s="63">
        <v>696175</v>
      </c>
      <c r="G124" s="173">
        <f t="shared" si="6"/>
        <v>61.20730962146289</v>
      </c>
      <c r="H124" s="63">
        <v>3031311</v>
      </c>
      <c r="I124" s="173">
        <f t="shared" si="10"/>
        <v>138.55698857102112</v>
      </c>
    </row>
    <row r="125" spans="1:9">
      <c r="A125" s="172">
        <v>43466</v>
      </c>
      <c r="B125" s="63">
        <v>13826757</v>
      </c>
      <c r="C125" s="173">
        <f t="shared" si="12"/>
        <v>151.61024156309867</v>
      </c>
      <c r="D125" s="63">
        <v>2093860</v>
      </c>
      <c r="E125" s="173">
        <f t="shared" si="11"/>
        <v>109.60477351805118</v>
      </c>
      <c r="F125" s="63">
        <v>697558</v>
      </c>
      <c r="G125" s="173">
        <f t="shared" si="6"/>
        <v>61.328902194029389</v>
      </c>
      <c r="H125" s="63">
        <v>3031311</v>
      </c>
      <c r="I125" s="173">
        <f t="shared" si="10"/>
        <v>138.55698857102112</v>
      </c>
    </row>
    <row r="126" spans="1:9">
      <c r="A126" s="172">
        <v>43497</v>
      </c>
      <c r="B126" s="63">
        <v>13807689</v>
      </c>
      <c r="C126" s="173">
        <f t="shared" si="12"/>
        <v>151.40116114849928</v>
      </c>
      <c r="D126" s="63">
        <v>2116418</v>
      </c>
      <c r="E126" s="173">
        <f t="shared" si="11"/>
        <v>110.7855900392227</v>
      </c>
      <c r="F126" s="63">
        <v>684960</v>
      </c>
      <c r="G126" s="173">
        <f t="shared" si="6"/>
        <v>60.221293206905187</v>
      </c>
      <c r="H126" s="63">
        <v>3031311</v>
      </c>
      <c r="I126" s="173">
        <f t="shared" si="10"/>
        <v>138.55698857102112</v>
      </c>
    </row>
    <row r="127" spans="1:9">
      <c r="A127" s="172">
        <v>43525</v>
      </c>
      <c r="B127" s="63">
        <v>13994899</v>
      </c>
      <c r="C127" s="173">
        <f t="shared" si="12"/>
        <v>153.45391678187215</v>
      </c>
      <c r="D127" s="63">
        <v>2121364</v>
      </c>
      <c r="E127" s="173">
        <f t="shared" si="11"/>
        <v>111.04449235829861</v>
      </c>
      <c r="F127" s="63">
        <v>672147</v>
      </c>
      <c r="G127" s="173">
        <f t="shared" si="6"/>
        <v>59.094781542194731</v>
      </c>
      <c r="H127" s="63">
        <v>3031311</v>
      </c>
      <c r="I127" s="173">
        <f t="shared" si="10"/>
        <v>138.55698857102112</v>
      </c>
    </row>
    <row r="128" spans="1:9">
      <c r="A128" s="172">
        <v>43556</v>
      </c>
      <c r="B128" s="63">
        <v>14226393</v>
      </c>
      <c r="C128" s="173">
        <f t="shared" si="12"/>
        <v>155.99224599821753</v>
      </c>
      <c r="D128" s="63">
        <v>2101613</v>
      </c>
      <c r="E128" s="173">
        <f t="shared" si="11"/>
        <v>110.01061049334344</v>
      </c>
      <c r="F128" s="63">
        <v>660082</v>
      </c>
      <c r="G128" s="173">
        <f t="shared" si="6"/>
        <v>58.034033611598332</v>
      </c>
      <c r="H128" s="63">
        <v>3031311</v>
      </c>
      <c r="I128" s="173">
        <f t="shared" si="10"/>
        <v>138.55698857102112</v>
      </c>
    </row>
    <row r="129" spans="1:9">
      <c r="A129" s="172">
        <v>43586</v>
      </c>
      <c r="B129" s="63">
        <v>14324472</v>
      </c>
      <c r="C129" s="173">
        <f t="shared" si="12"/>
        <v>157.06768117671001</v>
      </c>
      <c r="D129" s="63">
        <v>2155104</v>
      </c>
      <c r="E129" s="173">
        <f t="shared" si="11"/>
        <v>112.81063959760738</v>
      </c>
      <c r="F129" s="63">
        <v>683063</v>
      </c>
      <c r="G129" s="173">
        <f t="shared" si="6"/>
        <v>60.054510046992938</v>
      </c>
      <c r="H129" s="63">
        <v>3031311</v>
      </c>
      <c r="I129" s="173">
        <f t="shared" si="10"/>
        <v>138.55698857102112</v>
      </c>
    </row>
    <row r="130" spans="1:9">
      <c r="D130" s="141"/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P97"/>
  <sheetViews>
    <sheetView zoomScale="60" zoomScaleNormal="60" workbookViewId="0">
      <pane ySplit="2" topLeftCell="A3" activePane="bottomLeft" state="frozen"/>
      <selection pane="bottomLeft" activeCell="W7" sqref="W7"/>
    </sheetView>
  </sheetViews>
  <sheetFormatPr defaultColWidth="9.140625" defaultRowHeight="15"/>
  <cols>
    <col min="1" max="1" width="13.7109375" style="6" bestFit="1" customWidth="1"/>
    <col min="2" max="2" width="34.42578125" style="6" bestFit="1" customWidth="1"/>
    <col min="3" max="3" width="12" style="6" bestFit="1" customWidth="1"/>
    <col min="4" max="8" width="12" style="6" customWidth="1"/>
    <col min="9" max="9" width="17.85546875" style="6" customWidth="1"/>
    <col min="10" max="10" width="27.140625" style="6" customWidth="1"/>
    <col min="11" max="11" width="26.42578125" style="6" customWidth="1"/>
    <col min="12" max="12" width="20.42578125" style="6" customWidth="1"/>
    <col min="13" max="14" width="23.42578125" style="6" customWidth="1"/>
    <col min="15" max="16384" width="9.140625" style="6"/>
  </cols>
  <sheetData>
    <row r="1" spans="1:14" ht="15.75" thickBot="1">
      <c r="C1" s="186" t="s">
        <v>281</v>
      </c>
      <c r="D1" s="186"/>
      <c r="E1" s="187"/>
      <c r="F1" s="188" t="s">
        <v>280</v>
      </c>
      <c r="G1" s="186"/>
      <c r="H1" s="187"/>
    </row>
    <row r="2" spans="1:14" ht="39.950000000000003" customHeight="1">
      <c r="A2" s="95" t="s">
        <v>1</v>
      </c>
      <c r="B2" s="94" t="s">
        <v>90</v>
      </c>
      <c r="C2" s="93">
        <v>43221</v>
      </c>
      <c r="D2" s="93">
        <v>43556</v>
      </c>
      <c r="E2" s="93">
        <v>43586</v>
      </c>
      <c r="F2" s="93">
        <v>43221</v>
      </c>
      <c r="G2" s="93">
        <v>43556</v>
      </c>
      <c r="H2" s="93">
        <v>43586</v>
      </c>
      <c r="I2" s="92" t="s">
        <v>321</v>
      </c>
      <c r="J2" s="92" t="s">
        <v>322</v>
      </c>
      <c r="K2" s="92" t="s">
        <v>323</v>
      </c>
      <c r="L2" s="92" t="s">
        <v>307</v>
      </c>
      <c r="M2" s="96" t="s">
        <v>324</v>
      </c>
      <c r="N2" s="161" t="s">
        <v>325</v>
      </c>
    </row>
    <row r="3" spans="1:14">
      <c r="A3" s="38">
        <v>1</v>
      </c>
      <c r="B3" s="99" t="s">
        <v>2</v>
      </c>
      <c r="C3" s="98">
        <v>17271</v>
      </c>
      <c r="D3" s="98">
        <v>17086</v>
      </c>
      <c r="E3" s="98">
        <v>17316</v>
      </c>
      <c r="F3" s="98"/>
      <c r="G3" s="98"/>
      <c r="H3" s="98"/>
      <c r="I3" s="100">
        <f t="shared" ref="I3:I34" si="0">E3/$E$92</f>
        <v>9.3384962195161413E-3</v>
      </c>
      <c r="J3" s="100">
        <f t="shared" ref="J3:J66" si="1">(E3-C3)/C3</f>
        <v>2.6055237102657635E-3</v>
      </c>
      <c r="K3" s="97">
        <f t="shared" ref="K3:K66" si="2">E3-C3</f>
        <v>45</v>
      </c>
      <c r="L3" s="101">
        <f>K3/$K$92</f>
        <v>-1.3090909090909091E-3</v>
      </c>
      <c r="M3" s="98">
        <f t="shared" ref="M3:M66" si="3">E3-D3</f>
        <v>230</v>
      </c>
      <c r="N3" s="98">
        <f>H3-G3</f>
        <v>0</v>
      </c>
    </row>
    <row r="4" spans="1:14">
      <c r="A4" s="38">
        <v>2</v>
      </c>
      <c r="B4" s="99" t="s">
        <v>3</v>
      </c>
      <c r="C4" s="98">
        <v>3493</v>
      </c>
      <c r="D4" s="98">
        <v>2949</v>
      </c>
      <c r="E4" s="98">
        <v>3299</v>
      </c>
      <c r="F4" s="98"/>
      <c r="G4" s="98"/>
      <c r="H4" s="98"/>
      <c r="I4" s="100">
        <f t="shared" si="0"/>
        <v>1.7791463980240095E-3</v>
      </c>
      <c r="J4" s="100">
        <f t="shared" si="1"/>
        <v>-5.553965073003149E-2</v>
      </c>
      <c r="K4" s="97">
        <f t="shared" si="2"/>
        <v>-194</v>
      </c>
      <c r="L4" s="101">
        <f t="shared" ref="L4:L67" si="4">K4/$K$92</f>
        <v>5.6436363636363637E-3</v>
      </c>
      <c r="M4" s="98">
        <f t="shared" si="3"/>
        <v>350</v>
      </c>
      <c r="N4" s="98">
        <f t="shared" ref="N4:N67" si="5">H4-G4</f>
        <v>0</v>
      </c>
    </row>
    <row r="5" spans="1:14">
      <c r="A5" s="38">
        <v>3</v>
      </c>
      <c r="B5" s="99" t="s">
        <v>4</v>
      </c>
      <c r="C5" s="98">
        <v>1135</v>
      </c>
      <c r="D5" s="98">
        <v>1158</v>
      </c>
      <c r="E5" s="98">
        <v>1126</v>
      </c>
      <c r="F5" s="98"/>
      <c r="G5" s="98"/>
      <c r="H5" s="98"/>
      <c r="I5" s="100">
        <f t="shared" si="0"/>
        <v>6.0725033166869797E-4</v>
      </c>
      <c r="J5" s="100">
        <f t="shared" si="1"/>
        <v>-7.9295154185022032E-3</v>
      </c>
      <c r="K5" s="97">
        <f t="shared" si="2"/>
        <v>-9</v>
      </c>
      <c r="L5" s="101">
        <f t="shared" si="4"/>
        <v>2.618181818181818E-4</v>
      </c>
      <c r="M5" s="98">
        <f t="shared" si="3"/>
        <v>-32</v>
      </c>
      <c r="N5" s="98">
        <f t="shared" si="5"/>
        <v>0</v>
      </c>
    </row>
    <row r="6" spans="1:14">
      <c r="A6" s="38">
        <v>5</v>
      </c>
      <c r="B6" s="99" t="s">
        <v>5</v>
      </c>
      <c r="C6" s="98">
        <v>429</v>
      </c>
      <c r="D6" s="98">
        <v>436</v>
      </c>
      <c r="E6" s="98">
        <v>436</v>
      </c>
      <c r="F6" s="98"/>
      <c r="G6" s="98"/>
      <c r="H6" s="98"/>
      <c r="I6" s="100">
        <f t="shared" si="0"/>
        <v>2.3513423144542838E-4</v>
      </c>
      <c r="J6" s="100">
        <f t="shared" si="1"/>
        <v>1.6317016317016316E-2</v>
      </c>
      <c r="K6" s="97">
        <f t="shared" si="2"/>
        <v>7</v>
      </c>
      <c r="L6" s="101">
        <f t="shared" si="4"/>
        <v>-2.0363636363636363E-4</v>
      </c>
      <c r="M6" s="98">
        <f t="shared" si="3"/>
        <v>0</v>
      </c>
      <c r="N6" s="98">
        <f t="shared" si="5"/>
        <v>0</v>
      </c>
    </row>
    <row r="7" spans="1:14" ht="15.75" customHeight="1">
      <c r="A7" s="38">
        <v>6</v>
      </c>
      <c r="B7" s="99" t="s">
        <v>6</v>
      </c>
      <c r="C7" s="98">
        <v>29</v>
      </c>
      <c r="D7" s="98">
        <v>31</v>
      </c>
      <c r="E7" s="98">
        <v>31</v>
      </c>
      <c r="F7" s="98"/>
      <c r="G7" s="98"/>
      <c r="H7" s="98"/>
      <c r="I7" s="100">
        <f t="shared" si="0"/>
        <v>1.6718259575248348E-5</v>
      </c>
      <c r="J7" s="100">
        <f t="shared" si="1"/>
        <v>6.8965517241379309E-2</v>
      </c>
      <c r="K7" s="97">
        <f t="shared" si="2"/>
        <v>2</v>
      </c>
      <c r="L7" s="101">
        <f t="shared" si="4"/>
        <v>-5.8181818181818179E-5</v>
      </c>
      <c r="M7" s="98">
        <f t="shared" si="3"/>
        <v>0</v>
      </c>
      <c r="N7" s="98">
        <f t="shared" si="5"/>
        <v>0</v>
      </c>
    </row>
    <row r="8" spans="1:14">
      <c r="A8" s="38">
        <v>7</v>
      </c>
      <c r="B8" s="99" t="s">
        <v>7</v>
      </c>
      <c r="C8" s="98">
        <v>772</v>
      </c>
      <c r="D8" s="98">
        <v>763</v>
      </c>
      <c r="E8" s="98">
        <v>782</v>
      </c>
      <c r="F8" s="98"/>
      <c r="G8" s="98"/>
      <c r="H8" s="98"/>
      <c r="I8" s="100">
        <f t="shared" si="0"/>
        <v>4.2173158025303893E-4</v>
      </c>
      <c r="J8" s="100">
        <f t="shared" si="1"/>
        <v>1.2953367875647668E-2</v>
      </c>
      <c r="K8" s="97">
        <f t="shared" si="2"/>
        <v>10</v>
      </c>
      <c r="L8" s="101">
        <f t="shared" si="4"/>
        <v>-2.9090909090909091E-4</v>
      </c>
      <c r="M8" s="98">
        <f t="shared" si="3"/>
        <v>19</v>
      </c>
      <c r="N8" s="98">
        <f t="shared" si="5"/>
        <v>0</v>
      </c>
    </row>
    <row r="9" spans="1:14">
      <c r="A9" s="38">
        <v>8</v>
      </c>
      <c r="B9" s="99" t="s">
        <v>299</v>
      </c>
      <c r="C9" s="98">
        <v>5026</v>
      </c>
      <c r="D9" s="98">
        <v>4856</v>
      </c>
      <c r="E9" s="98">
        <v>4888</v>
      </c>
      <c r="F9" s="98"/>
      <c r="G9" s="98"/>
      <c r="H9" s="98"/>
      <c r="I9" s="100">
        <f t="shared" si="0"/>
        <v>2.6360920259294813E-3</v>
      </c>
      <c r="J9" s="100">
        <f t="shared" si="1"/>
        <v>-2.7457222443294866E-2</v>
      </c>
      <c r="K9" s="97">
        <f t="shared" si="2"/>
        <v>-138</v>
      </c>
      <c r="L9" s="101">
        <f t="shared" si="4"/>
        <v>4.0145454545454547E-3</v>
      </c>
      <c r="M9" s="98">
        <f t="shared" si="3"/>
        <v>32</v>
      </c>
      <c r="N9" s="98">
        <f t="shared" si="5"/>
        <v>0</v>
      </c>
    </row>
    <row r="10" spans="1:14">
      <c r="A10" s="38">
        <v>9</v>
      </c>
      <c r="B10" s="99" t="s">
        <v>8</v>
      </c>
      <c r="C10" s="98">
        <v>641</v>
      </c>
      <c r="D10" s="98">
        <v>605</v>
      </c>
      <c r="E10" s="98">
        <v>625</v>
      </c>
      <c r="F10" s="98"/>
      <c r="G10" s="98"/>
      <c r="H10" s="98"/>
      <c r="I10" s="100">
        <f t="shared" si="0"/>
        <v>3.3706168498484569E-4</v>
      </c>
      <c r="J10" s="100">
        <f t="shared" si="1"/>
        <v>-2.4960998439937598E-2</v>
      </c>
      <c r="K10" s="97">
        <f t="shared" si="2"/>
        <v>-16</v>
      </c>
      <c r="L10" s="101">
        <f t="shared" si="4"/>
        <v>4.6545454545454543E-4</v>
      </c>
      <c r="M10" s="98">
        <f t="shared" si="3"/>
        <v>20</v>
      </c>
      <c r="N10" s="98">
        <f t="shared" si="5"/>
        <v>0</v>
      </c>
    </row>
    <row r="11" spans="1:14">
      <c r="A11" s="102">
        <v>10</v>
      </c>
      <c r="B11" s="99" t="s">
        <v>9</v>
      </c>
      <c r="C11" s="97">
        <v>43226</v>
      </c>
      <c r="D11" s="97">
        <v>43597</v>
      </c>
      <c r="E11" s="98">
        <v>43780</v>
      </c>
      <c r="F11" s="98"/>
      <c r="G11" s="98"/>
      <c r="H11" s="98"/>
      <c r="I11" s="100">
        <f t="shared" si="0"/>
        <v>2.3610496909818472E-2</v>
      </c>
      <c r="J11" s="100">
        <f t="shared" si="1"/>
        <v>1.2816360523758849E-2</v>
      </c>
      <c r="K11" s="97">
        <f t="shared" si="2"/>
        <v>554</v>
      </c>
      <c r="L11" s="101">
        <f t="shared" si="4"/>
        <v>-1.6116363636363637E-2</v>
      </c>
      <c r="M11" s="98">
        <f t="shared" si="3"/>
        <v>183</v>
      </c>
      <c r="N11" s="98">
        <f t="shared" si="5"/>
        <v>0</v>
      </c>
    </row>
    <row r="12" spans="1:14">
      <c r="A12" s="102">
        <v>11</v>
      </c>
      <c r="B12" s="99" t="s">
        <v>10</v>
      </c>
      <c r="C12" s="97">
        <v>671</v>
      </c>
      <c r="D12" s="97">
        <v>665</v>
      </c>
      <c r="E12" s="98">
        <v>668</v>
      </c>
      <c r="F12" s="98"/>
      <c r="G12" s="98"/>
      <c r="H12" s="98"/>
      <c r="I12" s="100">
        <f t="shared" si="0"/>
        <v>3.602515289118031E-4</v>
      </c>
      <c r="J12" s="100">
        <f t="shared" si="1"/>
        <v>-4.4709388971684054E-3</v>
      </c>
      <c r="K12" s="97">
        <f t="shared" si="2"/>
        <v>-3</v>
      </c>
      <c r="L12" s="101">
        <f t="shared" si="4"/>
        <v>8.7272727272727271E-5</v>
      </c>
      <c r="M12" s="98">
        <f t="shared" si="3"/>
        <v>3</v>
      </c>
      <c r="N12" s="98">
        <f t="shared" si="5"/>
        <v>0</v>
      </c>
    </row>
    <row r="13" spans="1:14">
      <c r="A13" s="102">
        <v>12</v>
      </c>
      <c r="B13" s="99" t="s">
        <v>11</v>
      </c>
      <c r="C13" s="97">
        <v>70</v>
      </c>
      <c r="D13" s="97">
        <v>76</v>
      </c>
      <c r="E13" s="98">
        <v>75</v>
      </c>
      <c r="F13" s="98"/>
      <c r="G13" s="98"/>
      <c r="H13" s="98"/>
      <c r="I13" s="100">
        <f t="shared" si="0"/>
        <v>4.0447402198181485E-5</v>
      </c>
      <c r="J13" s="100">
        <f t="shared" si="1"/>
        <v>7.1428571428571425E-2</v>
      </c>
      <c r="K13" s="97">
        <f t="shared" si="2"/>
        <v>5</v>
      </c>
      <c r="L13" s="101">
        <f t="shared" si="4"/>
        <v>-1.4545454545454546E-4</v>
      </c>
      <c r="M13" s="98">
        <f t="shared" si="3"/>
        <v>-1</v>
      </c>
      <c r="N13" s="98">
        <f t="shared" si="5"/>
        <v>0</v>
      </c>
    </row>
    <row r="14" spans="1:14">
      <c r="A14" s="102">
        <v>13</v>
      </c>
      <c r="B14" s="99" t="s">
        <v>12</v>
      </c>
      <c r="C14" s="97">
        <v>16974</v>
      </c>
      <c r="D14" s="97">
        <v>16645</v>
      </c>
      <c r="E14" s="98">
        <v>16654</v>
      </c>
      <c r="F14" s="98"/>
      <c r="G14" s="98"/>
      <c r="H14" s="98"/>
      <c r="I14" s="100">
        <f t="shared" si="0"/>
        <v>8.9814804827801926E-3</v>
      </c>
      <c r="J14" s="100">
        <f t="shared" si="1"/>
        <v>-1.8852362436667845E-2</v>
      </c>
      <c r="K14" s="97">
        <f t="shared" si="2"/>
        <v>-320</v>
      </c>
      <c r="L14" s="101">
        <f t="shared" si="4"/>
        <v>9.3090909090909092E-3</v>
      </c>
      <c r="M14" s="98">
        <f t="shared" si="3"/>
        <v>9</v>
      </c>
      <c r="N14" s="98">
        <f t="shared" si="5"/>
        <v>0</v>
      </c>
    </row>
    <row r="15" spans="1:14">
      <c r="A15" s="102">
        <v>14</v>
      </c>
      <c r="B15" s="99" t="s">
        <v>13</v>
      </c>
      <c r="C15" s="97">
        <v>33565</v>
      </c>
      <c r="D15" s="97">
        <v>33270</v>
      </c>
      <c r="E15" s="98">
        <v>33238</v>
      </c>
      <c r="F15" s="98"/>
      <c r="G15" s="98"/>
      <c r="H15" s="98"/>
      <c r="I15" s="100">
        <f t="shared" si="0"/>
        <v>1.7925210056842084E-2</v>
      </c>
      <c r="J15" s="100">
        <f t="shared" si="1"/>
        <v>-9.7422910770147472E-3</v>
      </c>
      <c r="K15" s="97">
        <f t="shared" si="2"/>
        <v>-327</v>
      </c>
      <c r="L15" s="101">
        <f t="shared" si="4"/>
        <v>9.5127272727272734E-3</v>
      </c>
      <c r="M15" s="98">
        <f t="shared" si="3"/>
        <v>-32</v>
      </c>
      <c r="N15" s="98">
        <f t="shared" si="5"/>
        <v>0</v>
      </c>
    </row>
    <row r="16" spans="1:14">
      <c r="A16" s="102">
        <v>15</v>
      </c>
      <c r="B16" s="99" t="s">
        <v>14</v>
      </c>
      <c r="C16" s="97">
        <v>6577</v>
      </c>
      <c r="D16" s="97">
        <v>6286</v>
      </c>
      <c r="E16" s="98">
        <v>6303</v>
      </c>
      <c r="F16" s="98"/>
      <c r="G16" s="98"/>
      <c r="H16" s="98"/>
      <c r="I16" s="100">
        <f t="shared" si="0"/>
        <v>3.3991996807351721E-3</v>
      </c>
      <c r="J16" s="100">
        <f t="shared" si="1"/>
        <v>-4.1660331458111599E-2</v>
      </c>
      <c r="K16" s="97">
        <f t="shared" si="2"/>
        <v>-274</v>
      </c>
      <c r="L16" s="101">
        <f t="shared" si="4"/>
        <v>7.970909090909091E-3</v>
      </c>
      <c r="M16" s="98">
        <f t="shared" si="3"/>
        <v>17</v>
      </c>
      <c r="N16" s="98">
        <f t="shared" si="5"/>
        <v>0</v>
      </c>
    </row>
    <row r="17" spans="1:14">
      <c r="A17" s="102">
        <v>16</v>
      </c>
      <c r="B17" s="99" t="s">
        <v>15</v>
      </c>
      <c r="C17" s="97">
        <v>10594</v>
      </c>
      <c r="D17" s="97">
        <v>10131</v>
      </c>
      <c r="E17" s="98">
        <v>10130</v>
      </c>
      <c r="F17" s="98"/>
      <c r="G17" s="98"/>
      <c r="H17" s="98"/>
      <c r="I17" s="100">
        <f t="shared" si="0"/>
        <v>5.4630957902343791E-3</v>
      </c>
      <c r="J17" s="100">
        <f t="shared" si="1"/>
        <v>-4.3798376439494052E-2</v>
      </c>
      <c r="K17" s="97">
        <f t="shared" si="2"/>
        <v>-464</v>
      </c>
      <c r="L17" s="101">
        <f t="shared" si="4"/>
        <v>1.3498181818181819E-2</v>
      </c>
      <c r="M17" s="98">
        <f t="shared" si="3"/>
        <v>-1</v>
      </c>
      <c r="N17" s="98">
        <f t="shared" si="5"/>
        <v>0</v>
      </c>
    </row>
    <row r="18" spans="1:14">
      <c r="A18" s="102">
        <v>17</v>
      </c>
      <c r="B18" s="99" t="s">
        <v>16</v>
      </c>
      <c r="C18" s="97">
        <v>2648</v>
      </c>
      <c r="D18" s="97">
        <v>2715</v>
      </c>
      <c r="E18" s="98">
        <v>2729</v>
      </c>
      <c r="F18" s="98"/>
      <c r="G18" s="98"/>
      <c r="H18" s="98"/>
      <c r="I18" s="100">
        <f t="shared" si="0"/>
        <v>1.4717461413178304E-3</v>
      </c>
      <c r="J18" s="100">
        <f t="shared" si="1"/>
        <v>3.0589123867069485E-2</v>
      </c>
      <c r="K18" s="97">
        <f t="shared" si="2"/>
        <v>81</v>
      </c>
      <c r="L18" s="101">
        <f t="shared" si="4"/>
        <v>-2.3563636363636365E-3</v>
      </c>
      <c r="M18" s="98">
        <f t="shared" si="3"/>
        <v>14</v>
      </c>
      <c r="N18" s="98">
        <f t="shared" si="5"/>
        <v>0</v>
      </c>
    </row>
    <row r="19" spans="1:14">
      <c r="A19" s="102">
        <v>18</v>
      </c>
      <c r="B19" s="99" t="s">
        <v>17</v>
      </c>
      <c r="C19" s="97">
        <v>7763</v>
      </c>
      <c r="D19" s="97">
        <v>7420</v>
      </c>
      <c r="E19" s="98">
        <v>7400</v>
      </c>
      <c r="F19" s="98"/>
      <c r="G19" s="98"/>
      <c r="H19" s="98"/>
      <c r="I19" s="100">
        <f t="shared" si="0"/>
        <v>3.990810350220573E-3</v>
      </c>
      <c r="J19" s="100">
        <f t="shared" si="1"/>
        <v>-4.676027309030014E-2</v>
      </c>
      <c r="K19" s="97">
        <f t="shared" si="2"/>
        <v>-363</v>
      </c>
      <c r="L19" s="101">
        <f t="shared" si="4"/>
        <v>1.056E-2</v>
      </c>
      <c r="M19" s="98">
        <f t="shared" si="3"/>
        <v>-20</v>
      </c>
      <c r="N19" s="98">
        <f t="shared" si="5"/>
        <v>0</v>
      </c>
    </row>
    <row r="20" spans="1:14">
      <c r="A20" s="102">
        <v>19</v>
      </c>
      <c r="B20" s="99" t="s">
        <v>18</v>
      </c>
      <c r="C20" s="97">
        <v>264</v>
      </c>
      <c r="D20" s="97">
        <v>244</v>
      </c>
      <c r="E20" s="98">
        <v>250</v>
      </c>
      <c r="F20" s="98"/>
      <c r="G20" s="98"/>
      <c r="H20" s="98"/>
      <c r="I20" s="100">
        <f t="shared" si="0"/>
        <v>1.3482467399393829E-4</v>
      </c>
      <c r="J20" s="100">
        <f t="shared" si="1"/>
        <v>-5.3030303030303032E-2</v>
      </c>
      <c r="K20" s="97">
        <f t="shared" si="2"/>
        <v>-14</v>
      </c>
      <c r="L20" s="101">
        <f t="shared" si="4"/>
        <v>4.0727272727272726E-4</v>
      </c>
      <c r="M20" s="98">
        <f t="shared" si="3"/>
        <v>6</v>
      </c>
      <c r="N20" s="98">
        <f t="shared" si="5"/>
        <v>0</v>
      </c>
    </row>
    <row r="21" spans="1:14">
      <c r="A21" s="102">
        <v>20</v>
      </c>
      <c r="B21" s="99" t="s">
        <v>19</v>
      </c>
      <c r="C21" s="97">
        <v>4730</v>
      </c>
      <c r="D21" s="97">
        <v>4853</v>
      </c>
      <c r="E21" s="98">
        <v>4900</v>
      </c>
      <c r="F21" s="98"/>
      <c r="G21" s="98"/>
      <c r="H21" s="98"/>
      <c r="I21" s="100">
        <f t="shared" si="0"/>
        <v>2.6425636102811903E-3</v>
      </c>
      <c r="J21" s="100">
        <f t="shared" si="1"/>
        <v>3.5940803382663845E-2</v>
      </c>
      <c r="K21" s="97">
        <f t="shared" si="2"/>
        <v>170</v>
      </c>
      <c r="L21" s="101">
        <f t="shared" si="4"/>
        <v>-4.9454545454545454E-3</v>
      </c>
      <c r="M21" s="98">
        <f t="shared" si="3"/>
        <v>47</v>
      </c>
      <c r="N21" s="98">
        <f t="shared" si="5"/>
        <v>0</v>
      </c>
    </row>
    <row r="22" spans="1:14">
      <c r="A22" s="102">
        <v>21</v>
      </c>
      <c r="B22" s="99" t="s">
        <v>20</v>
      </c>
      <c r="C22" s="97">
        <v>427</v>
      </c>
      <c r="D22" s="97">
        <v>466</v>
      </c>
      <c r="E22" s="98">
        <v>467</v>
      </c>
      <c r="F22" s="98"/>
      <c r="G22" s="98"/>
      <c r="H22" s="98"/>
      <c r="I22" s="100">
        <f t="shared" si="0"/>
        <v>2.518524910206767E-4</v>
      </c>
      <c r="J22" s="100">
        <f t="shared" si="1"/>
        <v>9.3676814988290405E-2</v>
      </c>
      <c r="K22" s="97">
        <f t="shared" si="2"/>
        <v>40</v>
      </c>
      <c r="L22" s="101">
        <f t="shared" si="4"/>
        <v>-1.1636363636363637E-3</v>
      </c>
      <c r="M22" s="98">
        <f t="shared" si="3"/>
        <v>1</v>
      </c>
      <c r="N22" s="98">
        <f t="shared" si="5"/>
        <v>0</v>
      </c>
    </row>
    <row r="23" spans="1:14">
      <c r="A23" s="102">
        <v>22</v>
      </c>
      <c r="B23" s="99" t="s">
        <v>21</v>
      </c>
      <c r="C23" s="97">
        <v>13450</v>
      </c>
      <c r="D23" s="97">
        <v>13236</v>
      </c>
      <c r="E23" s="98">
        <v>13244</v>
      </c>
      <c r="F23" s="98"/>
      <c r="G23" s="98"/>
      <c r="H23" s="98"/>
      <c r="I23" s="100">
        <f t="shared" si="0"/>
        <v>7.142471929502874E-3</v>
      </c>
      <c r="J23" s="100">
        <f t="shared" si="1"/>
        <v>-1.5315985130111525E-2</v>
      </c>
      <c r="K23" s="97">
        <f t="shared" si="2"/>
        <v>-206</v>
      </c>
      <c r="L23" s="101">
        <f t="shared" si="4"/>
        <v>5.9927272727272728E-3</v>
      </c>
      <c r="M23" s="98">
        <f t="shared" si="3"/>
        <v>8</v>
      </c>
      <c r="N23" s="98">
        <f t="shared" si="5"/>
        <v>0</v>
      </c>
    </row>
    <row r="24" spans="1:14">
      <c r="A24" s="102">
        <v>23</v>
      </c>
      <c r="B24" s="99" t="s">
        <v>22</v>
      </c>
      <c r="C24" s="97">
        <v>14305</v>
      </c>
      <c r="D24" s="97">
        <v>13705</v>
      </c>
      <c r="E24" s="98">
        <v>13753</v>
      </c>
      <c r="F24" s="98"/>
      <c r="G24" s="98"/>
      <c r="H24" s="98"/>
      <c r="I24" s="100">
        <f t="shared" si="0"/>
        <v>7.4169749657545326E-3</v>
      </c>
      <c r="J24" s="100">
        <f t="shared" si="1"/>
        <v>-3.8587906326459281E-2</v>
      </c>
      <c r="K24" s="97">
        <f t="shared" si="2"/>
        <v>-552</v>
      </c>
      <c r="L24" s="101">
        <f t="shared" si="4"/>
        <v>1.6058181818181819E-2</v>
      </c>
      <c r="M24" s="98">
        <f t="shared" si="3"/>
        <v>48</v>
      </c>
      <c r="N24" s="98">
        <f t="shared" si="5"/>
        <v>0</v>
      </c>
    </row>
    <row r="25" spans="1:14">
      <c r="A25" s="102">
        <v>24</v>
      </c>
      <c r="B25" s="99" t="s">
        <v>23</v>
      </c>
      <c r="C25" s="97">
        <v>6739</v>
      </c>
      <c r="D25" s="97">
        <v>6572</v>
      </c>
      <c r="E25" s="98">
        <v>6567</v>
      </c>
      <c r="F25" s="98"/>
      <c r="G25" s="98"/>
      <c r="H25" s="98"/>
      <c r="I25" s="100">
        <f t="shared" si="0"/>
        <v>3.5415745364727707E-3</v>
      </c>
      <c r="J25" s="100">
        <f t="shared" si="1"/>
        <v>-2.5523074640154325E-2</v>
      </c>
      <c r="K25" s="97">
        <f t="shared" si="2"/>
        <v>-172</v>
      </c>
      <c r="L25" s="101">
        <f t="shared" si="4"/>
        <v>5.0036363636363637E-3</v>
      </c>
      <c r="M25" s="98">
        <f t="shared" si="3"/>
        <v>-5</v>
      </c>
      <c r="N25" s="98">
        <f t="shared" si="5"/>
        <v>0</v>
      </c>
    </row>
    <row r="26" spans="1:14">
      <c r="A26" s="102">
        <v>25</v>
      </c>
      <c r="B26" s="99" t="s">
        <v>24</v>
      </c>
      <c r="C26" s="97">
        <v>35871</v>
      </c>
      <c r="D26" s="97">
        <v>34780</v>
      </c>
      <c r="E26" s="98">
        <v>34699</v>
      </c>
      <c r="F26" s="98"/>
      <c r="G26" s="98"/>
      <c r="H26" s="98"/>
      <c r="I26" s="100">
        <f t="shared" si="0"/>
        <v>1.8713125451662659E-2</v>
      </c>
      <c r="J26" s="100">
        <f t="shared" si="1"/>
        <v>-3.2672632488639851E-2</v>
      </c>
      <c r="K26" s="97">
        <f t="shared" si="2"/>
        <v>-1172</v>
      </c>
      <c r="L26" s="101">
        <f t="shared" si="4"/>
        <v>3.4094545454545454E-2</v>
      </c>
      <c r="M26" s="98">
        <f t="shared" si="3"/>
        <v>-81</v>
      </c>
      <c r="N26" s="98">
        <f t="shared" si="5"/>
        <v>0</v>
      </c>
    </row>
    <row r="27" spans="1:14">
      <c r="A27" s="102">
        <v>26</v>
      </c>
      <c r="B27" s="99" t="s">
        <v>25</v>
      </c>
      <c r="C27" s="97">
        <v>1732</v>
      </c>
      <c r="D27" s="97">
        <v>1827</v>
      </c>
      <c r="E27" s="98">
        <v>1833</v>
      </c>
      <c r="F27" s="98"/>
      <c r="G27" s="98"/>
      <c r="H27" s="98"/>
      <c r="I27" s="100">
        <f t="shared" si="0"/>
        <v>9.8853450972355558E-4</v>
      </c>
      <c r="J27" s="100">
        <f t="shared" si="1"/>
        <v>5.8314087759815239E-2</v>
      </c>
      <c r="K27" s="97">
        <f t="shared" si="2"/>
        <v>101</v>
      </c>
      <c r="L27" s="101">
        <f t="shared" si="4"/>
        <v>-2.9381818181818181E-3</v>
      </c>
      <c r="M27" s="98">
        <f t="shared" si="3"/>
        <v>6</v>
      </c>
      <c r="N27" s="98">
        <f t="shared" si="5"/>
        <v>0</v>
      </c>
    </row>
    <row r="28" spans="1:14">
      <c r="A28" s="102">
        <v>27</v>
      </c>
      <c r="B28" s="99" t="s">
        <v>26</v>
      </c>
      <c r="C28" s="97">
        <v>6276</v>
      </c>
      <c r="D28" s="97">
        <v>6329</v>
      </c>
      <c r="E28" s="98">
        <v>6341</v>
      </c>
      <c r="F28" s="98"/>
      <c r="G28" s="98"/>
      <c r="H28" s="98"/>
      <c r="I28" s="100">
        <f t="shared" si="0"/>
        <v>3.4196930311822505E-3</v>
      </c>
      <c r="J28" s="100">
        <f t="shared" si="1"/>
        <v>1.035691523263225E-2</v>
      </c>
      <c r="K28" s="97">
        <f t="shared" si="2"/>
        <v>65</v>
      </c>
      <c r="L28" s="101">
        <f t="shared" si="4"/>
        <v>-1.8909090909090909E-3</v>
      </c>
      <c r="M28" s="98">
        <f t="shared" si="3"/>
        <v>12</v>
      </c>
      <c r="N28" s="98">
        <f t="shared" si="5"/>
        <v>0</v>
      </c>
    </row>
    <row r="29" spans="1:14">
      <c r="A29" s="102">
        <v>28</v>
      </c>
      <c r="B29" s="99" t="s">
        <v>27</v>
      </c>
      <c r="C29" s="97">
        <v>11634</v>
      </c>
      <c r="D29" s="97">
        <v>11887</v>
      </c>
      <c r="E29" s="98">
        <v>11916</v>
      </c>
      <c r="F29" s="98"/>
      <c r="G29" s="98"/>
      <c r="H29" s="98"/>
      <c r="I29" s="100">
        <f t="shared" si="0"/>
        <v>6.426283261247074E-3</v>
      </c>
      <c r="J29" s="100">
        <f t="shared" si="1"/>
        <v>2.4239298607529654E-2</v>
      </c>
      <c r="K29" s="97">
        <f t="shared" si="2"/>
        <v>282</v>
      </c>
      <c r="L29" s="101">
        <f t="shared" si="4"/>
        <v>-8.2036363636363643E-3</v>
      </c>
      <c r="M29" s="98">
        <f t="shared" si="3"/>
        <v>29</v>
      </c>
      <c r="N29" s="98">
        <f t="shared" si="5"/>
        <v>0</v>
      </c>
    </row>
    <row r="30" spans="1:14">
      <c r="A30" s="102">
        <v>29</v>
      </c>
      <c r="B30" s="99" t="s">
        <v>28</v>
      </c>
      <c r="C30" s="97">
        <v>3767</v>
      </c>
      <c r="D30" s="97">
        <v>3774</v>
      </c>
      <c r="E30" s="98">
        <v>3783</v>
      </c>
      <c r="F30" s="98"/>
      <c r="G30" s="98"/>
      <c r="H30" s="98"/>
      <c r="I30" s="100">
        <f t="shared" si="0"/>
        <v>2.0401669668762743E-3</v>
      </c>
      <c r="J30" s="100">
        <f t="shared" si="1"/>
        <v>4.247411733474914E-3</v>
      </c>
      <c r="K30" s="97">
        <f t="shared" si="2"/>
        <v>16</v>
      </c>
      <c r="L30" s="101">
        <f t="shared" si="4"/>
        <v>-4.6545454545454543E-4</v>
      </c>
      <c r="M30" s="98">
        <f t="shared" si="3"/>
        <v>9</v>
      </c>
      <c r="N30" s="98">
        <f t="shared" si="5"/>
        <v>0</v>
      </c>
    </row>
    <row r="31" spans="1:14">
      <c r="A31" s="102">
        <v>30</v>
      </c>
      <c r="B31" s="99" t="s">
        <v>29</v>
      </c>
      <c r="C31" s="97">
        <v>1130</v>
      </c>
      <c r="D31" s="97">
        <v>1169</v>
      </c>
      <c r="E31" s="98">
        <v>1183</v>
      </c>
      <c r="F31" s="98"/>
      <c r="G31" s="98"/>
      <c r="H31" s="98"/>
      <c r="I31" s="100">
        <f t="shared" si="0"/>
        <v>6.3799035733931597E-4</v>
      </c>
      <c r="J31" s="100">
        <f t="shared" si="1"/>
        <v>4.6902654867256637E-2</v>
      </c>
      <c r="K31" s="97">
        <f t="shared" si="2"/>
        <v>53</v>
      </c>
      <c r="L31" s="101">
        <f t="shared" si="4"/>
        <v>-1.5418181818181817E-3</v>
      </c>
      <c r="M31" s="98">
        <f t="shared" si="3"/>
        <v>14</v>
      </c>
      <c r="N31" s="98">
        <f t="shared" si="5"/>
        <v>0</v>
      </c>
    </row>
    <row r="32" spans="1:14">
      <c r="A32" s="102">
        <v>31</v>
      </c>
      <c r="B32" s="99" t="s">
        <v>30</v>
      </c>
      <c r="C32" s="97">
        <v>22378</v>
      </c>
      <c r="D32" s="97">
        <v>21318</v>
      </c>
      <c r="E32" s="98">
        <v>21306</v>
      </c>
      <c r="F32" s="98"/>
      <c r="G32" s="98"/>
      <c r="H32" s="98"/>
      <c r="I32" s="100">
        <f t="shared" si="0"/>
        <v>1.1490298016459396E-2</v>
      </c>
      <c r="J32" s="100">
        <f t="shared" si="1"/>
        <v>-4.790419161676647E-2</v>
      </c>
      <c r="K32" s="97">
        <f t="shared" si="2"/>
        <v>-1072</v>
      </c>
      <c r="L32" s="101">
        <f t="shared" si="4"/>
        <v>3.1185454545454544E-2</v>
      </c>
      <c r="M32" s="98">
        <f t="shared" si="3"/>
        <v>-12</v>
      </c>
      <c r="N32" s="98">
        <f t="shared" si="5"/>
        <v>0</v>
      </c>
    </row>
    <row r="33" spans="1:14">
      <c r="A33" s="102">
        <v>32</v>
      </c>
      <c r="B33" s="99" t="s">
        <v>31</v>
      </c>
      <c r="C33" s="97">
        <v>6799</v>
      </c>
      <c r="D33" s="97">
        <v>7037</v>
      </c>
      <c r="E33" s="98">
        <v>7054</v>
      </c>
      <c r="F33" s="98"/>
      <c r="G33" s="98"/>
      <c r="H33" s="98"/>
      <c r="I33" s="100">
        <f t="shared" si="0"/>
        <v>3.8042130014129625E-3</v>
      </c>
      <c r="J33" s="100">
        <f t="shared" si="1"/>
        <v>3.7505515516987789E-2</v>
      </c>
      <c r="K33" s="97">
        <f t="shared" si="2"/>
        <v>255</v>
      </c>
      <c r="L33" s="101">
        <f t="shared" si="4"/>
        <v>-7.4181818181818186E-3</v>
      </c>
      <c r="M33" s="98">
        <f t="shared" si="3"/>
        <v>17</v>
      </c>
      <c r="N33" s="98">
        <f t="shared" si="5"/>
        <v>0</v>
      </c>
    </row>
    <row r="34" spans="1:14">
      <c r="A34" s="102">
        <v>33</v>
      </c>
      <c r="B34" s="99" t="s">
        <v>32</v>
      </c>
      <c r="C34" s="97">
        <v>19101</v>
      </c>
      <c r="D34" s="97">
        <v>18781</v>
      </c>
      <c r="E34" s="98">
        <v>18810</v>
      </c>
      <c r="F34" s="98"/>
      <c r="G34" s="98"/>
      <c r="H34" s="98"/>
      <c r="I34" s="100">
        <f t="shared" si="0"/>
        <v>1.0144208471303916E-2</v>
      </c>
      <c r="J34" s="100">
        <f t="shared" si="1"/>
        <v>-1.523480446049945E-2</v>
      </c>
      <c r="K34" s="97">
        <f t="shared" si="2"/>
        <v>-291</v>
      </c>
      <c r="L34" s="101">
        <f t="shared" si="4"/>
        <v>8.4654545454545451E-3</v>
      </c>
      <c r="M34" s="98">
        <f t="shared" si="3"/>
        <v>29</v>
      </c>
      <c r="N34" s="98">
        <f t="shared" si="5"/>
        <v>0</v>
      </c>
    </row>
    <row r="35" spans="1:14">
      <c r="A35" s="102">
        <v>35</v>
      </c>
      <c r="B35" s="99" t="s">
        <v>33</v>
      </c>
      <c r="C35" s="98">
        <v>14081</v>
      </c>
      <c r="D35" s="98">
        <v>13119</v>
      </c>
      <c r="E35" s="98">
        <v>12959</v>
      </c>
      <c r="F35" s="98"/>
      <c r="G35" s="98"/>
      <c r="H35" s="98"/>
      <c r="I35" s="100">
        <f t="shared" ref="I35:I66" si="6">E35/$E$92</f>
        <v>6.9887718011497849E-3</v>
      </c>
      <c r="J35" s="100">
        <f t="shared" si="1"/>
        <v>-7.9681840778353816E-2</v>
      </c>
      <c r="K35" s="97">
        <f t="shared" si="2"/>
        <v>-1122</v>
      </c>
      <c r="L35" s="101">
        <f t="shared" si="4"/>
        <v>3.2640000000000002E-2</v>
      </c>
      <c r="M35" s="98">
        <f t="shared" si="3"/>
        <v>-160</v>
      </c>
      <c r="N35" s="98">
        <f t="shared" si="5"/>
        <v>0</v>
      </c>
    </row>
    <row r="36" spans="1:14">
      <c r="A36" s="102">
        <v>36</v>
      </c>
      <c r="B36" s="99" t="s">
        <v>34</v>
      </c>
      <c r="C36" s="98">
        <v>870</v>
      </c>
      <c r="D36" s="98">
        <v>715</v>
      </c>
      <c r="E36" s="98">
        <v>764</v>
      </c>
      <c r="F36" s="98"/>
      <c r="G36" s="98"/>
      <c r="H36" s="98"/>
      <c r="I36" s="100">
        <f t="shared" si="6"/>
        <v>4.1202420372547538E-4</v>
      </c>
      <c r="J36" s="100">
        <f t="shared" si="1"/>
        <v>-0.12183908045977011</v>
      </c>
      <c r="K36" s="97">
        <f t="shared" si="2"/>
        <v>-106</v>
      </c>
      <c r="L36" s="101">
        <f t="shared" si="4"/>
        <v>3.0836363636363635E-3</v>
      </c>
      <c r="M36" s="98">
        <f t="shared" si="3"/>
        <v>49</v>
      </c>
      <c r="N36" s="98">
        <f t="shared" si="5"/>
        <v>0</v>
      </c>
    </row>
    <row r="37" spans="1:14">
      <c r="A37" s="102">
        <v>37</v>
      </c>
      <c r="B37" s="99" t="s">
        <v>35</v>
      </c>
      <c r="C37" s="98">
        <v>562</v>
      </c>
      <c r="D37" s="98">
        <v>510</v>
      </c>
      <c r="E37" s="98">
        <v>512</v>
      </c>
      <c r="F37" s="98"/>
      <c r="G37" s="98"/>
      <c r="H37" s="98"/>
      <c r="I37" s="100">
        <f t="shared" si="6"/>
        <v>2.7612093233958561E-4</v>
      </c>
      <c r="J37" s="100">
        <f t="shared" si="1"/>
        <v>-8.8967971530249115E-2</v>
      </c>
      <c r="K37" s="97">
        <f t="shared" si="2"/>
        <v>-50</v>
      </c>
      <c r="L37" s="101">
        <f t="shared" si="4"/>
        <v>1.4545454545454545E-3</v>
      </c>
      <c r="M37" s="98">
        <f t="shared" si="3"/>
        <v>2</v>
      </c>
      <c r="N37" s="98">
        <f t="shared" si="5"/>
        <v>0</v>
      </c>
    </row>
    <row r="38" spans="1:14">
      <c r="A38" s="102">
        <v>38</v>
      </c>
      <c r="B38" s="99" t="s">
        <v>36</v>
      </c>
      <c r="C38" s="98">
        <v>3604</v>
      </c>
      <c r="D38" s="98">
        <v>3785</v>
      </c>
      <c r="E38" s="98">
        <v>3808</v>
      </c>
      <c r="F38" s="98"/>
      <c r="G38" s="98"/>
      <c r="H38" s="98"/>
      <c r="I38" s="100">
        <f t="shared" si="6"/>
        <v>2.0536494342756678E-3</v>
      </c>
      <c r="J38" s="100">
        <f t="shared" si="1"/>
        <v>5.6603773584905662E-2</v>
      </c>
      <c r="K38" s="97">
        <f t="shared" si="2"/>
        <v>204</v>
      </c>
      <c r="L38" s="101">
        <f t="shared" si="4"/>
        <v>-5.9345454545454545E-3</v>
      </c>
      <c r="M38" s="98">
        <f t="shared" si="3"/>
        <v>23</v>
      </c>
      <c r="N38" s="98">
        <f t="shared" si="5"/>
        <v>0</v>
      </c>
    </row>
    <row r="39" spans="1:14">
      <c r="A39" s="102">
        <v>39</v>
      </c>
      <c r="B39" s="99" t="s">
        <v>37</v>
      </c>
      <c r="C39" s="98">
        <v>112</v>
      </c>
      <c r="D39" s="98">
        <v>103</v>
      </c>
      <c r="E39" s="98">
        <v>105</v>
      </c>
      <c r="F39" s="98"/>
      <c r="G39" s="98"/>
      <c r="H39" s="98"/>
      <c r="I39" s="100">
        <f t="shared" si="6"/>
        <v>5.6626363077454078E-5</v>
      </c>
      <c r="J39" s="100">
        <f t="shared" si="1"/>
        <v>-6.25E-2</v>
      </c>
      <c r="K39" s="97">
        <f t="shared" si="2"/>
        <v>-7</v>
      </c>
      <c r="L39" s="101">
        <f t="shared" si="4"/>
        <v>2.0363636363636363E-4</v>
      </c>
      <c r="M39" s="98">
        <f t="shared" si="3"/>
        <v>2</v>
      </c>
      <c r="N39" s="98">
        <f t="shared" si="5"/>
        <v>0</v>
      </c>
    </row>
    <row r="40" spans="1:14">
      <c r="A40" s="102">
        <v>41</v>
      </c>
      <c r="B40" s="99" t="s">
        <v>38</v>
      </c>
      <c r="C40" s="98">
        <v>136394</v>
      </c>
      <c r="D40" s="98">
        <v>98269</v>
      </c>
      <c r="E40" s="98">
        <v>97112</v>
      </c>
      <c r="F40" s="98"/>
      <c r="G40" s="98"/>
      <c r="H40" s="98"/>
      <c r="I40" s="100">
        <f t="shared" si="6"/>
        <v>5.237237496359734E-2</v>
      </c>
      <c r="J40" s="100">
        <f t="shared" si="1"/>
        <v>-0.28800387113802661</v>
      </c>
      <c r="K40" s="97">
        <f t="shared" si="2"/>
        <v>-39282</v>
      </c>
      <c r="L40" s="101">
        <f t="shared" si="4"/>
        <v>1.1427490909090909</v>
      </c>
      <c r="M40" s="98">
        <f t="shared" si="3"/>
        <v>-1157</v>
      </c>
      <c r="N40" s="98">
        <f t="shared" si="5"/>
        <v>0</v>
      </c>
    </row>
    <row r="41" spans="1:14">
      <c r="A41" s="102">
        <v>42</v>
      </c>
      <c r="B41" s="99" t="s">
        <v>39</v>
      </c>
      <c r="C41" s="98">
        <v>14741</v>
      </c>
      <c r="D41" s="98">
        <v>11915</v>
      </c>
      <c r="E41" s="98">
        <v>12073</v>
      </c>
      <c r="F41" s="98"/>
      <c r="G41" s="98"/>
      <c r="H41" s="98"/>
      <c r="I41" s="100">
        <f t="shared" si="6"/>
        <v>6.5109531565152676E-3</v>
      </c>
      <c r="J41" s="100">
        <f t="shared" si="1"/>
        <v>-0.18099179160165524</v>
      </c>
      <c r="K41" s="97">
        <f t="shared" si="2"/>
        <v>-2668</v>
      </c>
      <c r="L41" s="101">
        <f t="shared" si="4"/>
        <v>7.761454545454545E-2</v>
      </c>
      <c r="M41" s="98">
        <f t="shared" si="3"/>
        <v>158</v>
      </c>
      <c r="N41" s="98">
        <f t="shared" si="5"/>
        <v>0</v>
      </c>
    </row>
    <row r="42" spans="1:14">
      <c r="A42" s="102">
        <v>43</v>
      </c>
      <c r="B42" s="99" t="s">
        <v>40</v>
      </c>
      <c r="C42" s="98">
        <v>57779</v>
      </c>
      <c r="D42" s="98">
        <v>53718</v>
      </c>
      <c r="E42" s="98">
        <v>53654</v>
      </c>
      <c r="F42" s="98"/>
      <c r="G42" s="98"/>
      <c r="H42" s="98"/>
      <c r="I42" s="100">
        <f t="shared" si="6"/>
        <v>2.8935532233883059E-2</v>
      </c>
      <c r="J42" s="100">
        <f t="shared" si="1"/>
        <v>-7.1392720538603988E-2</v>
      </c>
      <c r="K42" s="97">
        <f t="shared" si="2"/>
        <v>-4125</v>
      </c>
      <c r="L42" s="101">
        <f t="shared" si="4"/>
        <v>0.12</v>
      </c>
      <c r="M42" s="98">
        <f t="shared" si="3"/>
        <v>-64</v>
      </c>
      <c r="N42" s="98">
        <f t="shared" si="5"/>
        <v>0</v>
      </c>
    </row>
    <row r="43" spans="1:14">
      <c r="A43" s="102">
        <v>45</v>
      </c>
      <c r="B43" s="99" t="s">
        <v>41</v>
      </c>
      <c r="C43" s="98">
        <v>54899</v>
      </c>
      <c r="D43" s="98">
        <v>56087</v>
      </c>
      <c r="E43" s="98">
        <v>56177</v>
      </c>
      <c r="F43" s="98"/>
      <c r="G43" s="98"/>
      <c r="H43" s="98"/>
      <c r="I43" s="100">
        <f t="shared" si="6"/>
        <v>3.0296182843829882E-2</v>
      </c>
      <c r="J43" s="100">
        <f t="shared" si="1"/>
        <v>2.3279112552141205E-2</v>
      </c>
      <c r="K43" s="97">
        <f t="shared" si="2"/>
        <v>1278</v>
      </c>
      <c r="L43" s="101">
        <f t="shared" si="4"/>
        <v>-3.7178181818181819E-2</v>
      </c>
      <c r="M43" s="98">
        <f t="shared" si="3"/>
        <v>90</v>
      </c>
      <c r="N43" s="98">
        <f t="shared" si="5"/>
        <v>0</v>
      </c>
    </row>
    <row r="44" spans="1:14">
      <c r="A44" s="102">
        <v>46</v>
      </c>
      <c r="B44" s="99" t="s">
        <v>42</v>
      </c>
      <c r="C44" s="98">
        <v>138942</v>
      </c>
      <c r="D44" s="98">
        <v>140476</v>
      </c>
      <c r="E44" s="98">
        <v>140762</v>
      </c>
      <c r="F44" s="98"/>
      <c r="G44" s="98"/>
      <c r="H44" s="98"/>
      <c r="I44" s="100">
        <f t="shared" si="6"/>
        <v>7.5912763042938966E-2</v>
      </c>
      <c r="J44" s="100">
        <f t="shared" si="1"/>
        <v>1.3098990945862303E-2</v>
      </c>
      <c r="K44" s="97">
        <f t="shared" si="2"/>
        <v>1820</v>
      </c>
      <c r="L44" s="101">
        <f t="shared" si="4"/>
        <v>-5.2945454545454546E-2</v>
      </c>
      <c r="M44" s="98">
        <f t="shared" si="3"/>
        <v>286</v>
      </c>
      <c r="N44" s="98">
        <f t="shared" si="5"/>
        <v>0</v>
      </c>
    </row>
    <row r="45" spans="1:14">
      <c r="A45" s="102">
        <v>47</v>
      </c>
      <c r="B45" s="99" t="s">
        <v>43</v>
      </c>
      <c r="C45" s="98">
        <v>322390</v>
      </c>
      <c r="D45" s="98">
        <v>320901</v>
      </c>
      <c r="E45" s="98">
        <v>322095</v>
      </c>
      <c r="F45" s="98"/>
      <c r="G45" s="98"/>
      <c r="H45" s="98"/>
      <c r="I45" s="100">
        <f t="shared" si="6"/>
        <v>0.17370541348031021</v>
      </c>
      <c r="J45" s="100">
        <f t="shared" si="1"/>
        <v>-9.1504078910636184E-4</v>
      </c>
      <c r="K45" s="97">
        <f t="shared" si="2"/>
        <v>-295</v>
      </c>
      <c r="L45" s="101">
        <f t="shared" si="4"/>
        <v>8.5818181818181818E-3</v>
      </c>
      <c r="M45" s="98">
        <f t="shared" si="3"/>
        <v>1194</v>
      </c>
      <c r="N45" s="98">
        <f t="shared" si="5"/>
        <v>0</v>
      </c>
    </row>
    <row r="46" spans="1:14">
      <c r="A46" s="102">
        <v>49</v>
      </c>
      <c r="B46" s="99" t="s">
        <v>44</v>
      </c>
      <c r="C46" s="98">
        <v>126418</v>
      </c>
      <c r="D46" s="98">
        <v>129947</v>
      </c>
      <c r="E46" s="98">
        <v>130963</v>
      </c>
      <c r="F46" s="98"/>
      <c r="G46" s="98"/>
      <c r="H46" s="98"/>
      <c r="I46" s="100">
        <f t="shared" si="6"/>
        <v>7.0628175121072556E-2</v>
      </c>
      <c r="J46" s="100">
        <f t="shared" si="1"/>
        <v>3.5952158711575886E-2</v>
      </c>
      <c r="K46" s="97">
        <f t="shared" si="2"/>
        <v>4545</v>
      </c>
      <c r="L46" s="101">
        <f t="shared" si="4"/>
        <v>-0.13221818181818182</v>
      </c>
      <c r="M46" s="98">
        <f t="shared" si="3"/>
        <v>1016</v>
      </c>
      <c r="N46" s="98">
        <f t="shared" si="5"/>
        <v>0</v>
      </c>
    </row>
    <row r="47" spans="1:14">
      <c r="A47" s="102">
        <v>50</v>
      </c>
      <c r="B47" s="99" t="s">
        <v>45</v>
      </c>
      <c r="C47" s="98">
        <v>2795</v>
      </c>
      <c r="D47" s="98">
        <v>2749</v>
      </c>
      <c r="E47" s="98">
        <v>3024</v>
      </c>
      <c r="F47" s="98"/>
      <c r="G47" s="98"/>
      <c r="H47" s="98"/>
      <c r="I47" s="100">
        <f t="shared" si="6"/>
        <v>1.6308392566306775E-3</v>
      </c>
      <c r="J47" s="100">
        <f t="shared" si="1"/>
        <v>8.1932021466905189E-2</v>
      </c>
      <c r="K47" s="97">
        <f t="shared" si="2"/>
        <v>229</v>
      </c>
      <c r="L47" s="101">
        <f t="shared" si="4"/>
        <v>-6.6618181818181819E-3</v>
      </c>
      <c r="M47" s="98">
        <f t="shared" si="3"/>
        <v>275</v>
      </c>
      <c r="N47" s="98">
        <f t="shared" si="5"/>
        <v>0</v>
      </c>
    </row>
    <row r="48" spans="1:14">
      <c r="A48" s="102">
        <v>51</v>
      </c>
      <c r="B48" s="99" t="s">
        <v>46</v>
      </c>
      <c r="C48" s="98">
        <v>281</v>
      </c>
      <c r="D48" s="98">
        <v>295</v>
      </c>
      <c r="E48" s="98">
        <v>298</v>
      </c>
      <c r="F48" s="98"/>
      <c r="G48" s="98"/>
      <c r="H48" s="98"/>
      <c r="I48" s="100">
        <f t="shared" si="6"/>
        <v>1.6071101140077444E-4</v>
      </c>
      <c r="J48" s="100">
        <f t="shared" si="1"/>
        <v>6.0498220640569395E-2</v>
      </c>
      <c r="K48" s="97">
        <f t="shared" si="2"/>
        <v>17</v>
      </c>
      <c r="L48" s="101">
        <f t="shared" si="4"/>
        <v>-4.9454545454545454E-4</v>
      </c>
      <c r="M48" s="98">
        <f t="shared" si="3"/>
        <v>3</v>
      </c>
      <c r="N48" s="98">
        <f t="shared" si="5"/>
        <v>0</v>
      </c>
    </row>
    <row r="49" spans="1:14">
      <c r="A49" s="102">
        <v>52</v>
      </c>
      <c r="B49" s="99" t="s">
        <v>47</v>
      </c>
      <c r="C49" s="98">
        <v>18699</v>
      </c>
      <c r="D49" s="98">
        <v>18549</v>
      </c>
      <c r="E49" s="98">
        <v>18604</v>
      </c>
      <c r="F49" s="98"/>
      <c r="G49" s="98"/>
      <c r="H49" s="98"/>
      <c r="I49" s="100">
        <f t="shared" si="6"/>
        <v>1.0033112939932911E-2</v>
      </c>
      <c r="J49" s="100">
        <f t="shared" si="1"/>
        <v>-5.0804855874645701E-3</v>
      </c>
      <c r="K49" s="97">
        <f t="shared" si="2"/>
        <v>-95</v>
      </c>
      <c r="L49" s="101">
        <f t="shared" si="4"/>
        <v>2.7636363636363635E-3</v>
      </c>
      <c r="M49" s="98">
        <f t="shared" si="3"/>
        <v>55</v>
      </c>
      <c r="N49" s="98">
        <f t="shared" si="5"/>
        <v>0</v>
      </c>
    </row>
    <row r="50" spans="1:14">
      <c r="A50" s="102">
        <v>53</v>
      </c>
      <c r="B50" s="99" t="s">
        <v>48</v>
      </c>
      <c r="C50" s="98">
        <v>2914</v>
      </c>
      <c r="D50" s="98">
        <v>3066</v>
      </c>
      <c r="E50" s="98">
        <v>3083</v>
      </c>
      <c r="F50" s="98"/>
      <c r="G50" s="98"/>
      <c r="H50" s="98"/>
      <c r="I50" s="100">
        <f t="shared" si="6"/>
        <v>1.662657879693247E-3</v>
      </c>
      <c r="J50" s="100">
        <f t="shared" si="1"/>
        <v>5.7995881949210709E-2</v>
      </c>
      <c r="K50" s="97">
        <f t="shared" si="2"/>
        <v>169</v>
      </c>
      <c r="L50" s="101">
        <f t="shared" si="4"/>
        <v>-4.9163636363636362E-3</v>
      </c>
      <c r="M50" s="98">
        <f t="shared" si="3"/>
        <v>17</v>
      </c>
      <c r="N50" s="98">
        <f t="shared" si="5"/>
        <v>0</v>
      </c>
    </row>
    <row r="51" spans="1:14">
      <c r="A51" s="102">
        <v>55</v>
      </c>
      <c r="B51" s="99" t="s">
        <v>49</v>
      </c>
      <c r="C51" s="98">
        <v>19144</v>
      </c>
      <c r="D51" s="98">
        <v>19075</v>
      </c>
      <c r="E51" s="98">
        <v>19752</v>
      </c>
      <c r="F51" s="98"/>
      <c r="G51" s="98"/>
      <c r="H51" s="98"/>
      <c r="I51" s="100">
        <f t="shared" si="6"/>
        <v>1.0652227842913076E-2</v>
      </c>
      <c r="J51" s="100">
        <f t="shared" si="1"/>
        <v>3.175929795236105E-2</v>
      </c>
      <c r="K51" s="97">
        <f t="shared" si="2"/>
        <v>608</v>
      </c>
      <c r="L51" s="101">
        <f t="shared" si="4"/>
        <v>-1.7687272727272729E-2</v>
      </c>
      <c r="M51" s="98">
        <f t="shared" si="3"/>
        <v>677</v>
      </c>
      <c r="N51" s="98">
        <f t="shared" si="5"/>
        <v>0</v>
      </c>
    </row>
    <row r="52" spans="1:14">
      <c r="A52" s="102">
        <v>56</v>
      </c>
      <c r="B52" s="99" t="s">
        <v>50</v>
      </c>
      <c r="C52" s="98">
        <v>120425</v>
      </c>
      <c r="D52" s="98">
        <v>121552</v>
      </c>
      <c r="E52" s="98">
        <v>121391</v>
      </c>
      <c r="F52" s="98"/>
      <c r="G52" s="98"/>
      <c r="H52" s="98"/>
      <c r="I52" s="100">
        <f t="shared" si="6"/>
        <v>6.5466008003192647E-2</v>
      </c>
      <c r="J52" s="100">
        <f t="shared" si="1"/>
        <v>8.0215902013701466E-3</v>
      </c>
      <c r="K52" s="97">
        <f t="shared" si="2"/>
        <v>966</v>
      </c>
      <c r="L52" s="101">
        <f t="shared" si="4"/>
        <v>-2.8101818181818183E-2</v>
      </c>
      <c r="M52" s="98">
        <f t="shared" si="3"/>
        <v>-161</v>
      </c>
      <c r="N52" s="98">
        <f t="shared" si="5"/>
        <v>0</v>
      </c>
    </row>
    <row r="53" spans="1:14">
      <c r="A53" s="102">
        <v>58</v>
      </c>
      <c r="B53" s="99" t="s">
        <v>51</v>
      </c>
      <c r="C53" s="98">
        <v>2629</v>
      </c>
      <c r="D53" s="98">
        <v>2710</v>
      </c>
      <c r="E53" s="98">
        <v>2706</v>
      </c>
      <c r="F53" s="98"/>
      <c r="G53" s="98"/>
      <c r="H53" s="98"/>
      <c r="I53" s="100">
        <f t="shared" si="6"/>
        <v>1.459342271310388E-3</v>
      </c>
      <c r="J53" s="100">
        <f t="shared" si="1"/>
        <v>2.9288702928870293E-2</v>
      </c>
      <c r="K53" s="97">
        <f t="shared" si="2"/>
        <v>77</v>
      </c>
      <c r="L53" s="101">
        <f t="shared" si="4"/>
        <v>-2.2399999999999998E-3</v>
      </c>
      <c r="M53" s="98">
        <f t="shared" si="3"/>
        <v>-4</v>
      </c>
      <c r="N53" s="98">
        <f t="shared" si="5"/>
        <v>0</v>
      </c>
    </row>
    <row r="54" spans="1:14">
      <c r="A54" s="102">
        <v>59</v>
      </c>
      <c r="B54" s="99" t="s">
        <v>52</v>
      </c>
      <c r="C54" s="98">
        <v>2108</v>
      </c>
      <c r="D54" s="98">
        <v>2135</v>
      </c>
      <c r="E54" s="98">
        <v>2133</v>
      </c>
      <c r="F54" s="98"/>
      <c r="G54" s="98"/>
      <c r="H54" s="98"/>
      <c r="I54" s="100">
        <f t="shared" si="6"/>
        <v>1.1503241185162815E-3</v>
      </c>
      <c r="J54" s="100">
        <f t="shared" si="1"/>
        <v>1.1859582542694497E-2</v>
      </c>
      <c r="K54" s="97">
        <f t="shared" si="2"/>
        <v>25</v>
      </c>
      <c r="L54" s="101">
        <f t="shared" si="4"/>
        <v>-7.2727272727272723E-4</v>
      </c>
      <c r="M54" s="98">
        <f t="shared" si="3"/>
        <v>-2</v>
      </c>
      <c r="N54" s="98">
        <f t="shared" si="5"/>
        <v>0</v>
      </c>
    </row>
    <row r="55" spans="1:14">
      <c r="A55" s="102">
        <v>60</v>
      </c>
      <c r="B55" s="99" t="s">
        <v>53</v>
      </c>
      <c r="C55" s="98">
        <v>753</v>
      </c>
      <c r="D55" s="98">
        <v>741</v>
      </c>
      <c r="E55" s="98">
        <v>741</v>
      </c>
      <c r="F55" s="98"/>
      <c r="G55" s="98"/>
      <c r="H55" s="98"/>
      <c r="I55" s="100">
        <f t="shared" si="6"/>
        <v>3.9962033371803308E-4</v>
      </c>
      <c r="J55" s="100">
        <f t="shared" si="1"/>
        <v>-1.5936254980079681E-2</v>
      </c>
      <c r="K55" s="97">
        <f t="shared" si="2"/>
        <v>-12</v>
      </c>
      <c r="L55" s="101">
        <f t="shared" si="4"/>
        <v>3.4909090909090908E-4</v>
      </c>
      <c r="M55" s="98">
        <f t="shared" si="3"/>
        <v>0</v>
      </c>
      <c r="N55" s="98">
        <f t="shared" si="5"/>
        <v>0</v>
      </c>
    </row>
    <row r="56" spans="1:14">
      <c r="A56" s="102">
        <v>61</v>
      </c>
      <c r="B56" s="99" t="s">
        <v>54</v>
      </c>
      <c r="C56" s="98">
        <v>3098</v>
      </c>
      <c r="D56" s="98">
        <v>2999</v>
      </c>
      <c r="E56" s="98">
        <v>3003</v>
      </c>
      <c r="F56" s="98"/>
      <c r="G56" s="98"/>
      <c r="H56" s="98"/>
      <c r="I56" s="100">
        <f t="shared" si="6"/>
        <v>1.6195139840151866E-3</v>
      </c>
      <c r="J56" s="100">
        <f t="shared" si="1"/>
        <v>-3.0664945125887671E-2</v>
      </c>
      <c r="K56" s="97">
        <f t="shared" si="2"/>
        <v>-95</v>
      </c>
      <c r="L56" s="101">
        <f t="shared" si="4"/>
        <v>2.7636363636363635E-3</v>
      </c>
      <c r="M56" s="98">
        <f t="shared" si="3"/>
        <v>4</v>
      </c>
      <c r="N56" s="98">
        <f t="shared" si="5"/>
        <v>0</v>
      </c>
    </row>
    <row r="57" spans="1:14">
      <c r="A57" s="102">
        <v>62</v>
      </c>
      <c r="B57" s="99" t="s">
        <v>55</v>
      </c>
      <c r="C57" s="98">
        <v>8886</v>
      </c>
      <c r="D57" s="98">
        <v>9781</v>
      </c>
      <c r="E57" s="98">
        <v>9839</v>
      </c>
      <c r="F57" s="98"/>
      <c r="G57" s="98"/>
      <c r="H57" s="98"/>
      <c r="I57" s="100">
        <f t="shared" si="6"/>
        <v>5.3061598697054348E-3</v>
      </c>
      <c r="J57" s="100">
        <f t="shared" si="1"/>
        <v>0.10724735539050191</v>
      </c>
      <c r="K57" s="97">
        <f t="shared" si="2"/>
        <v>953</v>
      </c>
      <c r="L57" s="101">
        <f t="shared" si="4"/>
        <v>-2.7723636363636363E-2</v>
      </c>
      <c r="M57" s="98">
        <f t="shared" si="3"/>
        <v>58</v>
      </c>
      <c r="N57" s="98">
        <f t="shared" si="5"/>
        <v>0</v>
      </c>
    </row>
    <row r="58" spans="1:14">
      <c r="A58" s="102">
        <v>63</v>
      </c>
      <c r="B58" s="99" t="s">
        <v>56</v>
      </c>
      <c r="C58" s="98">
        <v>1845</v>
      </c>
      <c r="D58" s="98">
        <v>1868</v>
      </c>
      <c r="E58" s="98">
        <v>1853</v>
      </c>
      <c r="F58" s="98"/>
      <c r="G58" s="98"/>
      <c r="H58" s="98"/>
      <c r="I58" s="100">
        <f t="shared" si="6"/>
        <v>9.9932048364307063E-4</v>
      </c>
      <c r="J58" s="100">
        <f t="shared" si="1"/>
        <v>4.3360433604336043E-3</v>
      </c>
      <c r="K58" s="97">
        <f t="shared" si="2"/>
        <v>8</v>
      </c>
      <c r="L58" s="101">
        <f t="shared" si="4"/>
        <v>-2.3272727272727271E-4</v>
      </c>
      <c r="M58" s="98">
        <f t="shared" si="3"/>
        <v>-15</v>
      </c>
      <c r="N58" s="98">
        <f t="shared" si="5"/>
        <v>0</v>
      </c>
    </row>
    <row r="59" spans="1:14">
      <c r="A59" s="102">
        <v>64</v>
      </c>
      <c r="B59" s="99" t="s">
        <v>57</v>
      </c>
      <c r="C59" s="98">
        <v>7173</v>
      </c>
      <c r="D59" s="98">
        <v>7099</v>
      </c>
      <c r="E59" s="98">
        <v>7096</v>
      </c>
      <c r="F59" s="98"/>
      <c r="G59" s="98"/>
      <c r="H59" s="98"/>
      <c r="I59" s="100">
        <f t="shared" si="6"/>
        <v>3.8268635466439443E-3</v>
      </c>
      <c r="J59" s="100">
        <f t="shared" si="1"/>
        <v>-1.0734699567823783E-2</v>
      </c>
      <c r="K59" s="97">
        <f t="shared" si="2"/>
        <v>-77</v>
      </c>
      <c r="L59" s="101">
        <f t="shared" si="4"/>
        <v>2.2399999999999998E-3</v>
      </c>
      <c r="M59" s="98">
        <f t="shared" si="3"/>
        <v>-3</v>
      </c>
      <c r="N59" s="98">
        <f t="shared" si="5"/>
        <v>0</v>
      </c>
    </row>
    <row r="60" spans="1:14">
      <c r="A60" s="102">
        <v>65</v>
      </c>
      <c r="B60" s="99" t="s">
        <v>58</v>
      </c>
      <c r="C60" s="98">
        <v>3741</v>
      </c>
      <c r="D60" s="98">
        <v>3581</v>
      </c>
      <c r="E60" s="98">
        <v>3573</v>
      </c>
      <c r="F60" s="98"/>
      <c r="G60" s="98"/>
      <c r="H60" s="98"/>
      <c r="I60" s="100">
        <f t="shared" si="6"/>
        <v>1.9269142407213659E-3</v>
      </c>
      <c r="J60" s="100">
        <f t="shared" si="1"/>
        <v>-4.4907778668805132E-2</v>
      </c>
      <c r="K60" s="97">
        <f t="shared" si="2"/>
        <v>-168</v>
      </c>
      <c r="L60" s="101">
        <f t="shared" si="4"/>
        <v>4.8872727272727271E-3</v>
      </c>
      <c r="M60" s="98">
        <f t="shared" si="3"/>
        <v>-8</v>
      </c>
      <c r="N60" s="98">
        <f t="shared" si="5"/>
        <v>0</v>
      </c>
    </row>
    <row r="61" spans="1:14">
      <c r="A61" s="102">
        <v>66</v>
      </c>
      <c r="B61" s="99" t="s">
        <v>59</v>
      </c>
      <c r="C61" s="98">
        <v>11913</v>
      </c>
      <c r="D61" s="98">
        <v>12206</v>
      </c>
      <c r="E61" s="98">
        <v>12242</v>
      </c>
      <c r="F61" s="98"/>
      <c r="G61" s="98"/>
      <c r="H61" s="98"/>
      <c r="I61" s="100">
        <f t="shared" si="6"/>
        <v>6.6020946361351699E-3</v>
      </c>
      <c r="J61" s="100">
        <f t="shared" si="1"/>
        <v>2.7616889112733987E-2</v>
      </c>
      <c r="K61" s="97">
        <f t="shared" si="2"/>
        <v>329</v>
      </c>
      <c r="L61" s="101">
        <f t="shared" si="4"/>
        <v>-9.5709090909090917E-3</v>
      </c>
      <c r="M61" s="98">
        <f t="shared" si="3"/>
        <v>36</v>
      </c>
      <c r="N61" s="98">
        <f t="shared" si="5"/>
        <v>0</v>
      </c>
    </row>
    <row r="62" spans="1:14">
      <c r="A62" s="102">
        <v>68</v>
      </c>
      <c r="B62" s="99" t="s">
        <v>60</v>
      </c>
      <c r="C62" s="98">
        <v>61452</v>
      </c>
      <c r="D62" s="98">
        <v>63301</v>
      </c>
      <c r="E62" s="98">
        <v>63005</v>
      </c>
      <c r="F62" s="98"/>
      <c r="G62" s="98"/>
      <c r="H62" s="98"/>
      <c r="I62" s="100">
        <f t="shared" si="6"/>
        <v>3.3978514339952325E-2</v>
      </c>
      <c r="J62" s="100">
        <f t="shared" si="1"/>
        <v>2.5271756818329754E-2</v>
      </c>
      <c r="K62" s="97">
        <f t="shared" si="2"/>
        <v>1553</v>
      </c>
      <c r="L62" s="101">
        <f t="shared" si="4"/>
        <v>-4.5178181818181819E-2</v>
      </c>
      <c r="M62" s="98">
        <f t="shared" si="3"/>
        <v>-296</v>
      </c>
      <c r="N62" s="98">
        <f t="shared" si="5"/>
        <v>0</v>
      </c>
    </row>
    <row r="63" spans="1:14">
      <c r="A63" s="102">
        <v>69</v>
      </c>
      <c r="B63" s="99" t="s">
        <v>61</v>
      </c>
      <c r="C63" s="98">
        <v>50345</v>
      </c>
      <c r="D63" s="98">
        <v>51716</v>
      </c>
      <c r="E63" s="98">
        <v>51693</v>
      </c>
      <c r="F63" s="98"/>
      <c r="G63" s="98"/>
      <c r="H63" s="98"/>
      <c r="I63" s="100">
        <f t="shared" si="6"/>
        <v>2.7877967491074608E-2</v>
      </c>
      <c r="J63" s="100">
        <f t="shared" si="1"/>
        <v>2.6775250769689146E-2</v>
      </c>
      <c r="K63" s="97">
        <f t="shared" si="2"/>
        <v>1348</v>
      </c>
      <c r="L63" s="101">
        <f t="shared" si="4"/>
        <v>-3.9214545454545453E-2</v>
      </c>
      <c r="M63" s="98">
        <f t="shared" si="3"/>
        <v>-23</v>
      </c>
      <c r="N63" s="98">
        <f t="shared" si="5"/>
        <v>0</v>
      </c>
    </row>
    <row r="64" spans="1:14">
      <c r="A64" s="102">
        <v>70</v>
      </c>
      <c r="B64" s="99" t="s">
        <v>62</v>
      </c>
      <c r="C64" s="98">
        <v>20134</v>
      </c>
      <c r="D64" s="98">
        <v>19550</v>
      </c>
      <c r="E64" s="98">
        <v>19512</v>
      </c>
      <c r="F64" s="98"/>
      <c r="G64" s="98"/>
      <c r="H64" s="98"/>
      <c r="I64" s="100">
        <f t="shared" si="6"/>
        <v>1.0522796155878896E-2</v>
      </c>
      <c r="J64" s="100">
        <f t="shared" si="1"/>
        <v>-3.089301678752359E-2</v>
      </c>
      <c r="K64" s="97">
        <f t="shared" si="2"/>
        <v>-622</v>
      </c>
      <c r="L64" s="101">
        <f t="shared" si="4"/>
        <v>1.8094545454545453E-2</v>
      </c>
      <c r="M64" s="98">
        <f t="shared" si="3"/>
        <v>-38</v>
      </c>
      <c r="N64" s="98">
        <f t="shared" si="5"/>
        <v>0</v>
      </c>
    </row>
    <row r="65" spans="1:14">
      <c r="A65" s="102">
        <v>71</v>
      </c>
      <c r="B65" s="99" t="s">
        <v>63</v>
      </c>
      <c r="C65" s="98">
        <v>25064</v>
      </c>
      <c r="D65" s="98">
        <v>24443</v>
      </c>
      <c r="E65" s="98">
        <v>24503</v>
      </c>
      <c r="F65" s="98"/>
      <c r="G65" s="98"/>
      <c r="H65" s="98"/>
      <c r="I65" s="100">
        <f t="shared" si="6"/>
        <v>1.3214435947493879E-2</v>
      </c>
      <c r="J65" s="100">
        <f t="shared" si="1"/>
        <v>-2.2382700287264603E-2</v>
      </c>
      <c r="K65" s="97">
        <f t="shared" si="2"/>
        <v>-561</v>
      </c>
      <c r="L65" s="101">
        <f t="shared" si="4"/>
        <v>1.6320000000000001E-2</v>
      </c>
      <c r="M65" s="98">
        <f t="shared" si="3"/>
        <v>60</v>
      </c>
      <c r="N65" s="98">
        <f t="shared" si="5"/>
        <v>0</v>
      </c>
    </row>
    <row r="66" spans="1:14">
      <c r="A66" s="102">
        <v>72</v>
      </c>
      <c r="B66" s="99" t="s">
        <v>64</v>
      </c>
      <c r="C66" s="98">
        <v>932</v>
      </c>
      <c r="D66" s="98">
        <v>943</v>
      </c>
      <c r="E66" s="98">
        <v>944</v>
      </c>
      <c r="F66" s="98"/>
      <c r="G66" s="98"/>
      <c r="H66" s="98"/>
      <c r="I66" s="100">
        <f t="shared" si="6"/>
        <v>5.0909796900111093E-4</v>
      </c>
      <c r="J66" s="100">
        <f t="shared" si="1"/>
        <v>1.2875536480686695E-2</v>
      </c>
      <c r="K66" s="97">
        <f t="shared" si="2"/>
        <v>12</v>
      </c>
      <c r="L66" s="101">
        <f t="shared" si="4"/>
        <v>-3.4909090909090908E-4</v>
      </c>
      <c r="M66" s="98">
        <f t="shared" si="3"/>
        <v>1</v>
      </c>
      <c r="N66" s="98">
        <f t="shared" si="5"/>
        <v>0</v>
      </c>
    </row>
    <row r="67" spans="1:14">
      <c r="A67" s="102">
        <v>73</v>
      </c>
      <c r="B67" s="99" t="s">
        <v>65</v>
      </c>
      <c r="C67" s="98">
        <v>7424</v>
      </c>
      <c r="D67" s="98">
        <v>7173</v>
      </c>
      <c r="E67" s="98">
        <v>7165</v>
      </c>
      <c r="F67" s="98"/>
      <c r="G67" s="98"/>
      <c r="H67" s="98"/>
      <c r="I67" s="100">
        <f t="shared" ref="I67:I92" si="7">E67/$E$92</f>
        <v>3.8640751566662713E-3</v>
      </c>
      <c r="J67" s="100">
        <f t="shared" ref="J67:J90" si="8">(E67-C67)/C67</f>
        <v>-3.4886853448275863E-2</v>
      </c>
      <c r="K67" s="97">
        <f t="shared" ref="K67:K90" si="9">E67-C67</f>
        <v>-259</v>
      </c>
      <c r="L67" s="101">
        <f t="shared" si="4"/>
        <v>7.5345454545454544E-3</v>
      </c>
      <c r="M67" s="98">
        <f t="shared" ref="M67:M90" si="10">E67-D67</f>
        <v>-8</v>
      </c>
      <c r="N67" s="98">
        <f t="shared" si="5"/>
        <v>0</v>
      </c>
    </row>
    <row r="68" spans="1:14">
      <c r="A68" s="102">
        <v>74</v>
      </c>
      <c r="B68" s="99" t="s">
        <v>66</v>
      </c>
      <c r="C68" s="98">
        <v>8996</v>
      </c>
      <c r="D68" s="98">
        <v>9017</v>
      </c>
      <c r="E68" s="98">
        <v>9097</v>
      </c>
      <c r="F68" s="98"/>
      <c r="G68" s="98"/>
      <c r="H68" s="98"/>
      <c r="I68" s="100">
        <f t="shared" si="7"/>
        <v>4.9060002372914259E-3</v>
      </c>
      <c r="J68" s="100">
        <f t="shared" si="8"/>
        <v>1.1227212094264118E-2</v>
      </c>
      <c r="K68" s="97">
        <f t="shared" si="9"/>
        <v>101</v>
      </c>
      <c r="L68" s="101">
        <f t="shared" ref="L68:L92" si="11">K68/$K$92</f>
        <v>-2.9381818181818181E-3</v>
      </c>
      <c r="M68" s="98">
        <f t="shared" si="10"/>
        <v>80</v>
      </c>
      <c r="N68" s="98">
        <f t="shared" ref="N68:N92" si="12">H68-G68</f>
        <v>0</v>
      </c>
    </row>
    <row r="69" spans="1:14">
      <c r="A69" s="102">
        <v>75</v>
      </c>
      <c r="B69" s="99" t="s">
        <v>67</v>
      </c>
      <c r="C69" s="98">
        <v>2623</v>
      </c>
      <c r="D69" s="98">
        <v>2814</v>
      </c>
      <c r="E69" s="98">
        <v>2803</v>
      </c>
      <c r="F69" s="98"/>
      <c r="G69" s="98"/>
      <c r="H69" s="98"/>
      <c r="I69" s="100">
        <f t="shared" si="7"/>
        <v>1.5116542448200361E-3</v>
      </c>
      <c r="J69" s="100">
        <f t="shared" si="8"/>
        <v>6.8623713305375519E-2</v>
      </c>
      <c r="K69" s="97">
        <f t="shared" si="9"/>
        <v>180</v>
      </c>
      <c r="L69" s="101">
        <f t="shared" si="11"/>
        <v>-5.2363636363636362E-3</v>
      </c>
      <c r="M69" s="98">
        <f t="shared" si="10"/>
        <v>-11</v>
      </c>
      <c r="N69" s="98">
        <f t="shared" si="12"/>
        <v>0</v>
      </c>
    </row>
    <row r="70" spans="1:14">
      <c r="A70" s="102">
        <v>77</v>
      </c>
      <c r="B70" s="99" t="s">
        <v>68</v>
      </c>
      <c r="C70" s="98">
        <v>5897</v>
      </c>
      <c r="D70" s="98">
        <v>5662</v>
      </c>
      <c r="E70" s="98">
        <v>5691</v>
      </c>
      <c r="F70" s="98"/>
      <c r="G70" s="98"/>
      <c r="H70" s="98"/>
      <c r="I70" s="100">
        <f t="shared" si="7"/>
        <v>3.0691488787980112E-3</v>
      </c>
      <c r="J70" s="100">
        <f t="shared" si="8"/>
        <v>-3.4933016788197387E-2</v>
      </c>
      <c r="K70" s="97">
        <f t="shared" si="9"/>
        <v>-206</v>
      </c>
      <c r="L70" s="101">
        <f t="shared" si="11"/>
        <v>5.9927272727272728E-3</v>
      </c>
      <c r="M70" s="98">
        <f t="shared" si="10"/>
        <v>29</v>
      </c>
      <c r="N70" s="98">
        <f t="shared" si="12"/>
        <v>0</v>
      </c>
    </row>
    <row r="71" spans="1:14">
      <c r="A71" s="102">
        <v>78</v>
      </c>
      <c r="B71" s="99" t="s">
        <v>69</v>
      </c>
      <c r="C71" s="98">
        <v>1871</v>
      </c>
      <c r="D71" s="98">
        <v>2197</v>
      </c>
      <c r="E71" s="98">
        <v>2204</v>
      </c>
      <c r="F71" s="98"/>
      <c r="G71" s="98"/>
      <c r="H71" s="98"/>
      <c r="I71" s="100">
        <f t="shared" si="7"/>
        <v>1.1886143259305598E-3</v>
      </c>
      <c r="J71" s="100">
        <f t="shared" si="8"/>
        <v>0.17797969000534475</v>
      </c>
      <c r="K71" s="97">
        <f t="shared" si="9"/>
        <v>333</v>
      </c>
      <c r="L71" s="101">
        <f t="shared" si="11"/>
        <v>-9.6872727272727267E-3</v>
      </c>
      <c r="M71" s="98">
        <f t="shared" si="10"/>
        <v>7</v>
      </c>
      <c r="N71" s="98">
        <f t="shared" si="12"/>
        <v>0</v>
      </c>
    </row>
    <row r="72" spans="1:14">
      <c r="A72" s="102">
        <v>79</v>
      </c>
      <c r="B72" s="99" t="s">
        <v>70</v>
      </c>
      <c r="C72" s="98">
        <v>8252</v>
      </c>
      <c r="D72" s="98">
        <v>8796</v>
      </c>
      <c r="E72" s="98">
        <v>8858</v>
      </c>
      <c r="F72" s="98"/>
      <c r="G72" s="98"/>
      <c r="H72" s="98"/>
      <c r="I72" s="100">
        <f t="shared" si="7"/>
        <v>4.7771078489532211E-3</v>
      </c>
      <c r="J72" s="100">
        <f t="shared" si="8"/>
        <v>7.3436742607852643E-2</v>
      </c>
      <c r="K72" s="97">
        <f t="shared" si="9"/>
        <v>606</v>
      </c>
      <c r="L72" s="101">
        <f t="shared" si="11"/>
        <v>-1.762909090909091E-2</v>
      </c>
      <c r="M72" s="98">
        <f t="shared" si="10"/>
        <v>62</v>
      </c>
      <c r="N72" s="98">
        <f t="shared" si="12"/>
        <v>0</v>
      </c>
    </row>
    <row r="73" spans="1:14">
      <c r="A73" s="102">
        <v>80</v>
      </c>
      <c r="B73" s="99" t="s">
        <v>71</v>
      </c>
      <c r="C73" s="98">
        <v>22676</v>
      </c>
      <c r="D73" s="98">
        <v>22397</v>
      </c>
      <c r="E73" s="98">
        <v>22402</v>
      </c>
      <c r="F73" s="98"/>
      <c r="G73" s="98"/>
      <c r="H73" s="98"/>
      <c r="I73" s="100">
        <f t="shared" si="7"/>
        <v>1.2081369387248821E-2</v>
      </c>
      <c r="J73" s="100">
        <f t="shared" si="8"/>
        <v>-1.2083259834185924E-2</v>
      </c>
      <c r="K73" s="97">
        <f t="shared" si="9"/>
        <v>-274</v>
      </c>
      <c r="L73" s="101">
        <f t="shared" si="11"/>
        <v>7.970909090909091E-3</v>
      </c>
      <c r="M73" s="98">
        <f t="shared" si="10"/>
        <v>5</v>
      </c>
      <c r="N73" s="98">
        <f t="shared" si="12"/>
        <v>0</v>
      </c>
    </row>
    <row r="74" spans="1:14">
      <c r="A74" s="102">
        <v>81</v>
      </c>
      <c r="B74" s="99" t="s">
        <v>72</v>
      </c>
      <c r="C74" s="98">
        <v>49476</v>
      </c>
      <c r="D74" s="98">
        <v>48025</v>
      </c>
      <c r="E74" s="98">
        <v>48117</v>
      </c>
      <c r="F74" s="98"/>
      <c r="G74" s="98"/>
      <c r="H74" s="98"/>
      <c r="I74" s="100">
        <f t="shared" si="7"/>
        <v>2.5949435354265315E-2</v>
      </c>
      <c r="J74" s="100">
        <f t="shared" si="8"/>
        <v>-2.7467863206403105E-2</v>
      </c>
      <c r="K74" s="97">
        <f t="shared" si="9"/>
        <v>-1359</v>
      </c>
      <c r="L74" s="101">
        <f t="shared" si="11"/>
        <v>3.9534545454545454E-2</v>
      </c>
      <c r="M74" s="98">
        <f t="shared" si="10"/>
        <v>92</v>
      </c>
      <c r="N74" s="98">
        <f t="shared" si="12"/>
        <v>0</v>
      </c>
    </row>
    <row r="75" spans="1:14">
      <c r="A75" s="102">
        <v>82</v>
      </c>
      <c r="B75" s="99" t="s">
        <v>73</v>
      </c>
      <c r="C75" s="98">
        <v>50644</v>
      </c>
      <c r="D75" s="98">
        <v>47613</v>
      </c>
      <c r="E75" s="98">
        <v>47299</v>
      </c>
      <c r="F75" s="98"/>
      <c r="G75" s="98"/>
      <c r="H75" s="98"/>
      <c r="I75" s="100">
        <f t="shared" si="7"/>
        <v>2.5508289020957146E-2</v>
      </c>
      <c r="J75" s="100">
        <f t="shared" si="8"/>
        <v>-6.6049285206539771E-2</v>
      </c>
      <c r="K75" s="97">
        <f t="shared" si="9"/>
        <v>-3345</v>
      </c>
      <c r="L75" s="101">
        <f t="shared" si="11"/>
        <v>9.7309090909090915E-2</v>
      </c>
      <c r="M75" s="98">
        <f t="shared" si="10"/>
        <v>-314</v>
      </c>
      <c r="N75" s="98">
        <f t="shared" si="12"/>
        <v>0</v>
      </c>
    </row>
    <row r="76" spans="1:14">
      <c r="A76" s="102">
        <v>84</v>
      </c>
      <c r="B76" s="99" t="s">
        <v>74</v>
      </c>
      <c r="C76" s="98">
        <v>4100</v>
      </c>
      <c r="D76" s="98">
        <v>4676</v>
      </c>
      <c r="E76" s="98">
        <v>4766</v>
      </c>
      <c r="F76" s="98"/>
      <c r="G76" s="98"/>
      <c r="H76" s="98"/>
      <c r="I76" s="100">
        <f t="shared" si="7"/>
        <v>2.5702975850204392E-3</v>
      </c>
      <c r="J76" s="100">
        <f t="shared" si="8"/>
        <v>0.16243902439024391</v>
      </c>
      <c r="K76" s="97">
        <f t="shared" si="9"/>
        <v>666</v>
      </c>
      <c r="L76" s="101">
        <f t="shared" si="11"/>
        <v>-1.9374545454545453E-2</v>
      </c>
      <c r="M76" s="98">
        <f t="shared" si="10"/>
        <v>90</v>
      </c>
      <c r="N76" s="98">
        <f t="shared" si="12"/>
        <v>0</v>
      </c>
    </row>
    <row r="77" spans="1:14">
      <c r="A77" s="102">
        <v>85</v>
      </c>
      <c r="B77" s="99" t="s">
        <v>75</v>
      </c>
      <c r="C77" s="98">
        <v>35210</v>
      </c>
      <c r="D77" s="98">
        <v>36985</v>
      </c>
      <c r="E77" s="98">
        <v>36910</v>
      </c>
      <c r="F77" s="98"/>
      <c r="G77" s="98"/>
      <c r="H77" s="98"/>
      <c r="I77" s="100">
        <f t="shared" si="7"/>
        <v>1.9905514868465049E-2</v>
      </c>
      <c r="J77" s="100">
        <f t="shared" si="8"/>
        <v>4.8281738142573132E-2</v>
      </c>
      <c r="K77" s="97">
        <f t="shared" si="9"/>
        <v>1700</v>
      </c>
      <c r="L77" s="101">
        <f t="shared" si="11"/>
        <v>-4.9454545454545452E-2</v>
      </c>
      <c r="M77" s="98">
        <f t="shared" si="10"/>
        <v>-75</v>
      </c>
      <c r="N77" s="98">
        <f t="shared" si="12"/>
        <v>0</v>
      </c>
    </row>
    <row r="78" spans="1:14">
      <c r="A78" s="102">
        <v>86</v>
      </c>
      <c r="B78" s="99" t="s">
        <v>76</v>
      </c>
      <c r="C78" s="98">
        <v>25404</v>
      </c>
      <c r="D78" s="98">
        <v>27557</v>
      </c>
      <c r="E78" s="98">
        <v>27823</v>
      </c>
      <c r="F78" s="98"/>
      <c r="G78" s="98"/>
      <c r="H78" s="98"/>
      <c r="I78" s="100">
        <f t="shared" si="7"/>
        <v>1.5004907618133379E-2</v>
      </c>
      <c r="J78" s="100">
        <f t="shared" si="8"/>
        <v>9.5221225003936386E-2</v>
      </c>
      <c r="K78" s="97">
        <f t="shared" si="9"/>
        <v>2419</v>
      </c>
      <c r="L78" s="101">
        <f t="shared" si="11"/>
        <v>-7.0370909090909095E-2</v>
      </c>
      <c r="M78" s="98">
        <f t="shared" si="10"/>
        <v>266</v>
      </c>
      <c r="N78" s="98">
        <f t="shared" si="12"/>
        <v>0</v>
      </c>
    </row>
    <row r="79" spans="1:14">
      <c r="A79" s="102">
        <v>87</v>
      </c>
      <c r="B79" s="99" t="s">
        <v>77</v>
      </c>
      <c r="C79" s="98">
        <v>1613</v>
      </c>
      <c r="D79" s="98">
        <v>1662</v>
      </c>
      <c r="E79" s="98">
        <v>1664</v>
      </c>
      <c r="F79" s="98"/>
      <c r="G79" s="98"/>
      <c r="H79" s="98"/>
      <c r="I79" s="100">
        <f t="shared" si="7"/>
        <v>8.973930301036532E-4</v>
      </c>
      <c r="J79" s="100">
        <f t="shared" si="8"/>
        <v>3.161810291382517E-2</v>
      </c>
      <c r="K79" s="97">
        <f t="shared" si="9"/>
        <v>51</v>
      </c>
      <c r="L79" s="101">
        <f t="shared" si="11"/>
        <v>-1.4836363636363636E-3</v>
      </c>
      <c r="M79" s="98">
        <f t="shared" si="10"/>
        <v>2</v>
      </c>
      <c r="N79" s="98">
        <f t="shared" si="12"/>
        <v>0</v>
      </c>
    </row>
    <row r="80" spans="1:14">
      <c r="A80" s="102">
        <v>88</v>
      </c>
      <c r="B80" s="99" t="s">
        <v>78</v>
      </c>
      <c r="C80" s="98">
        <v>5034</v>
      </c>
      <c r="D80" s="98">
        <v>5259</v>
      </c>
      <c r="E80" s="98">
        <v>5288</v>
      </c>
      <c r="F80" s="98"/>
      <c r="G80" s="98"/>
      <c r="H80" s="98"/>
      <c r="I80" s="100">
        <f t="shared" si="7"/>
        <v>2.8518115043197827E-3</v>
      </c>
      <c r="J80" s="100">
        <f t="shared" si="8"/>
        <v>5.0456893126738178E-2</v>
      </c>
      <c r="K80" s="97">
        <f t="shared" si="9"/>
        <v>254</v>
      </c>
      <c r="L80" s="101">
        <f t="shared" si="11"/>
        <v>-7.3890909090909094E-3</v>
      </c>
      <c r="M80" s="98">
        <f t="shared" si="10"/>
        <v>29</v>
      </c>
      <c r="N80" s="98">
        <f t="shared" si="12"/>
        <v>0</v>
      </c>
    </row>
    <row r="81" spans="1:16">
      <c r="A81" s="102">
        <v>90</v>
      </c>
      <c r="B81" s="99" t="s">
        <v>79</v>
      </c>
      <c r="C81" s="98">
        <v>1455</v>
      </c>
      <c r="D81" s="98">
        <v>1456</v>
      </c>
      <c r="E81" s="98">
        <v>1448</v>
      </c>
      <c r="F81" s="98"/>
      <c r="G81" s="98"/>
      <c r="H81" s="98"/>
      <c r="I81" s="100">
        <f t="shared" si="7"/>
        <v>7.8090451177289058E-4</v>
      </c>
      <c r="J81" s="100">
        <f t="shared" si="8"/>
        <v>-4.8109965635738834E-3</v>
      </c>
      <c r="K81" s="97">
        <f t="shared" si="9"/>
        <v>-7</v>
      </c>
      <c r="L81" s="101">
        <f t="shared" si="11"/>
        <v>2.0363636363636363E-4</v>
      </c>
      <c r="M81" s="98">
        <f t="shared" si="10"/>
        <v>-8</v>
      </c>
      <c r="N81" s="98">
        <f t="shared" si="12"/>
        <v>0</v>
      </c>
      <c r="P81" s="10"/>
    </row>
    <row r="82" spans="1:16">
      <c r="A82" s="102">
        <v>91</v>
      </c>
      <c r="B82" s="99" t="s">
        <v>80</v>
      </c>
      <c r="C82" s="98">
        <v>502</v>
      </c>
      <c r="D82" s="98">
        <v>550</v>
      </c>
      <c r="E82" s="98">
        <v>564</v>
      </c>
      <c r="F82" s="98"/>
      <c r="G82" s="98"/>
      <c r="H82" s="98"/>
      <c r="I82" s="100">
        <f t="shared" si="7"/>
        <v>3.0416446453032474E-4</v>
      </c>
      <c r="J82" s="100">
        <f t="shared" si="8"/>
        <v>0.12350597609561753</v>
      </c>
      <c r="K82" s="97">
        <f t="shared" si="9"/>
        <v>62</v>
      </c>
      <c r="L82" s="101">
        <f t="shared" si="11"/>
        <v>-1.8036363636363636E-3</v>
      </c>
      <c r="M82" s="98">
        <f t="shared" si="10"/>
        <v>14</v>
      </c>
      <c r="N82" s="98">
        <f t="shared" si="12"/>
        <v>0</v>
      </c>
    </row>
    <row r="83" spans="1:16">
      <c r="A83" s="102">
        <v>92</v>
      </c>
      <c r="B83" s="99" t="s">
        <v>81</v>
      </c>
      <c r="C83" s="98">
        <v>3203</v>
      </c>
      <c r="D83" s="98">
        <v>2915</v>
      </c>
      <c r="E83" s="98">
        <v>2893</v>
      </c>
      <c r="F83" s="98"/>
      <c r="G83" s="98"/>
      <c r="H83" s="98"/>
      <c r="I83" s="100">
        <f t="shared" si="7"/>
        <v>1.5601911274578538E-3</v>
      </c>
      <c r="J83" s="100">
        <f t="shared" si="8"/>
        <v>-9.678426475179519E-2</v>
      </c>
      <c r="K83" s="97">
        <f t="shared" si="9"/>
        <v>-310</v>
      </c>
      <c r="L83" s="101">
        <f t="shared" si="11"/>
        <v>9.0181818181818175E-3</v>
      </c>
      <c r="M83" s="98">
        <f t="shared" si="10"/>
        <v>-22</v>
      </c>
      <c r="N83" s="98">
        <f t="shared" si="12"/>
        <v>0</v>
      </c>
    </row>
    <row r="84" spans="1:16">
      <c r="A84" s="102">
        <v>93</v>
      </c>
      <c r="B84" s="99" t="s">
        <v>82</v>
      </c>
      <c r="C84" s="98">
        <v>8620</v>
      </c>
      <c r="D84" s="98">
        <v>8951</v>
      </c>
      <c r="E84" s="98">
        <v>9097</v>
      </c>
      <c r="F84" s="98"/>
      <c r="G84" s="98"/>
      <c r="H84" s="98"/>
      <c r="I84" s="100">
        <f t="shared" si="7"/>
        <v>4.9060002372914259E-3</v>
      </c>
      <c r="J84" s="100">
        <f t="shared" si="8"/>
        <v>5.5336426914153129E-2</v>
      </c>
      <c r="K84" s="97">
        <f t="shared" si="9"/>
        <v>477</v>
      </c>
      <c r="L84" s="101">
        <f t="shared" si="11"/>
        <v>-1.3876363636363636E-2</v>
      </c>
      <c r="M84" s="98">
        <f t="shared" si="10"/>
        <v>146</v>
      </c>
      <c r="N84" s="98">
        <f t="shared" si="12"/>
        <v>0</v>
      </c>
    </row>
    <row r="85" spans="1:16">
      <c r="A85" s="102">
        <v>94</v>
      </c>
      <c r="B85" s="99" t="s">
        <v>83</v>
      </c>
      <c r="C85" s="98">
        <v>10868</v>
      </c>
      <c r="D85" s="98">
        <v>11391</v>
      </c>
      <c r="E85" s="98">
        <v>11416</v>
      </c>
      <c r="F85" s="98"/>
      <c r="G85" s="98"/>
      <c r="H85" s="98"/>
      <c r="I85" s="100">
        <f t="shared" si="7"/>
        <v>6.1566339132591973E-3</v>
      </c>
      <c r="J85" s="100">
        <f t="shared" si="8"/>
        <v>5.0423260949576741E-2</v>
      </c>
      <c r="K85" s="97">
        <f t="shared" si="9"/>
        <v>548</v>
      </c>
      <c r="L85" s="101">
        <f t="shared" si="11"/>
        <v>-1.5941818181818182E-2</v>
      </c>
      <c r="M85" s="98">
        <f t="shared" si="10"/>
        <v>25</v>
      </c>
      <c r="N85" s="98">
        <f t="shared" si="12"/>
        <v>0</v>
      </c>
    </row>
    <row r="86" spans="1:16">
      <c r="A86" s="102">
        <v>95</v>
      </c>
      <c r="B86" s="99" t="s">
        <v>84</v>
      </c>
      <c r="C86" s="98">
        <v>11963</v>
      </c>
      <c r="D86" s="98">
        <v>11665</v>
      </c>
      <c r="E86" s="98">
        <v>11643</v>
      </c>
      <c r="F86" s="98"/>
      <c r="G86" s="98"/>
      <c r="H86" s="98"/>
      <c r="I86" s="100">
        <f t="shared" si="7"/>
        <v>6.2790547172456935E-3</v>
      </c>
      <c r="J86" s="100">
        <f t="shared" si="8"/>
        <v>-2.6749143191507146E-2</v>
      </c>
      <c r="K86" s="97">
        <f t="shared" si="9"/>
        <v>-320</v>
      </c>
      <c r="L86" s="101">
        <f t="shared" si="11"/>
        <v>9.3090909090909092E-3</v>
      </c>
      <c r="M86" s="98">
        <f t="shared" si="10"/>
        <v>-22</v>
      </c>
      <c r="N86" s="98">
        <f t="shared" si="12"/>
        <v>0</v>
      </c>
    </row>
    <row r="87" spans="1:16">
      <c r="A87" s="102">
        <v>96</v>
      </c>
      <c r="B87" s="99" t="s">
        <v>85</v>
      </c>
      <c r="C87" s="98">
        <v>32255</v>
      </c>
      <c r="D87" s="98">
        <v>32570</v>
      </c>
      <c r="E87" s="98">
        <v>32962</v>
      </c>
      <c r="F87" s="98"/>
      <c r="G87" s="98"/>
      <c r="H87" s="98"/>
      <c r="I87" s="100">
        <f t="shared" si="7"/>
        <v>1.7776363616752774E-2</v>
      </c>
      <c r="J87" s="100">
        <f t="shared" si="8"/>
        <v>2.1919082312819718E-2</v>
      </c>
      <c r="K87" s="97">
        <f t="shared" si="9"/>
        <v>707</v>
      </c>
      <c r="L87" s="101">
        <f t="shared" si="11"/>
        <v>-2.0567272727272726E-2</v>
      </c>
      <c r="M87" s="98">
        <f t="shared" si="10"/>
        <v>392</v>
      </c>
      <c r="N87" s="98">
        <f t="shared" si="12"/>
        <v>0</v>
      </c>
    </row>
    <row r="88" spans="1:16">
      <c r="A88" s="102">
        <v>97</v>
      </c>
      <c r="B88" s="99" t="s">
        <v>86</v>
      </c>
      <c r="C88" s="98">
        <v>13746</v>
      </c>
      <c r="D88" s="98">
        <v>11001</v>
      </c>
      <c r="E88" s="98">
        <v>10779</v>
      </c>
      <c r="F88" s="98"/>
      <c r="G88" s="98"/>
      <c r="H88" s="98"/>
      <c r="I88" s="100">
        <f t="shared" si="7"/>
        <v>5.8131006439226434E-3</v>
      </c>
      <c r="J88" s="100">
        <f t="shared" si="8"/>
        <v>-0.21584460934089916</v>
      </c>
      <c r="K88" s="97">
        <f t="shared" si="9"/>
        <v>-2967</v>
      </c>
      <c r="L88" s="101">
        <f t="shared" si="11"/>
        <v>8.6312727272727277E-2</v>
      </c>
      <c r="M88" s="98">
        <f t="shared" si="10"/>
        <v>-222</v>
      </c>
      <c r="N88" s="98">
        <f t="shared" si="12"/>
        <v>0</v>
      </c>
    </row>
    <row r="89" spans="1:16">
      <c r="A89" s="102">
        <v>98</v>
      </c>
      <c r="B89" s="99" t="s">
        <v>87</v>
      </c>
      <c r="C89" s="98">
        <v>396</v>
      </c>
      <c r="D89" s="98">
        <v>364</v>
      </c>
      <c r="E89" s="98">
        <v>358</v>
      </c>
      <c r="F89" s="98"/>
      <c r="G89" s="98"/>
      <c r="H89" s="98"/>
      <c r="I89" s="100">
        <f t="shared" si="7"/>
        <v>1.9306893315931963E-4</v>
      </c>
      <c r="J89" s="100">
        <f t="shared" si="8"/>
        <v>-9.5959595959595953E-2</v>
      </c>
      <c r="K89" s="97">
        <f t="shared" si="9"/>
        <v>-38</v>
      </c>
      <c r="L89" s="101">
        <f t="shared" si="11"/>
        <v>1.1054545454545455E-3</v>
      </c>
      <c r="M89" s="98">
        <f t="shared" si="10"/>
        <v>-6</v>
      </c>
      <c r="N89" s="98">
        <f t="shared" si="12"/>
        <v>0</v>
      </c>
    </row>
    <row r="90" spans="1:16">
      <c r="A90" s="102">
        <v>99</v>
      </c>
      <c r="B90" s="99" t="s">
        <v>88</v>
      </c>
      <c r="C90" s="98">
        <v>438</v>
      </c>
      <c r="D90" s="98">
        <v>440</v>
      </c>
      <c r="E90" s="98">
        <v>435</v>
      </c>
      <c r="F90" s="98"/>
      <c r="G90" s="98"/>
      <c r="H90" s="98"/>
      <c r="I90" s="100">
        <f t="shared" si="7"/>
        <v>2.3459493274945262E-4</v>
      </c>
      <c r="J90" s="100">
        <f t="shared" si="8"/>
        <v>-6.8493150684931503E-3</v>
      </c>
      <c r="K90" s="97">
        <f t="shared" si="9"/>
        <v>-3</v>
      </c>
      <c r="L90" s="101">
        <f t="shared" si="11"/>
        <v>8.7272727272727271E-5</v>
      </c>
      <c r="M90" s="98">
        <f t="shared" si="10"/>
        <v>-5</v>
      </c>
      <c r="N90" s="98">
        <f t="shared" si="12"/>
        <v>0</v>
      </c>
    </row>
    <row r="91" spans="1:16">
      <c r="A91" s="102"/>
      <c r="B91" s="99" t="s">
        <v>285</v>
      </c>
      <c r="C91" s="98">
        <v>41359</v>
      </c>
      <c r="D91" s="98">
        <v>47042</v>
      </c>
      <c r="E91" s="98">
        <v>47013</v>
      </c>
      <c r="F91" s="98"/>
      <c r="G91" s="98"/>
      <c r="H91" s="98"/>
      <c r="I91" s="100">
        <f>E91/$E$92</f>
        <v>2.5354049593908082E-2</v>
      </c>
      <c r="J91" s="100">
        <f>(E91-C91)/C91</f>
        <v>0.1367054329166566</v>
      </c>
      <c r="K91" s="97">
        <f>E91-C91</f>
        <v>5654</v>
      </c>
      <c r="L91" s="101">
        <f>K91/$K$92</f>
        <v>-0.16447999999999999</v>
      </c>
      <c r="M91" s="98">
        <f>E91-D91</f>
        <v>-29</v>
      </c>
      <c r="N91" s="98">
        <f>H91-G91</f>
        <v>0</v>
      </c>
    </row>
    <row r="92" spans="1:16" s="110" customFormat="1">
      <c r="A92" s="185" t="s">
        <v>89</v>
      </c>
      <c r="B92" s="185"/>
      <c r="C92" s="64">
        <v>1888635</v>
      </c>
      <c r="D92" s="64">
        <v>1850749</v>
      </c>
      <c r="E92" s="64">
        <v>1854260</v>
      </c>
      <c r="F92" s="64"/>
      <c r="G92" s="64"/>
      <c r="H92" s="64"/>
      <c r="I92" s="100">
        <f t="shared" si="7"/>
        <v>1</v>
      </c>
      <c r="J92" s="100">
        <f>(E92-C92)/C92</f>
        <v>-1.8200975837046333E-2</v>
      </c>
      <c r="K92" s="97">
        <f>E92-C92</f>
        <v>-34375</v>
      </c>
      <c r="L92" s="101">
        <f t="shared" si="11"/>
        <v>1</v>
      </c>
      <c r="M92" s="97">
        <f>E92-D92</f>
        <v>3511</v>
      </c>
      <c r="N92" s="98">
        <f t="shared" si="12"/>
        <v>0</v>
      </c>
      <c r="P92" s="20"/>
    </row>
    <row r="93" spans="1:16">
      <c r="C93" s="126"/>
      <c r="D93" s="126"/>
      <c r="E93" s="129"/>
      <c r="F93" s="141"/>
      <c r="G93" s="141"/>
      <c r="H93" s="141"/>
    </row>
    <row r="94" spans="1:16">
      <c r="C94" s="127"/>
      <c r="D94" s="125"/>
      <c r="E94" s="128"/>
      <c r="F94" s="128"/>
      <c r="G94" s="128"/>
      <c r="H94" s="128"/>
    </row>
    <row r="95" spans="1:16">
      <c r="C95" s="126"/>
      <c r="D95" s="126"/>
      <c r="E95" s="129"/>
      <c r="F95" s="141"/>
      <c r="G95" s="141"/>
      <c r="H95" s="141"/>
    </row>
    <row r="96" spans="1:16">
      <c r="C96" s="126"/>
      <c r="D96" s="126"/>
      <c r="E96" s="129"/>
      <c r="F96" s="141"/>
      <c r="G96" s="141"/>
      <c r="H96" s="141"/>
    </row>
    <row r="97" spans="3:8">
      <c r="C97" s="126"/>
      <c r="D97" s="127"/>
      <c r="E97" s="127"/>
      <c r="F97" s="141"/>
      <c r="G97" s="141"/>
      <c r="H97" s="141"/>
    </row>
  </sheetData>
  <mergeCells count="3">
    <mergeCell ref="A92:B92"/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144"/>
  <sheetViews>
    <sheetView topLeftCell="B1" zoomScale="60" zoomScaleNormal="60" workbookViewId="0">
      <pane ySplit="2" topLeftCell="A3" activePane="bottomLeft" state="frozen"/>
      <selection pane="bottomLeft" activeCell="R8" sqref="R8"/>
    </sheetView>
  </sheetViews>
  <sheetFormatPr defaultColWidth="9.140625" defaultRowHeight="15"/>
  <cols>
    <col min="1" max="1" width="12.7109375" style="6" bestFit="1" customWidth="1"/>
    <col min="2" max="2" width="16.42578125" style="6" bestFit="1" customWidth="1"/>
    <col min="3" max="8" width="12" style="6" customWidth="1"/>
    <col min="9" max="9" width="19.140625" style="6" customWidth="1"/>
    <col min="10" max="11" width="33.140625" style="6" customWidth="1"/>
    <col min="12" max="12" width="18.42578125" style="6" customWidth="1"/>
    <col min="13" max="14" width="33.140625" style="6" customWidth="1"/>
    <col min="15" max="16384" width="9.140625" style="6"/>
  </cols>
  <sheetData>
    <row r="1" spans="1:14" ht="15.75" thickBot="1">
      <c r="C1" s="186" t="s">
        <v>281</v>
      </c>
      <c r="D1" s="186"/>
      <c r="E1" s="187"/>
      <c r="F1" s="188" t="s">
        <v>280</v>
      </c>
      <c r="G1" s="186"/>
      <c r="H1" s="187"/>
    </row>
    <row r="2" spans="1:14" ht="30">
      <c r="A2" s="93" t="s">
        <v>91</v>
      </c>
      <c r="B2" s="93" t="s">
        <v>174</v>
      </c>
      <c r="C2" s="93">
        <v>43221</v>
      </c>
      <c r="D2" s="93">
        <v>43556</v>
      </c>
      <c r="E2" s="93">
        <v>43586</v>
      </c>
      <c r="F2" s="93">
        <v>43221</v>
      </c>
      <c r="G2" s="93">
        <v>43556</v>
      </c>
      <c r="H2" s="93">
        <v>43586</v>
      </c>
      <c r="I2" s="92" t="s">
        <v>316</v>
      </c>
      <c r="J2" s="92" t="s">
        <v>322</v>
      </c>
      <c r="K2" s="92" t="s">
        <v>323</v>
      </c>
      <c r="L2" s="92" t="s">
        <v>311</v>
      </c>
      <c r="M2" s="96" t="s">
        <v>324</v>
      </c>
      <c r="N2" s="161" t="s">
        <v>326</v>
      </c>
    </row>
    <row r="3" spans="1:14">
      <c r="A3" s="42">
        <v>1</v>
      </c>
      <c r="B3" s="104" t="s">
        <v>92</v>
      </c>
      <c r="C3" s="98">
        <v>41756</v>
      </c>
      <c r="D3" s="98">
        <v>40509</v>
      </c>
      <c r="E3" s="98">
        <v>40513</v>
      </c>
      <c r="F3" s="98"/>
      <c r="G3" s="98"/>
      <c r="H3" s="98"/>
      <c r="I3" s="100">
        <f t="shared" ref="I3:I66" si="0">E3/$E$84</f>
        <v>2.1848608070065688E-2</v>
      </c>
      <c r="J3" s="100">
        <f t="shared" ref="J3:J66" si="1">(E3-C3)/C3</f>
        <v>-2.9768177028451002E-2</v>
      </c>
      <c r="K3" s="97">
        <f t="shared" ref="K3:K66" si="2">E3-C3</f>
        <v>-1243</v>
      </c>
      <c r="L3" s="101">
        <f>K3/$K$84</f>
        <v>3.6159999999999998E-2</v>
      </c>
      <c r="M3" s="98">
        <f t="shared" ref="M3:M66" si="3">E3-D3</f>
        <v>4</v>
      </c>
      <c r="N3" s="98">
        <f>H3-G3</f>
        <v>0</v>
      </c>
    </row>
    <row r="4" spans="1:14">
      <c r="A4" s="42">
        <v>2</v>
      </c>
      <c r="B4" s="104" t="s">
        <v>93</v>
      </c>
      <c r="C4" s="98">
        <v>7297</v>
      </c>
      <c r="D4" s="98">
        <v>7423</v>
      </c>
      <c r="E4" s="98">
        <v>7449</v>
      </c>
      <c r="F4" s="98"/>
      <c r="G4" s="98"/>
      <c r="H4" s="98"/>
      <c r="I4" s="100">
        <f t="shared" si="0"/>
        <v>4.017235986323385E-3</v>
      </c>
      <c r="J4" s="100">
        <f t="shared" si="1"/>
        <v>2.083047827874469E-2</v>
      </c>
      <c r="K4" s="97">
        <f t="shared" si="2"/>
        <v>152</v>
      </c>
      <c r="L4" s="101">
        <f t="shared" ref="L4:L67" si="4">K4/$K$84</f>
        <v>-4.4218181818181821E-3</v>
      </c>
      <c r="M4" s="98">
        <f t="shared" si="3"/>
        <v>26</v>
      </c>
      <c r="N4" s="98">
        <f t="shared" ref="N4:N67" si="5">H4-G4</f>
        <v>0</v>
      </c>
    </row>
    <row r="5" spans="1:14">
      <c r="A5" s="42">
        <v>3</v>
      </c>
      <c r="B5" s="104" t="s">
        <v>94</v>
      </c>
      <c r="C5" s="98">
        <v>13583</v>
      </c>
      <c r="D5" s="98">
        <v>13047</v>
      </c>
      <c r="E5" s="98">
        <v>13064</v>
      </c>
      <c r="F5" s="98"/>
      <c r="G5" s="98"/>
      <c r="H5" s="98"/>
      <c r="I5" s="100">
        <f t="shared" si="0"/>
        <v>7.045398164227239E-3</v>
      </c>
      <c r="J5" s="100">
        <f t="shared" si="1"/>
        <v>-3.8209526614150044E-2</v>
      </c>
      <c r="K5" s="97">
        <f t="shared" si="2"/>
        <v>-519</v>
      </c>
      <c r="L5" s="101">
        <f t="shared" si="4"/>
        <v>1.5098181818181818E-2</v>
      </c>
      <c r="M5" s="98">
        <f t="shared" si="3"/>
        <v>17</v>
      </c>
      <c r="N5" s="98">
        <f t="shared" si="5"/>
        <v>0</v>
      </c>
    </row>
    <row r="6" spans="1:14">
      <c r="A6" s="42">
        <v>4</v>
      </c>
      <c r="B6" s="104" t="s">
        <v>95</v>
      </c>
      <c r="C6" s="98">
        <v>2864</v>
      </c>
      <c r="D6" s="98">
        <v>2753</v>
      </c>
      <c r="E6" s="98">
        <v>2816</v>
      </c>
      <c r="F6" s="98"/>
      <c r="G6" s="98"/>
      <c r="H6" s="98"/>
      <c r="I6" s="100">
        <f t="shared" si="0"/>
        <v>1.5186651278677207E-3</v>
      </c>
      <c r="J6" s="100">
        <f t="shared" si="1"/>
        <v>-1.6759776536312849E-2</v>
      </c>
      <c r="K6" s="97">
        <f t="shared" si="2"/>
        <v>-48</v>
      </c>
      <c r="L6" s="101">
        <f t="shared" si="4"/>
        <v>1.3963636363636363E-3</v>
      </c>
      <c r="M6" s="98">
        <f t="shared" si="3"/>
        <v>63</v>
      </c>
      <c r="N6" s="98">
        <f t="shared" si="5"/>
        <v>0</v>
      </c>
    </row>
    <row r="7" spans="1:14">
      <c r="A7" s="42">
        <v>5</v>
      </c>
      <c r="B7" s="104" t="s">
        <v>96</v>
      </c>
      <c r="C7" s="98">
        <v>6222</v>
      </c>
      <c r="D7" s="98">
        <v>6145</v>
      </c>
      <c r="E7" s="98">
        <v>6132</v>
      </c>
      <c r="F7" s="98"/>
      <c r="G7" s="98"/>
      <c r="H7" s="98"/>
      <c r="I7" s="100">
        <f t="shared" si="0"/>
        <v>3.3069796037233181E-3</v>
      </c>
      <c r="J7" s="100">
        <f t="shared" si="1"/>
        <v>-1.446480231436837E-2</v>
      </c>
      <c r="K7" s="97">
        <f t="shared" si="2"/>
        <v>-90</v>
      </c>
      <c r="L7" s="101">
        <f t="shared" si="4"/>
        <v>2.6181818181818181E-3</v>
      </c>
      <c r="M7" s="98">
        <f t="shared" si="3"/>
        <v>-13</v>
      </c>
      <c r="N7" s="98">
        <f t="shared" si="5"/>
        <v>0</v>
      </c>
    </row>
    <row r="8" spans="1:14">
      <c r="A8" s="42">
        <v>6</v>
      </c>
      <c r="B8" s="104" t="s">
        <v>97</v>
      </c>
      <c r="C8" s="98">
        <v>145958</v>
      </c>
      <c r="D8" s="98">
        <v>142841</v>
      </c>
      <c r="E8" s="98">
        <v>142662</v>
      </c>
      <c r="F8" s="98"/>
      <c r="G8" s="98"/>
      <c r="H8" s="98"/>
      <c r="I8" s="100">
        <f t="shared" si="0"/>
        <v>7.6937430565292897E-2</v>
      </c>
      <c r="J8" s="100">
        <f t="shared" si="1"/>
        <v>-2.2581838611107304E-2</v>
      </c>
      <c r="K8" s="97">
        <f t="shared" si="2"/>
        <v>-3296</v>
      </c>
      <c r="L8" s="101">
        <f t="shared" si="4"/>
        <v>9.5883636363636365E-2</v>
      </c>
      <c r="M8" s="98">
        <f t="shared" si="3"/>
        <v>-179</v>
      </c>
      <c r="N8" s="98">
        <f t="shared" si="5"/>
        <v>0</v>
      </c>
    </row>
    <row r="9" spans="1:14">
      <c r="A9" s="42">
        <v>7</v>
      </c>
      <c r="B9" s="104" t="s">
        <v>98</v>
      </c>
      <c r="C9" s="98">
        <v>74342</v>
      </c>
      <c r="D9" s="98">
        <v>73620</v>
      </c>
      <c r="E9" s="98">
        <v>75441</v>
      </c>
      <c r="F9" s="98"/>
      <c r="G9" s="98"/>
      <c r="H9" s="98"/>
      <c r="I9" s="100">
        <f t="shared" si="0"/>
        <v>4.0685232923106794E-2</v>
      </c>
      <c r="J9" s="100">
        <f t="shared" si="1"/>
        <v>1.4783029781281105E-2</v>
      </c>
      <c r="K9" s="97">
        <f t="shared" si="2"/>
        <v>1099</v>
      </c>
      <c r="L9" s="101">
        <f t="shared" si="4"/>
        <v>-3.1970909090909091E-2</v>
      </c>
      <c r="M9" s="98">
        <f t="shared" si="3"/>
        <v>1821</v>
      </c>
      <c r="N9" s="98">
        <f t="shared" si="5"/>
        <v>0</v>
      </c>
    </row>
    <row r="10" spans="1:14">
      <c r="A10" s="42">
        <v>8</v>
      </c>
      <c r="B10" s="104" t="s">
        <v>99</v>
      </c>
      <c r="C10" s="98">
        <v>4026</v>
      </c>
      <c r="D10" s="98">
        <v>3893</v>
      </c>
      <c r="E10" s="98">
        <v>3917</v>
      </c>
      <c r="F10" s="98"/>
      <c r="G10" s="98"/>
      <c r="H10" s="98"/>
      <c r="I10" s="100">
        <f t="shared" si="0"/>
        <v>2.1124329921370249E-3</v>
      </c>
      <c r="J10" s="100">
        <f t="shared" si="1"/>
        <v>-2.7074018877297566E-2</v>
      </c>
      <c r="K10" s="97">
        <f t="shared" si="2"/>
        <v>-109</v>
      </c>
      <c r="L10" s="101">
        <f t="shared" si="4"/>
        <v>3.170909090909091E-3</v>
      </c>
      <c r="M10" s="98">
        <f t="shared" si="3"/>
        <v>24</v>
      </c>
      <c r="N10" s="98">
        <f t="shared" si="5"/>
        <v>0</v>
      </c>
    </row>
    <row r="11" spans="1:14">
      <c r="A11" s="42">
        <v>9</v>
      </c>
      <c r="B11" s="104" t="s">
        <v>100</v>
      </c>
      <c r="C11" s="98">
        <v>28354</v>
      </c>
      <c r="D11" s="98">
        <v>27263</v>
      </c>
      <c r="E11" s="98">
        <v>27487</v>
      </c>
      <c r="F11" s="98"/>
      <c r="G11" s="98"/>
      <c r="H11" s="98"/>
      <c r="I11" s="100">
        <f t="shared" si="0"/>
        <v>1.4823703256285526E-2</v>
      </c>
      <c r="J11" s="100">
        <f t="shared" si="1"/>
        <v>-3.0577696268604078E-2</v>
      </c>
      <c r="K11" s="97">
        <f t="shared" si="2"/>
        <v>-867</v>
      </c>
      <c r="L11" s="101">
        <f t="shared" si="4"/>
        <v>2.5221818181818182E-2</v>
      </c>
      <c r="M11" s="98">
        <f t="shared" si="3"/>
        <v>224</v>
      </c>
      <c r="N11" s="98">
        <f t="shared" si="5"/>
        <v>0</v>
      </c>
    </row>
    <row r="12" spans="1:14">
      <c r="A12" s="42">
        <v>10</v>
      </c>
      <c r="B12" s="104" t="s">
        <v>101</v>
      </c>
      <c r="C12" s="98">
        <v>30238</v>
      </c>
      <c r="D12" s="98">
        <v>29366</v>
      </c>
      <c r="E12" s="98">
        <v>29522</v>
      </c>
      <c r="F12" s="98"/>
      <c r="G12" s="98"/>
      <c r="H12" s="98"/>
      <c r="I12" s="100">
        <f t="shared" si="0"/>
        <v>1.5921176102596184E-2</v>
      </c>
      <c r="J12" s="100">
        <f t="shared" si="1"/>
        <v>-2.3678814736424365E-2</v>
      </c>
      <c r="K12" s="97">
        <f t="shared" si="2"/>
        <v>-716</v>
      </c>
      <c r="L12" s="101">
        <f t="shared" si="4"/>
        <v>2.0829090909090908E-2</v>
      </c>
      <c r="M12" s="98">
        <f t="shared" si="3"/>
        <v>156</v>
      </c>
      <c r="N12" s="98">
        <f t="shared" si="5"/>
        <v>0</v>
      </c>
    </row>
    <row r="13" spans="1:14">
      <c r="A13" s="42">
        <v>11</v>
      </c>
      <c r="B13" s="104" t="s">
        <v>102</v>
      </c>
      <c r="C13" s="98">
        <v>4777</v>
      </c>
      <c r="D13" s="98">
        <v>4600</v>
      </c>
      <c r="E13" s="98">
        <v>4575</v>
      </c>
      <c r="F13" s="98"/>
      <c r="G13" s="98"/>
      <c r="H13" s="98"/>
      <c r="I13" s="100">
        <f t="shared" si="0"/>
        <v>2.4672915340890706E-3</v>
      </c>
      <c r="J13" s="100">
        <f t="shared" si="1"/>
        <v>-4.2285953527318398E-2</v>
      </c>
      <c r="K13" s="97">
        <f t="shared" si="2"/>
        <v>-202</v>
      </c>
      <c r="L13" s="101">
        <f t="shared" si="4"/>
        <v>5.8763636363636362E-3</v>
      </c>
      <c r="M13" s="98">
        <f t="shared" si="3"/>
        <v>-25</v>
      </c>
      <c r="N13" s="98">
        <f t="shared" si="5"/>
        <v>0</v>
      </c>
    </row>
    <row r="14" spans="1:14">
      <c r="A14" s="42">
        <v>12</v>
      </c>
      <c r="B14" s="104" t="s">
        <v>103</v>
      </c>
      <c r="C14" s="98">
        <v>2664</v>
      </c>
      <c r="D14" s="98">
        <v>2604</v>
      </c>
      <c r="E14" s="98">
        <v>2639</v>
      </c>
      <c r="F14" s="98"/>
      <c r="G14" s="98"/>
      <c r="H14" s="98"/>
      <c r="I14" s="100">
        <f t="shared" si="0"/>
        <v>1.4232092586800125E-3</v>
      </c>
      <c r="J14" s="100">
        <f t="shared" si="1"/>
        <v>-9.3843843843843845E-3</v>
      </c>
      <c r="K14" s="97">
        <f t="shared" si="2"/>
        <v>-25</v>
      </c>
      <c r="L14" s="101">
        <f t="shared" si="4"/>
        <v>7.2727272727272723E-4</v>
      </c>
      <c r="M14" s="98">
        <f t="shared" si="3"/>
        <v>35</v>
      </c>
      <c r="N14" s="98">
        <f t="shared" si="5"/>
        <v>0</v>
      </c>
    </row>
    <row r="15" spans="1:14">
      <c r="A15" s="42">
        <v>13</v>
      </c>
      <c r="B15" s="104" t="s">
        <v>104</v>
      </c>
      <c r="C15" s="98">
        <v>2868</v>
      </c>
      <c r="D15" s="98">
        <v>2689</v>
      </c>
      <c r="E15" s="98">
        <v>2731</v>
      </c>
      <c r="F15" s="98"/>
      <c r="G15" s="98"/>
      <c r="H15" s="98"/>
      <c r="I15" s="100">
        <f t="shared" si="0"/>
        <v>1.4728247387097819E-3</v>
      </c>
      <c r="J15" s="100">
        <f t="shared" si="1"/>
        <v>-4.7768479776847977E-2</v>
      </c>
      <c r="K15" s="97">
        <f t="shared" si="2"/>
        <v>-137</v>
      </c>
      <c r="L15" s="101">
        <f t="shared" si="4"/>
        <v>3.9854545454545455E-3</v>
      </c>
      <c r="M15" s="98">
        <f t="shared" si="3"/>
        <v>42</v>
      </c>
      <c r="N15" s="98">
        <f t="shared" si="5"/>
        <v>0</v>
      </c>
    </row>
    <row r="16" spans="1:14">
      <c r="A16" s="42">
        <v>14</v>
      </c>
      <c r="B16" s="104" t="s">
        <v>105</v>
      </c>
      <c r="C16" s="98">
        <v>7459</v>
      </c>
      <c r="D16" s="98">
        <v>7100</v>
      </c>
      <c r="E16" s="98">
        <v>7108</v>
      </c>
      <c r="F16" s="98"/>
      <c r="G16" s="98"/>
      <c r="H16" s="98"/>
      <c r="I16" s="100">
        <f t="shared" si="0"/>
        <v>3.8333351309956533E-3</v>
      </c>
      <c r="J16" s="100">
        <f t="shared" si="1"/>
        <v>-4.7057246279662152E-2</v>
      </c>
      <c r="K16" s="97">
        <f t="shared" si="2"/>
        <v>-351</v>
      </c>
      <c r="L16" s="101">
        <f t="shared" si="4"/>
        <v>1.0210909090909092E-2</v>
      </c>
      <c r="M16" s="98">
        <f t="shared" si="3"/>
        <v>8</v>
      </c>
      <c r="N16" s="98">
        <f t="shared" si="5"/>
        <v>0</v>
      </c>
    </row>
    <row r="17" spans="1:15">
      <c r="A17" s="42">
        <v>15</v>
      </c>
      <c r="B17" s="104" t="s">
        <v>106</v>
      </c>
      <c r="C17" s="98">
        <v>6259</v>
      </c>
      <c r="D17" s="98">
        <v>6010</v>
      </c>
      <c r="E17" s="98">
        <v>6057</v>
      </c>
      <c r="F17" s="98"/>
      <c r="G17" s="98"/>
      <c r="H17" s="98"/>
      <c r="I17" s="100">
        <f t="shared" si="0"/>
        <v>3.2665322015251368E-3</v>
      </c>
      <c r="J17" s="100">
        <f t="shared" si="1"/>
        <v>-3.2273526122383767E-2</v>
      </c>
      <c r="K17" s="97">
        <f t="shared" si="2"/>
        <v>-202</v>
      </c>
      <c r="L17" s="101">
        <f t="shared" si="4"/>
        <v>5.8763636363636362E-3</v>
      </c>
      <c r="M17" s="98">
        <f t="shared" si="3"/>
        <v>47</v>
      </c>
      <c r="N17" s="98">
        <f t="shared" si="5"/>
        <v>0</v>
      </c>
    </row>
    <row r="18" spans="1:15">
      <c r="A18" s="42">
        <v>16</v>
      </c>
      <c r="B18" s="104" t="s">
        <v>107</v>
      </c>
      <c r="C18" s="98">
        <v>78711</v>
      </c>
      <c r="D18" s="98">
        <v>76616</v>
      </c>
      <c r="E18" s="98">
        <v>76402</v>
      </c>
      <c r="F18" s="98"/>
      <c r="G18" s="98"/>
      <c r="H18" s="98"/>
      <c r="I18" s="100">
        <f t="shared" si="0"/>
        <v>4.1203498969939488E-2</v>
      </c>
      <c r="J18" s="100">
        <f t="shared" si="1"/>
        <v>-2.9335162810788837E-2</v>
      </c>
      <c r="K18" s="97">
        <f t="shared" si="2"/>
        <v>-2309</v>
      </c>
      <c r="L18" s="101">
        <f t="shared" si="4"/>
        <v>6.7170909090909087E-2</v>
      </c>
      <c r="M18" s="98">
        <f t="shared" si="3"/>
        <v>-214</v>
      </c>
      <c r="N18" s="98">
        <f t="shared" si="5"/>
        <v>0</v>
      </c>
    </row>
    <row r="19" spans="1:15">
      <c r="A19" s="42">
        <v>17</v>
      </c>
      <c r="B19" s="104" t="s">
        <v>108</v>
      </c>
      <c r="C19" s="98">
        <v>14925</v>
      </c>
      <c r="D19" s="98">
        <v>14112</v>
      </c>
      <c r="E19" s="98">
        <v>14206</v>
      </c>
      <c r="F19" s="98"/>
      <c r="G19" s="98"/>
      <c r="H19" s="98"/>
      <c r="I19" s="100">
        <f t="shared" si="0"/>
        <v>7.6612772750315489E-3</v>
      </c>
      <c r="J19" s="100">
        <f t="shared" si="1"/>
        <v>-4.8174204355108878E-2</v>
      </c>
      <c r="K19" s="97">
        <f t="shared" si="2"/>
        <v>-719</v>
      </c>
      <c r="L19" s="101">
        <f t="shared" si="4"/>
        <v>2.0916363636363636E-2</v>
      </c>
      <c r="M19" s="98">
        <f t="shared" si="3"/>
        <v>94</v>
      </c>
      <c r="N19" s="98">
        <f t="shared" si="5"/>
        <v>0</v>
      </c>
    </row>
    <row r="20" spans="1:15">
      <c r="A20" s="42">
        <v>18</v>
      </c>
      <c r="B20" s="104" t="s">
        <v>109</v>
      </c>
      <c r="C20" s="98">
        <v>3135</v>
      </c>
      <c r="D20" s="98">
        <v>3026</v>
      </c>
      <c r="E20" s="98">
        <v>3044</v>
      </c>
      <c r="F20" s="98"/>
      <c r="G20" s="98"/>
      <c r="H20" s="98"/>
      <c r="I20" s="100">
        <f t="shared" si="0"/>
        <v>1.6416252305501925E-3</v>
      </c>
      <c r="J20" s="100">
        <f t="shared" si="1"/>
        <v>-2.9027113237639554E-2</v>
      </c>
      <c r="K20" s="97">
        <f t="shared" si="2"/>
        <v>-91</v>
      </c>
      <c r="L20" s="101">
        <f t="shared" si="4"/>
        <v>2.6472727272727273E-3</v>
      </c>
      <c r="M20" s="98">
        <f t="shared" si="3"/>
        <v>18</v>
      </c>
      <c r="N20" s="98">
        <f t="shared" si="5"/>
        <v>0</v>
      </c>
    </row>
    <row r="21" spans="1:15">
      <c r="A21" s="42">
        <v>19</v>
      </c>
      <c r="B21" s="104" t="s">
        <v>110</v>
      </c>
      <c r="C21" s="98">
        <v>8914</v>
      </c>
      <c r="D21" s="98">
        <v>8521</v>
      </c>
      <c r="E21" s="98">
        <v>8498</v>
      </c>
      <c r="F21" s="98"/>
      <c r="G21" s="98"/>
      <c r="H21" s="98"/>
      <c r="I21" s="100">
        <f t="shared" si="0"/>
        <v>4.5829603184019503E-3</v>
      </c>
      <c r="J21" s="100">
        <f t="shared" si="1"/>
        <v>-4.6668162441103882E-2</v>
      </c>
      <c r="K21" s="97">
        <f t="shared" si="2"/>
        <v>-416</v>
      </c>
      <c r="L21" s="101">
        <f t="shared" si="4"/>
        <v>1.2101818181818182E-2</v>
      </c>
      <c r="M21" s="98">
        <f t="shared" si="3"/>
        <v>-23</v>
      </c>
      <c r="N21" s="98">
        <f t="shared" si="5"/>
        <v>0</v>
      </c>
      <c r="O21" s="3"/>
    </row>
    <row r="22" spans="1:15">
      <c r="A22" s="42">
        <v>20</v>
      </c>
      <c r="B22" s="104" t="s">
        <v>111</v>
      </c>
      <c r="C22" s="98">
        <v>26462</v>
      </c>
      <c r="D22" s="98">
        <v>25284</v>
      </c>
      <c r="E22" s="98">
        <v>25355</v>
      </c>
      <c r="F22" s="98"/>
      <c r="G22" s="98"/>
      <c r="H22" s="98"/>
      <c r="I22" s="100">
        <f t="shared" si="0"/>
        <v>1.367391843646522E-2</v>
      </c>
      <c r="J22" s="100">
        <f t="shared" si="1"/>
        <v>-4.1833572670244124E-2</v>
      </c>
      <c r="K22" s="97">
        <f t="shared" si="2"/>
        <v>-1107</v>
      </c>
      <c r="L22" s="101">
        <f t="shared" si="4"/>
        <v>3.2203636363636365E-2</v>
      </c>
      <c r="M22" s="98">
        <f t="shared" si="3"/>
        <v>71</v>
      </c>
      <c r="N22" s="98">
        <f t="shared" si="5"/>
        <v>0</v>
      </c>
      <c r="O22" s="2"/>
    </row>
    <row r="23" spans="1:15">
      <c r="A23" s="42">
        <v>21</v>
      </c>
      <c r="B23" s="104" t="s">
        <v>112</v>
      </c>
      <c r="C23" s="98">
        <v>15895</v>
      </c>
      <c r="D23" s="98">
        <v>16436</v>
      </c>
      <c r="E23" s="98">
        <v>16456</v>
      </c>
      <c r="F23" s="98"/>
      <c r="G23" s="98"/>
      <c r="H23" s="98"/>
      <c r="I23" s="100">
        <f t="shared" si="0"/>
        <v>8.874699340976993E-3</v>
      </c>
      <c r="J23" s="100">
        <f t="shared" si="1"/>
        <v>3.5294117647058823E-2</v>
      </c>
      <c r="K23" s="97">
        <f t="shared" si="2"/>
        <v>561</v>
      </c>
      <c r="L23" s="101">
        <f t="shared" si="4"/>
        <v>-1.6320000000000001E-2</v>
      </c>
      <c r="M23" s="98">
        <f t="shared" si="3"/>
        <v>20</v>
      </c>
      <c r="N23" s="98">
        <f t="shared" si="5"/>
        <v>0</v>
      </c>
      <c r="O23" s="3"/>
    </row>
    <row r="24" spans="1:15">
      <c r="A24" s="42">
        <v>22</v>
      </c>
      <c r="B24" s="104" t="s">
        <v>113</v>
      </c>
      <c r="C24" s="98">
        <v>9845</v>
      </c>
      <c r="D24" s="98">
        <v>9593</v>
      </c>
      <c r="E24" s="98">
        <v>9567</v>
      </c>
      <c r="F24" s="98"/>
      <c r="G24" s="98"/>
      <c r="H24" s="98"/>
      <c r="I24" s="100">
        <f t="shared" si="0"/>
        <v>5.1594706244000301E-3</v>
      </c>
      <c r="J24" s="100">
        <f t="shared" si="1"/>
        <v>-2.823768410360589E-2</v>
      </c>
      <c r="K24" s="97">
        <f t="shared" si="2"/>
        <v>-278</v>
      </c>
      <c r="L24" s="101">
        <f t="shared" si="4"/>
        <v>8.0872727272727277E-3</v>
      </c>
      <c r="M24" s="98">
        <f t="shared" si="3"/>
        <v>-26</v>
      </c>
      <c r="N24" s="98">
        <f t="shared" si="5"/>
        <v>0</v>
      </c>
      <c r="O24" s="3"/>
    </row>
    <row r="25" spans="1:15">
      <c r="A25" s="42">
        <v>23</v>
      </c>
      <c r="B25" s="104" t="s">
        <v>114</v>
      </c>
      <c r="C25" s="98">
        <v>8140</v>
      </c>
      <c r="D25" s="98">
        <v>8105</v>
      </c>
      <c r="E25" s="98">
        <v>8130</v>
      </c>
      <c r="F25" s="98"/>
      <c r="G25" s="98"/>
      <c r="H25" s="98"/>
      <c r="I25" s="100">
        <f t="shared" si="0"/>
        <v>4.3844983982828725E-3</v>
      </c>
      <c r="J25" s="100">
        <f t="shared" si="1"/>
        <v>-1.2285012285012285E-3</v>
      </c>
      <c r="K25" s="97">
        <f t="shared" si="2"/>
        <v>-10</v>
      </c>
      <c r="L25" s="101">
        <f t="shared" si="4"/>
        <v>2.9090909090909091E-4</v>
      </c>
      <c r="M25" s="98">
        <f t="shared" si="3"/>
        <v>25</v>
      </c>
      <c r="N25" s="98">
        <f t="shared" si="5"/>
        <v>0</v>
      </c>
      <c r="O25" s="3"/>
    </row>
    <row r="26" spans="1:15">
      <c r="A26" s="42">
        <v>24</v>
      </c>
      <c r="B26" s="104" t="s">
        <v>115</v>
      </c>
      <c r="C26" s="98">
        <v>4024</v>
      </c>
      <c r="D26" s="98">
        <v>3763</v>
      </c>
      <c r="E26" s="98">
        <v>3814</v>
      </c>
      <c r="F26" s="98"/>
      <c r="G26" s="98"/>
      <c r="H26" s="98"/>
      <c r="I26" s="100">
        <f t="shared" si="0"/>
        <v>2.0568852264515225E-3</v>
      </c>
      <c r="J26" s="100">
        <f t="shared" si="1"/>
        <v>-5.2186878727634195E-2</v>
      </c>
      <c r="K26" s="97">
        <f t="shared" si="2"/>
        <v>-210</v>
      </c>
      <c r="L26" s="101">
        <f t="shared" si="4"/>
        <v>6.1090909090909095E-3</v>
      </c>
      <c r="M26" s="98">
        <f t="shared" si="3"/>
        <v>51</v>
      </c>
      <c r="N26" s="98">
        <f t="shared" si="5"/>
        <v>0</v>
      </c>
      <c r="O26" s="3"/>
    </row>
    <row r="27" spans="1:15">
      <c r="A27" s="42">
        <v>25</v>
      </c>
      <c r="B27" s="104" t="s">
        <v>116</v>
      </c>
      <c r="C27" s="98">
        <v>10560</v>
      </c>
      <c r="D27" s="98">
        <v>10257</v>
      </c>
      <c r="E27" s="98">
        <v>10222</v>
      </c>
      <c r="F27" s="98"/>
      <c r="G27" s="98"/>
      <c r="H27" s="98"/>
      <c r="I27" s="100">
        <f t="shared" si="0"/>
        <v>5.5127112702641487E-3</v>
      </c>
      <c r="J27" s="100">
        <f t="shared" si="1"/>
        <v>-3.2007575757575756E-2</v>
      </c>
      <c r="K27" s="97">
        <f t="shared" si="2"/>
        <v>-338</v>
      </c>
      <c r="L27" s="101">
        <f t="shared" si="4"/>
        <v>9.8327272727272725E-3</v>
      </c>
      <c r="M27" s="98">
        <f t="shared" si="3"/>
        <v>-35</v>
      </c>
      <c r="N27" s="98">
        <f t="shared" si="5"/>
        <v>0</v>
      </c>
      <c r="O27" s="3"/>
    </row>
    <row r="28" spans="1:15">
      <c r="A28" s="42">
        <v>26</v>
      </c>
      <c r="B28" s="104" t="s">
        <v>117</v>
      </c>
      <c r="C28" s="98">
        <v>20898</v>
      </c>
      <c r="D28" s="98">
        <v>20327</v>
      </c>
      <c r="E28" s="98">
        <v>20290</v>
      </c>
      <c r="F28" s="98"/>
      <c r="G28" s="98"/>
      <c r="H28" s="98"/>
      <c r="I28" s="100">
        <f t="shared" si="0"/>
        <v>1.0942370541348031E-2</v>
      </c>
      <c r="J28" s="100">
        <f t="shared" si="1"/>
        <v>-2.9093693176380515E-2</v>
      </c>
      <c r="K28" s="97">
        <f t="shared" si="2"/>
        <v>-608</v>
      </c>
      <c r="L28" s="101">
        <f t="shared" si="4"/>
        <v>1.7687272727272729E-2</v>
      </c>
      <c r="M28" s="98">
        <f t="shared" si="3"/>
        <v>-37</v>
      </c>
      <c r="N28" s="98">
        <f t="shared" si="5"/>
        <v>0</v>
      </c>
      <c r="O28" s="2"/>
    </row>
    <row r="29" spans="1:15">
      <c r="A29" s="42">
        <v>27</v>
      </c>
      <c r="B29" s="104" t="s">
        <v>118</v>
      </c>
      <c r="C29" s="98">
        <v>34061</v>
      </c>
      <c r="D29" s="98">
        <v>33238</v>
      </c>
      <c r="E29" s="98">
        <v>33169</v>
      </c>
      <c r="F29" s="98"/>
      <c r="G29" s="98"/>
      <c r="H29" s="98"/>
      <c r="I29" s="100">
        <f t="shared" si="0"/>
        <v>1.7887998446819757E-2</v>
      </c>
      <c r="J29" s="100">
        <f t="shared" si="1"/>
        <v>-2.6188309209946858E-2</v>
      </c>
      <c r="K29" s="97">
        <f t="shared" si="2"/>
        <v>-892</v>
      </c>
      <c r="L29" s="101">
        <f t="shared" si="4"/>
        <v>2.5949090909090908E-2</v>
      </c>
      <c r="M29" s="98">
        <f t="shared" si="3"/>
        <v>-69</v>
      </c>
      <c r="N29" s="98">
        <f t="shared" si="5"/>
        <v>0</v>
      </c>
      <c r="O29" s="3"/>
    </row>
    <row r="30" spans="1:15">
      <c r="A30" s="42">
        <v>28</v>
      </c>
      <c r="B30" s="104" t="s">
        <v>119</v>
      </c>
      <c r="C30" s="98">
        <v>9220</v>
      </c>
      <c r="D30" s="98">
        <v>8951</v>
      </c>
      <c r="E30" s="98">
        <v>8957</v>
      </c>
      <c r="F30" s="98"/>
      <c r="G30" s="98"/>
      <c r="H30" s="98"/>
      <c r="I30" s="100">
        <f t="shared" si="0"/>
        <v>4.830498419854821E-3</v>
      </c>
      <c r="J30" s="100">
        <f t="shared" si="1"/>
        <v>-2.8524945770065077E-2</v>
      </c>
      <c r="K30" s="97">
        <f t="shared" si="2"/>
        <v>-263</v>
      </c>
      <c r="L30" s="101">
        <f t="shared" si="4"/>
        <v>7.650909090909091E-3</v>
      </c>
      <c r="M30" s="98">
        <f t="shared" si="3"/>
        <v>6</v>
      </c>
      <c r="N30" s="98">
        <f t="shared" si="5"/>
        <v>0</v>
      </c>
      <c r="O30" s="3"/>
    </row>
    <row r="31" spans="1:15">
      <c r="A31" s="42">
        <v>29</v>
      </c>
      <c r="B31" s="104" t="s">
        <v>120</v>
      </c>
      <c r="C31" s="98">
        <v>2394</v>
      </c>
      <c r="D31" s="98">
        <v>2210</v>
      </c>
      <c r="E31" s="98">
        <v>2257</v>
      </c>
      <c r="F31" s="98"/>
      <c r="G31" s="98"/>
      <c r="H31" s="98"/>
      <c r="I31" s="100">
        <f t="shared" si="0"/>
        <v>1.2171971568172748E-3</v>
      </c>
      <c r="J31" s="100">
        <f t="shared" si="1"/>
        <v>-5.7226399331662486E-2</v>
      </c>
      <c r="K31" s="97">
        <f t="shared" si="2"/>
        <v>-137</v>
      </c>
      <c r="L31" s="101">
        <f t="shared" si="4"/>
        <v>3.9854545454545455E-3</v>
      </c>
      <c r="M31" s="98">
        <f t="shared" si="3"/>
        <v>47</v>
      </c>
      <c r="N31" s="98">
        <f t="shared" si="5"/>
        <v>0</v>
      </c>
      <c r="O31" s="2"/>
    </row>
    <row r="32" spans="1:15">
      <c r="A32" s="42">
        <v>30</v>
      </c>
      <c r="B32" s="104" t="s">
        <v>121</v>
      </c>
      <c r="C32" s="98">
        <v>1435</v>
      </c>
      <c r="D32" s="98">
        <v>1388</v>
      </c>
      <c r="E32" s="98">
        <v>1419</v>
      </c>
      <c r="F32" s="98"/>
      <c r="G32" s="98"/>
      <c r="H32" s="98"/>
      <c r="I32" s="100">
        <f t="shared" si="0"/>
        <v>7.6526484958959365E-4</v>
      </c>
      <c r="J32" s="100">
        <f t="shared" si="1"/>
        <v>-1.1149825783972125E-2</v>
      </c>
      <c r="K32" s="97">
        <f t="shared" si="2"/>
        <v>-16</v>
      </c>
      <c r="L32" s="101">
        <f t="shared" si="4"/>
        <v>4.6545454545454543E-4</v>
      </c>
      <c r="M32" s="98">
        <f t="shared" si="3"/>
        <v>31</v>
      </c>
      <c r="N32" s="98">
        <f t="shared" si="5"/>
        <v>0</v>
      </c>
      <c r="O32" s="3"/>
    </row>
    <row r="33" spans="1:15">
      <c r="A33" s="42">
        <v>31</v>
      </c>
      <c r="B33" s="104" t="s">
        <v>122</v>
      </c>
      <c r="C33" s="98">
        <v>23562</v>
      </c>
      <c r="D33" s="98">
        <v>23367</v>
      </c>
      <c r="E33" s="98">
        <v>23403</v>
      </c>
      <c r="F33" s="98"/>
      <c r="G33" s="98"/>
      <c r="H33" s="98"/>
      <c r="I33" s="100">
        <f t="shared" si="0"/>
        <v>1.2621207381920551E-2</v>
      </c>
      <c r="J33" s="100">
        <f t="shared" si="1"/>
        <v>-6.7481538069773363E-3</v>
      </c>
      <c r="K33" s="97">
        <f t="shared" si="2"/>
        <v>-159</v>
      </c>
      <c r="L33" s="101">
        <f t="shared" si="4"/>
        <v>4.6254545454545454E-3</v>
      </c>
      <c r="M33" s="98">
        <f t="shared" si="3"/>
        <v>36</v>
      </c>
      <c r="N33" s="98">
        <f t="shared" si="5"/>
        <v>0</v>
      </c>
      <c r="O33" s="3"/>
    </row>
    <row r="34" spans="1:15">
      <c r="A34" s="42">
        <v>32</v>
      </c>
      <c r="B34" s="104" t="s">
        <v>123</v>
      </c>
      <c r="C34" s="98">
        <v>9332</v>
      </c>
      <c r="D34" s="98">
        <v>9035</v>
      </c>
      <c r="E34" s="98">
        <v>9049</v>
      </c>
      <c r="F34" s="98"/>
      <c r="G34" s="98"/>
      <c r="H34" s="98"/>
      <c r="I34" s="100">
        <f t="shared" si="0"/>
        <v>4.8801138998845897E-3</v>
      </c>
      <c r="J34" s="100">
        <f t="shared" si="1"/>
        <v>-3.0325760822974709E-2</v>
      </c>
      <c r="K34" s="97">
        <f t="shared" si="2"/>
        <v>-283</v>
      </c>
      <c r="L34" s="101">
        <f t="shared" si="4"/>
        <v>8.2327272727272735E-3</v>
      </c>
      <c r="M34" s="98">
        <f t="shared" si="3"/>
        <v>14</v>
      </c>
      <c r="N34" s="98">
        <f t="shared" si="5"/>
        <v>0</v>
      </c>
      <c r="O34" s="3"/>
    </row>
    <row r="35" spans="1:15">
      <c r="A35" s="42">
        <v>33</v>
      </c>
      <c r="B35" s="104" t="s">
        <v>124</v>
      </c>
      <c r="C35" s="98">
        <v>38512</v>
      </c>
      <c r="D35" s="98">
        <v>37345</v>
      </c>
      <c r="E35" s="98">
        <v>37442</v>
      </c>
      <c r="F35" s="98"/>
      <c r="G35" s="98"/>
      <c r="H35" s="98"/>
      <c r="I35" s="100">
        <f t="shared" si="0"/>
        <v>2.0192421774724148E-2</v>
      </c>
      <c r="J35" s="100">
        <f t="shared" si="1"/>
        <v>-2.7783547985043622E-2</v>
      </c>
      <c r="K35" s="97">
        <f t="shared" si="2"/>
        <v>-1070</v>
      </c>
      <c r="L35" s="101">
        <f t="shared" si="4"/>
        <v>3.1127272727272726E-2</v>
      </c>
      <c r="M35" s="98">
        <f t="shared" si="3"/>
        <v>97</v>
      </c>
      <c r="N35" s="98">
        <f t="shared" si="5"/>
        <v>0</v>
      </c>
      <c r="O35" s="3"/>
    </row>
    <row r="36" spans="1:15">
      <c r="A36" s="42">
        <v>34</v>
      </c>
      <c r="B36" s="104" t="s">
        <v>125</v>
      </c>
      <c r="C36" s="98">
        <v>529060</v>
      </c>
      <c r="D36" s="98">
        <v>524651</v>
      </c>
      <c r="E36" s="98">
        <v>523891</v>
      </c>
      <c r="F36" s="98"/>
      <c r="G36" s="98"/>
      <c r="H36" s="98"/>
      <c r="I36" s="100">
        <f t="shared" si="0"/>
        <v>0.28253373313343327</v>
      </c>
      <c r="J36" s="100">
        <f t="shared" si="1"/>
        <v>-9.7701583941329911E-3</v>
      </c>
      <c r="K36" s="97">
        <f t="shared" si="2"/>
        <v>-5169</v>
      </c>
      <c r="L36" s="101">
        <f t="shared" si="4"/>
        <v>0.15037090909090908</v>
      </c>
      <c r="M36" s="98">
        <f t="shared" si="3"/>
        <v>-760</v>
      </c>
      <c r="N36" s="98">
        <f t="shared" si="5"/>
        <v>0</v>
      </c>
    </row>
    <row r="37" spans="1:15">
      <c r="A37" s="42">
        <v>35</v>
      </c>
      <c r="B37" s="104" t="s">
        <v>126</v>
      </c>
      <c r="C37" s="98">
        <v>132804</v>
      </c>
      <c r="D37" s="98">
        <v>129263</v>
      </c>
      <c r="E37" s="98">
        <v>129514</v>
      </c>
      <c r="F37" s="98"/>
      <c r="G37" s="98"/>
      <c r="H37" s="98"/>
      <c r="I37" s="100">
        <f t="shared" si="0"/>
        <v>6.9846731310603691E-2</v>
      </c>
      <c r="J37" s="100">
        <f t="shared" si="1"/>
        <v>-2.4773350200295172E-2</v>
      </c>
      <c r="K37" s="97">
        <f t="shared" si="2"/>
        <v>-3290</v>
      </c>
      <c r="L37" s="101">
        <f t="shared" si="4"/>
        <v>9.570909090909091E-2</v>
      </c>
      <c r="M37" s="98">
        <f t="shared" si="3"/>
        <v>251</v>
      </c>
      <c r="N37" s="98">
        <f t="shared" si="5"/>
        <v>0</v>
      </c>
    </row>
    <row r="38" spans="1:15">
      <c r="A38" s="42">
        <v>36</v>
      </c>
      <c r="B38" s="104" t="s">
        <v>127</v>
      </c>
      <c r="C38" s="98">
        <v>3024</v>
      </c>
      <c r="D38" s="98">
        <v>2951</v>
      </c>
      <c r="E38" s="98">
        <v>2970</v>
      </c>
      <c r="F38" s="98"/>
      <c r="G38" s="98"/>
      <c r="H38" s="98"/>
      <c r="I38" s="100">
        <f t="shared" si="0"/>
        <v>1.6017171270479868E-3</v>
      </c>
      <c r="J38" s="100">
        <f t="shared" si="1"/>
        <v>-1.7857142857142856E-2</v>
      </c>
      <c r="K38" s="97">
        <f t="shared" si="2"/>
        <v>-54</v>
      </c>
      <c r="L38" s="101">
        <f t="shared" si="4"/>
        <v>1.5709090909090909E-3</v>
      </c>
      <c r="M38" s="98">
        <f t="shared" si="3"/>
        <v>19</v>
      </c>
      <c r="N38" s="98">
        <f t="shared" si="5"/>
        <v>0</v>
      </c>
    </row>
    <row r="39" spans="1:15">
      <c r="A39" s="42">
        <v>37</v>
      </c>
      <c r="B39" s="104" t="s">
        <v>128</v>
      </c>
      <c r="C39" s="98">
        <v>7936</v>
      </c>
      <c r="D39" s="98">
        <v>7630</v>
      </c>
      <c r="E39" s="98">
        <v>7651</v>
      </c>
      <c r="F39" s="98"/>
      <c r="G39" s="98"/>
      <c r="H39" s="98"/>
      <c r="I39" s="100">
        <f t="shared" si="0"/>
        <v>4.1261743229104872E-3</v>
      </c>
      <c r="J39" s="100">
        <f t="shared" si="1"/>
        <v>-3.5912298387096774E-2</v>
      </c>
      <c r="K39" s="97">
        <f t="shared" si="2"/>
        <v>-285</v>
      </c>
      <c r="L39" s="101">
        <f t="shared" si="4"/>
        <v>8.2909090909090901E-3</v>
      </c>
      <c r="M39" s="98">
        <f t="shared" si="3"/>
        <v>21</v>
      </c>
      <c r="N39" s="98">
        <f t="shared" si="5"/>
        <v>0</v>
      </c>
    </row>
    <row r="40" spans="1:15">
      <c r="A40" s="42">
        <v>38</v>
      </c>
      <c r="B40" s="104" t="s">
        <v>129</v>
      </c>
      <c r="C40" s="98">
        <v>31403</v>
      </c>
      <c r="D40" s="98">
        <v>31326</v>
      </c>
      <c r="E40" s="98">
        <v>31322</v>
      </c>
      <c r="F40" s="98"/>
      <c r="G40" s="98"/>
      <c r="H40" s="98"/>
      <c r="I40" s="100">
        <f t="shared" si="0"/>
        <v>1.6891913755352539E-2</v>
      </c>
      <c r="J40" s="100">
        <f t="shared" si="1"/>
        <v>-2.5793713976371684E-3</v>
      </c>
      <c r="K40" s="97">
        <f t="shared" si="2"/>
        <v>-81</v>
      </c>
      <c r="L40" s="101">
        <f t="shared" si="4"/>
        <v>2.3563636363636365E-3</v>
      </c>
      <c r="M40" s="98">
        <f t="shared" si="3"/>
        <v>-4</v>
      </c>
      <c r="N40" s="98">
        <f t="shared" si="5"/>
        <v>0</v>
      </c>
    </row>
    <row r="41" spans="1:15">
      <c r="A41" s="42">
        <v>39</v>
      </c>
      <c r="B41" s="104" t="s">
        <v>130</v>
      </c>
      <c r="C41" s="98">
        <v>8591</v>
      </c>
      <c r="D41" s="98">
        <v>8157</v>
      </c>
      <c r="E41" s="98">
        <v>8114</v>
      </c>
      <c r="F41" s="98"/>
      <c r="G41" s="98"/>
      <c r="H41" s="98"/>
      <c r="I41" s="100">
        <f t="shared" si="0"/>
        <v>4.3758696191472605E-3</v>
      </c>
      <c r="J41" s="100">
        <f t="shared" si="1"/>
        <v>-5.5523221976487021E-2</v>
      </c>
      <c r="K41" s="97">
        <f t="shared" si="2"/>
        <v>-477</v>
      </c>
      <c r="L41" s="101">
        <f t="shared" si="4"/>
        <v>1.3876363636363636E-2</v>
      </c>
      <c r="M41" s="98">
        <f t="shared" si="3"/>
        <v>-43</v>
      </c>
      <c r="N41" s="98">
        <f t="shared" si="5"/>
        <v>0</v>
      </c>
    </row>
    <row r="42" spans="1:15">
      <c r="A42" s="42">
        <v>40</v>
      </c>
      <c r="B42" s="104" t="s">
        <v>131</v>
      </c>
      <c r="C42" s="98">
        <v>3926</v>
      </c>
      <c r="D42" s="98">
        <v>3826</v>
      </c>
      <c r="E42" s="98">
        <v>3803</v>
      </c>
      <c r="F42" s="98"/>
      <c r="G42" s="98"/>
      <c r="H42" s="98"/>
      <c r="I42" s="100">
        <f t="shared" si="0"/>
        <v>2.0509529407957893E-3</v>
      </c>
      <c r="J42" s="100">
        <f t="shared" si="1"/>
        <v>-3.1329597554763118E-2</v>
      </c>
      <c r="K42" s="97">
        <f t="shared" si="2"/>
        <v>-123</v>
      </c>
      <c r="L42" s="101">
        <f t="shared" si="4"/>
        <v>3.578181818181818E-3</v>
      </c>
      <c r="M42" s="98">
        <f t="shared" si="3"/>
        <v>-23</v>
      </c>
      <c r="N42" s="98">
        <f t="shared" si="5"/>
        <v>0</v>
      </c>
    </row>
    <row r="43" spans="1:15">
      <c r="A43" s="42">
        <v>41</v>
      </c>
      <c r="B43" s="104" t="s">
        <v>132</v>
      </c>
      <c r="C43" s="98">
        <v>47079</v>
      </c>
      <c r="D43" s="98">
        <v>45672</v>
      </c>
      <c r="E43" s="98">
        <v>45621</v>
      </c>
      <c r="F43" s="98"/>
      <c r="G43" s="98"/>
      <c r="H43" s="98"/>
      <c r="I43" s="100">
        <f t="shared" si="0"/>
        <v>2.4603345809109833E-2</v>
      </c>
      <c r="J43" s="100">
        <f t="shared" si="1"/>
        <v>-3.0969221946090614E-2</v>
      </c>
      <c r="K43" s="97">
        <f t="shared" si="2"/>
        <v>-1458</v>
      </c>
      <c r="L43" s="101">
        <f t="shared" si="4"/>
        <v>4.2414545454545455E-2</v>
      </c>
      <c r="M43" s="98">
        <f t="shared" si="3"/>
        <v>-51</v>
      </c>
      <c r="N43" s="98">
        <f t="shared" si="5"/>
        <v>0</v>
      </c>
    </row>
    <row r="44" spans="1:15">
      <c r="A44" s="42">
        <v>42</v>
      </c>
      <c r="B44" s="104" t="s">
        <v>133</v>
      </c>
      <c r="C44" s="98">
        <v>46342</v>
      </c>
      <c r="D44" s="98">
        <v>45056</v>
      </c>
      <c r="E44" s="98">
        <v>44978</v>
      </c>
      <c r="F44" s="98"/>
      <c r="G44" s="98"/>
      <c r="H44" s="98"/>
      <c r="I44" s="100">
        <f t="shared" si="0"/>
        <v>2.4256576747597423E-2</v>
      </c>
      <c r="J44" s="100">
        <f t="shared" si="1"/>
        <v>-2.9433343403392171E-2</v>
      </c>
      <c r="K44" s="97">
        <f t="shared" si="2"/>
        <v>-1364</v>
      </c>
      <c r="L44" s="101">
        <f t="shared" si="4"/>
        <v>3.968E-2</v>
      </c>
      <c r="M44" s="98">
        <f t="shared" si="3"/>
        <v>-78</v>
      </c>
      <c r="N44" s="98">
        <f t="shared" si="5"/>
        <v>0</v>
      </c>
    </row>
    <row r="45" spans="1:15">
      <c r="A45" s="42">
        <v>43</v>
      </c>
      <c r="B45" s="104" t="s">
        <v>134</v>
      </c>
      <c r="C45" s="98">
        <v>10875</v>
      </c>
      <c r="D45" s="98">
        <v>10421</v>
      </c>
      <c r="E45" s="98">
        <v>10411</v>
      </c>
      <c r="F45" s="98"/>
      <c r="G45" s="98"/>
      <c r="H45" s="98"/>
      <c r="I45" s="100">
        <f t="shared" si="0"/>
        <v>5.6146387238035656E-3</v>
      </c>
      <c r="J45" s="100">
        <f t="shared" si="1"/>
        <v>-4.2666666666666665E-2</v>
      </c>
      <c r="K45" s="97">
        <f t="shared" si="2"/>
        <v>-464</v>
      </c>
      <c r="L45" s="101">
        <f t="shared" si="4"/>
        <v>1.3498181818181819E-2</v>
      </c>
      <c r="M45" s="98">
        <f t="shared" si="3"/>
        <v>-10</v>
      </c>
      <c r="N45" s="98">
        <f t="shared" si="5"/>
        <v>0</v>
      </c>
    </row>
    <row r="46" spans="1:15">
      <c r="A46" s="42">
        <v>44</v>
      </c>
      <c r="B46" s="104" t="s">
        <v>135</v>
      </c>
      <c r="C46" s="98">
        <v>12384</v>
      </c>
      <c r="D46" s="98">
        <v>12485</v>
      </c>
      <c r="E46" s="98">
        <v>12513</v>
      </c>
      <c r="F46" s="98"/>
      <c r="G46" s="98"/>
      <c r="H46" s="98"/>
      <c r="I46" s="100">
        <f t="shared" si="0"/>
        <v>6.7482445827445987E-3</v>
      </c>
      <c r="J46" s="100">
        <f t="shared" si="1"/>
        <v>1.0416666666666666E-2</v>
      </c>
      <c r="K46" s="97">
        <f t="shared" si="2"/>
        <v>129</v>
      </c>
      <c r="L46" s="101">
        <f t="shared" si="4"/>
        <v>-3.7527272727272726E-3</v>
      </c>
      <c r="M46" s="98">
        <f t="shared" si="3"/>
        <v>28</v>
      </c>
      <c r="N46" s="98">
        <f t="shared" si="5"/>
        <v>0</v>
      </c>
    </row>
    <row r="47" spans="1:15">
      <c r="A47" s="42">
        <v>45</v>
      </c>
      <c r="B47" s="104" t="s">
        <v>136</v>
      </c>
      <c r="C47" s="98">
        <v>28720</v>
      </c>
      <c r="D47" s="98">
        <v>27455</v>
      </c>
      <c r="E47" s="98">
        <v>27331</v>
      </c>
      <c r="F47" s="98"/>
      <c r="G47" s="98"/>
      <c r="H47" s="98"/>
      <c r="I47" s="100">
        <f t="shared" si="0"/>
        <v>1.4739572659713309E-2</v>
      </c>
      <c r="J47" s="100">
        <f t="shared" si="1"/>
        <v>-4.8363509749303618E-2</v>
      </c>
      <c r="K47" s="97">
        <f t="shared" si="2"/>
        <v>-1389</v>
      </c>
      <c r="L47" s="101">
        <f t="shared" si="4"/>
        <v>4.0407272727272729E-2</v>
      </c>
      <c r="M47" s="98">
        <f t="shared" si="3"/>
        <v>-124</v>
      </c>
      <c r="N47" s="98">
        <f t="shared" si="5"/>
        <v>0</v>
      </c>
    </row>
    <row r="48" spans="1:15">
      <c r="A48" s="42">
        <v>46</v>
      </c>
      <c r="B48" s="104" t="s">
        <v>137</v>
      </c>
      <c r="C48" s="98">
        <v>16198</v>
      </c>
      <c r="D48" s="98">
        <v>15879</v>
      </c>
      <c r="E48" s="98">
        <v>15882</v>
      </c>
      <c r="F48" s="98"/>
      <c r="G48" s="98"/>
      <c r="H48" s="98"/>
      <c r="I48" s="100">
        <f t="shared" si="0"/>
        <v>8.5651418894869113E-3</v>
      </c>
      <c r="J48" s="100">
        <f t="shared" si="1"/>
        <v>-1.9508581306334115E-2</v>
      </c>
      <c r="K48" s="97">
        <f t="shared" si="2"/>
        <v>-316</v>
      </c>
      <c r="L48" s="101">
        <f t="shared" si="4"/>
        <v>9.1927272727272726E-3</v>
      </c>
      <c r="M48" s="98">
        <f t="shared" si="3"/>
        <v>3</v>
      </c>
      <c r="N48" s="98">
        <f t="shared" si="5"/>
        <v>0</v>
      </c>
    </row>
    <row r="49" spans="1:14">
      <c r="A49" s="42">
        <v>47</v>
      </c>
      <c r="B49" s="104" t="s">
        <v>138</v>
      </c>
      <c r="C49" s="98">
        <v>6108</v>
      </c>
      <c r="D49" s="98">
        <v>6335</v>
      </c>
      <c r="E49" s="98">
        <v>6399</v>
      </c>
      <c r="F49" s="98"/>
      <c r="G49" s="98"/>
      <c r="H49" s="98"/>
      <c r="I49" s="100">
        <f t="shared" si="0"/>
        <v>3.4509723555488443E-3</v>
      </c>
      <c r="J49" s="100">
        <f t="shared" si="1"/>
        <v>4.7642436149312378E-2</v>
      </c>
      <c r="K49" s="97">
        <f t="shared" si="2"/>
        <v>291</v>
      </c>
      <c r="L49" s="101">
        <f t="shared" si="4"/>
        <v>-8.4654545454545451E-3</v>
      </c>
      <c r="M49" s="98">
        <f t="shared" si="3"/>
        <v>64</v>
      </c>
      <c r="N49" s="98">
        <f t="shared" si="5"/>
        <v>0</v>
      </c>
    </row>
    <row r="50" spans="1:14">
      <c r="A50" s="42">
        <v>48</v>
      </c>
      <c r="B50" s="104" t="s">
        <v>139</v>
      </c>
      <c r="C50" s="98">
        <v>37301</v>
      </c>
      <c r="D50" s="98">
        <v>35902</v>
      </c>
      <c r="E50" s="98">
        <v>37467</v>
      </c>
      <c r="F50" s="98"/>
      <c r="G50" s="98"/>
      <c r="H50" s="98"/>
      <c r="I50" s="100">
        <f t="shared" si="0"/>
        <v>2.0205904242123544E-2</v>
      </c>
      <c r="J50" s="100">
        <f t="shared" si="1"/>
        <v>4.4502828342403685E-3</v>
      </c>
      <c r="K50" s="97">
        <f t="shared" si="2"/>
        <v>166</v>
      </c>
      <c r="L50" s="101">
        <f t="shared" si="4"/>
        <v>-4.8290909090909087E-3</v>
      </c>
      <c r="M50" s="98">
        <f t="shared" si="3"/>
        <v>1565</v>
      </c>
      <c r="N50" s="98">
        <f t="shared" si="5"/>
        <v>0</v>
      </c>
    </row>
    <row r="51" spans="1:14">
      <c r="A51" s="42">
        <v>49</v>
      </c>
      <c r="B51" s="104" t="s">
        <v>140</v>
      </c>
      <c r="C51" s="98">
        <v>2388</v>
      </c>
      <c r="D51" s="98">
        <v>2350</v>
      </c>
      <c r="E51" s="98">
        <v>2378</v>
      </c>
      <c r="F51" s="98"/>
      <c r="G51" s="98"/>
      <c r="H51" s="98"/>
      <c r="I51" s="100">
        <f t="shared" si="0"/>
        <v>1.282452299030341E-3</v>
      </c>
      <c r="J51" s="100">
        <f t="shared" si="1"/>
        <v>-4.1876046901172526E-3</v>
      </c>
      <c r="K51" s="97">
        <f t="shared" si="2"/>
        <v>-10</v>
      </c>
      <c r="L51" s="101">
        <f t="shared" si="4"/>
        <v>2.9090909090909091E-4</v>
      </c>
      <c r="M51" s="98">
        <f t="shared" si="3"/>
        <v>28</v>
      </c>
      <c r="N51" s="98">
        <f t="shared" si="5"/>
        <v>0</v>
      </c>
    </row>
    <row r="52" spans="1:14">
      <c r="A52" s="42">
        <v>50</v>
      </c>
      <c r="B52" s="104" t="s">
        <v>141</v>
      </c>
      <c r="C52" s="98">
        <v>6362</v>
      </c>
      <c r="D52" s="98">
        <v>6673</v>
      </c>
      <c r="E52" s="98">
        <v>6779</v>
      </c>
      <c r="F52" s="98"/>
      <c r="G52" s="98"/>
      <c r="H52" s="98"/>
      <c r="I52" s="100">
        <f t="shared" si="0"/>
        <v>3.6559058600196303E-3</v>
      </c>
      <c r="J52" s="100">
        <f t="shared" si="1"/>
        <v>6.5545425966677145E-2</v>
      </c>
      <c r="K52" s="97">
        <f t="shared" si="2"/>
        <v>417</v>
      </c>
      <c r="L52" s="101">
        <f t="shared" si="4"/>
        <v>-1.2130909090909092E-2</v>
      </c>
      <c r="M52" s="98">
        <f t="shared" si="3"/>
        <v>106</v>
      </c>
      <c r="N52" s="98">
        <f t="shared" si="5"/>
        <v>0</v>
      </c>
    </row>
    <row r="53" spans="1:14">
      <c r="A53" s="42">
        <v>51</v>
      </c>
      <c r="B53" s="104" t="s">
        <v>142</v>
      </c>
      <c r="C53" s="98">
        <v>6234</v>
      </c>
      <c r="D53" s="98">
        <v>5993</v>
      </c>
      <c r="E53" s="98">
        <v>6068</v>
      </c>
      <c r="F53" s="98"/>
      <c r="G53" s="98"/>
      <c r="H53" s="98"/>
      <c r="I53" s="100">
        <f t="shared" si="0"/>
        <v>3.27246448718087E-3</v>
      </c>
      <c r="J53" s="100">
        <f t="shared" si="1"/>
        <v>-2.6628168110362529E-2</v>
      </c>
      <c r="K53" s="97">
        <f t="shared" si="2"/>
        <v>-166</v>
      </c>
      <c r="L53" s="101">
        <f t="shared" si="4"/>
        <v>4.8290909090909087E-3</v>
      </c>
      <c r="M53" s="98">
        <f t="shared" si="3"/>
        <v>75</v>
      </c>
      <c r="N53" s="98">
        <f t="shared" si="5"/>
        <v>0</v>
      </c>
    </row>
    <row r="54" spans="1:14">
      <c r="A54" s="42">
        <v>52</v>
      </c>
      <c r="B54" s="104" t="s">
        <v>143</v>
      </c>
      <c r="C54" s="98">
        <v>13440</v>
      </c>
      <c r="D54" s="98">
        <v>13257</v>
      </c>
      <c r="E54" s="98">
        <v>13272</v>
      </c>
      <c r="F54" s="98"/>
      <c r="G54" s="98"/>
      <c r="H54" s="98"/>
      <c r="I54" s="100">
        <f t="shared" si="0"/>
        <v>7.1575722929901955E-3</v>
      </c>
      <c r="J54" s="100">
        <f t="shared" si="1"/>
        <v>-1.2500000000000001E-2</v>
      </c>
      <c r="K54" s="97">
        <f t="shared" si="2"/>
        <v>-168</v>
      </c>
      <c r="L54" s="101">
        <f t="shared" si="4"/>
        <v>4.8872727272727271E-3</v>
      </c>
      <c r="M54" s="98">
        <f t="shared" si="3"/>
        <v>15</v>
      </c>
      <c r="N54" s="98">
        <f t="shared" si="5"/>
        <v>0</v>
      </c>
    </row>
    <row r="55" spans="1:14">
      <c r="A55" s="42">
        <v>53</v>
      </c>
      <c r="B55" s="104" t="s">
        <v>144</v>
      </c>
      <c r="C55" s="98">
        <v>7255</v>
      </c>
      <c r="D55" s="98">
        <v>7391</v>
      </c>
      <c r="E55" s="98">
        <v>7488</v>
      </c>
      <c r="F55" s="98"/>
      <c r="G55" s="98"/>
      <c r="H55" s="98"/>
      <c r="I55" s="100">
        <f t="shared" si="0"/>
        <v>4.0382686354664393E-3</v>
      </c>
      <c r="J55" s="100">
        <f t="shared" si="1"/>
        <v>3.21157822191592E-2</v>
      </c>
      <c r="K55" s="97">
        <f t="shared" si="2"/>
        <v>233</v>
      </c>
      <c r="L55" s="101">
        <f t="shared" si="4"/>
        <v>-6.7781818181818186E-3</v>
      </c>
      <c r="M55" s="98">
        <f t="shared" si="3"/>
        <v>97</v>
      </c>
      <c r="N55" s="98">
        <f t="shared" si="5"/>
        <v>0</v>
      </c>
    </row>
    <row r="56" spans="1:14">
      <c r="A56" s="42">
        <v>54</v>
      </c>
      <c r="B56" s="104" t="s">
        <v>145</v>
      </c>
      <c r="C56" s="98">
        <v>23183</v>
      </c>
      <c r="D56" s="98">
        <v>22061</v>
      </c>
      <c r="E56" s="98">
        <v>21994</v>
      </c>
      <c r="F56" s="98"/>
      <c r="G56" s="98"/>
      <c r="H56" s="98"/>
      <c r="I56" s="100">
        <f t="shared" si="0"/>
        <v>1.1861335519290713E-2</v>
      </c>
      <c r="J56" s="100">
        <f t="shared" si="1"/>
        <v>-5.1287581417417932E-2</v>
      </c>
      <c r="K56" s="97">
        <f t="shared" si="2"/>
        <v>-1189</v>
      </c>
      <c r="L56" s="101">
        <f t="shared" si="4"/>
        <v>3.458909090909091E-2</v>
      </c>
      <c r="M56" s="98">
        <f t="shared" si="3"/>
        <v>-67</v>
      </c>
      <c r="N56" s="98">
        <f t="shared" si="5"/>
        <v>0</v>
      </c>
    </row>
    <row r="57" spans="1:14">
      <c r="A57" s="42">
        <v>55</v>
      </c>
      <c r="B57" s="104" t="s">
        <v>146</v>
      </c>
      <c r="C57" s="98">
        <v>26434</v>
      </c>
      <c r="D57" s="98">
        <v>25660</v>
      </c>
      <c r="E57" s="98">
        <v>25670</v>
      </c>
      <c r="F57" s="98"/>
      <c r="G57" s="98"/>
      <c r="H57" s="98"/>
      <c r="I57" s="100">
        <f t="shared" si="0"/>
        <v>1.3843797525697582E-2</v>
      </c>
      <c r="J57" s="100">
        <f t="shared" si="1"/>
        <v>-2.8902171445865172E-2</v>
      </c>
      <c r="K57" s="97">
        <f t="shared" si="2"/>
        <v>-764</v>
      </c>
      <c r="L57" s="101">
        <f t="shared" si="4"/>
        <v>2.2225454545454545E-2</v>
      </c>
      <c r="M57" s="98">
        <f t="shared" si="3"/>
        <v>10</v>
      </c>
      <c r="N57" s="98">
        <f t="shared" si="5"/>
        <v>0</v>
      </c>
    </row>
    <row r="58" spans="1:14">
      <c r="A58" s="42">
        <v>56</v>
      </c>
      <c r="B58" s="104" t="s">
        <v>147</v>
      </c>
      <c r="C58" s="98">
        <v>2369</v>
      </c>
      <c r="D58" s="98">
        <v>2405</v>
      </c>
      <c r="E58" s="98">
        <v>2410</v>
      </c>
      <c r="F58" s="98"/>
      <c r="G58" s="98"/>
      <c r="H58" s="98"/>
      <c r="I58" s="100">
        <f t="shared" si="0"/>
        <v>1.299709857301565E-3</v>
      </c>
      <c r="J58" s="100">
        <f t="shared" si="1"/>
        <v>1.7306880540312368E-2</v>
      </c>
      <c r="K58" s="97">
        <f t="shared" si="2"/>
        <v>41</v>
      </c>
      <c r="L58" s="101">
        <f t="shared" si="4"/>
        <v>-1.1927272727272728E-3</v>
      </c>
      <c r="M58" s="98">
        <f t="shared" si="3"/>
        <v>5</v>
      </c>
      <c r="N58" s="98">
        <f t="shared" si="5"/>
        <v>0</v>
      </c>
    </row>
    <row r="59" spans="1:14">
      <c r="A59" s="42">
        <v>57</v>
      </c>
      <c r="B59" s="104" t="s">
        <v>148</v>
      </c>
      <c r="C59" s="98">
        <v>4320</v>
      </c>
      <c r="D59" s="98">
        <v>4131</v>
      </c>
      <c r="E59" s="98">
        <v>4161</v>
      </c>
      <c r="F59" s="98"/>
      <c r="G59" s="98"/>
      <c r="H59" s="98"/>
      <c r="I59" s="100">
        <f t="shared" si="0"/>
        <v>2.2440218739551089E-3</v>
      </c>
      <c r="J59" s="100">
        <f t="shared" si="1"/>
        <v>-3.6805555555555557E-2</v>
      </c>
      <c r="K59" s="97">
        <f t="shared" si="2"/>
        <v>-159</v>
      </c>
      <c r="L59" s="101">
        <f t="shared" si="4"/>
        <v>4.6254545454545454E-3</v>
      </c>
      <c r="M59" s="98">
        <f t="shared" si="3"/>
        <v>30</v>
      </c>
      <c r="N59" s="98">
        <f t="shared" si="5"/>
        <v>0</v>
      </c>
    </row>
    <row r="60" spans="1:14">
      <c r="A60" s="42">
        <v>58</v>
      </c>
      <c r="B60" s="104" t="s">
        <v>149</v>
      </c>
      <c r="C60" s="98">
        <v>10291</v>
      </c>
      <c r="D60" s="98">
        <v>9835</v>
      </c>
      <c r="E60" s="98">
        <v>9861</v>
      </c>
      <c r="F60" s="98"/>
      <c r="G60" s="98"/>
      <c r="H60" s="98"/>
      <c r="I60" s="100">
        <f t="shared" si="0"/>
        <v>5.318024441016902E-3</v>
      </c>
      <c r="J60" s="100">
        <f t="shared" si="1"/>
        <v>-4.1784083179477211E-2</v>
      </c>
      <c r="K60" s="97">
        <f t="shared" si="2"/>
        <v>-430</v>
      </c>
      <c r="L60" s="101">
        <f t="shared" si="4"/>
        <v>1.2509090909090909E-2</v>
      </c>
      <c r="M60" s="98">
        <f t="shared" si="3"/>
        <v>26</v>
      </c>
      <c r="N60" s="98">
        <f t="shared" si="5"/>
        <v>0</v>
      </c>
    </row>
    <row r="61" spans="1:14">
      <c r="A61" s="42">
        <v>59</v>
      </c>
      <c r="B61" s="104" t="s">
        <v>150</v>
      </c>
      <c r="C61" s="98">
        <v>25068</v>
      </c>
      <c r="D61" s="98">
        <v>23805</v>
      </c>
      <c r="E61" s="98">
        <v>23735</v>
      </c>
      <c r="F61" s="98"/>
      <c r="G61" s="98"/>
      <c r="H61" s="98"/>
      <c r="I61" s="100">
        <f t="shared" si="0"/>
        <v>1.2800254548984501E-2</v>
      </c>
      <c r="J61" s="100">
        <f t="shared" si="1"/>
        <v>-5.3175363012605711E-2</v>
      </c>
      <c r="K61" s="97">
        <f t="shared" si="2"/>
        <v>-1333</v>
      </c>
      <c r="L61" s="101">
        <f t="shared" si="4"/>
        <v>3.8778181818181816E-2</v>
      </c>
      <c r="M61" s="98">
        <f t="shared" si="3"/>
        <v>-70</v>
      </c>
      <c r="N61" s="98">
        <f t="shared" si="5"/>
        <v>0</v>
      </c>
    </row>
    <row r="62" spans="1:14">
      <c r="A62" s="42">
        <v>60</v>
      </c>
      <c r="B62" s="104" t="s">
        <v>151</v>
      </c>
      <c r="C62" s="98">
        <v>8989</v>
      </c>
      <c r="D62" s="98">
        <v>8658</v>
      </c>
      <c r="E62" s="98">
        <v>8633</v>
      </c>
      <c r="F62" s="98"/>
      <c r="G62" s="98"/>
      <c r="H62" s="98"/>
      <c r="I62" s="100">
        <f t="shared" si="0"/>
        <v>4.6557656423586767E-3</v>
      </c>
      <c r="J62" s="100">
        <f t="shared" si="1"/>
        <v>-3.9603960396039604E-2</v>
      </c>
      <c r="K62" s="97">
        <f t="shared" si="2"/>
        <v>-356</v>
      </c>
      <c r="L62" s="101">
        <f t="shared" si="4"/>
        <v>1.0356363636363636E-2</v>
      </c>
      <c r="M62" s="98">
        <f t="shared" si="3"/>
        <v>-25</v>
      </c>
      <c r="N62" s="98">
        <f t="shared" si="5"/>
        <v>0</v>
      </c>
    </row>
    <row r="63" spans="1:14">
      <c r="A63" s="42">
        <v>61</v>
      </c>
      <c r="B63" s="104" t="s">
        <v>152</v>
      </c>
      <c r="C63" s="98">
        <v>18780</v>
      </c>
      <c r="D63" s="98">
        <v>19230</v>
      </c>
      <c r="E63" s="98">
        <v>19246</v>
      </c>
      <c r="F63" s="98"/>
      <c r="G63" s="98"/>
      <c r="H63" s="98"/>
      <c r="I63" s="100">
        <f t="shared" si="0"/>
        <v>1.0379342702749345E-2</v>
      </c>
      <c r="J63" s="100">
        <f t="shared" si="1"/>
        <v>2.4813631522896697E-2</v>
      </c>
      <c r="K63" s="97">
        <f t="shared" si="2"/>
        <v>466</v>
      </c>
      <c r="L63" s="101">
        <f t="shared" si="4"/>
        <v>-1.3556363636363637E-2</v>
      </c>
      <c r="M63" s="98">
        <f t="shared" si="3"/>
        <v>16</v>
      </c>
      <c r="N63" s="98">
        <f t="shared" si="5"/>
        <v>0</v>
      </c>
    </row>
    <row r="64" spans="1:14">
      <c r="A64" s="42">
        <v>62</v>
      </c>
      <c r="B64" s="104" t="s">
        <v>153</v>
      </c>
      <c r="C64" s="98">
        <v>1289</v>
      </c>
      <c r="D64" s="98">
        <v>1280</v>
      </c>
      <c r="E64" s="98">
        <v>1305</v>
      </c>
      <c r="F64" s="98"/>
      <c r="G64" s="98"/>
      <c r="H64" s="98"/>
      <c r="I64" s="100">
        <f t="shared" si="0"/>
        <v>7.0378479824835787E-4</v>
      </c>
      <c r="J64" s="100">
        <f t="shared" si="1"/>
        <v>1.2412723041117145E-2</v>
      </c>
      <c r="K64" s="97">
        <f t="shared" si="2"/>
        <v>16</v>
      </c>
      <c r="L64" s="101">
        <f t="shared" si="4"/>
        <v>-4.6545454545454543E-4</v>
      </c>
      <c r="M64" s="98">
        <f t="shared" si="3"/>
        <v>25</v>
      </c>
      <c r="N64" s="98">
        <f t="shared" si="5"/>
        <v>0</v>
      </c>
    </row>
    <row r="65" spans="1:15">
      <c r="A65" s="42">
        <v>63</v>
      </c>
      <c r="B65" s="104" t="s">
        <v>154</v>
      </c>
      <c r="C65" s="98">
        <v>13676</v>
      </c>
      <c r="D65" s="98">
        <v>13514</v>
      </c>
      <c r="E65" s="98">
        <v>13478</v>
      </c>
      <c r="F65" s="98"/>
      <c r="G65" s="98"/>
      <c r="H65" s="98"/>
      <c r="I65" s="100">
        <f t="shared" si="0"/>
        <v>7.2686678243612003E-3</v>
      </c>
      <c r="J65" s="100">
        <f t="shared" si="1"/>
        <v>-1.4477917519742615E-2</v>
      </c>
      <c r="K65" s="97">
        <f t="shared" si="2"/>
        <v>-198</v>
      </c>
      <c r="L65" s="101">
        <f t="shared" si="4"/>
        <v>5.7600000000000004E-3</v>
      </c>
      <c r="M65" s="98">
        <f t="shared" si="3"/>
        <v>-36</v>
      </c>
      <c r="N65" s="98">
        <f t="shared" si="5"/>
        <v>0</v>
      </c>
    </row>
    <row r="66" spans="1:15">
      <c r="A66" s="42">
        <v>64</v>
      </c>
      <c r="B66" s="104" t="s">
        <v>155</v>
      </c>
      <c r="C66" s="98">
        <v>9322</v>
      </c>
      <c r="D66" s="98">
        <v>9041</v>
      </c>
      <c r="E66" s="98">
        <v>9027</v>
      </c>
      <c r="F66" s="98"/>
      <c r="G66" s="98"/>
      <c r="H66" s="98"/>
      <c r="I66" s="100">
        <f t="shared" si="0"/>
        <v>4.8682493285731234E-3</v>
      </c>
      <c r="J66" s="100">
        <f t="shared" si="1"/>
        <v>-3.1645569620253167E-2</v>
      </c>
      <c r="K66" s="97">
        <f t="shared" si="2"/>
        <v>-295</v>
      </c>
      <c r="L66" s="101">
        <f t="shared" si="4"/>
        <v>8.5818181818181818E-3</v>
      </c>
      <c r="M66" s="98">
        <f t="shared" si="3"/>
        <v>-14</v>
      </c>
      <c r="N66" s="98">
        <f t="shared" si="5"/>
        <v>0</v>
      </c>
    </row>
    <row r="67" spans="1:15">
      <c r="A67" s="42">
        <v>65</v>
      </c>
      <c r="B67" s="104" t="s">
        <v>156</v>
      </c>
      <c r="C67" s="98">
        <v>9164</v>
      </c>
      <c r="D67" s="98">
        <v>9101</v>
      </c>
      <c r="E67" s="98">
        <v>9131</v>
      </c>
      <c r="F67" s="98"/>
      <c r="G67" s="98"/>
      <c r="H67" s="98"/>
      <c r="I67" s="100">
        <f t="shared" ref="I67:I84" si="6">E67/$E$84</f>
        <v>4.9243363929546017E-3</v>
      </c>
      <c r="J67" s="100">
        <f t="shared" ref="J67:J84" si="7">(E67-C67)/C67</f>
        <v>-3.6010475774770844E-3</v>
      </c>
      <c r="K67" s="97">
        <f t="shared" ref="K67:K84" si="8">E67-C67</f>
        <v>-33</v>
      </c>
      <c r="L67" s="101">
        <f t="shared" si="4"/>
        <v>9.6000000000000002E-4</v>
      </c>
      <c r="M67" s="98">
        <f t="shared" ref="M67:M84" si="9">E67-D67</f>
        <v>30</v>
      </c>
      <c r="N67" s="98">
        <f t="shared" si="5"/>
        <v>0</v>
      </c>
    </row>
    <row r="68" spans="1:15">
      <c r="A68" s="42">
        <v>66</v>
      </c>
      <c r="B68" s="104" t="s">
        <v>157</v>
      </c>
      <c r="C68" s="98">
        <v>5933</v>
      </c>
      <c r="D68" s="98">
        <v>5773</v>
      </c>
      <c r="E68" s="98">
        <v>5814</v>
      </c>
      <c r="F68" s="98"/>
      <c r="G68" s="98"/>
      <c r="H68" s="98"/>
      <c r="I68" s="100">
        <f t="shared" si="6"/>
        <v>3.1354826184030286E-3</v>
      </c>
      <c r="J68" s="100">
        <f t="shared" si="7"/>
        <v>-2.0057306590257881E-2</v>
      </c>
      <c r="K68" s="97">
        <f t="shared" si="8"/>
        <v>-119</v>
      </c>
      <c r="L68" s="101">
        <f t="shared" ref="L68:L84" si="10">K68/$K$84</f>
        <v>3.4618181818181818E-3</v>
      </c>
      <c r="M68" s="98">
        <f t="shared" si="9"/>
        <v>41</v>
      </c>
      <c r="N68" s="98">
        <f t="shared" ref="N68:N84" si="11">H68-G68</f>
        <v>0</v>
      </c>
    </row>
    <row r="69" spans="1:15">
      <c r="A69" s="42">
        <v>67</v>
      </c>
      <c r="B69" s="104" t="s">
        <v>158</v>
      </c>
      <c r="C69" s="98">
        <v>11311</v>
      </c>
      <c r="D69" s="98">
        <v>11016</v>
      </c>
      <c r="E69" s="98">
        <v>10987</v>
      </c>
      <c r="F69" s="98"/>
      <c r="G69" s="98"/>
      <c r="H69" s="98"/>
      <c r="I69" s="100">
        <f t="shared" si="6"/>
        <v>5.9252747726855999E-3</v>
      </c>
      <c r="J69" s="100">
        <f t="shared" si="7"/>
        <v>-2.8644682167801257E-2</v>
      </c>
      <c r="K69" s="97">
        <f t="shared" si="8"/>
        <v>-324</v>
      </c>
      <c r="L69" s="101">
        <f t="shared" si="10"/>
        <v>9.4254545454545459E-3</v>
      </c>
      <c r="M69" s="98">
        <f t="shared" si="9"/>
        <v>-29</v>
      </c>
      <c r="N69" s="98">
        <f t="shared" si="11"/>
        <v>0</v>
      </c>
      <c r="O69" s="10"/>
    </row>
    <row r="70" spans="1:15">
      <c r="A70" s="42">
        <v>68</v>
      </c>
      <c r="B70" s="104" t="s">
        <v>159</v>
      </c>
      <c r="C70" s="98">
        <v>7443</v>
      </c>
      <c r="D70" s="98">
        <v>7291</v>
      </c>
      <c r="E70" s="98">
        <v>7297</v>
      </c>
      <c r="F70" s="98"/>
      <c r="G70" s="98"/>
      <c r="H70" s="98"/>
      <c r="I70" s="100">
        <f t="shared" si="6"/>
        <v>3.9352625845350707E-3</v>
      </c>
      <c r="J70" s="100">
        <f t="shared" si="7"/>
        <v>-1.9615746338841864E-2</v>
      </c>
      <c r="K70" s="97">
        <f t="shared" si="8"/>
        <v>-146</v>
      </c>
      <c r="L70" s="101">
        <f t="shared" si="10"/>
        <v>4.2472727272727271E-3</v>
      </c>
      <c r="M70" s="98">
        <f t="shared" si="9"/>
        <v>6</v>
      </c>
      <c r="N70" s="98">
        <f t="shared" si="11"/>
        <v>0</v>
      </c>
    </row>
    <row r="71" spans="1:15">
      <c r="A71" s="42">
        <v>69</v>
      </c>
      <c r="B71" s="104" t="s">
        <v>160</v>
      </c>
      <c r="C71" s="98">
        <v>1253</v>
      </c>
      <c r="D71" s="98">
        <v>1198</v>
      </c>
      <c r="E71" s="98">
        <v>1196</v>
      </c>
      <c r="F71" s="98"/>
      <c r="G71" s="98"/>
      <c r="H71" s="98"/>
      <c r="I71" s="100">
        <f t="shared" si="6"/>
        <v>6.4500124038700075E-4</v>
      </c>
      <c r="J71" s="100">
        <f t="shared" si="7"/>
        <v>-4.5490822027134878E-2</v>
      </c>
      <c r="K71" s="97">
        <f t="shared" si="8"/>
        <v>-57</v>
      </c>
      <c r="L71" s="101">
        <f t="shared" si="10"/>
        <v>1.6581818181818182E-3</v>
      </c>
      <c r="M71" s="98">
        <f t="shared" si="9"/>
        <v>-2</v>
      </c>
      <c r="N71" s="98">
        <f t="shared" si="11"/>
        <v>0</v>
      </c>
    </row>
    <row r="72" spans="1:15">
      <c r="A72" s="42">
        <v>70</v>
      </c>
      <c r="B72" s="104" t="s">
        <v>161</v>
      </c>
      <c r="C72" s="98">
        <v>4689</v>
      </c>
      <c r="D72" s="98">
        <v>4526</v>
      </c>
      <c r="E72" s="98">
        <v>4520</v>
      </c>
      <c r="F72" s="98"/>
      <c r="G72" s="98"/>
      <c r="H72" s="98"/>
      <c r="I72" s="100">
        <f t="shared" si="6"/>
        <v>2.4376301058104044E-3</v>
      </c>
      <c r="J72" s="100">
        <f t="shared" si="7"/>
        <v>-3.6041799957346979E-2</v>
      </c>
      <c r="K72" s="97">
        <f t="shared" si="8"/>
        <v>-169</v>
      </c>
      <c r="L72" s="101">
        <f t="shared" si="10"/>
        <v>4.9163636363636362E-3</v>
      </c>
      <c r="M72" s="98">
        <f t="shared" si="9"/>
        <v>-6</v>
      </c>
      <c r="N72" s="98">
        <f t="shared" si="11"/>
        <v>0</v>
      </c>
    </row>
    <row r="73" spans="1:15">
      <c r="A73" s="42">
        <v>71</v>
      </c>
      <c r="B73" s="104" t="s">
        <v>162</v>
      </c>
      <c r="C73" s="98">
        <v>4959</v>
      </c>
      <c r="D73" s="98">
        <v>4636</v>
      </c>
      <c r="E73" s="98">
        <v>4626</v>
      </c>
      <c r="F73" s="98"/>
      <c r="G73" s="98"/>
      <c r="H73" s="98"/>
      <c r="I73" s="100">
        <f t="shared" si="6"/>
        <v>2.4947957675838339E-3</v>
      </c>
      <c r="J73" s="100">
        <f t="shared" si="7"/>
        <v>-6.7150635208711437E-2</v>
      </c>
      <c r="K73" s="97">
        <f t="shared" si="8"/>
        <v>-333</v>
      </c>
      <c r="L73" s="101">
        <f t="shared" si="10"/>
        <v>9.6872727272727267E-3</v>
      </c>
      <c r="M73" s="98">
        <f t="shared" si="9"/>
        <v>-10</v>
      </c>
      <c r="N73" s="98">
        <f t="shared" si="11"/>
        <v>0</v>
      </c>
    </row>
    <row r="74" spans="1:15">
      <c r="A74" s="42">
        <v>72</v>
      </c>
      <c r="B74" s="104" t="s">
        <v>163</v>
      </c>
      <c r="C74" s="98">
        <v>4398</v>
      </c>
      <c r="D74" s="98">
        <v>4746</v>
      </c>
      <c r="E74" s="98">
        <v>4809</v>
      </c>
      <c r="F74" s="98"/>
      <c r="G74" s="98"/>
      <c r="H74" s="98"/>
      <c r="I74" s="100">
        <f t="shared" si="6"/>
        <v>2.5934874289473969E-3</v>
      </c>
      <c r="J74" s="100">
        <f t="shared" si="7"/>
        <v>9.345156889495225E-2</v>
      </c>
      <c r="K74" s="97">
        <f t="shared" si="8"/>
        <v>411</v>
      </c>
      <c r="L74" s="101">
        <f t="shared" si="10"/>
        <v>-1.1956363636363636E-2</v>
      </c>
      <c r="M74" s="98">
        <f t="shared" si="9"/>
        <v>63</v>
      </c>
      <c r="N74" s="98">
        <f t="shared" si="11"/>
        <v>0</v>
      </c>
    </row>
    <row r="75" spans="1:15">
      <c r="A75" s="42">
        <v>73</v>
      </c>
      <c r="B75" s="104" t="s">
        <v>164</v>
      </c>
      <c r="C75" s="98">
        <v>2672</v>
      </c>
      <c r="D75" s="98">
        <v>2821</v>
      </c>
      <c r="E75" s="98">
        <v>2833</v>
      </c>
      <c r="F75" s="98"/>
      <c r="G75" s="98"/>
      <c r="H75" s="98"/>
      <c r="I75" s="100">
        <f t="shared" si="6"/>
        <v>1.5278332056993086E-3</v>
      </c>
      <c r="J75" s="100">
        <f t="shared" si="7"/>
        <v>6.0254491017964075E-2</v>
      </c>
      <c r="K75" s="97">
        <f t="shared" si="8"/>
        <v>161</v>
      </c>
      <c r="L75" s="101">
        <f t="shared" si="10"/>
        <v>-4.6836363636363638E-3</v>
      </c>
      <c r="M75" s="98">
        <f t="shared" si="9"/>
        <v>12</v>
      </c>
      <c r="N75" s="98">
        <f t="shared" si="11"/>
        <v>0</v>
      </c>
    </row>
    <row r="76" spans="1:15">
      <c r="A76" s="42">
        <v>74</v>
      </c>
      <c r="B76" s="104" t="s">
        <v>165</v>
      </c>
      <c r="C76" s="98">
        <v>4236</v>
      </c>
      <c r="D76" s="98">
        <v>4071</v>
      </c>
      <c r="E76" s="98">
        <v>4085</v>
      </c>
      <c r="F76" s="98"/>
      <c r="G76" s="98"/>
      <c r="H76" s="98"/>
      <c r="I76" s="100">
        <f t="shared" si="6"/>
        <v>2.2030351730609517E-3</v>
      </c>
      <c r="J76" s="100">
        <f t="shared" si="7"/>
        <v>-3.5646836638338057E-2</v>
      </c>
      <c r="K76" s="97">
        <f t="shared" si="8"/>
        <v>-151</v>
      </c>
      <c r="L76" s="101">
        <f t="shared" si="10"/>
        <v>4.392727272727273E-3</v>
      </c>
      <c r="M76" s="98">
        <f t="shared" si="9"/>
        <v>14</v>
      </c>
      <c r="N76" s="98">
        <f t="shared" si="11"/>
        <v>0</v>
      </c>
    </row>
    <row r="77" spans="1:15">
      <c r="A77" s="42">
        <v>75</v>
      </c>
      <c r="B77" s="104" t="s">
        <v>166</v>
      </c>
      <c r="C77" s="98">
        <v>1321</v>
      </c>
      <c r="D77" s="98">
        <v>1255</v>
      </c>
      <c r="E77" s="98">
        <v>1272</v>
      </c>
      <c r="F77" s="98"/>
      <c r="G77" s="98"/>
      <c r="H77" s="98"/>
      <c r="I77" s="100">
        <f t="shared" si="6"/>
        <v>6.8598794128115793E-4</v>
      </c>
      <c r="J77" s="100">
        <f t="shared" si="7"/>
        <v>-3.7093111279333839E-2</v>
      </c>
      <c r="K77" s="97">
        <f t="shared" si="8"/>
        <v>-49</v>
      </c>
      <c r="L77" s="101">
        <f t="shared" si="10"/>
        <v>1.4254545454545455E-3</v>
      </c>
      <c r="M77" s="98">
        <f t="shared" si="9"/>
        <v>17</v>
      </c>
      <c r="N77" s="98">
        <f t="shared" si="11"/>
        <v>0</v>
      </c>
    </row>
    <row r="78" spans="1:15">
      <c r="A78" s="42">
        <v>76</v>
      </c>
      <c r="B78" s="104" t="s">
        <v>167</v>
      </c>
      <c r="C78" s="98">
        <v>2050</v>
      </c>
      <c r="D78" s="98">
        <v>2061</v>
      </c>
      <c r="E78" s="98">
        <v>2079</v>
      </c>
      <c r="F78" s="98"/>
      <c r="G78" s="98"/>
      <c r="H78" s="98"/>
      <c r="I78" s="100">
        <f t="shared" si="6"/>
        <v>1.1212019889335907E-3</v>
      </c>
      <c r="J78" s="100">
        <f t="shared" si="7"/>
        <v>1.4146341463414635E-2</v>
      </c>
      <c r="K78" s="97">
        <f t="shared" si="8"/>
        <v>29</v>
      </c>
      <c r="L78" s="101">
        <f t="shared" si="10"/>
        <v>-8.4363636363636368E-4</v>
      </c>
      <c r="M78" s="98">
        <f t="shared" si="9"/>
        <v>18</v>
      </c>
      <c r="N78" s="98">
        <f t="shared" si="11"/>
        <v>0</v>
      </c>
    </row>
    <row r="79" spans="1:15">
      <c r="A79" s="42">
        <v>77</v>
      </c>
      <c r="B79" s="104" t="s">
        <v>168</v>
      </c>
      <c r="C79" s="98">
        <v>7178</v>
      </c>
      <c r="D79" s="98">
        <v>6978</v>
      </c>
      <c r="E79" s="98">
        <v>7003</v>
      </c>
      <c r="F79" s="98"/>
      <c r="G79" s="98"/>
      <c r="H79" s="98"/>
      <c r="I79" s="100">
        <f t="shared" si="6"/>
        <v>3.7767087679181992E-3</v>
      </c>
      <c r="J79" s="100">
        <f t="shared" si="7"/>
        <v>-2.4380050153246031E-2</v>
      </c>
      <c r="K79" s="97">
        <f t="shared" si="8"/>
        <v>-175</v>
      </c>
      <c r="L79" s="101">
        <f t="shared" si="10"/>
        <v>5.0909090909090913E-3</v>
      </c>
      <c r="M79" s="98">
        <f t="shared" si="9"/>
        <v>25</v>
      </c>
      <c r="N79" s="98">
        <f t="shared" si="11"/>
        <v>0</v>
      </c>
    </row>
    <row r="80" spans="1:15">
      <c r="A80" s="42">
        <v>78</v>
      </c>
      <c r="B80" s="104" t="s">
        <v>169</v>
      </c>
      <c r="C80" s="98">
        <v>5256</v>
      </c>
      <c r="D80" s="98">
        <v>5083</v>
      </c>
      <c r="E80" s="98">
        <v>5049</v>
      </c>
      <c r="F80" s="98"/>
      <c r="G80" s="98"/>
      <c r="H80" s="98"/>
      <c r="I80" s="100">
        <f t="shared" si="6"/>
        <v>2.7229191159815775E-3</v>
      </c>
      <c r="J80" s="100">
        <f t="shared" si="7"/>
        <v>-3.9383561643835614E-2</v>
      </c>
      <c r="K80" s="97">
        <f t="shared" si="8"/>
        <v>-207</v>
      </c>
      <c r="L80" s="101">
        <f t="shared" si="10"/>
        <v>6.021818181818182E-3</v>
      </c>
      <c r="M80" s="98">
        <f t="shared" si="9"/>
        <v>-34</v>
      </c>
      <c r="N80" s="98">
        <f t="shared" si="11"/>
        <v>0</v>
      </c>
    </row>
    <row r="81" spans="1:15">
      <c r="A81" s="42">
        <v>79</v>
      </c>
      <c r="B81" s="104" t="s">
        <v>170</v>
      </c>
      <c r="C81" s="98">
        <v>1632</v>
      </c>
      <c r="D81" s="98">
        <v>1645</v>
      </c>
      <c r="E81" s="98">
        <v>1645</v>
      </c>
      <c r="F81" s="98"/>
      <c r="G81" s="98"/>
      <c r="H81" s="98"/>
      <c r="I81" s="100">
        <f t="shared" si="6"/>
        <v>8.8714635488011391E-4</v>
      </c>
      <c r="J81" s="100">
        <f t="shared" si="7"/>
        <v>7.9656862745098034E-3</v>
      </c>
      <c r="K81" s="97">
        <f t="shared" si="8"/>
        <v>13</v>
      </c>
      <c r="L81" s="101">
        <f t="shared" si="10"/>
        <v>-3.781818181818182E-4</v>
      </c>
      <c r="M81" s="98">
        <f t="shared" si="9"/>
        <v>0</v>
      </c>
      <c r="N81" s="98">
        <f t="shared" si="11"/>
        <v>0</v>
      </c>
    </row>
    <row r="82" spans="1:15">
      <c r="A82" s="42">
        <v>80</v>
      </c>
      <c r="B82" s="104" t="s">
        <v>171</v>
      </c>
      <c r="C82" s="98">
        <v>6953</v>
      </c>
      <c r="D82" s="98">
        <v>6852</v>
      </c>
      <c r="E82" s="98">
        <v>6797</v>
      </c>
      <c r="F82" s="98"/>
      <c r="G82" s="98"/>
      <c r="H82" s="98"/>
      <c r="I82" s="100">
        <f t="shared" si="6"/>
        <v>3.665613236547194E-3</v>
      </c>
      <c r="J82" s="100">
        <f t="shared" si="7"/>
        <v>-2.2436358406443261E-2</v>
      </c>
      <c r="K82" s="97">
        <f t="shared" si="8"/>
        <v>-156</v>
      </c>
      <c r="L82" s="101">
        <f t="shared" si="10"/>
        <v>4.5381818181818179E-3</v>
      </c>
      <c r="M82" s="98">
        <f t="shared" si="9"/>
        <v>-55</v>
      </c>
      <c r="N82" s="98">
        <f t="shared" si="11"/>
        <v>0</v>
      </c>
    </row>
    <row r="83" spans="1:15">
      <c r="A83" s="42">
        <v>81</v>
      </c>
      <c r="B83" s="104" t="s">
        <v>172</v>
      </c>
      <c r="C83" s="98">
        <v>8344</v>
      </c>
      <c r="D83" s="98">
        <v>7966</v>
      </c>
      <c r="E83" s="98">
        <v>7952</v>
      </c>
      <c r="F83" s="98"/>
      <c r="G83" s="98"/>
      <c r="H83" s="98"/>
      <c r="I83" s="100">
        <f t="shared" si="6"/>
        <v>4.2885032303991892E-3</v>
      </c>
      <c r="J83" s="100">
        <f t="shared" si="7"/>
        <v>-4.6979865771812082E-2</v>
      </c>
      <c r="K83" s="97">
        <f t="shared" si="8"/>
        <v>-392</v>
      </c>
      <c r="L83" s="101">
        <f t="shared" si="10"/>
        <v>1.1403636363636364E-2</v>
      </c>
      <c r="M83" s="98">
        <f t="shared" si="9"/>
        <v>-14</v>
      </c>
      <c r="N83" s="98">
        <f t="shared" si="11"/>
        <v>0</v>
      </c>
    </row>
    <row r="84" spans="1:15" s="110" customFormat="1">
      <c r="A84" s="190" t="s">
        <v>173</v>
      </c>
      <c r="B84" s="190"/>
      <c r="C84" s="66">
        <v>1888635</v>
      </c>
      <c r="D84" s="66">
        <v>1850749</v>
      </c>
      <c r="E84" s="66">
        <v>1854260</v>
      </c>
      <c r="F84" s="66"/>
      <c r="G84" s="66"/>
      <c r="H84" s="66"/>
      <c r="I84" s="100">
        <f t="shared" si="6"/>
        <v>1</v>
      </c>
      <c r="J84" s="100">
        <f t="shared" si="7"/>
        <v>-1.8200975837046333E-2</v>
      </c>
      <c r="K84" s="97">
        <f t="shared" si="8"/>
        <v>-34375</v>
      </c>
      <c r="L84" s="101">
        <f t="shared" si="10"/>
        <v>1</v>
      </c>
      <c r="M84" s="97">
        <f t="shared" si="9"/>
        <v>3511</v>
      </c>
      <c r="N84" s="98">
        <f t="shared" si="11"/>
        <v>0</v>
      </c>
      <c r="O84" s="20"/>
    </row>
    <row r="85" spans="1:15">
      <c r="C85" s="138"/>
      <c r="D85" s="138"/>
      <c r="E85" s="139"/>
      <c r="F85" s="141"/>
      <c r="G85" s="141"/>
      <c r="H85" s="141"/>
      <c r="I85" s="57"/>
      <c r="L85" s="13"/>
    </row>
    <row r="86" spans="1:15">
      <c r="C86" s="127"/>
      <c r="D86" s="127"/>
      <c r="E86" s="127"/>
      <c r="F86" s="127"/>
      <c r="G86" s="127"/>
      <c r="H86" s="127"/>
      <c r="L86" s="13"/>
    </row>
    <row r="87" spans="1:15">
      <c r="C87" s="138"/>
      <c r="D87" s="138"/>
      <c r="E87" s="139"/>
      <c r="F87" s="141"/>
      <c r="G87" s="141"/>
      <c r="H87" s="141"/>
      <c r="L87" s="13"/>
    </row>
    <row r="88" spans="1:15">
      <c r="C88" s="138"/>
      <c r="D88" s="138"/>
      <c r="E88" s="139"/>
      <c r="F88" s="141"/>
      <c r="G88" s="141"/>
      <c r="H88" s="141"/>
      <c r="L88" s="13"/>
    </row>
    <row r="89" spans="1:15">
      <c r="C89" s="138"/>
      <c r="D89" s="138"/>
      <c r="E89" s="139"/>
      <c r="F89" s="141"/>
      <c r="G89" s="141"/>
      <c r="H89" s="141"/>
      <c r="L89" s="13"/>
    </row>
    <row r="90" spans="1:15">
      <c r="C90" s="138"/>
      <c r="D90" s="138"/>
      <c r="E90" s="139"/>
      <c r="F90" s="141"/>
      <c r="G90" s="141"/>
      <c r="H90" s="141"/>
      <c r="L90" s="13"/>
    </row>
    <row r="91" spans="1:15">
      <c r="C91" s="138"/>
      <c r="D91" s="138"/>
      <c r="E91" s="139"/>
      <c r="F91" s="141"/>
      <c r="G91" s="141"/>
      <c r="H91" s="141"/>
    </row>
    <row r="92" spans="1:15">
      <c r="C92" s="138"/>
      <c r="D92" s="138"/>
      <c r="E92" s="139"/>
      <c r="F92" s="141"/>
      <c r="G92" s="141"/>
      <c r="H92" s="141"/>
    </row>
    <row r="93" spans="1:15">
      <c r="C93" s="138"/>
      <c r="D93" s="138"/>
      <c r="E93" s="139"/>
      <c r="F93" s="141"/>
      <c r="G93" s="141"/>
      <c r="H93" s="141"/>
    </row>
    <row r="94" spans="1:15">
      <c r="C94" s="138"/>
      <c r="D94" s="138"/>
      <c r="E94" s="139"/>
      <c r="F94" s="141"/>
      <c r="G94" s="141"/>
      <c r="H94" s="141"/>
    </row>
    <row r="95" spans="1:15">
      <c r="C95" s="138"/>
      <c r="D95" s="138"/>
      <c r="E95" s="139"/>
      <c r="F95" s="141"/>
      <c r="G95" s="141"/>
      <c r="H95" s="141"/>
    </row>
    <row r="96" spans="1:15">
      <c r="C96" s="138"/>
      <c r="D96" s="138"/>
      <c r="E96" s="139"/>
      <c r="F96" s="141"/>
      <c r="G96" s="141"/>
      <c r="H96" s="141"/>
    </row>
    <row r="97" spans="3:9">
      <c r="C97" s="138"/>
      <c r="D97" s="138"/>
      <c r="E97" s="139"/>
      <c r="F97" s="141"/>
      <c r="G97" s="141"/>
      <c r="H97" s="141"/>
    </row>
    <row r="98" spans="3:9">
      <c r="C98" s="138"/>
      <c r="D98" s="138"/>
      <c r="E98" s="139"/>
      <c r="F98" s="141"/>
      <c r="G98" s="141"/>
      <c r="H98" s="141"/>
    </row>
    <row r="99" spans="3:9">
      <c r="C99" s="138"/>
      <c r="D99" s="138"/>
      <c r="E99" s="139"/>
      <c r="F99" s="141"/>
      <c r="G99" s="141"/>
      <c r="H99" s="141"/>
    </row>
    <row r="100" spans="3:9">
      <c r="C100" s="138"/>
      <c r="D100" s="138"/>
      <c r="E100" s="139"/>
      <c r="F100" s="141"/>
      <c r="G100" s="141"/>
      <c r="H100" s="141"/>
    </row>
    <row r="101" spans="3:9">
      <c r="C101" s="138"/>
      <c r="D101" s="138"/>
      <c r="E101" s="139"/>
      <c r="F101" s="141"/>
      <c r="G101" s="141"/>
      <c r="H101" s="141"/>
    </row>
    <row r="102" spans="3:9">
      <c r="C102" s="138"/>
      <c r="D102" s="138"/>
      <c r="E102" s="139"/>
      <c r="F102" s="141"/>
      <c r="G102" s="141"/>
      <c r="H102" s="141"/>
      <c r="I102" s="12"/>
    </row>
    <row r="103" spans="3:9">
      <c r="C103" s="138"/>
      <c r="D103" s="138"/>
      <c r="E103" s="139"/>
      <c r="F103" s="141"/>
      <c r="G103" s="141"/>
      <c r="H103" s="141"/>
    </row>
    <row r="104" spans="3:9">
      <c r="C104" s="138"/>
      <c r="D104" s="138"/>
      <c r="E104" s="139"/>
      <c r="F104" s="141"/>
      <c r="G104" s="141"/>
      <c r="H104" s="141"/>
    </row>
    <row r="105" spans="3:9">
      <c r="C105" s="138"/>
      <c r="D105" s="138"/>
      <c r="E105" s="139"/>
      <c r="F105" s="141"/>
      <c r="G105" s="141"/>
      <c r="H105" s="141"/>
    </row>
    <row r="106" spans="3:9">
      <c r="C106" s="138"/>
      <c r="D106" s="138"/>
      <c r="E106" s="139"/>
      <c r="F106" s="141"/>
      <c r="G106" s="141"/>
      <c r="H106" s="141"/>
    </row>
    <row r="107" spans="3:9">
      <c r="C107" s="138"/>
      <c r="D107" s="138"/>
      <c r="E107" s="139"/>
      <c r="F107" s="141"/>
      <c r="G107" s="141"/>
      <c r="H107" s="141"/>
    </row>
    <row r="108" spans="3:9">
      <c r="C108" s="138"/>
      <c r="D108" s="138"/>
      <c r="E108" s="139"/>
      <c r="F108" s="141"/>
      <c r="G108" s="141"/>
      <c r="H108" s="141"/>
    </row>
    <row r="109" spans="3:9">
      <c r="C109" s="138"/>
      <c r="D109" s="138"/>
      <c r="E109" s="139"/>
      <c r="F109" s="141"/>
      <c r="G109" s="141"/>
      <c r="H109" s="141"/>
    </row>
    <row r="110" spans="3:9">
      <c r="C110" s="138"/>
      <c r="D110" s="138"/>
      <c r="E110" s="139"/>
      <c r="F110" s="141"/>
      <c r="G110" s="141"/>
      <c r="H110" s="141"/>
    </row>
    <row r="111" spans="3:9">
      <c r="C111" s="138"/>
      <c r="D111" s="138"/>
      <c r="E111" s="139"/>
      <c r="F111" s="141"/>
      <c r="G111" s="141"/>
      <c r="H111" s="141"/>
    </row>
    <row r="112" spans="3:9">
      <c r="C112" s="138"/>
      <c r="D112" s="138"/>
      <c r="E112" s="139"/>
      <c r="F112" s="141"/>
      <c r="G112" s="141"/>
      <c r="H112" s="141"/>
    </row>
    <row r="113" spans="3:8">
      <c r="C113" s="138"/>
      <c r="D113" s="138"/>
      <c r="E113" s="139"/>
      <c r="F113" s="141"/>
      <c r="G113" s="141"/>
      <c r="H113" s="141"/>
    </row>
    <row r="114" spans="3:8">
      <c r="C114" s="138"/>
      <c r="D114" s="138"/>
      <c r="E114" s="139"/>
      <c r="F114" s="141"/>
      <c r="G114" s="141"/>
      <c r="H114" s="141"/>
    </row>
    <row r="115" spans="3:8">
      <c r="C115" s="138"/>
      <c r="D115" s="138"/>
      <c r="E115" s="139"/>
      <c r="F115" s="141"/>
      <c r="G115" s="141"/>
      <c r="H115" s="141"/>
    </row>
    <row r="116" spans="3:8">
      <c r="C116" s="138"/>
      <c r="D116" s="138"/>
      <c r="E116" s="139"/>
      <c r="F116" s="141"/>
      <c r="G116" s="141"/>
      <c r="H116" s="141"/>
    </row>
    <row r="117" spans="3:8">
      <c r="C117" s="138"/>
      <c r="D117" s="138"/>
      <c r="E117" s="139"/>
      <c r="F117" s="141"/>
      <c r="G117" s="141"/>
      <c r="H117" s="141"/>
    </row>
    <row r="118" spans="3:8">
      <c r="C118" s="138"/>
      <c r="D118" s="138"/>
      <c r="E118" s="139"/>
      <c r="F118" s="141"/>
      <c r="G118" s="141"/>
      <c r="H118" s="141"/>
    </row>
    <row r="119" spans="3:8">
      <c r="C119" s="138"/>
      <c r="D119" s="138"/>
      <c r="E119" s="139"/>
      <c r="F119" s="141"/>
      <c r="G119" s="141"/>
      <c r="H119" s="141"/>
    </row>
    <row r="120" spans="3:8">
      <c r="C120" s="138"/>
      <c r="D120" s="138"/>
      <c r="E120" s="139"/>
      <c r="F120" s="141"/>
      <c r="G120" s="141"/>
      <c r="H120" s="141"/>
    </row>
    <row r="121" spans="3:8">
      <c r="C121" s="138"/>
      <c r="D121" s="138"/>
      <c r="E121" s="139"/>
      <c r="F121" s="141"/>
      <c r="G121" s="141"/>
      <c r="H121" s="141"/>
    </row>
    <row r="122" spans="3:8">
      <c r="C122" s="138"/>
      <c r="D122" s="138"/>
      <c r="E122" s="139"/>
      <c r="F122" s="141"/>
      <c r="G122" s="141"/>
      <c r="H122" s="141"/>
    </row>
    <row r="123" spans="3:8">
      <c r="C123" s="138"/>
      <c r="D123" s="138"/>
      <c r="E123" s="139"/>
      <c r="F123" s="141"/>
      <c r="G123" s="141"/>
      <c r="H123" s="141"/>
    </row>
    <row r="124" spans="3:8">
      <c r="C124" s="138"/>
      <c r="D124" s="138"/>
      <c r="E124" s="139"/>
      <c r="F124" s="141"/>
      <c r="G124" s="141"/>
      <c r="H124" s="141"/>
    </row>
    <row r="125" spans="3:8">
      <c r="C125" s="138"/>
      <c r="D125" s="138"/>
      <c r="E125" s="139"/>
      <c r="F125" s="141"/>
      <c r="G125" s="141"/>
      <c r="H125" s="141"/>
    </row>
    <row r="126" spans="3:8">
      <c r="C126" s="138"/>
      <c r="D126" s="138"/>
      <c r="E126" s="139"/>
      <c r="F126" s="141"/>
      <c r="G126" s="141"/>
      <c r="H126" s="141"/>
    </row>
    <row r="127" spans="3:8">
      <c r="C127" s="138"/>
      <c r="D127" s="138"/>
      <c r="E127" s="139"/>
      <c r="F127" s="141"/>
      <c r="G127" s="141"/>
      <c r="H127" s="141"/>
    </row>
    <row r="128" spans="3:8">
      <c r="C128" s="138"/>
      <c r="D128" s="138"/>
      <c r="E128" s="139"/>
      <c r="F128" s="141"/>
      <c r="G128" s="141"/>
      <c r="H128" s="141"/>
    </row>
    <row r="129" spans="3:8">
      <c r="C129" s="138"/>
      <c r="D129" s="138"/>
      <c r="E129" s="139"/>
      <c r="F129" s="141"/>
      <c r="G129" s="141"/>
      <c r="H129" s="141"/>
    </row>
    <row r="130" spans="3:8">
      <c r="C130" s="138"/>
      <c r="D130" s="138"/>
      <c r="E130" s="139"/>
      <c r="F130" s="141"/>
      <c r="G130" s="141"/>
      <c r="H130" s="141"/>
    </row>
    <row r="131" spans="3:8">
      <c r="C131" s="138"/>
      <c r="D131" s="138"/>
      <c r="E131" s="139"/>
      <c r="F131" s="141"/>
      <c r="G131" s="141"/>
      <c r="H131" s="141"/>
    </row>
    <row r="132" spans="3:8">
      <c r="C132" s="138"/>
      <c r="D132" s="138"/>
      <c r="E132" s="139"/>
      <c r="F132" s="141"/>
      <c r="G132" s="141"/>
      <c r="H132" s="141"/>
    </row>
    <row r="133" spans="3:8">
      <c r="C133" s="138"/>
      <c r="D133" s="138"/>
      <c r="E133" s="139"/>
      <c r="F133" s="141"/>
      <c r="G133" s="141"/>
      <c r="H133" s="141"/>
    </row>
    <row r="134" spans="3:8">
      <c r="C134" s="138"/>
      <c r="D134" s="138"/>
      <c r="E134" s="139"/>
      <c r="F134" s="141"/>
      <c r="G134" s="141"/>
      <c r="H134" s="141"/>
    </row>
    <row r="135" spans="3:8">
      <c r="C135" s="138"/>
      <c r="D135" s="138"/>
      <c r="E135" s="139"/>
      <c r="F135" s="141"/>
      <c r="G135" s="141"/>
      <c r="H135" s="141"/>
    </row>
    <row r="136" spans="3:8">
      <c r="C136" s="138"/>
      <c r="D136" s="138"/>
      <c r="E136" s="139"/>
      <c r="F136" s="141"/>
      <c r="G136" s="141"/>
      <c r="H136" s="141"/>
    </row>
    <row r="137" spans="3:8">
      <c r="C137" s="138"/>
      <c r="D137" s="138"/>
      <c r="E137" s="139"/>
      <c r="F137" s="141"/>
      <c r="G137" s="141"/>
      <c r="H137" s="141"/>
    </row>
    <row r="138" spans="3:8">
      <c r="C138" s="138"/>
      <c r="D138" s="138"/>
      <c r="E138" s="139"/>
      <c r="F138" s="141"/>
      <c r="G138" s="141"/>
      <c r="H138" s="141"/>
    </row>
    <row r="139" spans="3:8">
      <c r="C139" s="138"/>
      <c r="D139" s="138"/>
      <c r="E139" s="139"/>
      <c r="F139" s="141"/>
      <c r="G139" s="141"/>
      <c r="H139" s="141"/>
    </row>
    <row r="140" spans="3:8">
      <c r="C140" s="138"/>
      <c r="D140" s="138"/>
      <c r="E140" s="139"/>
      <c r="F140" s="141"/>
      <c r="G140" s="141"/>
      <c r="H140" s="141"/>
    </row>
    <row r="141" spans="3:8">
      <c r="C141" s="138"/>
      <c r="D141" s="138"/>
      <c r="E141" s="139"/>
      <c r="F141" s="141"/>
      <c r="G141" s="141"/>
      <c r="H141" s="141"/>
    </row>
    <row r="142" spans="3:8">
      <c r="C142" s="138"/>
      <c r="D142" s="138"/>
      <c r="E142" s="139"/>
      <c r="F142" s="141"/>
      <c r="G142" s="141"/>
      <c r="H142" s="141"/>
    </row>
    <row r="143" spans="3:8">
      <c r="C143" s="138"/>
      <c r="D143" s="138"/>
      <c r="E143" s="139"/>
      <c r="F143" s="141"/>
      <c r="G143" s="141"/>
      <c r="H143" s="141"/>
    </row>
    <row r="144" spans="3:8">
      <c r="C144" s="16"/>
      <c r="D144" s="16"/>
      <c r="E144" s="16"/>
      <c r="F144" s="16"/>
      <c r="G144" s="16"/>
      <c r="H144" s="16"/>
    </row>
  </sheetData>
  <mergeCells count="3">
    <mergeCell ref="A84:B84"/>
    <mergeCell ref="C1:E1"/>
    <mergeCell ref="F1:H1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97"/>
  <sheetViews>
    <sheetView topLeftCell="C1" zoomScale="70" zoomScaleNormal="70" workbookViewId="0">
      <pane ySplit="2" topLeftCell="A3" activePane="bottomLeft" state="frozen"/>
      <selection activeCell="W1" sqref="W1"/>
      <selection pane="bottomLeft" activeCell="S5" sqref="S5"/>
    </sheetView>
  </sheetViews>
  <sheetFormatPr defaultColWidth="9.140625" defaultRowHeight="15"/>
  <cols>
    <col min="1" max="1" width="13.7109375" style="6" bestFit="1" customWidth="1"/>
    <col min="2" max="2" width="34.42578125" style="6" bestFit="1" customWidth="1"/>
    <col min="3" max="8" width="12" style="6" customWidth="1"/>
    <col min="9" max="9" width="33.140625" style="6" customWidth="1"/>
    <col min="10" max="10" width="28.42578125" style="6" customWidth="1"/>
    <col min="11" max="11" width="28.28515625" style="6" customWidth="1"/>
    <col min="12" max="12" width="20.28515625" style="6" customWidth="1"/>
    <col min="13" max="14" width="32.42578125" style="6" customWidth="1"/>
    <col min="15" max="16384" width="9.140625" style="6"/>
  </cols>
  <sheetData>
    <row r="1" spans="1:14" ht="15.75" thickBot="1">
      <c r="A1" s="6" t="s">
        <v>1</v>
      </c>
      <c r="C1" s="186" t="s">
        <v>281</v>
      </c>
      <c r="D1" s="186"/>
      <c r="E1" s="187"/>
      <c r="F1" s="188" t="s">
        <v>280</v>
      </c>
      <c r="G1" s="186"/>
      <c r="H1" s="187"/>
    </row>
    <row r="2" spans="1:14" ht="30">
      <c r="A2" s="95" t="s">
        <v>1</v>
      </c>
      <c r="B2" s="94" t="s">
        <v>90</v>
      </c>
      <c r="C2" s="93">
        <v>43221</v>
      </c>
      <c r="D2" s="93">
        <v>43556</v>
      </c>
      <c r="E2" s="93">
        <v>43586</v>
      </c>
      <c r="F2" s="93">
        <v>43221</v>
      </c>
      <c r="G2" s="93">
        <v>43556</v>
      </c>
      <c r="H2" s="93">
        <v>43586</v>
      </c>
      <c r="I2" s="92" t="s">
        <v>327</v>
      </c>
      <c r="J2" s="92" t="s">
        <v>328</v>
      </c>
      <c r="K2" s="92" t="s">
        <v>306</v>
      </c>
      <c r="L2" s="92" t="s">
        <v>307</v>
      </c>
      <c r="M2" s="96" t="s">
        <v>310</v>
      </c>
      <c r="N2" s="161" t="s">
        <v>309</v>
      </c>
    </row>
    <row r="3" spans="1:14">
      <c r="A3" s="38">
        <v>1</v>
      </c>
      <c r="B3" s="99" t="s">
        <v>2</v>
      </c>
      <c r="C3" s="98">
        <v>33191</v>
      </c>
      <c r="D3" s="98">
        <v>33388</v>
      </c>
      <c r="E3" s="98">
        <v>34658</v>
      </c>
      <c r="F3" s="98"/>
      <c r="G3" s="98"/>
      <c r="H3" s="98"/>
      <c r="I3" s="100">
        <f t="shared" ref="I3:I66" si="0">E3/$E$92</f>
        <v>7.8050560134040317E-3</v>
      </c>
      <c r="J3" s="100">
        <f t="shared" ref="J3:J66" si="1">(E3-C3)/C3</f>
        <v>4.4198728570998165E-2</v>
      </c>
      <c r="K3" s="97">
        <f t="shared" ref="K3:K66" si="2">E3-C3</f>
        <v>1467</v>
      </c>
      <c r="L3" s="101">
        <f>K3/$K$92</f>
        <v>5.615375487565407E-3</v>
      </c>
      <c r="M3" s="98">
        <f t="shared" ref="M3:M66" si="3">E3-D3</f>
        <v>1270</v>
      </c>
      <c r="N3" s="98">
        <f>H3-G3</f>
        <v>0</v>
      </c>
    </row>
    <row r="4" spans="1:14">
      <c r="A4" s="38">
        <v>2</v>
      </c>
      <c r="B4" s="99" t="s">
        <v>3</v>
      </c>
      <c r="C4" s="98">
        <v>8685</v>
      </c>
      <c r="D4" s="98">
        <v>7825</v>
      </c>
      <c r="E4" s="98">
        <v>8915</v>
      </c>
      <c r="F4" s="98"/>
      <c r="G4" s="98"/>
      <c r="H4" s="98"/>
      <c r="I4" s="100">
        <f t="shared" si="0"/>
        <v>2.0076771411938641E-3</v>
      </c>
      <c r="J4" s="100">
        <f t="shared" si="1"/>
        <v>2.6482440990213012E-2</v>
      </c>
      <c r="K4" s="97">
        <f t="shared" si="2"/>
        <v>230</v>
      </c>
      <c r="L4" s="101">
        <f t="shared" ref="L4:L67" si="4">K4/$K$92</f>
        <v>8.8039288489437199E-4</v>
      </c>
      <c r="M4" s="98">
        <f t="shared" si="3"/>
        <v>1090</v>
      </c>
      <c r="N4" s="98">
        <f t="shared" ref="N4:N67" si="5">H4-G4</f>
        <v>0</v>
      </c>
    </row>
    <row r="5" spans="1:14">
      <c r="A5" s="38">
        <v>3</v>
      </c>
      <c r="B5" s="99" t="s">
        <v>4</v>
      </c>
      <c r="C5" s="98">
        <v>1329</v>
      </c>
      <c r="D5" s="98">
        <v>1340</v>
      </c>
      <c r="E5" s="98">
        <v>1339</v>
      </c>
      <c r="F5" s="98"/>
      <c r="G5" s="98"/>
      <c r="H5" s="98"/>
      <c r="I5" s="100">
        <f t="shared" si="0"/>
        <v>3.0154567493646486E-4</v>
      </c>
      <c r="J5" s="100">
        <f t="shared" si="1"/>
        <v>7.5244544770504138E-3</v>
      </c>
      <c r="K5" s="97">
        <f t="shared" si="2"/>
        <v>10</v>
      </c>
      <c r="L5" s="101">
        <f t="shared" si="4"/>
        <v>3.8277951517146609E-5</v>
      </c>
      <c r="M5" s="98">
        <f t="shared" si="3"/>
        <v>-1</v>
      </c>
      <c r="N5" s="98">
        <f t="shared" si="5"/>
        <v>0</v>
      </c>
    </row>
    <row r="6" spans="1:14">
      <c r="A6" s="38">
        <v>5</v>
      </c>
      <c r="B6" s="99" t="s">
        <v>5</v>
      </c>
      <c r="C6" s="98">
        <v>462</v>
      </c>
      <c r="D6" s="98">
        <v>550</v>
      </c>
      <c r="E6" s="98">
        <v>574</v>
      </c>
      <c r="F6" s="98"/>
      <c r="G6" s="98"/>
      <c r="H6" s="98"/>
      <c r="I6" s="100">
        <f t="shared" si="0"/>
        <v>1.2926603242235311E-4</v>
      </c>
      <c r="J6" s="100">
        <f t="shared" si="1"/>
        <v>0.24242424242424243</v>
      </c>
      <c r="K6" s="97">
        <f t="shared" si="2"/>
        <v>112</v>
      </c>
      <c r="L6" s="101">
        <f t="shared" si="4"/>
        <v>4.28713056992042E-4</v>
      </c>
      <c r="M6" s="98">
        <f t="shared" si="3"/>
        <v>24</v>
      </c>
      <c r="N6" s="98">
        <f t="shared" si="5"/>
        <v>0</v>
      </c>
    </row>
    <row r="7" spans="1:14">
      <c r="A7" s="38">
        <v>6</v>
      </c>
      <c r="B7" s="99" t="s">
        <v>6</v>
      </c>
      <c r="C7" s="98">
        <v>113</v>
      </c>
      <c r="D7" s="98">
        <v>106</v>
      </c>
      <c r="E7" s="98">
        <v>106</v>
      </c>
      <c r="F7" s="98"/>
      <c r="G7" s="98"/>
      <c r="H7" s="98"/>
      <c r="I7" s="100">
        <f t="shared" si="0"/>
        <v>2.3871427590190644E-5</v>
      </c>
      <c r="J7" s="100">
        <f t="shared" si="1"/>
        <v>-6.1946902654867256E-2</v>
      </c>
      <c r="K7" s="97">
        <f t="shared" si="2"/>
        <v>-7</v>
      </c>
      <c r="L7" s="101">
        <f t="shared" si="4"/>
        <v>-2.6794566062002625E-5</v>
      </c>
      <c r="M7" s="98">
        <f t="shared" si="3"/>
        <v>0</v>
      </c>
      <c r="N7" s="98">
        <f t="shared" si="5"/>
        <v>0</v>
      </c>
    </row>
    <row r="8" spans="1:14">
      <c r="A8" s="38">
        <v>7</v>
      </c>
      <c r="B8" s="99" t="s">
        <v>7</v>
      </c>
      <c r="C8" s="98">
        <v>1239</v>
      </c>
      <c r="D8" s="98">
        <v>1283</v>
      </c>
      <c r="E8" s="98">
        <v>1369</v>
      </c>
      <c r="F8" s="98"/>
      <c r="G8" s="98"/>
      <c r="H8" s="98"/>
      <c r="I8" s="100">
        <f t="shared" si="0"/>
        <v>3.0830173934878296E-4</v>
      </c>
      <c r="J8" s="100">
        <f t="shared" si="1"/>
        <v>0.10492332526230831</v>
      </c>
      <c r="K8" s="97">
        <f t="shared" si="2"/>
        <v>130</v>
      </c>
      <c r="L8" s="101">
        <f t="shared" si="4"/>
        <v>4.9761336972290588E-4</v>
      </c>
      <c r="M8" s="98">
        <f t="shared" si="3"/>
        <v>86</v>
      </c>
      <c r="N8" s="98">
        <f t="shared" si="5"/>
        <v>0</v>
      </c>
    </row>
    <row r="9" spans="1:14">
      <c r="A9" s="38">
        <v>8</v>
      </c>
      <c r="B9" s="99" t="s">
        <v>300</v>
      </c>
      <c r="C9" s="98">
        <v>3869</v>
      </c>
      <c r="D9" s="98">
        <v>3739</v>
      </c>
      <c r="E9" s="98">
        <v>3878</v>
      </c>
      <c r="F9" s="98"/>
      <c r="G9" s="98"/>
      <c r="H9" s="98"/>
      <c r="I9" s="100">
        <f t="shared" si="0"/>
        <v>8.7333392636565401E-4</v>
      </c>
      <c r="J9" s="100">
        <f t="shared" si="1"/>
        <v>2.3261824760920135E-3</v>
      </c>
      <c r="K9" s="97">
        <f t="shared" si="2"/>
        <v>9</v>
      </c>
      <c r="L9" s="101">
        <f t="shared" si="4"/>
        <v>3.4450156365431945E-5</v>
      </c>
      <c r="M9" s="98">
        <f t="shared" si="3"/>
        <v>139</v>
      </c>
      <c r="N9" s="98">
        <f t="shared" si="5"/>
        <v>0</v>
      </c>
    </row>
    <row r="10" spans="1:14">
      <c r="A10" s="38">
        <v>9</v>
      </c>
      <c r="B10" s="99" t="s">
        <v>8</v>
      </c>
      <c r="C10" s="98">
        <v>557</v>
      </c>
      <c r="D10" s="98">
        <v>564</v>
      </c>
      <c r="E10" s="98">
        <v>554</v>
      </c>
      <c r="F10" s="98"/>
      <c r="G10" s="98"/>
      <c r="H10" s="98"/>
      <c r="I10" s="100">
        <f t="shared" si="0"/>
        <v>1.2476198948080771E-4</v>
      </c>
      <c r="J10" s="100">
        <f t="shared" si="1"/>
        <v>-5.3859964093357273E-3</v>
      </c>
      <c r="K10" s="97">
        <f t="shared" si="2"/>
        <v>-3</v>
      </c>
      <c r="L10" s="101">
        <f t="shared" si="4"/>
        <v>-1.1483385455143982E-5</v>
      </c>
      <c r="M10" s="98">
        <f t="shared" si="3"/>
        <v>-10</v>
      </c>
      <c r="N10" s="98">
        <f t="shared" si="5"/>
        <v>0</v>
      </c>
    </row>
    <row r="11" spans="1:14">
      <c r="A11" s="102">
        <v>10</v>
      </c>
      <c r="B11" s="99" t="s">
        <v>9</v>
      </c>
      <c r="C11" s="97">
        <v>140790</v>
      </c>
      <c r="D11" s="97">
        <v>138887</v>
      </c>
      <c r="E11" s="97">
        <v>141320</v>
      </c>
      <c r="F11" s="97"/>
      <c r="G11" s="97"/>
      <c r="H11" s="97"/>
      <c r="I11" s="100">
        <f t="shared" si="0"/>
        <v>3.182556742495983E-2</v>
      </c>
      <c r="J11" s="100">
        <f t="shared" si="1"/>
        <v>3.7644719085162298E-3</v>
      </c>
      <c r="K11" s="97">
        <f t="shared" si="2"/>
        <v>530</v>
      </c>
      <c r="L11" s="101">
        <f t="shared" si="4"/>
        <v>2.0287314304087705E-3</v>
      </c>
      <c r="M11" s="98">
        <f t="shared" si="3"/>
        <v>2433</v>
      </c>
      <c r="N11" s="98">
        <f t="shared" si="5"/>
        <v>0</v>
      </c>
    </row>
    <row r="12" spans="1:14">
      <c r="A12" s="102">
        <v>11</v>
      </c>
      <c r="B12" s="99" t="s">
        <v>10</v>
      </c>
      <c r="C12" s="97">
        <v>2665</v>
      </c>
      <c r="D12" s="97">
        <v>2670</v>
      </c>
      <c r="E12" s="97">
        <v>2655</v>
      </c>
      <c r="F12" s="97"/>
      <c r="G12" s="97"/>
      <c r="H12" s="97"/>
      <c r="I12" s="100">
        <f t="shared" si="0"/>
        <v>5.9791170049015244E-4</v>
      </c>
      <c r="J12" s="100">
        <f t="shared" si="1"/>
        <v>-3.7523452157598499E-3</v>
      </c>
      <c r="K12" s="97">
        <f t="shared" si="2"/>
        <v>-10</v>
      </c>
      <c r="L12" s="101">
        <f t="shared" si="4"/>
        <v>-3.8277951517146609E-5</v>
      </c>
      <c r="M12" s="98">
        <f t="shared" si="3"/>
        <v>-15</v>
      </c>
      <c r="N12" s="98">
        <f t="shared" si="5"/>
        <v>0</v>
      </c>
    </row>
    <row r="13" spans="1:14">
      <c r="A13" s="102">
        <v>12</v>
      </c>
      <c r="B13" s="99" t="s">
        <v>11</v>
      </c>
      <c r="C13" s="97">
        <v>1620</v>
      </c>
      <c r="D13" s="97">
        <v>1785</v>
      </c>
      <c r="E13" s="97">
        <v>1762</v>
      </c>
      <c r="F13" s="97"/>
      <c r="G13" s="97"/>
      <c r="H13" s="97"/>
      <c r="I13" s="100">
        <f t="shared" si="0"/>
        <v>3.9680618315015014E-4</v>
      </c>
      <c r="J13" s="100">
        <f t="shared" si="1"/>
        <v>8.7654320987654327E-2</v>
      </c>
      <c r="K13" s="97">
        <f t="shared" si="2"/>
        <v>142</v>
      </c>
      <c r="L13" s="101">
        <f t="shared" si="4"/>
        <v>5.4354691154348187E-4</v>
      </c>
      <c r="M13" s="98">
        <f t="shared" si="3"/>
        <v>-23</v>
      </c>
      <c r="N13" s="98">
        <f t="shared" si="5"/>
        <v>0</v>
      </c>
    </row>
    <row r="14" spans="1:14">
      <c r="A14" s="102">
        <v>13</v>
      </c>
      <c r="B14" s="99" t="s">
        <v>12</v>
      </c>
      <c r="C14" s="97">
        <v>120006</v>
      </c>
      <c r="D14" s="97">
        <v>115466</v>
      </c>
      <c r="E14" s="97">
        <v>114801</v>
      </c>
      <c r="F14" s="97"/>
      <c r="G14" s="97"/>
      <c r="H14" s="97"/>
      <c r="I14" s="100">
        <f t="shared" si="0"/>
        <v>2.58534316866177E-2</v>
      </c>
      <c r="J14" s="100">
        <f t="shared" si="1"/>
        <v>-4.3372831358432076E-2</v>
      </c>
      <c r="K14" s="97">
        <f t="shared" si="2"/>
        <v>-5205</v>
      </c>
      <c r="L14" s="101">
        <f t="shared" si="4"/>
        <v>-1.9923673764674809E-2</v>
      </c>
      <c r="M14" s="98">
        <f t="shared" si="3"/>
        <v>-665</v>
      </c>
      <c r="N14" s="98">
        <f t="shared" si="5"/>
        <v>0</v>
      </c>
    </row>
    <row r="15" spans="1:14">
      <c r="A15" s="102">
        <v>14</v>
      </c>
      <c r="B15" s="99" t="s">
        <v>13</v>
      </c>
      <c r="C15" s="97">
        <v>258652</v>
      </c>
      <c r="D15" s="97">
        <v>280304</v>
      </c>
      <c r="E15" s="97">
        <v>278167</v>
      </c>
      <c r="F15" s="97"/>
      <c r="G15" s="97"/>
      <c r="H15" s="97"/>
      <c r="I15" s="100">
        <f t="shared" si="0"/>
        <v>6.2643805646043035E-2</v>
      </c>
      <c r="J15" s="100">
        <f t="shared" si="1"/>
        <v>7.5448865657331082E-2</v>
      </c>
      <c r="K15" s="97">
        <f t="shared" si="2"/>
        <v>19515</v>
      </c>
      <c r="L15" s="101">
        <f t="shared" si="4"/>
        <v>7.4699422385711603E-2</v>
      </c>
      <c r="M15" s="98">
        <f t="shared" si="3"/>
        <v>-2137</v>
      </c>
      <c r="N15" s="98">
        <f t="shared" si="5"/>
        <v>0</v>
      </c>
    </row>
    <row r="16" spans="1:14">
      <c r="A16" s="102">
        <v>15</v>
      </c>
      <c r="B16" s="99" t="s">
        <v>14</v>
      </c>
      <c r="C16" s="97">
        <v>14967</v>
      </c>
      <c r="D16" s="97">
        <v>14428</v>
      </c>
      <c r="E16" s="97">
        <v>14440</v>
      </c>
      <c r="F16" s="97"/>
      <c r="G16" s="97"/>
      <c r="H16" s="97"/>
      <c r="I16" s="100">
        <f t="shared" si="0"/>
        <v>3.2519190037957821E-3</v>
      </c>
      <c r="J16" s="100">
        <f t="shared" si="1"/>
        <v>-3.5210797086924567E-2</v>
      </c>
      <c r="K16" s="97">
        <f t="shared" si="2"/>
        <v>-527</v>
      </c>
      <c r="L16" s="101">
        <f t="shared" si="4"/>
        <v>-2.0172480449536265E-3</v>
      </c>
      <c r="M16" s="98">
        <f t="shared" si="3"/>
        <v>12</v>
      </c>
      <c r="N16" s="98">
        <f t="shared" si="5"/>
        <v>0</v>
      </c>
    </row>
    <row r="17" spans="1:14">
      <c r="A17" s="102">
        <v>16</v>
      </c>
      <c r="B17" s="99" t="s">
        <v>15</v>
      </c>
      <c r="C17" s="97">
        <v>8590</v>
      </c>
      <c r="D17" s="97">
        <v>7900</v>
      </c>
      <c r="E17" s="97">
        <v>7913</v>
      </c>
      <c r="F17" s="97"/>
      <c r="G17" s="97"/>
      <c r="H17" s="97"/>
      <c r="I17" s="100">
        <f t="shared" si="0"/>
        <v>1.7820245898224393E-3</v>
      </c>
      <c r="J17" s="100">
        <f t="shared" si="1"/>
        <v>-7.881257275902212E-2</v>
      </c>
      <c r="K17" s="97">
        <f t="shared" si="2"/>
        <v>-677</v>
      </c>
      <c r="L17" s="101">
        <f t="shared" si="4"/>
        <v>-2.5914173177108255E-3</v>
      </c>
      <c r="M17" s="98">
        <f t="shared" si="3"/>
        <v>13</v>
      </c>
      <c r="N17" s="98">
        <f t="shared" si="5"/>
        <v>0</v>
      </c>
    </row>
    <row r="18" spans="1:14">
      <c r="A18" s="102">
        <v>17</v>
      </c>
      <c r="B18" s="99" t="s">
        <v>16</v>
      </c>
      <c r="C18" s="97">
        <v>10517</v>
      </c>
      <c r="D18" s="97">
        <v>10690</v>
      </c>
      <c r="E18" s="97">
        <v>10789</v>
      </c>
      <c r="F18" s="97"/>
      <c r="G18" s="97"/>
      <c r="H18" s="97"/>
      <c r="I18" s="100">
        <f t="shared" si="0"/>
        <v>2.4297059648166687E-3</v>
      </c>
      <c r="J18" s="100">
        <f t="shared" si="1"/>
        <v>2.5862888656460969E-2</v>
      </c>
      <c r="K18" s="97">
        <f t="shared" si="2"/>
        <v>272</v>
      </c>
      <c r="L18" s="101">
        <f t="shared" si="4"/>
        <v>1.0411602812663877E-3</v>
      </c>
      <c r="M18" s="98">
        <f t="shared" si="3"/>
        <v>99</v>
      </c>
      <c r="N18" s="98">
        <f t="shared" si="5"/>
        <v>0</v>
      </c>
    </row>
    <row r="19" spans="1:14">
      <c r="A19" s="102">
        <v>18</v>
      </c>
      <c r="B19" s="99" t="s">
        <v>17</v>
      </c>
      <c r="C19" s="97">
        <v>12596</v>
      </c>
      <c r="D19" s="97">
        <v>11567</v>
      </c>
      <c r="E19" s="97">
        <v>11508</v>
      </c>
      <c r="F19" s="97"/>
      <c r="G19" s="97"/>
      <c r="H19" s="97"/>
      <c r="I19" s="100">
        <f t="shared" si="0"/>
        <v>2.591626308565226E-3</v>
      </c>
      <c r="J19" s="100">
        <f t="shared" si="1"/>
        <v>-8.6376627500793904E-2</v>
      </c>
      <c r="K19" s="97">
        <f t="shared" si="2"/>
        <v>-1088</v>
      </c>
      <c r="L19" s="101">
        <f t="shared" si="4"/>
        <v>-4.164641125065551E-3</v>
      </c>
      <c r="M19" s="98">
        <f t="shared" si="3"/>
        <v>-59</v>
      </c>
      <c r="N19" s="98">
        <f t="shared" si="5"/>
        <v>0</v>
      </c>
    </row>
    <row r="20" spans="1:14">
      <c r="A20" s="102">
        <v>19</v>
      </c>
      <c r="B20" s="99" t="s">
        <v>18</v>
      </c>
      <c r="C20" s="97">
        <v>1080</v>
      </c>
      <c r="D20" s="97">
        <v>1030</v>
      </c>
      <c r="E20" s="97">
        <v>1050</v>
      </c>
      <c r="F20" s="97"/>
      <c r="G20" s="97"/>
      <c r="H20" s="97"/>
      <c r="I20" s="100">
        <f t="shared" si="0"/>
        <v>2.3646225443113374E-4</v>
      </c>
      <c r="J20" s="100">
        <f t="shared" si="1"/>
        <v>-2.7777777777777776E-2</v>
      </c>
      <c r="K20" s="97">
        <f t="shared" si="2"/>
        <v>-30</v>
      </c>
      <c r="L20" s="101">
        <f t="shared" si="4"/>
        <v>-1.1483385455143983E-4</v>
      </c>
      <c r="M20" s="98">
        <f t="shared" si="3"/>
        <v>20</v>
      </c>
      <c r="N20" s="98">
        <f t="shared" si="5"/>
        <v>0</v>
      </c>
    </row>
    <row r="21" spans="1:14">
      <c r="A21" s="102">
        <v>20</v>
      </c>
      <c r="B21" s="99" t="s">
        <v>19</v>
      </c>
      <c r="C21" s="97">
        <v>19055</v>
      </c>
      <c r="D21" s="97">
        <v>19293</v>
      </c>
      <c r="E21" s="97">
        <v>19470</v>
      </c>
      <c r="F21" s="97"/>
      <c r="G21" s="97"/>
      <c r="H21" s="97"/>
      <c r="I21" s="100">
        <f t="shared" si="0"/>
        <v>4.3846858035944515E-3</v>
      </c>
      <c r="J21" s="100">
        <f t="shared" si="1"/>
        <v>2.177906061401207E-2</v>
      </c>
      <c r="K21" s="97">
        <f t="shared" si="2"/>
        <v>415</v>
      </c>
      <c r="L21" s="101">
        <f t="shared" si="4"/>
        <v>1.5885349879615842E-3</v>
      </c>
      <c r="M21" s="98">
        <f t="shared" si="3"/>
        <v>177</v>
      </c>
      <c r="N21" s="98">
        <f t="shared" si="5"/>
        <v>0</v>
      </c>
    </row>
    <row r="22" spans="1:14">
      <c r="A22" s="102">
        <v>21</v>
      </c>
      <c r="B22" s="99" t="s">
        <v>20</v>
      </c>
      <c r="C22" s="97">
        <v>9376</v>
      </c>
      <c r="D22" s="97">
        <v>9816</v>
      </c>
      <c r="E22" s="97">
        <v>9795</v>
      </c>
      <c r="F22" s="97"/>
      <c r="G22" s="97"/>
      <c r="H22" s="97"/>
      <c r="I22" s="100">
        <f t="shared" si="0"/>
        <v>2.2058550306218619E-3</v>
      </c>
      <c r="J22" s="100">
        <f t="shared" si="1"/>
        <v>4.4688566552901023E-2</v>
      </c>
      <c r="K22" s="97">
        <f t="shared" si="2"/>
        <v>419</v>
      </c>
      <c r="L22" s="101">
        <f t="shared" si="4"/>
        <v>1.603846168568443E-3</v>
      </c>
      <c r="M22" s="98">
        <f t="shared" si="3"/>
        <v>-21</v>
      </c>
      <c r="N22" s="98">
        <f t="shared" si="5"/>
        <v>0</v>
      </c>
    </row>
    <row r="23" spans="1:14">
      <c r="A23" s="102">
        <v>22</v>
      </c>
      <c r="B23" s="99" t="s">
        <v>21</v>
      </c>
      <c r="C23" s="97">
        <v>44713</v>
      </c>
      <c r="D23" s="97">
        <v>43307</v>
      </c>
      <c r="E23" s="97">
        <v>43313</v>
      </c>
      <c r="F23" s="97"/>
      <c r="G23" s="97"/>
      <c r="H23" s="97"/>
      <c r="I23" s="100">
        <f t="shared" si="0"/>
        <v>9.7541805963578063E-3</v>
      </c>
      <c r="J23" s="100">
        <f t="shared" si="1"/>
        <v>-3.1310804464026121E-2</v>
      </c>
      <c r="K23" s="97">
        <f t="shared" si="2"/>
        <v>-1400</v>
      </c>
      <c r="L23" s="101">
        <f t="shared" si="4"/>
        <v>-5.358913212400525E-3</v>
      </c>
      <c r="M23" s="98">
        <f t="shared" si="3"/>
        <v>6</v>
      </c>
      <c r="N23" s="98">
        <f t="shared" si="5"/>
        <v>0</v>
      </c>
    </row>
    <row r="24" spans="1:14">
      <c r="A24" s="102">
        <v>23</v>
      </c>
      <c r="B24" s="99" t="s">
        <v>22</v>
      </c>
      <c r="C24" s="97">
        <v>30261</v>
      </c>
      <c r="D24" s="97">
        <v>27900</v>
      </c>
      <c r="E24" s="97">
        <v>28049</v>
      </c>
      <c r="F24" s="97"/>
      <c r="G24" s="97"/>
      <c r="H24" s="97"/>
      <c r="I24" s="100">
        <f t="shared" si="0"/>
        <v>6.3166950233703532E-3</v>
      </c>
      <c r="J24" s="100">
        <f t="shared" si="1"/>
        <v>-7.3097386074485307E-2</v>
      </c>
      <c r="K24" s="97">
        <f t="shared" si="2"/>
        <v>-2212</v>
      </c>
      <c r="L24" s="101">
        <f t="shared" si="4"/>
        <v>-8.4670828755928299E-3</v>
      </c>
      <c r="M24" s="98">
        <f t="shared" si="3"/>
        <v>149</v>
      </c>
      <c r="N24" s="98">
        <f t="shared" si="5"/>
        <v>0</v>
      </c>
    </row>
    <row r="25" spans="1:14">
      <c r="A25" s="102">
        <v>24</v>
      </c>
      <c r="B25" s="99" t="s">
        <v>23</v>
      </c>
      <c r="C25" s="97">
        <v>12186</v>
      </c>
      <c r="D25" s="97">
        <v>11819</v>
      </c>
      <c r="E25" s="97">
        <v>11750</v>
      </c>
      <c r="F25" s="97"/>
      <c r="G25" s="97"/>
      <c r="H25" s="97"/>
      <c r="I25" s="100">
        <f t="shared" si="0"/>
        <v>2.6461252281579253E-3</v>
      </c>
      <c r="J25" s="100">
        <f t="shared" si="1"/>
        <v>-3.577876251436074E-2</v>
      </c>
      <c r="K25" s="97">
        <f t="shared" si="2"/>
        <v>-436</v>
      </c>
      <c r="L25" s="101">
        <f t="shared" si="4"/>
        <v>-1.6689186861475922E-3</v>
      </c>
      <c r="M25" s="98">
        <f t="shared" si="3"/>
        <v>-69</v>
      </c>
      <c r="N25" s="98">
        <f t="shared" si="5"/>
        <v>0</v>
      </c>
    </row>
    <row r="26" spans="1:14">
      <c r="A26" s="102">
        <v>25</v>
      </c>
      <c r="B26" s="99" t="s">
        <v>24</v>
      </c>
      <c r="C26" s="97">
        <v>57822</v>
      </c>
      <c r="D26" s="97">
        <v>54739</v>
      </c>
      <c r="E26" s="97">
        <v>54628</v>
      </c>
      <c r="F26" s="97"/>
      <c r="G26" s="97"/>
      <c r="H26" s="97"/>
      <c r="I26" s="100">
        <f t="shared" si="0"/>
        <v>1.2302342890537119E-2</v>
      </c>
      <c r="J26" s="100">
        <f t="shared" si="1"/>
        <v>-5.5238490539932898E-2</v>
      </c>
      <c r="K26" s="97">
        <f t="shared" si="2"/>
        <v>-3194</v>
      </c>
      <c r="L26" s="101">
        <f t="shared" si="4"/>
        <v>-1.2225977714576626E-2</v>
      </c>
      <c r="M26" s="98">
        <f t="shared" si="3"/>
        <v>-111</v>
      </c>
      <c r="N26" s="98">
        <f t="shared" si="5"/>
        <v>0</v>
      </c>
    </row>
    <row r="27" spans="1:14">
      <c r="A27" s="102">
        <v>26</v>
      </c>
      <c r="B27" s="99" t="s">
        <v>25</v>
      </c>
      <c r="C27" s="97">
        <v>12054</v>
      </c>
      <c r="D27" s="97">
        <v>11688</v>
      </c>
      <c r="E27" s="97">
        <v>11598</v>
      </c>
      <c r="F27" s="97"/>
      <c r="G27" s="97"/>
      <c r="H27" s="97"/>
      <c r="I27" s="100">
        <f t="shared" si="0"/>
        <v>2.6118945018021801E-3</v>
      </c>
      <c r="J27" s="100">
        <f t="shared" si="1"/>
        <v>-3.7829766052762566E-2</v>
      </c>
      <c r="K27" s="97">
        <f t="shared" si="2"/>
        <v>-456</v>
      </c>
      <c r="L27" s="101">
        <f t="shared" si="4"/>
        <v>-1.7454745891818853E-3</v>
      </c>
      <c r="M27" s="98">
        <f t="shared" si="3"/>
        <v>-90</v>
      </c>
      <c r="N27" s="98">
        <f t="shared" si="5"/>
        <v>0</v>
      </c>
    </row>
    <row r="28" spans="1:14">
      <c r="A28" s="102">
        <v>27</v>
      </c>
      <c r="B28" s="99" t="s">
        <v>26</v>
      </c>
      <c r="C28" s="97">
        <v>34108</v>
      </c>
      <c r="D28" s="97">
        <v>32483</v>
      </c>
      <c r="E28" s="97">
        <v>32356</v>
      </c>
      <c r="F28" s="97"/>
      <c r="G28" s="97"/>
      <c r="H28" s="97"/>
      <c r="I28" s="100">
        <f t="shared" si="0"/>
        <v>7.2866406708321559E-3</v>
      </c>
      <c r="J28" s="100">
        <f t="shared" si="1"/>
        <v>-5.1366248387475076E-2</v>
      </c>
      <c r="K28" s="97">
        <f t="shared" si="2"/>
        <v>-1752</v>
      </c>
      <c r="L28" s="101">
        <f t="shared" si="4"/>
        <v>-6.7062971058040859E-3</v>
      </c>
      <c r="M28" s="98">
        <f t="shared" si="3"/>
        <v>-127</v>
      </c>
      <c r="N28" s="98">
        <f t="shared" si="5"/>
        <v>0</v>
      </c>
    </row>
    <row r="29" spans="1:14">
      <c r="A29" s="102">
        <v>28</v>
      </c>
      <c r="B29" s="99" t="s">
        <v>27</v>
      </c>
      <c r="C29" s="97">
        <v>22839</v>
      </c>
      <c r="D29" s="97">
        <v>21701</v>
      </c>
      <c r="E29" s="97">
        <v>21635</v>
      </c>
      <c r="F29" s="97"/>
      <c r="G29" s="97"/>
      <c r="H29" s="97"/>
      <c r="I29" s="100">
        <f t="shared" si="0"/>
        <v>4.8722484520167418E-3</v>
      </c>
      <c r="J29" s="100">
        <f t="shared" si="1"/>
        <v>-5.2716843994920971E-2</v>
      </c>
      <c r="K29" s="97">
        <f t="shared" si="2"/>
        <v>-1204</v>
      </c>
      <c r="L29" s="101">
        <f t="shared" si="4"/>
        <v>-4.6086653626644519E-3</v>
      </c>
      <c r="M29" s="98">
        <f t="shared" si="3"/>
        <v>-66</v>
      </c>
      <c r="N29" s="98">
        <f t="shared" si="5"/>
        <v>0</v>
      </c>
    </row>
    <row r="30" spans="1:14">
      <c r="A30" s="102">
        <v>29</v>
      </c>
      <c r="B30" s="99" t="s">
        <v>28</v>
      </c>
      <c r="C30" s="97">
        <v>34953</v>
      </c>
      <c r="D30" s="97">
        <v>34185</v>
      </c>
      <c r="E30" s="97">
        <v>33995</v>
      </c>
      <c r="F30" s="97"/>
      <c r="G30" s="97"/>
      <c r="H30" s="97"/>
      <c r="I30" s="100">
        <f t="shared" si="0"/>
        <v>7.6557469898918019E-3</v>
      </c>
      <c r="J30" s="100">
        <f t="shared" si="1"/>
        <v>-2.7408233914113237E-2</v>
      </c>
      <c r="K30" s="97">
        <f t="shared" si="2"/>
        <v>-958</v>
      </c>
      <c r="L30" s="101">
        <f t="shared" si="4"/>
        <v>-3.667027755342645E-3</v>
      </c>
      <c r="M30" s="98">
        <f t="shared" si="3"/>
        <v>-190</v>
      </c>
      <c r="N30" s="98">
        <f t="shared" si="5"/>
        <v>0</v>
      </c>
    </row>
    <row r="31" spans="1:14">
      <c r="A31" s="102">
        <v>30</v>
      </c>
      <c r="B31" s="99" t="s">
        <v>29</v>
      </c>
      <c r="C31" s="97">
        <v>3852</v>
      </c>
      <c r="D31" s="97">
        <v>4435</v>
      </c>
      <c r="E31" s="97">
        <v>4495</v>
      </c>
      <c r="F31" s="97"/>
      <c r="G31" s="97"/>
      <c r="H31" s="97"/>
      <c r="I31" s="100">
        <f t="shared" si="0"/>
        <v>1.0122836511123297E-3</v>
      </c>
      <c r="J31" s="100">
        <f t="shared" si="1"/>
        <v>0.16692627206645899</v>
      </c>
      <c r="K31" s="97">
        <f t="shared" si="2"/>
        <v>643</v>
      </c>
      <c r="L31" s="101">
        <f t="shared" si="4"/>
        <v>2.461272282552527E-3</v>
      </c>
      <c r="M31" s="98">
        <f t="shared" si="3"/>
        <v>60</v>
      </c>
      <c r="N31" s="98">
        <f t="shared" si="5"/>
        <v>0</v>
      </c>
    </row>
    <row r="32" spans="1:14">
      <c r="A32" s="102">
        <v>31</v>
      </c>
      <c r="B32" s="99" t="s">
        <v>30</v>
      </c>
      <c r="C32" s="97">
        <v>22867</v>
      </c>
      <c r="D32" s="97">
        <v>21580</v>
      </c>
      <c r="E32" s="97">
        <v>21434</v>
      </c>
      <c r="F32" s="97"/>
      <c r="G32" s="97"/>
      <c r="H32" s="97"/>
      <c r="I32" s="100">
        <f t="shared" si="0"/>
        <v>4.8269828204542103E-3</v>
      </c>
      <c r="J32" s="100">
        <f t="shared" si="1"/>
        <v>-6.2666724974854593E-2</v>
      </c>
      <c r="K32" s="97">
        <f t="shared" si="2"/>
        <v>-1433</v>
      </c>
      <c r="L32" s="101">
        <f t="shared" si="4"/>
        <v>-5.485230452407109E-3</v>
      </c>
      <c r="M32" s="98">
        <f t="shared" si="3"/>
        <v>-146</v>
      </c>
      <c r="N32" s="98">
        <f t="shared" si="5"/>
        <v>0</v>
      </c>
    </row>
    <row r="33" spans="1:14">
      <c r="A33" s="102">
        <v>32</v>
      </c>
      <c r="B33" s="99" t="s">
        <v>31</v>
      </c>
      <c r="C33" s="97">
        <v>17646</v>
      </c>
      <c r="D33" s="97">
        <v>18978</v>
      </c>
      <c r="E33" s="97">
        <v>18955</v>
      </c>
      <c r="F33" s="97"/>
      <c r="G33" s="97"/>
      <c r="H33" s="97"/>
      <c r="I33" s="100">
        <f t="shared" si="0"/>
        <v>4.2687066978496571E-3</v>
      </c>
      <c r="J33" s="100">
        <f t="shared" si="1"/>
        <v>7.4181117533718685E-2</v>
      </c>
      <c r="K33" s="97">
        <f t="shared" si="2"/>
        <v>1309</v>
      </c>
      <c r="L33" s="101">
        <f t="shared" si="4"/>
        <v>5.010583853594491E-3</v>
      </c>
      <c r="M33" s="98">
        <f t="shared" si="3"/>
        <v>-23</v>
      </c>
      <c r="N33" s="98">
        <f t="shared" si="5"/>
        <v>0</v>
      </c>
    </row>
    <row r="34" spans="1:14">
      <c r="A34" s="102">
        <v>33</v>
      </c>
      <c r="B34" s="99" t="s">
        <v>32</v>
      </c>
      <c r="C34" s="97">
        <v>18403</v>
      </c>
      <c r="D34" s="97">
        <v>17795</v>
      </c>
      <c r="E34" s="97">
        <v>17775</v>
      </c>
      <c r="F34" s="97"/>
      <c r="G34" s="97"/>
      <c r="H34" s="97"/>
      <c r="I34" s="100">
        <f t="shared" si="0"/>
        <v>4.0029681642984784E-3</v>
      </c>
      <c r="J34" s="100">
        <f t="shared" si="1"/>
        <v>-3.412487094495463E-2</v>
      </c>
      <c r="K34" s="97">
        <f t="shared" si="2"/>
        <v>-628</v>
      </c>
      <c r="L34" s="101">
        <f t="shared" si="4"/>
        <v>-2.403855355276807E-3</v>
      </c>
      <c r="M34" s="98">
        <f t="shared" si="3"/>
        <v>-20</v>
      </c>
      <c r="N34" s="98">
        <f t="shared" si="5"/>
        <v>0</v>
      </c>
    </row>
    <row r="35" spans="1:14">
      <c r="A35" s="102">
        <v>35</v>
      </c>
      <c r="B35" s="99" t="s">
        <v>33</v>
      </c>
      <c r="C35" s="97">
        <v>8681</v>
      </c>
      <c r="D35" s="97">
        <v>8962</v>
      </c>
      <c r="E35" s="97">
        <v>9000</v>
      </c>
      <c r="F35" s="97"/>
      <c r="G35" s="97"/>
      <c r="H35" s="97"/>
      <c r="I35" s="100">
        <f t="shared" si="0"/>
        <v>2.026819323695432E-3</v>
      </c>
      <c r="J35" s="100">
        <f t="shared" si="1"/>
        <v>3.6746918557769841E-2</v>
      </c>
      <c r="K35" s="97">
        <f t="shared" si="2"/>
        <v>319</v>
      </c>
      <c r="L35" s="101">
        <f t="shared" si="4"/>
        <v>1.2210666533969768E-3</v>
      </c>
      <c r="M35" s="98">
        <f t="shared" si="3"/>
        <v>38</v>
      </c>
      <c r="N35" s="98">
        <f t="shared" si="5"/>
        <v>0</v>
      </c>
    </row>
    <row r="36" spans="1:14">
      <c r="A36" s="102">
        <v>36</v>
      </c>
      <c r="B36" s="99" t="s">
        <v>34</v>
      </c>
      <c r="C36" s="97">
        <v>1242</v>
      </c>
      <c r="D36" s="97">
        <v>1338</v>
      </c>
      <c r="E36" s="97">
        <v>1340</v>
      </c>
      <c r="F36" s="97"/>
      <c r="G36" s="97"/>
      <c r="H36" s="97"/>
      <c r="I36" s="100">
        <f t="shared" si="0"/>
        <v>3.0177087708354211E-4</v>
      </c>
      <c r="J36" s="100">
        <f t="shared" si="1"/>
        <v>7.8904991948470213E-2</v>
      </c>
      <c r="K36" s="97">
        <f t="shared" si="2"/>
        <v>98</v>
      </c>
      <c r="L36" s="101">
        <f t="shared" si="4"/>
        <v>3.7512392486803675E-4</v>
      </c>
      <c r="M36" s="98">
        <f t="shared" si="3"/>
        <v>2</v>
      </c>
      <c r="N36" s="98">
        <f t="shared" si="5"/>
        <v>0</v>
      </c>
    </row>
    <row r="37" spans="1:14">
      <c r="A37" s="102">
        <v>37</v>
      </c>
      <c r="B37" s="99" t="s">
        <v>35</v>
      </c>
      <c r="C37" s="97">
        <v>852</v>
      </c>
      <c r="D37" s="97">
        <v>884</v>
      </c>
      <c r="E37" s="97">
        <v>891</v>
      </c>
      <c r="F37" s="97"/>
      <c r="G37" s="97"/>
      <c r="H37" s="97"/>
      <c r="I37" s="100">
        <f t="shared" si="0"/>
        <v>2.0065511304584777E-4</v>
      </c>
      <c r="J37" s="100">
        <f t="shared" si="1"/>
        <v>4.5774647887323945E-2</v>
      </c>
      <c r="K37" s="97">
        <f t="shared" si="2"/>
        <v>39</v>
      </c>
      <c r="L37" s="101">
        <f t="shared" si="4"/>
        <v>1.4928401091687178E-4</v>
      </c>
      <c r="M37" s="98">
        <f t="shared" si="3"/>
        <v>7</v>
      </c>
      <c r="N37" s="98">
        <f t="shared" si="5"/>
        <v>0</v>
      </c>
    </row>
    <row r="38" spans="1:14">
      <c r="A38" s="102">
        <v>38</v>
      </c>
      <c r="B38" s="99" t="s">
        <v>36</v>
      </c>
      <c r="C38" s="97">
        <v>7815</v>
      </c>
      <c r="D38" s="97">
        <v>8315</v>
      </c>
      <c r="E38" s="97">
        <v>8313</v>
      </c>
      <c r="F38" s="97"/>
      <c r="G38" s="97"/>
      <c r="H38" s="97"/>
      <c r="I38" s="100">
        <f t="shared" si="0"/>
        <v>1.8721054486533475E-3</v>
      </c>
      <c r="J38" s="100">
        <f t="shared" si="1"/>
        <v>6.3723608445297508E-2</v>
      </c>
      <c r="K38" s="97">
        <f t="shared" si="2"/>
        <v>498</v>
      </c>
      <c r="L38" s="101">
        <f t="shared" si="4"/>
        <v>1.906241985553901E-3</v>
      </c>
      <c r="M38" s="98">
        <f t="shared" si="3"/>
        <v>-2</v>
      </c>
      <c r="N38" s="98">
        <f t="shared" si="5"/>
        <v>0</v>
      </c>
    </row>
    <row r="39" spans="1:14">
      <c r="A39" s="102">
        <v>39</v>
      </c>
      <c r="B39" s="99" t="s">
        <v>37</v>
      </c>
      <c r="C39" s="97">
        <v>191</v>
      </c>
      <c r="D39" s="97">
        <v>232</v>
      </c>
      <c r="E39" s="97">
        <v>226</v>
      </c>
      <c r="F39" s="97"/>
      <c r="G39" s="97"/>
      <c r="H39" s="97"/>
      <c r="I39" s="100">
        <f t="shared" si="0"/>
        <v>5.0895685239463072E-5</v>
      </c>
      <c r="J39" s="100">
        <f t="shared" si="1"/>
        <v>0.18324607329842932</v>
      </c>
      <c r="K39" s="97">
        <f t="shared" si="2"/>
        <v>35</v>
      </c>
      <c r="L39" s="101">
        <f t="shared" si="4"/>
        <v>1.3397283031001312E-4</v>
      </c>
      <c r="M39" s="98">
        <f t="shared" si="3"/>
        <v>-6</v>
      </c>
      <c r="N39" s="98">
        <f t="shared" si="5"/>
        <v>0</v>
      </c>
    </row>
    <row r="40" spans="1:14">
      <c r="A40" s="102">
        <v>41</v>
      </c>
      <c r="B40" s="99" t="s">
        <v>38</v>
      </c>
      <c r="C40" s="97">
        <v>52518</v>
      </c>
      <c r="D40" s="97">
        <v>43753</v>
      </c>
      <c r="E40" s="97">
        <v>43477</v>
      </c>
      <c r="F40" s="97"/>
      <c r="G40" s="97"/>
      <c r="H40" s="97"/>
      <c r="I40" s="100">
        <f t="shared" si="0"/>
        <v>9.7911137484784777E-3</v>
      </c>
      <c r="J40" s="100">
        <f t="shared" si="1"/>
        <v>-0.17215050078068472</v>
      </c>
      <c r="K40" s="97">
        <f t="shared" si="2"/>
        <v>-9041</v>
      </c>
      <c r="L40" s="101">
        <f t="shared" si="4"/>
        <v>-3.4607095966652249E-2</v>
      </c>
      <c r="M40" s="98">
        <f t="shared" si="3"/>
        <v>-276</v>
      </c>
      <c r="N40" s="98">
        <f t="shared" si="5"/>
        <v>0</v>
      </c>
    </row>
    <row r="41" spans="1:14">
      <c r="A41" s="102">
        <v>42</v>
      </c>
      <c r="B41" s="99" t="s">
        <v>39</v>
      </c>
      <c r="C41" s="97">
        <v>21596</v>
      </c>
      <c r="D41" s="97">
        <v>21997</v>
      </c>
      <c r="E41" s="97">
        <v>22203</v>
      </c>
      <c r="F41" s="97"/>
      <c r="G41" s="97"/>
      <c r="H41" s="97"/>
      <c r="I41" s="100">
        <f t="shared" si="0"/>
        <v>5.0001632715566307E-3</v>
      </c>
      <c r="J41" s="100">
        <f t="shared" si="1"/>
        <v>2.8107056862381921E-2</v>
      </c>
      <c r="K41" s="97">
        <f t="shared" si="2"/>
        <v>607</v>
      </c>
      <c r="L41" s="101">
        <f t="shared" si="4"/>
        <v>2.323471657090799E-3</v>
      </c>
      <c r="M41" s="98">
        <f t="shared" si="3"/>
        <v>206</v>
      </c>
      <c r="N41" s="98">
        <f t="shared" si="5"/>
        <v>0</v>
      </c>
    </row>
    <row r="42" spans="1:14">
      <c r="A42" s="102">
        <v>43</v>
      </c>
      <c r="B42" s="99" t="s">
        <v>40</v>
      </c>
      <c r="C42" s="97">
        <v>37952</v>
      </c>
      <c r="D42" s="97">
        <v>35302</v>
      </c>
      <c r="E42" s="97">
        <v>34955</v>
      </c>
      <c r="F42" s="97"/>
      <c r="G42" s="97"/>
      <c r="H42" s="97"/>
      <c r="I42" s="100">
        <f t="shared" si="0"/>
        <v>7.8719410510859813E-3</v>
      </c>
      <c r="J42" s="100">
        <f t="shared" si="1"/>
        <v>-7.8968170320404721E-2</v>
      </c>
      <c r="K42" s="97">
        <f t="shared" si="2"/>
        <v>-2997</v>
      </c>
      <c r="L42" s="101">
        <f t="shared" si="4"/>
        <v>-1.1471902069688839E-2</v>
      </c>
      <c r="M42" s="98">
        <f t="shared" si="3"/>
        <v>-347</v>
      </c>
      <c r="N42" s="98">
        <f t="shared" si="5"/>
        <v>0</v>
      </c>
    </row>
    <row r="43" spans="1:14">
      <c r="A43" s="102">
        <v>45</v>
      </c>
      <c r="B43" s="99" t="s">
        <v>41</v>
      </c>
      <c r="C43" s="97">
        <v>38007</v>
      </c>
      <c r="D43" s="97">
        <v>36326</v>
      </c>
      <c r="E43" s="97">
        <v>36318</v>
      </c>
      <c r="F43" s="97"/>
      <c r="G43" s="97"/>
      <c r="H43" s="97"/>
      <c r="I43" s="100">
        <f t="shared" si="0"/>
        <v>8.1788915775523E-3</v>
      </c>
      <c r="J43" s="100">
        <f t="shared" si="1"/>
        <v>-4.4439182255900232E-2</v>
      </c>
      <c r="K43" s="97">
        <f t="shared" si="2"/>
        <v>-1689</v>
      </c>
      <c r="L43" s="101">
        <f t="shared" si="4"/>
        <v>-6.465146011246062E-3</v>
      </c>
      <c r="M43" s="98">
        <f t="shared" si="3"/>
        <v>-8</v>
      </c>
      <c r="N43" s="98">
        <f t="shared" si="5"/>
        <v>0</v>
      </c>
    </row>
    <row r="44" spans="1:14">
      <c r="A44" s="102">
        <v>46</v>
      </c>
      <c r="B44" s="99" t="s">
        <v>42</v>
      </c>
      <c r="C44" s="97">
        <v>210227</v>
      </c>
      <c r="D44" s="97">
        <v>205684</v>
      </c>
      <c r="E44" s="97">
        <v>206078</v>
      </c>
      <c r="F44" s="97"/>
      <c r="G44" s="97"/>
      <c r="H44" s="97"/>
      <c r="I44" s="100">
        <f t="shared" si="0"/>
        <v>4.6409208065389694E-2</v>
      </c>
      <c r="J44" s="100">
        <f t="shared" si="1"/>
        <v>-1.9735809386995963E-2</v>
      </c>
      <c r="K44" s="97">
        <f t="shared" si="2"/>
        <v>-4149</v>
      </c>
      <c r="L44" s="101">
        <f t="shared" si="4"/>
        <v>-1.5881522084464129E-2</v>
      </c>
      <c r="M44" s="98">
        <f t="shared" si="3"/>
        <v>394</v>
      </c>
      <c r="N44" s="98">
        <f t="shared" si="5"/>
        <v>0</v>
      </c>
    </row>
    <row r="45" spans="1:14">
      <c r="A45" s="102">
        <v>47</v>
      </c>
      <c r="B45" s="99" t="s">
        <v>43</v>
      </c>
      <c r="C45" s="97">
        <v>523280</v>
      </c>
      <c r="D45" s="97">
        <v>514919</v>
      </c>
      <c r="E45" s="97">
        <v>522558</v>
      </c>
      <c r="F45" s="97"/>
      <c r="G45" s="97"/>
      <c r="H45" s="97"/>
      <c r="I45" s="100">
        <f t="shared" si="0"/>
        <v>0.11768118357240417</v>
      </c>
      <c r="J45" s="100">
        <f t="shared" si="1"/>
        <v>-1.379758446720685E-3</v>
      </c>
      <c r="K45" s="97">
        <f t="shared" si="2"/>
        <v>-722</v>
      </c>
      <c r="L45" s="101">
        <f t="shared" si="4"/>
        <v>-2.763668099537985E-3</v>
      </c>
      <c r="M45" s="98">
        <f t="shared" si="3"/>
        <v>7639</v>
      </c>
      <c r="N45" s="98">
        <f t="shared" si="5"/>
        <v>0</v>
      </c>
    </row>
    <row r="46" spans="1:14">
      <c r="A46" s="102">
        <v>49</v>
      </c>
      <c r="B46" s="99" t="s">
        <v>44</v>
      </c>
      <c r="C46" s="97">
        <v>54938</v>
      </c>
      <c r="D46" s="97">
        <v>56399</v>
      </c>
      <c r="E46" s="97">
        <v>56139</v>
      </c>
      <c r="F46" s="97"/>
      <c r="G46" s="97"/>
      <c r="H46" s="97"/>
      <c r="I46" s="100">
        <f t="shared" si="0"/>
        <v>1.2642623334770873E-2</v>
      </c>
      <c r="J46" s="100">
        <f t="shared" si="1"/>
        <v>2.1861006953292801E-2</v>
      </c>
      <c r="K46" s="97">
        <f t="shared" si="2"/>
        <v>1201</v>
      </c>
      <c r="L46" s="101">
        <f t="shared" si="4"/>
        <v>4.5971819772093079E-3</v>
      </c>
      <c r="M46" s="98">
        <f t="shared" si="3"/>
        <v>-260</v>
      </c>
      <c r="N46" s="98">
        <f t="shared" si="5"/>
        <v>0</v>
      </c>
    </row>
    <row r="47" spans="1:14">
      <c r="A47" s="102">
        <v>50</v>
      </c>
      <c r="B47" s="99" t="s">
        <v>45</v>
      </c>
      <c r="C47" s="97">
        <v>1301</v>
      </c>
      <c r="D47" s="97">
        <v>1325</v>
      </c>
      <c r="E47" s="97">
        <v>1483</v>
      </c>
      <c r="F47" s="97"/>
      <c r="G47" s="97"/>
      <c r="H47" s="97"/>
      <c r="I47" s="100">
        <f t="shared" si="0"/>
        <v>3.3397478411559175E-4</v>
      </c>
      <c r="J47" s="100">
        <f t="shared" si="1"/>
        <v>0.13989239046887009</v>
      </c>
      <c r="K47" s="97">
        <f t="shared" si="2"/>
        <v>182</v>
      </c>
      <c r="L47" s="101">
        <f t="shared" si="4"/>
        <v>6.9665871761206825E-4</v>
      </c>
      <c r="M47" s="98">
        <f t="shared" si="3"/>
        <v>158</v>
      </c>
      <c r="N47" s="98">
        <f t="shared" si="5"/>
        <v>0</v>
      </c>
    </row>
    <row r="48" spans="1:14">
      <c r="A48" s="102">
        <v>51</v>
      </c>
      <c r="B48" s="99" t="s">
        <v>46</v>
      </c>
      <c r="C48" s="97">
        <v>11801</v>
      </c>
      <c r="D48" s="97">
        <v>13121</v>
      </c>
      <c r="E48" s="97">
        <v>13294</v>
      </c>
      <c r="F48" s="97"/>
      <c r="G48" s="97"/>
      <c r="H48" s="97"/>
      <c r="I48" s="100">
        <f t="shared" si="0"/>
        <v>2.9938373432452305E-3</v>
      </c>
      <c r="J48" s="100">
        <f t="shared" si="1"/>
        <v>0.1265147021438861</v>
      </c>
      <c r="K48" s="97">
        <f t="shared" si="2"/>
        <v>1493</v>
      </c>
      <c r="L48" s="101">
        <f t="shared" si="4"/>
        <v>5.7148981615099889E-3</v>
      </c>
      <c r="M48" s="98">
        <f t="shared" si="3"/>
        <v>173</v>
      </c>
      <c r="N48" s="98">
        <f t="shared" si="5"/>
        <v>0</v>
      </c>
    </row>
    <row r="49" spans="1:14">
      <c r="A49" s="102">
        <v>52</v>
      </c>
      <c r="B49" s="99" t="s">
        <v>47</v>
      </c>
      <c r="C49" s="97">
        <v>48407</v>
      </c>
      <c r="D49" s="97">
        <v>50044</v>
      </c>
      <c r="E49" s="97">
        <v>49353</v>
      </c>
      <c r="F49" s="97"/>
      <c r="G49" s="97"/>
      <c r="H49" s="97"/>
      <c r="I49" s="100">
        <f t="shared" si="0"/>
        <v>1.1114401564704519E-2</v>
      </c>
      <c r="J49" s="100">
        <f t="shared" si="1"/>
        <v>1.9542628132294917E-2</v>
      </c>
      <c r="K49" s="97">
        <f t="shared" si="2"/>
        <v>946</v>
      </c>
      <c r="L49" s="101">
        <f t="shared" si="4"/>
        <v>3.621094213522069E-3</v>
      </c>
      <c r="M49" s="98">
        <f t="shared" si="3"/>
        <v>-691</v>
      </c>
      <c r="N49" s="98">
        <f t="shared" si="5"/>
        <v>0</v>
      </c>
    </row>
    <row r="50" spans="1:14">
      <c r="A50" s="102">
        <v>53</v>
      </c>
      <c r="B50" s="99" t="s">
        <v>48</v>
      </c>
      <c r="C50" s="97">
        <v>9584</v>
      </c>
      <c r="D50" s="97">
        <v>10762</v>
      </c>
      <c r="E50" s="97">
        <v>10910</v>
      </c>
      <c r="F50" s="97"/>
      <c r="G50" s="97"/>
      <c r="H50" s="97"/>
      <c r="I50" s="100">
        <f t="shared" si="0"/>
        <v>2.4569554246130182E-3</v>
      </c>
      <c r="J50" s="100">
        <f t="shared" si="1"/>
        <v>0.13835559265442404</v>
      </c>
      <c r="K50" s="97">
        <f t="shared" si="2"/>
        <v>1326</v>
      </c>
      <c r="L50" s="101">
        <f t="shared" si="4"/>
        <v>5.07565637117364E-3</v>
      </c>
      <c r="M50" s="98">
        <f t="shared" si="3"/>
        <v>148</v>
      </c>
      <c r="N50" s="98">
        <f t="shared" si="5"/>
        <v>0</v>
      </c>
    </row>
    <row r="51" spans="1:14">
      <c r="A51" s="102">
        <v>55</v>
      </c>
      <c r="B51" s="99" t="s">
        <v>49</v>
      </c>
      <c r="C51" s="97">
        <v>116759</v>
      </c>
      <c r="D51" s="97">
        <v>119349</v>
      </c>
      <c r="E51" s="97">
        <v>133108</v>
      </c>
      <c r="F51" s="97"/>
      <c r="G51" s="97"/>
      <c r="H51" s="97"/>
      <c r="I51" s="100">
        <f t="shared" si="0"/>
        <v>2.9976207393161286E-2</v>
      </c>
      <c r="J51" s="100">
        <f t="shared" si="1"/>
        <v>0.14002346714171926</v>
      </c>
      <c r="K51" s="97">
        <f t="shared" si="2"/>
        <v>16349</v>
      </c>
      <c r="L51" s="101">
        <f t="shared" si="4"/>
        <v>6.2580622935382996E-2</v>
      </c>
      <c r="M51" s="98">
        <f t="shared" si="3"/>
        <v>13759</v>
      </c>
      <c r="N51" s="98">
        <f t="shared" si="5"/>
        <v>0</v>
      </c>
    </row>
    <row r="52" spans="1:14">
      <c r="A52" s="102">
        <v>56</v>
      </c>
      <c r="B52" s="99" t="s">
        <v>50</v>
      </c>
      <c r="C52" s="97">
        <v>211743</v>
      </c>
      <c r="D52" s="97">
        <v>215587</v>
      </c>
      <c r="E52" s="97">
        <v>212072</v>
      </c>
      <c r="F52" s="97"/>
      <c r="G52" s="97"/>
      <c r="H52" s="97"/>
      <c r="I52" s="100">
        <f t="shared" si="0"/>
        <v>4.7759069734970856E-2</v>
      </c>
      <c r="J52" s="100">
        <f t="shared" si="1"/>
        <v>1.5537703725743001E-3</v>
      </c>
      <c r="K52" s="97">
        <f t="shared" si="2"/>
        <v>329</v>
      </c>
      <c r="L52" s="101">
        <f t="shared" si="4"/>
        <v>1.2593446049141235E-3</v>
      </c>
      <c r="M52" s="98">
        <f t="shared" si="3"/>
        <v>-3515</v>
      </c>
      <c r="N52" s="98">
        <f t="shared" si="5"/>
        <v>0</v>
      </c>
    </row>
    <row r="53" spans="1:14">
      <c r="A53" s="102">
        <v>58</v>
      </c>
      <c r="B53" s="99" t="s">
        <v>51</v>
      </c>
      <c r="C53" s="97">
        <v>9335</v>
      </c>
      <c r="D53" s="97">
        <v>8806</v>
      </c>
      <c r="E53" s="97">
        <v>8688</v>
      </c>
      <c r="F53" s="97"/>
      <c r="G53" s="97"/>
      <c r="H53" s="97"/>
      <c r="I53" s="100">
        <f t="shared" si="0"/>
        <v>1.9565562538073236E-3</v>
      </c>
      <c r="J53" s="100">
        <f t="shared" si="1"/>
        <v>-6.9309051955008028E-2</v>
      </c>
      <c r="K53" s="97">
        <f t="shared" si="2"/>
        <v>-647</v>
      </c>
      <c r="L53" s="101">
        <f t="shared" si="4"/>
        <v>-2.4765834631593855E-3</v>
      </c>
      <c r="M53" s="98">
        <f t="shared" si="3"/>
        <v>-118</v>
      </c>
      <c r="N53" s="98">
        <f t="shared" si="5"/>
        <v>0</v>
      </c>
    </row>
    <row r="54" spans="1:14">
      <c r="A54" s="102">
        <v>59</v>
      </c>
      <c r="B54" s="99" t="s">
        <v>52</v>
      </c>
      <c r="C54" s="97">
        <v>5625</v>
      </c>
      <c r="D54" s="97">
        <v>6452</v>
      </c>
      <c r="E54" s="97">
        <v>6330</v>
      </c>
      <c r="F54" s="97"/>
      <c r="G54" s="97"/>
      <c r="H54" s="97"/>
      <c r="I54" s="100">
        <f t="shared" si="0"/>
        <v>1.4255295909991206E-3</v>
      </c>
      <c r="J54" s="100">
        <f t="shared" si="1"/>
        <v>0.12533333333333332</v>
      </c>
      <c r="K54" s="97">
        <f t="shared" si="2"/>
        <v>705</v>
      </c>
      <c r="L54" s="101">
        <f t="shared" si="4"/>
        <v>2.698595581958836E-3</v>
      </c>
      <c r="M54" s="98">
        <f t="shared" si="3"/>
        <v>-122</v>
      </c>
      <c r="N54" s="98">
        <f t="shared" si="5"/>
        <v>0</v>
      </c>
    </row>
    <row r="55" spans="1:14">
      <c r="A55" s="102">
        <v>60</v>
      </c>
      <c r="B55" s="99" t="s">
        <v>53</v>
      </c>
      <c r="C55" s="97">
        <v>3339</v>
      </c>
      <c r="D55" s="97">
        <v>2973</v>
      </c>
      <c r="E55" s="97">
        <v>3012</v>
      </c>
      <c r="F55" s="97"/>
      <c r="G55" s="97"/>
      <c r="H55" s="97"/>
      <c r="I55" s="100">
        <f t="shared" si="0"/>
        <v>6.7830886699673794E-4</v>
      </c>
      <c r="J55" s="100">
        <f t="shared" si="1"/>
        <v>-9.7933513027852651E-2</v>
      </c>
      <c r="K55" s="97">
        <f t="shared" si="2"/>
        <v>-327</v>
      </c>
      <c r="L55" s="101">
        <f t="shared" si="4"/>
        <v>-1.251689014610694E-3</v>
      </c>
      <c r="M55" s="98">
        <f t="shared" si="3"/>
        <v>39</v>
      </c>
      <c r="N55" s="98">
        <f t="shared" si="5"/>
        <v>0</v>
      </c>
    </row>
    <row r="56" spans="1:14">
      <c r="A56" s="102">
        <v>61</v>
      </c>
      <c r="B56" s="99" t="s">
        <v>54</v>
      </c>
      <c r="C56" s="97">
        <v>7968</v>
      </c>
      <c r="D56" s="97">
        <v>8110</v>
      </c>
      <c r="E56" s="97">
        <v>8125</v>
      </c>
      <c r="F56" s="97"/>
      <c r="G56" s="97"/>
      <c r="H56" s="97"/>
      <c r="I56" s="100">
        <f t="shared" si="0"/>
        <v>1.8297674450028206E-3</v>
      </c>
      <c r="J56" s="100">
        <f t="shared" si="1"/>
        <v>1.9703815261044175E-2</v>
      </c>
      <c r="K56" s="97">
        <f t="shared" si="2"/>
        <v>157</v>
      </c>
      <c r="L56" s="101">
        <f t="shared" si="4"/>
        <v>6.0096383881920175E-4</v>
      </c>
      <c r="M56" s="98">
        <f t="shared" si="3"/>
        <v>15</v>
      </c>
      <c r="N56" s="98">
        <f t="shared" si="5"/>
        <v>0</v>
      </c>
    </row>
    <row r="57" spans="1:14">
      <c r="A57" s="102">
        <v>62</v>
      </c>
      <c r="B57" s="99" t="s">
        <v>55</v>
      </c>
      <c r="C57" s="97">
        <v>25656</v>
      </c>
      <c r="D57" s="97">
        <v>29101</v>
      </c>
      <c r="E57" s="97">
        <v>29143</v>
      </c>
      <c r="F57" s="97"/>
      <c r="G57" s="97"/>
      <c r="H57" s="97"/>
      <c r="I57" s="100">
        <f t="shared" si="0"/>
        <v>6.5630661722728863E-3</v>
      </c>
      <c r="J57" s="100">
        <f t="shared" si="1"/>
        <v>0.13591362644215779</v>
      </c>
      <c r="K57" s="97">
        <f t="shared" si="2"/>
        <v>3487</v>
      </c>
      <c r="L57" s="101">
        <f t="shared" si="4"/>
        <v>1.3347521694029023E-2</v>
      </c>
      <c r="M57" s="98">
        <f t="shared" si="3"/>
        <v>42</v>
      </c>
      <c r="N57" s="98">
        <f t="shared" si="5"/>
        <v>0</v>
      </c>
    </row>
    <row r="58" spans="1:14">
      <c r="A58" s="102">
        <v>63</v>
      </c>
      <c r="B58" s="99" t="s">
        <v>56</v>
      </c>
      <c r="C58" s="97">
        <v>23642</v>
      </c>
      <c r="D58" s="97">
        <v>24043</v>
      </c>
      <c r="E58" s="97">
        <v>24058</v>
      </c>
      <c r="F58" s="97"/>
      <c r="G58" s="97"/>
      <c r="H58" s="97"/>
      <c r="I58" s="100">
        <f t="shared" si="0"/>
        <v>5.417913254384967E-3</v>
      </c>
      <c r="J58" s="100">
        <f t="shared" si="1"/>
        <v>1.7595804077489213E-2</v>
      </c>
      <c r="K58" s="97">
        <f t="shared" si="2"/>
        <v>416</v>
      </c>
      <c r="L58" s="101">
        <f t="shared" si="4"/>
        <v>1.592362783113299E-3</v>
      </c>
      <c r="M58" s="98">
        <f t="shared" si="3"/>
        <v>15</v>
      </c>
      <c r="N58" s="98">
        <f t="shared" si="5"/>
        <v>0</v>
      </c>
    </row>
    <row r="59" spans="1:14">
      <c r="A59" s="102">
        <v>64</v>
      </c>
      <c r="B59" s="99" t="s">
        <v>57</v>
      </c>
      <c r="C59" s="97">
        <v>38807</v>
      </c>
      <c r="D59" s="97">
        <v>38059</v>
      </c>
      <c r="E59" s="97">
        <v>37979</v>
      </c>
      <c r="F59" s="97"/>
      <c r="G59" s="97"/>
      <c r="H59" s="97"/>
      <c r="I59" s="100">
        <f t="shared" si="0"/>
        <v>8.5529523438476456E-3</v>
      </c>
      <c r="J59" s="100">
        <f t="shared" si="1"/>
        <v>-2.1336356842837634E-2</v>
      </c>
      <c r="K59" s="97">
        <f t="shared" si="2"/>
        <v>-828</v>
      </c>
      <c r="L59" s="101">
        <f t="shared" si="4"/>
        <v>-3.169414385619739E-3</v>
      </c>
      <c r="M59" s="98">
        <f t="shared" si="3"/>
        <v>-80</v>
      </c>
      <c r="N59" s="98">
        <f t="shared" si="5"/>
        <v>0</v>
      </c>
    </row>
    <row r="60" spans="1:14">
      <c r="A60" s="102">
        <v>65</v>
      </c>
      <c r="B60" s="99" t="s">
        <v>58</v>
      </c>
      <c r="C60" s="97">
        <v>13194</v>
      </c>
      <c r="D60" s="97">
        <v>12507</v>
      </c>
      <c r="E60" s="97">
        <v>12503</v>
      </c>
      <c r="F60" s="97"/>
      <c r="G60" s="97"/>
      <c r="H60" s="97"/>
      <c r="I60" s="100">
        <f t="shared" si="0"/>
        <v>2.8157024449071096E-3</v>
      </c>
      <c r="J60" s="100">
        <f t="shared" si="1"/>
        <v>-5.237229043504623E-2</v>
      </c>
      <c r="K60" s="97">
        <f t="shared" si="2"/>
        <v>-691</v>
      </c>
      <c r="L60" s="101">
        <f t="shared" si="4"/>
        <v>-2.6450064498348305E-3</v>
      </c>
      <c r="M60" s="98">
        <f t="shared" si="3"/>
        <v>-4</v>
      </c>
      <c r="N60" s="98">
        <f t="shared" si="5"/>
        <v>0</v>
      </c>
    </row>
    <row r="61" spans="1:14">
      <c r="A61" s="102">
        <v>66</v>
      </c>
      <c r="B61" s="99" t="s">
        <v>59</v>
      </c>
      <c r="C61" s="97">
        <v>25369</v>
      </c>
      <c r="D61" s="97">
        <v>25192</v>
      </c>
      <c r="E61" s="97">
        <v>25345</v>
      </c>
      <c r="F61" s="97"/>
      <c r="G61" s="97"/>
      <c r="H61" s="97"/>
      <c r="I61" s="100">
        <f t="shared" si="0"/>
        <v>5.7077484176734144E-3</v>
      </c>
      <c r="J61" s="100">
        <f t="shared" si="1"/>
        <v>-9.4603650124167288E-4</v>
      </c>
      <c r="K61" s="97">
        <f t="shared" si="2"/>
        <v>-24</v>
      </c>
      <c r="L61" s="101">
        <f t="shared" si="4"/>
        <v>-9.1867083641151859E-5</v>
      </c>
      <c r="M61" s="98">
        <f t="shared" si="3"/>
        <v>153</v>
      </c>
      <c r="N61" s="98">
        <f t="shared" si="5"/>
        <v>0</v>
      </c>
    </row>
    <row r="62" spans="1:14">
      <c r="A62" s="102">
        <v>68</v>
      </c>
      <c r="B62" s="99" t="s">
        <v>60</v>
      </c>
      <c r="C62" s="97">
        <v>33017</v>
      </c>
      <c r="D62" s="97">
        <v>33408</v>
      </c>
      <c r="E62" s="97">
        <v>34543</v>
      </c>
      <c r="F62" s="97"/>
      <c r="G62" s="97"/>
      <c r="H62" s="97"/>
      <c r="I62" s="100">
        <f t="shared" si="0"/>
        <v>7.7791577664901457E-3</v>
      </c>
      <c r="J62" s="100">
        <f t="shared" si="1"/>
        <v>4.6218614653057516E-2</v>
      </c>
      <c r="K62" s="97">
        <f t="shared" si="2"/>
        <v>1526</v>
      </c>
      <c r="L62" s="101">
        <f t="shared" si="4"/>
        <v>5.841215401516572E-3</v>
      </c>
      <c r="M62" s="98">
        <f t="shared" si="3"/>
        <v>1135</v>
      </c>
      <c r="N62" s="98">
        <f t="shared" si="5"/>
        <v>0</v>
      </c>
    </row>
    <row r="63" spans="1:14">
      <c r="A63" s="102">
        <v>69</v>
      </c>
      <c r="B63" s="99" t="s">
        <v>61</v>
      </c>
      <c r="C63" s="97">
        <v>81075</v>
      </c>
      <c r="D63" s="97">
        <v>85127</v>
      </c>
      <c r="E63" s="97">
        <v>85059</v>
      </c>
      <c r="F63" s="97"/>
      <c r="G63" s="97"/>
      <c r="H63" s="97"/>
      <c r="I63" s="100">
        <f t="shared" si="0"/>
        <v>1.9155469428245527E-2</v>
      </c>
      <c r="J63" s="100">
        <f t="shared" si="1"/>
        <v>4.9139685476410733E-2</v>
      </c>
      <c r="K63" s="97">
        <f t="shared" si="2"/>
        <v>3984</v>
      </c>
      <c r="L63" s="101">
        <f t="shared" si="4"/>
        <v>1.5249935884431208E-2</v>
      </c>
      <c r="M63" s="98">
        <f t="shared" si="3"/>
        <v>-68</v>
      </c>
      <c r="N63" s="98">
        <f t="shared" si="5"/>
        <v>0</v>
      </c>
    </row>
    <row r="64" spans="1:14">
      <c r="A64" s="102">
        <v>70</v>
      </c>
      <c r="B64" s="99" t="s">
        <v>62</v>
      </c>
      <c r="C64" s="97">
        <v>89260</v>
      </c>
      <c r="D64" s="97">
        <v>85671</v>
      </c>
      <c r="E64" s="97">
        <v>97384</v>
      </c>
      <c r="F64" s="97"/>
      <c r="G64" s="97"/>
      <c r="H64" s="97"/>
      <c r="I64" s="100">
        <f t="shared" si="0"/>
        <v>2.1931085890972885E-2</v>
      </c>
      <c r="J64" s="100">
        <f t="shared" si="1"/>
        <v>9.101501232354918E-2</v>
      </c>
      <c r="K64" s="97">
        <f t="shared" si="2"/>
        <v>8124</v>
      </c>
      <c r="L64" s="101">
        <f t="shared" si="4"/>
        <v>3.1097007812529904E-2</v>
      </c>
      <c r="M64" s="98">
        <f t="shared" si="3"/>
        <v>11713</v>
      </c>
      <c r="N64" s="98">
        <f t="shared" si="5"/>
        <v>0</v>
      </c>
    </row>
    <row r="65" spans="1:14">
      <c r="A65" s="102">
        <v>71</v>
      </c>
      <c r="B65" s="99" t="s">
        <v>63</v>
      </c>
      <c r="C65" s="97">
        <v>51398</v>
      </c>
      <c r="D65" s="97">
        <v>47527</v>
      </c>
      <c r="E65" s="97">
        <v>47329</v>
      </c>
      <c r="F65" s="97"/>
      <c r="G65" s="97"/>
      <c r="H65" s="97"/>
      <c r="I65" s="100">
        <f t="shared" si="0"/>
        <v>1.0658592419020122E-2</v>
      </c>
      <c r="J65" s="100">
        <f t="shared" si="1"/>
        <v>-7.9166504533250318E-2</v>
      </c>
      <c r="K65" s="97">
        <f t="shared" si="2"/>
        <v>-4069</v>
      </c>
      <c r="L65" s="101">
        <f t="shared" si="4"/>
        <v>-1.5575298472326955E-2</v>
      </c>
      <c r="M65" s="98">
        <f t="shared" si="3"/>
        <v>-198</v>
      </c>
      <c r="N65" s="98">
        <f t="shared" si="5"/>
        <v>0</v>
      </c>
    </row>
    <row r="66" spans="1:14">
      <c r="A66" s="102">
        <v>72</v>
      </c>
      <c r="B66" s="99" t="s">
        <v>64</v>
      </c>
      <c r="C66" s="97">
        <v>4287</v>
      </c>
      <c r="D66" s="97">
        <v>4574</v>
      </c>
      <c r="E66" s="97">
        <v>4635</v>
      </c>
      <c r="F66" s="97"/>
      <c r="G66" s="97"/>
      <c r="H66" s="97"/>
      <c r="I66" s="100">
        <f t="shared" si="0"/>
        <v>1.0438119517031475E-3</v>
      </c>
      <c r="J66" s="100">
        <f t="shared" si="1"/>
        <v>8.1175647305808257E-2</v>
      </c>
      <c r="K66" s="97">
        <f t="shared" si="2"/>
        <v>348</v>
      </c>
      <c r="L66" s="101">
        <f t="shared" si="4"/>
        <v>1.332072712796702E-3</v>
      </c>
      <c r="M66" s="98">
        <f t="shared" si="3"/>
        <v>61</v>
      </c>
      <c r="N66" s="98">
        <f t="shared" si="5"/>
        <v>0</v>
      </c>
    </row>
    <row r="67" spans="1:14">
      <c r="A67" s="102">
        <v>73</v>
      </c>
      <c r="B67" s="99" t="s">
        <v>65</v>
      </c>
      <c r="C67" s="97">
        <v>25716</v>
      </c>
      <c r="D67" s="97">
        <v>25231</v>
      </c>
      <c r="E67" s="97">
        <v>24932</v>
      </c>
      <c r="F67" s="97"/>
      <c r="G67" s="97"/>
      <c r="H67" s="97"/>
      <c r="I67" s="100">
        <f t="shared" ref="I67:I92" si="6">E67/$E$92</f>
        <v>5.6147399309305016E-3</v>
      </c>
      <c r="J67" s="100">
        <f t="shared" ref="J67:J92" si="7">(E67-C67)/C67</f>
        <v>-3.0486856431793437E-2</v>
      </c>
      <c r="K67" s="97">
        <f t="shared" ref="K67:K92" si="8">E67-C67</f>
        <v>-784</v>
      </c>
      <c r="L67" s="101">
        <f t="shared" si="4"/>
        <v>-3.000991398944294E-3</v>
      </c>
      <c r="M67" s="98">
        <f t="shared" ref="M67:M92" si="9">E67-D67</f>
        <v>-299</v>
      </c>
      <c r="N67" s="98">
        <f t="shared" si="5"/>
        <v>0</v>
      </c>
    </row>
    <row r="68" spans="1:14">
      <c r="A68" s="102">
        <v>74</v>
      </c>
      <c r="B68" s="99" t="s">
        <v>66</v>
      </c>
      <c r="C68" s="97">
        <v>17035</v>
      </c>
      <c r="D68" s="97">
        <v>16543</v>
      </c>
      <c r="E68" s="97">
        <v>16534</v>
      </c>
      <c r="F68" s="97"/>
      <c r="G68" s="97"/>
      <c r="H68" s="97"/>
      <c r="I68" s="100">
        <f t="shared" si="6"/>
        <v>3.723492299775586E-3</v>
      </c>
      <c r="J68" s="100">
        <f t="shared" si="7"/>
        <v>-2.941003815673613E-2</v>
      </c>
      <c r="K68" s="97">
        <f t="shared" si="8"/>
        <v>-501</v>
      </c>
      <c r="L68" s="101">
        <f t="shared" ref="L68:L92" si="10">K68/$K$92</f>
        <v>-1.917725371009045E-3</v>
      </c>
      <c r="M68" s="98">
        <f t="shared" si="9"/>
        <v>-9</v>
      </c>
      <c r="N68" s="98">
        <f t="shared" ref="N68:N92" si="11">H68-G68</f>
        <v>0</v>
      </c>
    </row>
    <row r="69" spans="1:14">
      <c r="A69" s="102">
        <v>75</v>
      </c>
      <c r="B69" s="99" t="s">
        <v>67</v>
      </c>
      <c r="C69" s="97">
        <v>3039</v>
      </c>
      <c r="D69" s="97">
        <v>3198</v>
      </c>
      <c r="E69" s="97">
        <v>3246</v>
      </c>
      <c r="F69" s="97"/>
      <c r="G69" s="97"/>
      <c r="H69" s="97"/>
      <c r="I69" s="100">
        <f t="shared" si="6"/>
        <v>7.3100616941281914E-4</v>
      </c>
      <c r="J69" s="100">
        <f t="shared" si="7"/>
        <v>6.8114511352418555E-2</v>
      </c>
      <c r="K69" s="97">
        <f t="shared" si="8"/>
        <v>207</v>
      </c>
      <c r="L69" s="101">
        <f t="shared" si="10"/>
        <v>7.9235359640493475E-4</v>
      </c>
      <c r="M69" s="98">
        <f t="shared" si="9"/>
        <v>48</v>
      </c>
      <c r="N69" s="98">
        <f t="shared" si="11"/>
        <v>0</v>
      </c>
    </row>
    <row r="70" spans="1:14">
      <c r="A70" s="102">
        <v>77</v>
      </c>
      <c r="B70" s="99" t="s">
        <v>68</v>
      </c>
      <c r="C70" s="97">
        <v>6700</v>
      </c>
      <c r="D70" s="97">
        <v>6113</v>
      </c>
      <c r="E70" s="97">
        <v>6103</v>
      </c>
      <c r="F70" s="97"/>
      <c r="G70" s="97"/>
      <c r="H70" s="97"/>
      <c r="I70" s="100">
        <f t="shared" si="6"/>
        <v>1.3744087036125802E-3</v>
      </c>
      <c r="J70" s="100">
        <f t="shared" si="7"/>
        <v>-8.9104477611940305E-2</v>
      </c>
      <c r="K70" s="97">
        <f t="shared" si="8"/>
        <v>-597</v>
      </c>
      <c r="L70" s="101">
        <f t="shared" si="10"/>
        <v>-2.2851937055736525E-3</v>
      </c>
      <c r="M70" s="98">
        <f t="shared" si="9"/>
        <v>-10</v>
      </c>
      <c r="N70" s="98">
        <f t="shared" si="11"/>
        <v>0</v>
      </c>
    </row>
    <row r="71" spans="1:14">
      <c r="A71" s="102">
        <v>78</v>
      </c>
      <c r="B71" s="99" t="s">
        <v>69</v>
      </c>
      <c r="C71" s="97">
        <v>19680</v>
      </c>
      <c r="D71" s="97">
        <v>19236</v>
      </c>
      <c r="E71" s="97">
        <v>20860</v>
      </c>
      <c r="F71" s="97"/>
      <c r="G71" s="97"/>
      <c r="H71" s="97"/>
      <c r="I71" s="100">
        <f t="shared" si="6"/>
        <v>4.697716788031857E-3</v>
      </c>
      <c r="J71" s="100">
        <f t="shared" si="7"/>
        <v>5.9959349593495935E-2</v>
      </c>
      <c r="K71" s="97">
        <f t="shared" si="8"/>
        <v>1180</v>
      </c>
      <c r="L71" s="101">
        <f t="shared" si="10"/>
        <v>4.5167982790232999E-3</v>
      </c>
      <c r="M71" s="98">
        <f t="shared" si="9"/>
        <v>1624</v>
      </c>
      <c r="N71" s="98">
        <f t="shared" si="11"/>
        <v>0</v>
      </c>
    </row>
    <row r="72" spans="1:14">
      <c r="A72" s="102">
        <v>79</v>
      </c>
      <c r="B72" s="99" t="s">
        <v>70</v>
      </c>
      <c r="C72" s="97">
        <v>19708</v>
      </c>
      <c r="D72" s="97">
        <v>20384</v>
      </c>
      <c r="E72" s="97">
        <v>22058</v>
      </c>
      <c r="F72" s="97"/>
      <c r="G72" s="97"/>
      <c r="H72" s="97"/>
      <c r="I72" s="100">
        <f t="shared" si="6"/>
        <v>4.9675089602304271E-3</v>
      </c>
      <c r="J72" s="100">
        <f t="shared" si="7"/>
        <v>0.11924091739395169</v>
      </c>
      <c r="K72" s="97">
        <f t="shared" si="8"/>
        <v>2350</v>
      </c>
      <c r="L72" s="101">
        <f t="shared" si="10"/>
        <v>8.9953186065294538E-3</v>
      </c>
      <c r="M72" s="98">
        <f t="shared" si="9"/>
        <v>1674</v>
      </c>
      <c r="N72" s="98">
        <f t="shared" si="11"/>
        <v>0</v>
      </c>
    </row>
    <row r="73" spans="1:14">
      <c r="A73" s="102">
        <v>80</v>
      </c>
      <c r="B73" s="99" t="s">
        <v>71</v>
      </c>
      <c r="C73" s="97">
        <v>42448</v>
      </c>
      <c r="D73" s="97">
        <v>43830</v>
      </c>
      <c r="E73" s="97">
        <v>44245</v>
      </c>
      <c r="F73" s="97"/>
      <c r="G73" s="97"/>
      <c r="H73" s="97"/>
      <c r="I73" s="100">
        <f t="shared" si="6"/>
        <v>9.9640689974338208E-3</v>
      </c>
      <c r="J73" s="100">
        <f t="shared" si="7"/>
        <v>4.2334150018846592E-2</v>
      </c>
      <c r="K73" s="97">
        <f t="shared" si="8"/>
        <v>1797</v>
      </c>
      <c r="L73" s="101">
        <f t="shared" si="10"/>
        <v>6.8785478876312459E-3</v>
      </c>
      <c r="M73" s="98">
        <f t="shared" si="9"/>
        <v>415</v>
      </c>
      <c r="N73" s="98">
        <f t="shared" si="11"/>
        <v>0</v>
      </c>
    </row>
    <row r="74" spans="1:14">
      <c r="A74" s="102">
        <v>81</v>
      </c>
      <c r="B74" s="99" t="s">
        <v>72</v>
      </c>
      <c r="C74" s="97">
        <v>257873</v>
      </c>
      <c r="D74" s="97">
        <v>308781</v>
      </c>
      <c r="E74" s="97">
        <v>312565</v>
      </c>
      <c r="F74" s="97"/>
      <c r="G74" s="97"/>
      <c r="H74" s="97"/>
      <c r="I74" s="100">
        <f t="shared" si="6"/>
        <v>7.0390309101206971E-2</v>
      </c>
      <c r="J74" s="100">
        <f t="shared" si="7"/>
        <v>0.21208889647229451</v>
      </c>
      <c r="K74" s="97">
        <f t="shared" si="8"/>
        <v>54692</v>
      </c>
      <c r="L74" s="101">
        <f t="shared" si="10"/>
        <v>0.20934977243757824</v>
      </c>
      <c r="M74" s="98">
        <f t="shared" si="9"/>
        <v>3784</v>
      </c>
      <c r="N74" s="98">
        <f t="shared" si="11"/>
        <v>0</v>
      </c>
    </row>
    <row r="75" spans="1:14">
      <c r="A75" s="102">
        <v>82</v>
      </c>
      <c r="B75" s="99" t="s">
        <v>73</v>
      </c>
      <c r="C75" s="97">
        <v>198908</v>
      </c>
      <c r="D75" s="97">
        <v>200150</v>
      </c>
      <c r="E75" s="97">
        <v>200215</v>
      </c>
      <c r="F75" s="97"/>
      <c r="G75" s="97"/>
      <c r="H75" s="97"/>
      <c r="I75" s="100">
        <f t="shared" si="6"/>
        <v>4.5088847877075663E-2</v>
      </c>
      <c r="J75" s="100">
        <f t="shared" si="7"/>
        <v>6.570876988356426E-3</v>
      </c>
      <c r="K75" s="97">
        <f t="shared" si="8"/>
        <v>1307</v>
      </c>
      <c r="L75" s="101">
        <f t="shared" si="10"/>
        <v>5.0029282632910619E-3</v>
      </c>
      <c r="M75" s="98">
        <f t="shared" si="9"/>
        <v>65</v>
      </c>
      <c r="N75" s="98">
        <f t="shared" si="11"/>
        <v>0</v>
      </c>
    </row>
    <row r="76" spans="1:14">
      <c r="A76" s="102">
        <v>84</v>
      </c>
      <c r="B76" s="99" t="s">
        <v>74</v>
      </c>
      <c r="C76" s="97">
        <v>37471</v>
      </c>
      <c r="D76" s="97">
        <v>50980</v>
      </c>
      <c r="E76" s="97">
        <v>51854</v>
      </c>
      <c r="F76" s="97"/>
      <c r="G76" s="97"/>
      <c r="H76" s="97"/>
      <c r="I76" s="100">
        <f t="shared" si="6"/>
        <v>1.1677632134544771E-2</v>
      </c>
      <c r="J76" s="100">
        <f t="shared" si="7"/>
        <v>0.38384350564436498</v>
      </c>
      <c r="K76" s="97">
        <f t="shared" si="8"/>
        <v>14383</v>
      </c>
      <c r="L76" s="101">
        <f t="shared" si="10"/>
        <v>5.5055177667111967E-2</v>
      </c>
      <c r="M76" s="98">
        <f t="shared" si="9"/>
        <v>874</v>
      </c>
      <c r="N76" s="98">
        <f t="shared" si="11"/>
        <v>0</v>
      </c>
    </row>
    <row r="77" spans="1:14">
      <c r="A77" s="102">
        <v>85</v>
      </c>
      <c r="B77" s="99" t="s">
        <v>75</v>
      </c>
      <c r="C77" s="97">
        <v>370155</v>
      </c>
      <c r="D77" s="97">
        <v>413905</v>
      </c>
      <c r="E77" s="97">
        <v>406989</v>
      </c>
      <c r="F77" s="97"/>
      <c r="G77" s="97"/>
      <c r="H77" s="97"/>
      <c r="I77" s="100">
        <f t="shared" si="6"/>
        <v>9.165479663683114E-2</v>
      </c>
      <c r="J77" s="100">
        <f t="shared" si="7"/>
        <v>9.9509664870121972E-2</v>
      </c>
      <c r="K77" s="97">
        <f t="shared" si="8"/>
        <v>36834</v>
      </c>
      <c r="L77" s="101">
        <f t="shared" si="10"/>
        <v>0.14099300661825781</v>
      </c>
      <c r="M77" s="98">
        <f t="shared" si="9"/>
        <v>-6916</v>
      </c>
      <c r="N77" s="98">
        <f t="shared" si="11"/>
        <v>0</v>
      </c>
    </row>
    <row r="78" spans="1:14">
      <c r="A78" s="102">
        <v>86</v>
      </c>
      <c r="B78" s="99" t="s">
        <v>76</v>
      </c>
      <c r="C78" s="97">
        <v>221642</v>
      </c>
      <c r="D78" s="97">
        <v>333794</v>
      </c>
      <c r="E78" s="97">
        <v>336197</v>
      </c>
      <c r="F78" s="97"/>
      <c r="G78" s="97"/>
      <c r="H78" s="97"/>
      <c r="I78" s="100">
        <f t="shared" si="6"/>
        <v>7.5712286240937024E-2</v>
      </c>
      <c r="J78" s="100">
        <f t="shared" si="7"/>
        <v>0.51684698748432156</v>
      </c>
      <c r="K78" s="97">
        <f t="shared" si="8"/>
        <v>114555</v>
      </c>
      <c r="L78" s="101">
        <f t="shared" si="10"/>
        <v>0.43849307360467299</v>
      </c>
      <c r="M78" s="98">
        <f t="shared" si="9"/>
        <v>2403</v>
      </c>
      <c r="N78" s="98">
        <f t="shared" si="11"/>
        <v>0</v>
      </c>
    </row>
    <row r="79" spans="1:14">
      <c r="A79" s="102">
        <v>87</v>
      </c>
      <c r="B79" s="99" t="s">
        <v>77</v>
      </c>
      <c r="C79" s="98">
        <v>21316</v>
      </c>
      <c r="D79" s="98">
        <v>23480</v>
      </c>
      <c r="E79" s="98">
        <v>23432</v>
      </c>
      <c r="F79" s="98"/>
      <c r="G79" s="98"/>
      <c r="H79" s="98"/>
      <c r="I79" s="100">
        <f t="shared" si="6"/>
        <v>5.2769367103145965E-3</v>
      </c>
      <c r="J79" s="100">
        <f t="shared" si="7"/>
        <v>9.92681553762432E-2</v>
      </c>
      <c r="K79" s="97">
        <f t="shared" si="8"/>
        <v>2116</v>
      </c>
      <c r="L79" s="101">
        <f t="shared" si="10"/>
        <v>8.099614541028222E-3</v>
      </c>
      <c r="M79" s="98">
        <f t="shared" si="9"/>
        <v>-48</v>
      </c>
      <c r="N79" s="98">
        <f t="shared" si="11"/>
        <v>0</v>
      </c>
    </row>
    <row r="80" spans="1:14">
      <c r="A80" s="102">
        <v>88</v>
      </c>
      <c r="B80" s="99" t="s">
        <v>78</v>
      </c>
      <c r="C80" s="98">
        <v>37084</v>
      </c>
      <c r="D80" s="98">
        <v>40088</v>
      </c>
      <c r="E80" s="98">
        <v>40202</v>
      </c>
      <c r="F80" s="98"/>
      <c r="G80" s="98"/>
      <c r="H80" s="98"/>
      <c r="I80" s="100">
        <f t="shared" si="6"/>
        <v>9.0535767168004183E-3</v>
      </c>
      <c r="J80" s="100">
        <f t="shared" si="7"/>
        <v>8.4079387336856867E-2</v>
      </c>
      <c r="K80" s="97">
        <f t="shared" si="8"/>
        <v>3118</v>
      </c>
      <c r="L80" s="101">
        <f t="shared" si="10"/>
        <v>1.1935065283046312E-2</v>
      </c>
      <c r="M80" s="98">
        <f t="shared" si="9"/>
        <v>114</v>
      </c>
      <c r="N80" s="98">
        <f t="shared" si="11"/>
        <v>0</v>
      </c>
    </row>
    <row r="81" spans="1:14">
      <c r="A81" s="102">
        <v>90</v>
      </c>
      <c r="B81" s="99" t="s">
        <v>79</v>
      </c>
      <c r="C81" s="98">
        <v>5089</v>
      </c>
      <c r="D81" s="98">
        <v>4937</v>
      </c>
      <c r="E81" s="98">
        <v>5509</v>
      </c>
      <c r="F81" s="98"/>
      <c r="G81" s="98"/>
      <c r="H81" s="98"/>
      <c r="I81" s="100">
        <f t="shared" si="6"/>
        <v>1.2406386282486817E-3</v>
      </c>
      <c r="J81" s="100">
        <f t="shared" si="7"/>
        <v>8.2530949105914714E-2</v>
      </c>
      <c r="K81" s="97">
        <f t="shared" si="8"/>
        <v>420</v>
      </c>
      <c r="L81" s="101">
        <f t="shared" si="10"/>
        <v>1.6076739637201575E-3</v>
      </c>
      <c r="M81" s="98">
        <f t="shared" si="9"/>
        <v>572</v>
      </c>
      <c r="N81" s="98">
        <f t="shared" si="11"/>
        <v>0</v>
      </c>
    </row>
    <row r="82" spans="1:14">
      <c r="A82" s="102">
        <v>91</v>
      </c>
      <c r="B82" s="99" t="s">
        <v>80</v>
      </c>
      <c r="C82" s="98">
        <v>1543</v>
      </c>
      <c r="D82" s="98">
        <v>1700</v>
      </c>
      <c r="E82" s="98">
        <v>1717</v>
      </c>
      <c r="F82" s="98"/>
      <c r="G82" s="98"/>
      <c r="H82" s="98"/>
      <c r="I82" s="100">
        <f t="shared" si="6"/>
        <v>3.8667208653167301E-4</v>
      </c>
      <c r="J82" s="100">
        <f t="shared" si="7"/>
        <v>0.11276733635774465</v>
      </c>
      <c r="K82" s="97">
        <f t="shared" si="8"/>
        <v>174</v>
      </c>
      <c r="L82" s="101">
        <f t="shared" si="10"/>
        <v>6.6603635639835099E-4</v>
      </c>
      <c r="M82" s="98">
        <f t="shared" si="9"/>
        <v>17</v>
      </c>
      <c r="N82" s="98">
        <f t="shared" si="11"/>
        <v>0</v>
      </c>
    </row>
    <row r="83" spans="1:14">
      <c r="A83" s="102">
        <v>92</v>
      </c>
      <c r="B83" s="99" t="s">
        <v>81</v>
      </c>
      <c r="C83" s="98">
        <v>1898</v>
      </c>
      <c r="D83" s="98">
        <v>1828</v>
      </c>
      <c r="E83" s="98">
        <v>1791</v>
      </c>
      <c r="F83" s="98"/>
      <c r="G83" s="98"/>
      <c r="H83" s="98"/>
      <c r="I83" s="100">
        <f t="shared" si="6"/>
        <v>4.0333704541539099E-4</v>
      </c>
      <c r="J83" s="100">
        <f t="shared" si="7"/>
        <v>-5.6375131717597469E-2</v>
      </c>
      <c r="K83" s="97">
        <f t="shared" si="8"/>
        <v>-107</v>
      </c>
      <c r="L83" s="101">
        <f t="shared" si="10"/>
        <v>-4.0957408123346869E-4</v>
      </c>
      <c r="M83" s="98">
        <f t="shared" si="9"/>
        <v>-37</v>
      </c>
      <c r="N83" s="98">
        <f t="shared" si="11"/>
        <v>0</v>
      </c>
    </row>
    <row r="84" spans="1:14">
      <c r="A84" s="102">
        <v>93</v>
      </c>
      <c r="B84" s="99" t="s">
        <v>82</v>
      </c>
      <c r="C84" s="98">
        <v>16272</v>
      </c>
      <c r="D84" s="98">
        <v>17666</v>
      </c>
      <c r="E84" s="98">
        <v>17812</v>
      </c>
      <c r="F84" s="98"/>
      <c r="G84" s="98"/>
      <c r="H84" s="98"/>
      <c r="I84" s="100">
        <f t="shared" si="6"/>
        <v>4.0113006437403377E-3</v>
      </c>
      <c r="J84" s="100">
        <f t="shared" si="7"/>
        <v>9.4641101278269427E-2</v>
      </c>
      <c r="K84" s="97">
        <f t="shared" si="8"/>
        <v>1540</v>
      </c>
      <c r="L84" s="101">
        <f t="shared" si="10"/>
        <v>5.8948045336405779E-3</v>
      </c>
      <c r="M84" s="98">
        <f t="shared" si="9"/>
        <v>146</v>
      </c>
      <c r="N84" s="98">
        <f t="shared" si="11"/>
        <v>0</v>
      </c>
    </row>
    <row r="85" spans="1:14">
      <c r="A85" s="102">
        <v>94</v>
      </c>
      <c r="B85" s="99" t="s">
        <v>83</v>
      </c>
      <c r="C85" s="98">
        <v>23674</v>
      </c>
      <c r="D85" s="98">
        <v>26331</v>
      </c>
      <c r="E85" s="98">
        <v>26675</v>
      </c>
      <c r="F85" s="98"/>
      <c r="G85" s="98"/>
      <c r="H85" s="98"/>
      <c r="I85" s="100">
        <f t="shared" si="6"/>
        <v>6.0072672732861838E-3</v>
      </c>
      <c r="J85" s="100">
        <f t="shared" si="7"/>
        <v>0.12676353805862972</v>
      </c>
      <c r="K85" s="97">
        <f t="shared" si="8"/>
        <v>3001</v>
      </c>
      <c r="L85" s="101">
        <f t="shared" si="10"/>
        <v>1.1487213250295697E-2</v>
      </c>
      <c r="M85" s="98">
        <f t="shared" si="9"/>
        <v>344</v>
      </c>
      <c r="N85" s="98">
        <f t="shared" si="11"/>
        <v>0</v>
      </c>
    </row>
    <row r="86" spans="1:14">
      <c r="A86" s="102">
        <v>95</v>
      </c>
      <c r="B86" s="99" t="s">
        <v>84</v>
      </c>
      <c r="C86" s="98">
        <v>12978</v>
      </c>
      <c r="D86" s="98">
        <v>12258</v>
      </c>
      <c r="E86" s="98">
        <v>12096</v>
      </c>
      <c r="F86" s="98"/>
      <c r="G86" s="98"/>
      <c r="H86" s="98"/>
      <c r="I86" s="100">
        <f t="shared" si="6"/>
        <v>2.7240451710466608E-3</v>
      </c>
      <c r="J86" s="100">
        <f t="shared" si="7"/>
        <v>-6.7961165048543687E-2</v>
      </c>
      <c r="K86" s="97">
        <f t="shared" si="8"/>
        <v>-882</v>
      </c>
      <c r="L86" s="101">
        <f t="shared" si="10"/>
        <v>-3.376115323812331E-3</v>
      </c>
      <c r="M86" s="98">
        <f t="shared" si="9"/>
        <v>-162</v>
      </c>
      <c r="N86" s="98">
        <f t="shared" si="11"/>
        <v>0</v>
      </c>
    </row>
    <row r="87" spans="1:14">
      <c r="A87" s="102">
        <v>96</v>
      </c>
      <c r="B87" s="99" t="s">
        <v>85</v>
      </c>
      <c r="C87" s="98">
        <v>51689</v>
      </c>
      <c r="D87" s="98">
        <v>53568</v>
      </c>
      <c r="E87" s="98">
        <v>54660</v>
      </c>
      <c r="F87" s="98"/>
      <c r="G87" s="98"/>
      <c r="H87" s="98"/>
      <c r="I87" s="100">
        <f t="shared" si="6"/>
        <v>1.2309549359243591E-2</v>
      </c>
      <c r="J87" s="100">
        <f t="shared" si="7"/>
        <v>5.7478380313025983E-2</v>
      </c>
      <c r="K87" s="97">
        <f t="shared" si="8"/>
        <v>2971</v>
      </c>
      <c r="L87" s="101">
        <f t="shared" si="10"/>
        <v>1.1372379395744257E-2</v>
      </c>
      <c r="M87" s="98">
        <f t="shared" si="9"/>
        <v>1092</v>
      </c>
      <c r="N87" s="98">
        <f t="shared" si="11"/>
        <v>0</v>
      </c>
    </row>
    <row r="88" spans="1:14">
      <c r="A88" s="102">
        <v>97</v>
      </c>
      <c r="B88" s="99" t="s">
        <v>86</v>
      </c>
      <c r="C88" s="98">
        <v>13784</v>
      </c>
      <c r="D88" s="98">
        <v>11049</v>
      </c>
      <c r="E88" s="98">
        <v>10827</v>
      </c>
      <c r="F88" s="98"/>
      <c r="G88" s="98"/>
      <c r="H88" s="98"/>
      <c r="I88" s="100">
        <f t="shared" si="6"/>
        <v>2.4382636464056048E-3</v>
      </c>
      <c r="J88" s="100">
        <f t="shared" si="7"/>
        <v>-0.21452408589669181</v>
      </c>
      <c r="K88" s="97">
        <f t="shared" si="8"/>
        <v>-2957</v>
      </c>
      <c r="L88" s="101">
        <f t="shared" si="10"/>
        <v>-1.1318790263620253E-2</v>
      </c>
      <c r="M88" s="98">
        <f t="shared" si="9"/>
        <v>-222</v>
      </c>
      <c r="N88" s="98">
        <f t="shared" si="11"/>
        <v>0</v>
      </c>
    </row>
    <row r="89" spans="1:14">
      <c r="A89" s="102">
        <v>98</v>
      </c>
      <c r="B89" s="99" t="s">
        <v>87</v>
      </c>
      <c r="C89" s="98">
        <v>749</v>
      </c>
      <c r="D89" s="98">
        <v>744</v>
      </c>
      <c r="E89" s="98">
        <v>714</v>
      </c>
      <c r="F89" s="98"/>
      <c r="G89" s="98"/>
      <c r="H89" s="98"/>
      <c r="I89" s="100">
        <f t="shared" si="6"/>
        <v>1.6079433301317096E-4</v>
      </c>
      <c r="J89" s="100">
        <f t="shared" si="7"/>
        <v>-4.6728971962616821E-2</v>
      </c>
      <c r="K89" s="97">
        <f t="shared" si="8"/>
        <v>-35</v>
      </c>
      <c r="L89" s="101">
        <f t="shared" si="10"/>
        <v>-1.3397283031001312E-4</v>
      </c>
      <c r="M89" s="98">
        <f t="shared" si="9"/>
        <v>-30</v>
      </c>
      <c r="N89" s="98">
        <f t="shared" si="11"/>
        <v>0</v>
      </c>
    </row>
    <row r="90" spans="1:14">
      <c r="A90" s="102">
        <v>99</v>
      </c>
      <c r="B90" s="99" t="s">
        <v>88</v>
      </c>
      <c r="C90" s="98">
        <v>1774</v>
      </c>
      <c r="D90" s="98">
        <v>1919</v>
      </c>
      <c r="E90" s="98">
        <v>1922</v>
      </c>
      <c r="F90" s="98"/>
      <c r="G90" s="98"/>
      <c r="H90" s="98"/>
      <c r="I90" s="100">
        <f t="shared" si="6"/>
        <v>4.3283852668251342E-4</v>
      </c>
      <c r="J90" s="100">
        <f t="shared" si="7"/>
        <v>8.3427282976324693E-2</v>
      </c>
      <c r="K90" s="97">
        <f t="shared" si="8"/>
        <v>148</v>
      </c>
      <c r="L90" s="101">
        <f t="shared" si="10"/>
        <v>5.6651368245376975E-4</v>
      </c>
      <c r="M90" s="98">
        <f t="shared" si="9"/>
        <v>3</v>
      </c>
      <c r="N90" s="98">
        <f t="shared" si="11"/>
        <v>0</v>
      </c>
    </row>
    <row r="91" spans="1:14">
      <c r="A91" s="102"/>
      <c r="B91" s="99" t="s">
        <v>285</v>
      </c>
      <c r="C91" s="98">
        <v>41054</v>
      </c>
      <c r="D91" s="98">
        <v>46355</v>
      </c>
      <c r="E91" s="98">
        <v>46403</v>
      </c>
      <c r="F91" s="98"/>
      <c r="G91" s="98"/>
      <c r="H91" s="98"/>
      <c r="I91" s="100">
        <f>E91/$E$92</f>
        <v>1.0450055230826571E-2</v>
      </c>
      <c r="J91" s="100">
        <f>(E91-C91)/C91</f>
        <v>0.13029181078579433</v>
      </c>
      <c r="K91" s="97">
        <f>E91-C91</f>
        <v>5349</v>
      </c>
      <c r="L91" s="101">
        <f>K91/$K$92</f>
        <v>2.0474876266521721E-2</v>
      </c>
      <c r="M91" s="98">
        <f>E91-D91</f>
        <v>48</v>
      </c>
      <c r="N91" s="98">
        <f>H91-G91</f>
        <v>0</v>
      </c>
    </row>
    <row r="92" spans="1:14" s="110" customFormat="1">
      <c r="A92" s="185" t="s">
        <v>89</v>
      </c>
      <c r="B92" s="185"/>
      <c r="C92" s="64">
        <v>4179208</v>
      </c>
      <c r="D92" s="64">
        <v>4403158</v>
      </c>
      <c r="E92" s="64">
        <v>4440455</v>
      </c>
      <c r="F92" s="64"/>
      <c r="G92" s="64"/>
      <c r="H92" s="64"/>
      <c r="I92" s="100">
        <f t="shared" si="6"/>
        <v>1</v>
      </c>
      <c r="J92" s="100">
        <f t="shared" si="7"/>
        <v>6.2511126510094731E-2</v>
      </c>
      <c r="K92" s="97">
        <f t="shared" si="8"/>
        <v>261247</v>
      </c>
      <c r="L92" s="101">
        <f t="shared" si="10"/>
        <v>1</v>
      </c>
      <c r="M92" s="97">
        <f t="shared" si="9"/>
        <v>37297</v>
      </c>
      <c r="N92" s="98">
        <f t="shared" si="11"/>
        <v>0</v>
      </c>
    </row>
    <row r="93" spans="1:14" s="8" customFormat="1">
      <c r="C93" s="140"/>
      <c r="D93" s="139"/>
      <c r="E93" s="141"/>
      <c r="F93" s="168"/>
      <c r="G93" s="168"/>
      <c r="H93" s="168"/>
      <c r="K93" s="17"/>
      <c r="L93" s="17"/>
    </row>
    <row r="94" spans="1:14">
      <c r="C94" s="140"/>
      <c r="D94" s="139"/>
      <c r="E94" s="141"/>
      <c r="F94" s="141"/>
      <c r="G94" s="141"/>
      <c r="H94" s="141"/>
      <c r="I94" s="12"/>
    </row>
    <row r="95" spans="1:14">
      <c r="E95" s="141"/>
      <c r="F95" s="141"/>
      <c r="H95" s="141"/>
    </row>
    <row r="97" spans="5:8">
      <c r="E97" s="141"/>
      <c r="G97" s="159"/>
      <c r="H97" s="159"/>
    </row>
  </sheetData>
  <mergeCells count="3">
    <mergeCell ref="A92:B92"/>
    <mergeCell ref="C1:E1"/>
    <mergeCell ref="F1:H1"/>
  </mergeCells>
  <pageMargins left="0.7" right="0.7" top="0.75" bottom="0.75" header="0.3" footer="0.3"/>
  <pageSetup paperSize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30"/>
  <sheetViews>
    <sheetView topLeftCell="B1" zoomScale="60" zoomScaleNormal="60" workbookViewId="0">
      <pane ySplit="2" topLeftCell="A3" activePane="bottomLeft" state="frozen"/>
      <selection pane="bottomLeft" activeCell="T9" sqref="T9"/>
    </sheetView>
  </sheetViews>
  <sheetFormatPr defaultColWidth="8.85546875" defaultRowHeight="15"/>
  <cols>
    <col min="1" max="1" width="13.7109375" style="6" bestFit="1" customWidth="1"/>
    <col min="2" max="2" width="34.42578125" style="6" bestFit="1" customWidth="1"/>
    <col min="3" max="5" width="12" style="6" bestFit="1" customWidth="1"/>
    <col min="6" max="8" width="12" style="6" customWidth="1"/>
    <col min="9" max="9" width="22.5703125" style="6" customWidth="1"/>
    <col min="10" max="10" width="28.42578125" style="6" customWidth="1"/>
    <col min="11" max="11" width="26.7109375" style="6" customWidth="1"/>
    <col min="12" max="12" width="20.28515625" style="6" customWidth="1"/>
    <col min="13" max="14" width="29" style="6" customWidth="1"/>
    <col min="15" max="16384" width="8.85546875" style="6"/>
  </cols>
  <sheetData>
    <row r="1" spans="1:14" ht="15.75" thickBot="1">
      <c r="C1" s="186" t="s">
        <v>281</v>
      </c>
      <c r="D1" s="186"/>
      <c r="E1" s="187"/>
      <c r="F1" s="188" t="s">
        <v>280</v>
      </c>
      <c r="G1" s="186"/>
      <c r="H1" s="187"/>
    </row>
    <row r="2" spans="1:14" ht="45">
      <c r="A2" s="95" t="s">
        <v>1</v>
      </c>
      <c r="B2" s="94" t="s">
        <v>90</v>
      </c>
      <c r="C2" s="93">
        <v>43221</v>
      </c>
      <c r="D2" s="93">
        <v>43556</v>
      </c>
      <c r="E2" s="93">
        <v>43586</v>
      </c>
      <c r="F2" s="93">
        <v>43221</v>
      </c>
      <c r="G2" s="93">
        <v>43556</v>
      </c>
      <c r="H2" s="93">
        <v>43586</v>
      </c>
      <c r="I2" s="92" t="s">
        <v>327</v>
      </c>
      <c r="J2" s="92" t="s">
        <v>305</v>
      </c>
      <c r="K2" s="92" t="s">
        <v>306</v>
      </c>
      <c r="L2" s="92" t="s">
        <v>307</v>
      </c>
      <c r="M2" s="96" t="s">
        <v>308</v>
      </c>
      <c r="N2" s="161" t="s">
        <v>309</v>
      </c>
    </row>
    <row r="3" spans="1:14">
      <c r="A3" s="102">
        <v>10</v>
      </c>
      <c r="B3" s="99" t="s">
        <v>9</v>
      </c>
      <c r="C3" s="97">
        <v>140790</v>
      </c>
      <c r="D3" s="97">
        <v>138887</v>
      </c>
      <c r="E3" s="97">
        <v>141320</v>
      </c>
      <c r="F3" s="97"/>
      <c r="G3" s="97"/>
      <c r="H3" s="97"/>
      <c r="I3" s="100">
        <f t="shared" ref="I3:I27" si="0">E3/$E$27</f>
        <v>0.15467579048063104</v>
      </c>
      <c r="J3" s="100">
        <f t="shared" ref="J3:J27" si="1">(E3-C3)/C3</f>
        <v>3.7644719085162298E-3</v>
      </c>
      <c r="K3" s="97">
        <f t="shared" ref="K3:K27" si="2">E3-C3</f>
        <v>530</v>
      </c>
      <c r="L3" s="101">
        <f t="shared" ref="L3:L27" si="3">K3/$K$27</f>
        <v>0.26044226044226043</v>
      </c>
      <c r="M3" s="98">
        <f t="shared" ref="M3:M27" si="4">E3-D3</f>
        <v>2433</v>
      </c>
      <c r="N3" s="98">
        <f>H3-G3</f>
        <v>0</v>
      </c>
    </row>
    <row r="4" spans="1:14">
      <c r="A4" s="102">
        <v>11</v>
      </c>
      <c r="B4" s="99" t="s">
        <v>10</v>
      </c>
      <c r="C4" s="97">
        <v>2665</v>
      </c>
      <c r="D4" s="97">
        <v>2670</v>
      </c>
      <c r="E4" s="97">
        <v>2655</v>
      </c>
      <c r="F4" s="97"/>
      <c r="G4" s="97"/>
      <c r="H4" s="97"/>
      <c r="I4" s="100">
        <f t="shared" si="0"/>
        <v>2.9059172355369051E-3</v>
      </c>
      <c r="J4" s="100">
        <f t="shared" si="1"/>
        <v>-3.7523452157598499E-3</v>
      </c>
      <c r="K4" s="97">
        <f t="shared" si="2"/>
        <v>-10</v>
      </c>
      <c r="L4" s="101">
        <f t="shared" si="3"/>
        <v>-4.9140049140049139E-3</v>
      </c>
      <c r="M4" s="98">
        <f t="shared" si="4"/>
        <v>-15</v>
      </c>
      <c r="N4" s="98">
        <f t="shared" ref="N4:N27" si="5">H4-G4</f>
        <v>0</v>
      </c>
    </row>
    <row r="5" spans="1:14">
      <c r="A5" s="102">
        <v>12</v>
      </c>
      <c r="B5" s="99" t="s">
        <v>11</v>
      </c>
      <c r="C5" s="97">
        <v>1620</v>
      </c>
      <c r="D5" s="97">
        <v>1785</v>
      </c>
      <c r="E5" s="97">
        <v>1762</v>
      </c>
      <c r="F5" s="97"/>
      <c r="G5" s="97"/>
      <c r="H5" s="97"/>
      <c r="I5" s="100">
        <f t="shared" si="0"/>
        <v>1.9285220975578255E-3</v>
      </c>
      <c r="J5" s="100">
        <f t="shared" si="1"/>
        <v>8.7654320987654327E-2</v>
      </c>
      <c r="K5" s="97">
        <f t="shared" si="2"/>
        <v>142</v>
      </c>
      <c r="L5" s="101">
        <f t="shared" si="3"/>
        <v>6.9778869778869781E-2</v>
      </c>
      <c r="M5" s="98">
        <f t="shared" si="4"/>
        <v>-23</v>
      </c>
      <c r="N5" s="98">
        <f t="shared" si="5"/>
        <v>0</v>
      </c>
    </row>
    <row r="6" spans="1:14">
      <c r="A6" s="102">
        <v>13</v>
      </c>
      <c r="B6" s="99" t="s">
        <v>12</v>
      </c>
      <c r="C6" s="97">
        <v>120006</v>
      </c>
      <c r="D6" s="97">
        <v>115466</v>
      </c>
      <c r="E6" s="97">
        <v>114801</v>
      </c>
      <c r="F6" s="97"/>
      <c r="G6" s="97"/>
      <c r="H6" s="97"/>
      <c r="I6" s="100">
        <f t="shared" si="0"/>
        <v>0.12565054785569577</v>
      </c>
      <c r="J6" s="100">
        <f t="shared" si="1"/>
        <v>-4.3372831358432076E-2</v>
      </c>
      <c r="K6" s="97">
        <f t="shared" si="2"/>
        <v>-5205</v>
      </c>
      <c r="L6" s="101">
        <f t="shared" si="3"/>
        <v>-2.5577395577395579</v>
      </c>
      <c r="M6" s="98">
        <f t="shared" si="4"/>
        <v>-665</v>
      </c>
      <c r="N6" s="98">
        <f t="shared" si="5"/>
        <v>0</v>
      </c>
    </row>
    <row r="7" spans="1:14">
      <c r="A7" s="102">
        <v>14</v>
      </c>
      <c r="B7" s="99" t="s">
        <v>13</v>
      </c>
      <c r="C7" s="97">
        <v>258652</v>
      </c>
      <c r="D7" s="97">
        <v>280304</v>
      </c>
      <c r="E7" s="97">
        <v>278167</v>
      </c>
      <c r="F7" s="97"/>
      <c r="G7" s="97"/>
      <c r="H7" s="97"/>
      <c r="I7" s="100">
        <f t="shared" si="0"/>
        <v>0.30445584921189994</v>
      </c>
      <c r="J7" s="100">
        <f t="shared" si="1"/>
        <v>7.5448865657331082E-2</v>
      </c>
      <c r="K7" s="97">
        <f t="shared" si="2"/>
        <v>19515</v>
      </c>
      <c r="L7" s="101">
        <f t="shared" si="3"/>
        <v>9.5896805896805901</v>
      </c>
      <c r="M7" s="98">
        <f t="shared" si="4"/>
        <v>-2137</v>
      </c>
      <c r="N7" s="98">
        <f t="shared" si="5"/>
        <v>0</v>
      </c>
    </row>
    <row r="8" spans="1:14">
      <c r="A8" s="102">
        <v>15</v>
      </c>
      <c r="B8" s="99" t="s">
        <v>14</v>
      </c>
      <c r="C8" s="97">
        <v>14967</v>
      </c>
      <c r="D8" s="97">
        <v>14428</v>
      </c>
      <c r="E8" s="97">
        <v>14440</v>
      </c>
      <c r="F8" s="97"/>
      <c r="G8" s="97"/>
      <c r="H8" s="97"/>
      <c r="I8" s="100">
        <f t="shared" si="0"/>
        <v>1.5804687337534054E-2</v>
      </c>
      <c r="J8" s="100">
        <f t="shared" si="1"/>
        <v>-3.5210797086924567E-2</v>
      </c>
      <c r="K8" s="97">
        <f t="shared" si="2"/>
        <v>-527</v>
      </c>
      <c r="L8" s="101">
        <f t="shared" si="3"/>
        <v>-0.25896805896805897</v>
      </c>
      <c r="M8" s="98">
        <f t="shared" si="4"/>
        <v>12</v>
      </c>
      <c r="N8" s="98">
        <f t="shared" si="5"/>
        <v>0</v>
      </c>
    </row>
    <row r="9" spans="1:14">
      <c r="A9" s="102">
        <v>16</v>
      </c>
      <c r="B9" s="99" t="s">
        <v>15</v>
      </c>
      <c r="C9" s="97">
        <v>8590</v>
      </c>
      <c r="D9" s="97">
        <v>7900</v>
      </c>
      <c r="E9" s="97">
        <v>7913</v>
      </c>
      <c r="F9" s="97"/>
      <c r="G9" s="97"/>
      <c r="H9" s="97"/>
      <c r="I9" s="100">
        <f t="shared" si="0"/>
        <v>8.660837320076659E-3</v>
      </c>
      <c r="J9" s="100">
        <f t="shared" si="1"/>
        <v>-7.881257275902212E-2</v>
      </c>
      <c r="K9" s="97">
        <f t="shared" si="2"/>
        <v>-677</v>
      </c>
      <c r="L9" s="101">
        <f t="shared" si="3"/>
        <v>-0.33267813267813268</v>
      </c>
      <c r="M9" s="98">
        <f t="shared" si="4"/>
        <v>13</v>
      </c>
      <c r="N9" s="98">
        <f t="shared" si="5"/>
        <v>0</v>
      </c>
    </row>
    <row r="10" spans="1:14">
      <c r="A10" s="102">
        <v>17</v>
      </c>
      <c r="B10" s="99" t="s">
        <v>16</v>
      </c>
      <c r="C10" s="97">
        <v>10517</v>
      </c>
      <c r="D10" s="97">
        <v>10690</v>
      </c>
      <c r="E10" s="97">
        <v>10789</v>
      </c>
      <c r="F10" s="97"/>
      <c r="G10" s="97"/>
      <c r="H10" s="97"/>
      <c r="I10" s="100">
        <f t="shared" si="0"/>
        <v>1.1808640698383303E-2</v>
      </c>
      <c r="J10" s="100">
        <f t="shared" si="1"/>
        <v>2.5862888656460969E-2</v>
      </c>
      <c r="K10" s="97">
        <f t="shared" si="2"/>
        <v>272</v>
      </c>
      <c r="L10" s="101">
        <f t="shared" si="3"/>
        <v>0.13366093366093365</v>
      </c>
      <c r="M10" s="98">
        <f t="shared" si="4"/>
        <v>99</v>
      </c>
      <c r="N10" s="98">
        <f t="shared" si="5"/>
        <v>0</v>
      </c>
    </row>
    <row r="11" spans="1:14">
      <c r="A11" s="102">
        <v>18</v>
      </c>
      <c r="B11" s="99" t="s">
        <v>17</v>
      </c>
      <c r="C11" s="97">
        <v>12596</v>
      </c>
      <c r="D11" s="97">
        <v>11567</v>
      </c>
      <c r="E11" s="97">
        <v>11508</v>
      </c>
      <c r="F11" s="97"/>
      <c r="G11" s="97"/>
      <c r="H11" s="97"/>
      <c r="I11" s="100">
        <f t="shared" si="0"/>
        <v>1.2595591542959963E-2</v>
      </c>
      <c r="J11" s="100">
        <f t="shared" si="1"/>
        <v>-8.6376627500793904E-2</v>
      </c>
      <c r="K11" s="97">
        <f t="shared" si="2"/>
        <v>-1088</v>
      </c>
      <c r="L11" s="101">
        <f t="shared" si="3"/>
        <v>-0.5346437346437346</v>
      </c>
      <c r="M11" s="98">
        <f t="shared" si="4"/>
        <v>-59</v>
      </c>
      <c r="N11" s="98">
        <f t="shared" si="5"/>
        <v>0</v>
      </c>
    </row>
    <row r="12" spans="1:14">
      <c r="A12" s="102">
        <v>19</v>
      </c>
      <c r="B12" s="99" t="s">
        <v>18</v>
      </c>
      <c r="C12" s="97">
        <v>1080</v>
      </c>
      <c r="D12" s="97">
        <v>1030</v>
      </c>
      <c r="E12" s="97">
        <v>1050</v>
      </c>
      <c r="F12" s="97"/>
      <c r="G12" s="97"/>
      <c r="H12" s="97"/>
      <c r="I12" s="100">
        <f t="shared" si="0"/>
        <v>1.1492328050145952E-3</v>
      </c>
      <c r="J12" s="100">
        <f t="shared" si="1"/>
        <v>-2.7777777777777776E-2</v>
      </c>
      <c r="K12" s="97">
        <f t="shared" si="2"/>
        <v>-30</v>
      </c>
      <c r="L12" s="101">
        <f t="shared" si="3"/>
        <v>-1.4742014742014743E-2</v>
      </c>
      <c r="M12" s="98">
        <f t="shared" si="4"/>
        <v>20</v>
      </c>
      <c r="N12" s="98">
        <f t="shared" si="5"/>
        <v>0</v>
      </c>
    </row>
    <row r="13" spans="1:14">
      <c r="A13" s="102">
        <v>20</v>
      </c>
      <c r="B13" s="99" t="s">
        <v>19</v>
      </c>
      <c r="C13" s="97">
        <v>19055</v>
      </c>
      <c r="D13" s="97">
        <v>19293</v>
      </c>
      <c r="E13" s="97">
        <v>19470</v>
      </c>
      <c r="F13" s="97"/>
      <c r="G13" s="97"/>
      <c r="H13" s="97"/>
      <c r="I13" s="100">
        <f t="shared" si="0"/>
        <v>2.1310059727270639E-2</v>
      </c>
      <c r="J13" s="100">
        <f t="shared" si="1"/>
        <v>2.177906061401207E-2</v>
      </c>
      <c r="K13" s="97">
        <f t="shared" si="2"/>
        <v>415</v>
      </c>
      <c r="L13" s="101">
        <f t="shared" si="3"/>
        <v>0.20393120393120392</v>
      </c>
      <c r="M13" s="98">
        <f t="shared" si="4"/>
        <v>177</v>
      </c>
      <c r="N13" s="98">
        <f t="shared" si="5"/>
        <v>0</v>
      </c>
    </row>
    <row r="14" spans="1:14">
      <c r="A14" s="102">
        <v>21</v>
      </c>
      <c r="B14" s="99" t="s">
        <v>20</v>
      </c>
      <c r="C14" s="97">
        <v>9376</v>
      </c>
      <c r="D14" s="97">
        <v>9816</v>
      </c>
      <c r="E14" s="97">
        <v>9795</v>
      </c>
      <c r="F14" s="97"/>
      <c r="G14" s="97"/>
      <c r="H14" s="97"/>
      <c r="I14" s="100">
        <f t="shared" si="0"/>
        <v>1.0720700309636153E-2</v>
      </c>
      <c r="J14" s="100">
        <f t="shared" si="1"/>
        <v>4.4688566552901023E-2</v>
      </c>
      <c r="K14" s="97">
        <f t="shared" si="2"/>
        <v>419</v>
      </c>
      <c r="L14" s="101">
        <f t="shared" si="3"/>
        <v>0.2058968058968059</v>
      </c>
      <c r="M14" s="98">
        <f t="shared" si="4"/>
        <v>-21</v>
      </c>
      <c r="N14" s="98">
        <f t="shared" si="5"/>
        <v>0</v>
      </c>
    </row>
    <row r="15" spans="1:14">
      <c r="A15" s="102">
        <v>22</v>
      </c>
      <c r="B15" s="99" t="s">
        <v>21</v>
      </c>
      <c r="C15" s="97">
        <v>44713</v>
      </c>
      <c r="D15" s="97">
        <v>43307</v>
      </c>
      <c r="E15" s="97">
        <v>43313</v>
      </c>
      <c r="F15" s="97"/>
      <c r="G15" s="97"/>
      <c r="H15" s="97"/>
      <c r="I15" s="100">
        <f t="shared" si="0"/>
        <v>4.740640046056873E-2</v>
      </c>
      <c r="J15" s="100">
        <f t="shared" si="1"/>
        <v>-3.1310804464026121E-2</v>
      </c>
      <c r="K15" s="97">
        <f t="shared" si="2"/>
        <v>-1400</v>
      </c>
      <c r="L15" s="101">
        <f t="shared" si="3"/>
        <v>-0.68796068796068799</v>
      </c>
      <c r="M15" s="98">
        <f t="shared" si="4"/>
        <v>6</v>
      </c>
      <c r="N15" s="98">
        <f t="shared" si="5"/>
        <v>0</v>
      </c>
    </row>
    <row r="16" spans="1:14">
      <c r="A16" s="102">
        <v>23</v>
      </c>
      <c r="B16" s="99" t="s">
        <v>22</v>
      </c>
      <c r="C16" s="97">
        <v>30261</v>
      </c>
      <c r="D16" s="97">
        <v>27900</v>
      </c>
      <c r="E16" s="97">
        <v>28049</v>
      </c>
      <c r="F16" s="97"/>
      <c r="G16" s="97"/>
      <c r="H16" s="97"/>
      <c r="I16" s="100">
        <f t="shared" si="0"/>
        <v>3.0699838997956554E-2</v>
      </c>
      <c r="J16" s="100">
        <f t="shared" si="1"/>
        <v>-7.3097386074485307E-2</v>
      </c>
      <c r="K16" s="97">
        <f t="shared" si="2"/>
        <v>-2212</v>
      </c>
      <c r="L16" s="101">
        <f t="shared" si="3"/>
        <v>-1.086977886977887</v>
      </c>
      <c r="M16" s="98">
        <f t="shared" si="4"/>
        <v>149</v>
      </c>
      <c r="N16" s="98">
        <f t="shared" si="5"/>
        <v>0</v>
      </c>
    </row>
    <row r="17" spans="1:14">
      <c r="A17" s="102">
        <v>24</v>
      </c>
      <c r="B17" s="99" t="s">
        <v>23</v>
      </c>
      <c r="C17" s="97">
        <v>12186</v>
      </c>
      <c r="D17" s="97">
        <v>11819</v>
      </c>
      <c r="E17" s="97">
        <v>11750</v>
      </c>
      <c r="F17" s="97"/>
      <c r="G17" s="97"/>
      <c r="H17" s="97"/>
      <c r="I17" s="100">
        <f t="shared" si="0"/>
        <v>1.2860462341829994E-2</v>
      </c>
      <c r="J17" s="100">
        <f t="shared" si="1"/>
        <v>-3.577876251436074E-2</v>
      </c>
      <c r="K17" s="97">
        <f t="shared" si="2"/>
        <v>-436</v>
      </c>
      <c r="L17" s="101">
        <f t="shared" si="3"/>
        <v>-0.21425061425061426</v>
      </c>
      <c r="M17" s="98">
        <f t="shared" si="4"/>
        <v>-69</v>
      </c>
      <c r="N17" s="98">
        <f t="shared" si="5"/>
        <v>0</v>
      </c>
    </row>
    <row r="18" spans="1:14">
      <c r="A18" s="102">
        <v>25</v>
      </c>
      <c r="B18" s="99" t="s">
        <v>24</v>
      </c>
      <c r="C18" s="97">
        <v>57822</v>
      </c>
      <c r="D18" s="97">
        <v>54739</v>
      </c>
      <c r="E18" s="97">
        <v>54628</v>
      </c>
      <c r="F18" s="97"/>
      <c r="G18" s="97"/>
      <c r="H18" s="97"/>
      <c r="I18" s="100">
        <f t="shared" si="0"/>
        <v>5.9790752068892679E-2</v>
      </c>
      <c r="J18" s="100">
        <f t="shared" si="1"/>
        <v>-5.5238490539932898E-2</v>
      </c>
      <c r="K18" s="97">
        <f t="shared" si="2"/>
        <v>-3194</v>
      </c>
      <c r="L18" s="101">
        <f t="shared" si="3"/>
        <v>-1.5695331695331696</v>
      </c>
      <c r="M18" s="98">
        <f t="shared" si="4"/>
        <v>-111</v>
      </c>
      <c r="N18" s="98">
        <f t="shared" si="5"/>
        <v>0</v>
      </c>
    </row>
    <row r="19" spans="1:14">
      <c r="A19" s="102">
        <v>26</v>
      </c>
      <c r="B19" s="99" t="s">
        <v>25</v>
      </c>
      <c r="C19" s="97">
        <v>12054</v>
      </c>
      <c r="D19" s="97">
        <v>11688</v>
      </c>
      <c r="E19" s="97">
        <v>11598</v>
      </c>
      <c r="F19" s="97"/>
      <c r="G19" s="97"/>
      <c r="H19" s="97"/>
      <c r="I19" s="100">
        <f t="shared" si="0"/>
        <v>1.2694097211961216E-2</v>
      </c>
      <c r="J19" s="100">
        <f t="shared" si="1"/>
        <v>-3.7829766052762566E-2</v>
      </c>
      <c r="K19" s="97">
        <f t="shared" si="2"/>
        <v>-456</v>
      </c>
      <c r="L19" s="101">
        <f t="shared" si="3"/>
        <v>-0.22407862407862408</v>
      </c>
      <c r="M19" s="98">
        <f t="shared" si="4"/>
        <v>-90</v>
      </c>
      <c r="N19" s="98">
        <f t="shared" si="5"/>
        <v>0</v>
      </c>
    </row>
    <row r="20" spans="1:14">
      <c r="A20" s="102">
        <v>27</v>
      </c>
      <c r="B20" s="99" t="s">
        <v>26</v>
      </c>
      <c r="C20" s="97">
        <v>34108</v>
      </c>
      <c r="D20" s="97">
        <v>32483</v>
      </c>
      <c r="E20" s="97">
        <v>32356</v>
      </c>
      <c r="F20" s="97"/>
      <c r="G20" s="97"/>
      <c r="H20" s="97"/>
      <c r="I20" s="100">
        <f t="shared" si="0"/>
        <v>3.5413882513383087E-2</v>
      </c>
      <c r="J20" s="100">
        <f t="shared" si="1"/>
        <v>-5.1366248387475076E-2</v>
      </c>
      <c r="K20" s="97">
        <f t="shared" si="2"/>
        <v>-1752</v>
      </c>
      <c r="L20" s="101">
        <f t="shared" si="3"/>
        <v>-0.86093366093366097</v>
      </c>
      <c r="M20" s="98">
        <f t="shared" si="4"/>
        <v>-127</v>
      </c>
      <c r="N20" s="98">
        <f t="shared" si="5"/>
        <v>0</v>
      </c>
    </row>
    <row r="21" spans="1:14">
      <c r="A21" s="102">
        <v>28</v>
      </c>
      <c r="B21" s="99" t="s">
        <v>27</v>
      </c>
      <c r="C21" s="97">
        <v>22839</v>
      </c>
      <c r="D21" s="97">
        <v>21701</v>
      </c>
      <c r="E21" s="97">
        <v>21635</v>
      </c>
      <c r="F21" s="97"/>
      <c r="G21" s="97"/>
      <c r="H21" s="97"/>
      <c r="I21" s="100">
        <f t="shared" si="0"/>
        <v>2.36796683204674E-2</v>
      </c>
      <c r="J21" s="100">
        <f t="shared" si="1"/>
        <v>-5.2716843994920971E-2</v>
      </c>
      <c r="K21" s="97">
        <f t="shared" si="2"/>
        <v>-1204</v>
      </c>
      <c r="L21" s="101">
        <f t="shared" si="3"/>
        <v>-0.5916461916461917</v>
      </c>
      <c r="M21" s="98">
        <f t="shared" si="4"/>
        <v>-66</v>
      </c>
      <c r="N21" s="98">
        <f t="shared" si="5"/>
        <v>0</v>
      </c>
    </row>
    <row r="22" spans="1:14">
      <c r="A22" s="102">
        <v>29</v>
      </c>
      <c r="B22" s="99" t="s">
        <v>28</v>
      </c>
      <c r="C22" s="97">
        <v>34953</v>
      </c>
      <c r="D22" s="97">
        <v>34185</v>
      </c>
      <c r="E22" s="97">
        <v>33995</v>
      </c>
      <c r="F22" s="97"/>
      <c r="G22" s="97"/>
      <c r="H22" s="97"/>
      <c r="I22" s="100">
        <f t="shared" si="0"/>
        <v>3.7207780196639208E-2</v>
      </c>
      <c r="J22" s="100">
        <f t="shared" si="1"/>
        <v>-2.7408233914113237E-2</v>
      </c>
      <c r="K22" s="97">
        <f t="shared" si="2"/>
        <v>-958</v>
      </c>
      <c r="L22" s="101">
        <f t="shared" si="3"/>
        <v>-0.47076167076167075</v>
      </c>
      <c r="M22" s="98">
        <f t="shared" si="4"/>
        <v>-190</v>
      </c>
      <c r="N22" s="98">
        <f t="shared" si="5"/>
        <v>0</v>
      </c>
    </row>
    <row r="23" spans="1:14">
      <c r="A23" s="102">
        <v>30</v>
      </c>
      <c r="B23" s="99" t="s">
        <v>29</v>
      </c>
      <c r="C23" s="97">
        <v>3852</v>
      </c>
      <c r="D23" s="97">
        <v>4435</v>
      </c>
      <c r="E23" s="97">
        <v>4495</v>
      </c>
      <c r="F23" s="97"/>
      <c r="G23" s="97"/>
      <c r="H23" s="97"/>
      <c r="I23" s="100">
        <f t="shared" si="0"/>
        <v>4.9198109128958147E-3</v>
      </c>
      <c r="J23" s="100">
        <f t="shared" si="1"/>
        <v>0.16692627206645899</v>
      </c>
      <c r="K23" s="97">
        <f t="shared" si="2"/>
        <v>643</v>
      </c>
      <c r="L23" s="101">
        <f t="shared" si="3"/>
        <v>0.31597051597051595</v>
      </c>
      <c r="M23" s="98">
        <f t="shared" si="4"/>
        <v>60</v>
      </c>
      <c r="N23" s="98">
        <f t="shared" si="5"/>
        <v>0</v>
      </c>
    </row>
    <row r="24" spans="1:14">
      <c r="A24" s="102">
        <v>31</v>
      </c>
      <c r="B24" s="99" t="s">
        <v>30</v>
      </c>
      <c r="C24" s="97">
        <v>22867</v>
      </c>
      <c r="D24" s="97">
        <v>21580</v>
      </c>
      <c r="E24" s="97">
        <v>21434</v>
      </c>
      <c r="F24" s="97"/>
      <c r="G24" s="97"/>
      <c r="H24" s="97"/>
      <c r="I24" s="100">
        <f t="shared" si="0"/>
        <v>2.3459672326364603E-2</v>
      </c>
      <c r="J24" s="100">
        <f t="shared" si="1"/>
        <v>-6.2666724974854593E-2</v>
      </c>
      <c r="K24" s="97">
        <f t="shared" si="2"/>
        <v>-1433</v>
      </c>
      <c r="L24" s="101">
        <f t="shared" si="3"/>
        <v>-0.70417690417690415</v>
      </c>
      <c r="M24" s="98">
        <f t="shared" si="4"/>
        <v>-146</v>
      </c>
      <c r="N24" s="98">
        <f t="shared" si="5"/>
        <v>0</v>
      </c>
    </row>
    <row r="25" spans="1:14">
      <c r="A25" s="102">
        <v>32</v>
      </c>
      <c r="B25" s="99" t="s">
        <v>31</v>
      </c>
      <c r="C25" s="97">
        <v>17646</v>
      </c>
      <c r="D25" s="97">
        <v>18978</v>
      </c>
      <c r="E25" s="97">
        <v>18955</v>
      </c>
      <c r="F25" s="97"/>
      <c r="G25" s="97"/>
      <c r="H25" s="97"/>
      <c r="I25" s="100">
        <f t="shared" si="0"/>
        <v>2.0746388399096812E-2</v>
      </c>
      <c r="J25" s="100">
        <f t="shared" si="1"/>
        <v>7.4181117533718685E-2</v>
      </c>
      <c r="K25" s="97">
        <f t="shared" si="2"/>
        <v>1309</v>
      </c>
      <c r="L25" s="101">
        <f t="shared" si="3"/>
        <v>0.64324324324324322</v>
      </c>
      <c r="M25" s="98">
        <f t="shared" si="4"/>
        <v>-23</v>
      </c>
      <c r="N25" s="98">
        <f t="shared" si="5"/>
        <v>0</v>
      </c>
    </row>
    <row r="26" spans="1:14">
      <c r="A26" s="102">
        <v>33</v>
      </c>
      <c r="B26" s="99" t="s">
        <v>32</v>
      </c>
      <c r="C26" s="97">
        <v>18403</v>
      </c>
      <c r="D26" s="97">
        <v>17795</v>
      </c>
      <c r="E26" s="97">
        <v>17775</v>
      </c>
      <c r="F26" s="97"/>
      <c r="G26" s="97"/>
      <c r="H26" s="97"/>
      <c r="I26" s="100">
        <f t="shared" si="0"/>
        <v>1.9454869627747076E-2</v>
      </c>
      <c r="J26" s="100">
        <f t="shared" si="1"/>
        <v>-3.412487094495463E-2</v>
      </c>
      <c r="K26" s="97">
        <f t="shared" si="2"/>
        <v>-628</v>
      </c>
      <c r="L26" s="101">
        <f t="shared" si="3"/>
        <v>-0.30859950859950858</v>
      </c>
      <c r="M26" s="98">
        <f t="shared" si="4"/>
        <v>-20</v>
      </c>
      <c r="N26" s="98">
        <f t="shared" si="5"/>
        <v>0</v>
      </c>
    </row>
    <row r="27" spans="1:14" s="110" customFormat="1" ht="14.45" customHeight="1">
      <c r="A27" s="185" t="s">
        <v>89</v>
      </c>
      <c r="B27" s="185"/>
      <c r="C27" s="64">
        <v>911618</v>
      </c>
      <c r="D27" s="64">
        <v>914446</v>
      </c>
      <c r="E27" s="64">
        <v>913653</v>
      </c>
      <c r="F27" s="64"/>
      <c r="G27" s="64"/>
      <c r="H27" s="64"/>
      <c r="I27" s="100">
        <f t="shared" si="0"/>
        <v>1</v>
      </c>
      <c r="J27" s="100">
        <f t="shared" si="1"/>
        <v>2.2322946672838841E-3</v>
      </c>
      <c r="K27" s="97">
        <f t="shared" si="2"/>
        <v>2035</v>
      </c>
      <c r="L27" s="101">
        <f t="shared" si="3"/>
        <v>1</v>
      </c>
      <c r="M27" s="97">
        <f t="shared" si="4"/>
        <v>-793</v>
      </c>
      <c r="N27" s="98">
        <f t="shared" si="5"/>
        <v>0</v>
      </c>
    </row>
    <row r="29" spans="1:14">
      <c r="E29" s="141"/>
      <c r="F29" s="141"/>
    </row>
    <row r="30" spans="1:14">
      <c r="E30" s="141"/>
      <c r="F30" s="141"/>
    </row>
  </sheetData>
  <mergeCells count="3">
    <mergeCell ref="A27:B27"/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90"/>
  <sheetViews>
    <sheetView topLeftCell="B52" zoomScale="60" zoomScaleNormal="60" workbookViewId="0">
      <selection activeCell="AD7" sqref="AD7"/>
    </sheetView>
  </sheetViews>
  <sheetFormatPr defaultColWidth="9.140625" defaultRowHeight="15"/>
  <cols>
    <col min="1" max="1" width="11.85546875" style="6" customWidth="1"/>
    <col min="2" max="2" width="16.42578125" style="6" bestFit="1" customWidth="1"/>
    <col min="3" max="8" width="12.5703125" style="6" customWidth="1"/>
    <col min="9" max="9" width="19.28515625" style="6" customWidth="1"/>
    <col min="10" max="10" width="18.140625" style="6" customWidth="1"/>
    <col min="11" max="11" width="30.42578125" style="6" customWidth="1"/>
    <col min="12" max="12" width="27.42578125" style="6" customWidth="1"/>
    <col min="13" max="13" width="22.28515625" style="6" customWidth="1"/>
    <col min="14" max="15" width="30.42578125" style="6" customWidth="1"/>
    <col min="16" max="16384" width="9.140625" style="6"/>
  </cols>
  <sheetData>
    <row r="1" spans="1:15" ht="15.75" thickBot="1">
      <c r="C1" s="186" t="s">
        <v>281</v>
      </c>
      <c r="D1" s="186"/>
      <c r="E1" s="187"/>
      <c r="F1" s="188" t="s">
        <v>280</v>
      </c>
      <c r="G1" s="186"/>
      <c r="H1" s="187"/>
    </row>
    <row r="2" spans="1:15" ht="60">
      <c r="A2" s="93" t="s">
        <v>91</v>
      </c>
      <c r="B2" s="93" t="s">
        <v>174</v>
      </c>
      <c r="C2" s="93">
        <v>43221</v>
      </c>
      <c r="D2" s="93">
        <v>43556</v>
      </c>
      <c r="E2" s="93">
        <v>43586</v>
      </c>
      <c r="F2" s="93">
        <v>43221</v>
      </c>
      <c r="G2" s="93">
        <v>43556</v>
      </c>
      <c r="H2" s="93">
        <v>43586</v>
      </c>
      <c r="I2" s="92" t="s">
        <v>329</v>
      </c>
      <c r="J2" s="92" t="s">
        <v>316</v>
      </c>
      <c r="K2" s="92" t="s">
        <v>330</v>
      </c>
      <c r="L2" s="92" t="s">
        <v>331</v>
      </c>
      <c r="M2" s="92" t="s">
        <v>311</v>
      </c>
      <c r="N2" s="96" t="s">
        <v>332</v>
      </c>
      <c r="O2" s="161" t="s">
        <v>332</v>
      </c>
    </row>
    <row r="3" spans="1:15">
      <c r="A3" s="75">
        <v>1</v>
      </c>
      <c r="B3" s="89" t="s">
        <v>92</v>
      </c>
      <c r="C3" s="76">
        <v>78621</v>
      </c>
      <c r="D3" s="76">
        <v>85061</v>
      </c>
      <c r="E3" s="76">
        <v>84945</v>
      </c>
      <c r="F3" s="76"/>
      <c r="G3" s="76"/>
      <c r="H3" s="76"/>
      <c r="I3" s="90"/>
      <c r="J3" s="100">
        <f t="shared" ref="J3:J66" si="0">E3/$E$84</f>
        <v>1.9129796383478719E-2</v>
      </c>
      <c r="K3" s="100">
        <f t="shared" ref="K3:K66" si="1">(E3-C3)/C3</f>
        <v>8.0436524592666078E-2</v>
      </c>
      <c r="L3" s="97">
        <f t="shared" ref="L3:L66" si="2">E3-C3</f>
        <v>6324</v>
      </c>
      <c r="M3" s="101">
        <f>L3/$L$84</f>
        <v>2.4206976539443516E-2</v>
      </c>
      <c r="N3" s="98">
        <f t="shared" ref="N3:N66" si="3">E3-D3</f>
        <v>-116</v>
      </c>
      <c r="O3" s="98">
        <f>H3-G3</f>
        <v>0</v>
      </c>
    </row>
    <row r="4" spans="1:15">
      <c r="A4" s="75">
        <v>2</v>
      </c>
      <c r="B4" s="89" t="s">
        <v>93</v>
      </c>
      <c r="C4" s="76">
        <v>10937</v>
      </c>
      <c r="D4" s="76">
        <v>12838</v>
      </c>
      <c r="E4" s="76">
        <v>14520</v>
      </c>
      <c r="F4" s="76"/>
      <c r="G4" s="76"/>
      <c r="H4" s="76"/>
      <c r="I4" s="90"/>
      <c r="J4" s="100">
        <f t="shared" si="0"/>
        <v>3.2699351755619637E-3</v>
      </c>
      <c r="K4" s="100">
        <f t="shared" si="1"/>
        <v>0.327603547590747</v>
      </c>
      <c r="L4" s="97">
        <f t="shared" si="2"/>
        <v>3583</v>
      </c>
      <c r="M4" s="101">
        <f t="shared" ref="M4:M67" si="4">L4/$L$84</f>
        <v>1.3714990028593629E-2</v>
      </c>
      <c r="N4" s="98">
        <f t="shared" si="3"/>
        <v>1682</v>
      </c>
      <c r="O4" s="98">
        <f t="shared" ref="O4:O67" si="5">H4-G4</f>
        <v>0</v>
      </c>
    </row>
    <row r="5" spans="1:15">
      <c r="A5" s="75">
        <v>3</v>
      </c>
      <c r="B5" s="89" t="s">
        <v>94</v>
      </c>
      <c r="C5" s="76">
        <v>20917</v>
      </c>
      <c r="D5" s="76">
        <v>23426</v>
      </c>
      <c r="E5" s="76">
        <v>23325</v>
      </c>
      <c r="F5" s="76"/>
      <c r="G5" s="76"/>
      <c r="H5" s="76"/>
      <c r="I5" s="90"/>
      <c r="J5" s="100">
        <f t="shared" si="0"/>
        <v>5.2528400805773286E-3</v>
      </c>
      <c r="K5" s="100">
        <f t="shared" si="1"/>
        <v>0.11512167136778696</v>
      </c>
      <c r="L5" s="97">
        <f t="shared" si="2"/>
        <v>2408</v>
      </c>
      <c r="M5" s="101">
        <f t="shared" si="4"/>
        <v>9.2173307253289039E-3</v>
      </c>
      <c r="N5" s="98">
        <f t="shared" si="3"/>
        <v>-101</v>
      </c>
      <c r="O5" s="98">
        <f t="shared" si="5"/>
        <v>0</v>
      </c>
    </row>
    <row r="6" spans="1:15">
      <c r="A6" s="75">
        <v>4</v>
      </c>
      <c r="B6" s="89" t="s">
        <v>95</v>
      </c>
      <c r="C6" s="76">
        <v>6032</v>
      </c>
      <c r="D6" s="76">
        <v>8781</v>
      </c>
      <c r="E6" s="76">
        <v>8737</v>
      </c>
      <c r="F6" s="76"/>
      <c r="G6" s="76"/>
      <c r="H6" s="76"/>
      <c r="I6" s="90"/>
      <c r="J6" s="100">
        <f t="shared" si="0"/>
        <v>1.9675911590141099E-3</v>
      </c>
      <c r="K6" s="100">
        <f t="shared" si="1"/>
        <v>0.44844164456233421</v>
      </c>
      <c r="L6" s="97">
        <f t="shared" si="2"/>
        <v>2705</v>
      </c>
      <c r="M6" s="101">
        <f t="shared" si="4"/>
        <v>1.0354185885388157E-2</v>
      </c>
      <c r="N6" s="98">
        <f t="shared" si="3"/>
        <v>-44</v>
      </c>
      <c r="O6" s="98">
        <f t="shared" si="5"/>
        <v>0</v>
      </c>
    </row>
    <row r="7" spans="1:15">
      <c r="A7" s="75">
        <v>5</v>
      </c>
      <c r="B7" s="89" t="s">
        <v>96</v>
      </c>
      <c r="C7" s="76">
        <v>10826</v>
      </c>
      <c r="D7" s="76">
        <v>12028</v>
      </c>
      <c r="E7" s="76">
        <v>12041</v>
      </c>
      <c r="F7" s="76"/>
      <c r="G7" s="76"/>
      <c r="H7" s="76"/>
      <c r="I7" s="90"/>
      <c r="J7" s="100">
        <f t="shared" si="0"/>
        <v>2.711659052957411E-3</v>
      </c>
      <c r="K7" s="100">
        <f t="shared" si="1"/>
        <v>0.11222981710696471</v>
      </c>
      <c r="L7" s="97">
        <f t="shared" si="2"/>
        <v>1215</v>
      </c>
      <c r="M7" s="101">
        <f t="shared" si="4"/>
        <v>4.650771109333313E-3</v>
      </c>
      <c r="N7" s="98">
        <f t="shared" si="3"/>
        <v>13</v>
      </c>
      <c r="O7" s="98">
        <f t="shared" si="5"/>
        <v>0</v>
      </c>
    </row>
    <row r="8" spans="1:15">
      <c r="A8" s="75">
        <v>6</v>
      </c>
      <c r="B8" s="89" t="s">
        <v>97</v>
      </c>
      <c r="C8" s="76">
        <v>344055</v>
      </c>
      <c r="D8" s="76">
        <v>353666</v>
      </c>
      <c r="E8" s="76">
        <v>353108</v>
      </c>
      <c r="F8" s="76"/>
      <c r="G8" s="76"/>
      <c r="H8" s="76"/>
      <c r="I8" s="90"/>
      <c r="J8" s="100">
        <f t="shared" si="0"/>
        <v>7.9520679750160736E-2</v>
      </c>
      <c r="K8" s="100">
        <f t="shared" si="1"/>
        <v>2.6312653500167125E-2</v>
      </c>
      <c r="L8" s="97">
        <f t="shared" si="2"/>
        <v>9053</v>
      </c>
      <c r="M8" s="101">
        <f t="shared" si="4"/>
        <v>3.4653029508472821E-2</v>
      </c>
      <c r="N8" s="98">
        <f t="shared" si="3"/>
        <v>-558</v>
      </c>
      <c r="O8" s="98">
        <f t="shared" si="5"/>
        <v>0</v>
      </c>
    </row>
    <row r="9" spans="1:15">
      <c r="A9" s="75">
        <v>7</v>
      </c>
      <c r="B9" s="89" t="s">
        <v>98</v>
      </c>
      <c r="C9" s="76">
        <v>192204</v>
      </c>
      <c r="D9" s="76">
        <v>199012</v>
      </c>
      <c r="E9" s="76">
        <v>212623</v>
      </c>
      <c r="F9" s="76"/>
      <c r="G9" s="76"/>
      <c r="H9" s="76"/>
      <c r="I9" s="90"/>
      <c r="J9" s="100">
        <f t="shared" si="0"/>
        <v>4.7883156118010431E-2</v>
      </c>
      <c r="K9" s="100">
        <f t="shared" si="1"/>
        <v>0.10623608249568167</v>
      </c>
      <c r="L9" s="97">
        <f t="shared" si="2"/>
        <v>20419</v>
      </c>
      <c r="M9" s="101">
        <f t="shared" si="4"/>
        <v>7.8159749202861659E-2</v>
      </c>
      <c r="N9" s="98">
        <f t="shared" si="3"/>
        <v>13611</v>
      </c>
      <c r="O9" s="98">
        <f t="shared" si="5"/>
        <v>0</v>
      </c>
    </row>
    <row r="10" spans="1:15">
      <c r="A10" s="75">
        <v>8</v>
      </c>
      <c r="B10" s="89" t="s">
        <v>99</v>
      </c>
      <c r="C10" s="76">
        <v>6014</v>
      </c>
      <c r="D10" s="76">
        <v>6897</v>
      </c>
      <c r="E10" s="76">
        <v>6788</v>
      </c>
      <c r="F10" s="76"/>
      <c r="G10" s="76"/>
      <c r="H10" s="76"/>
      <c r="I10" s="90"/>
      <c r="J10" s="100">
        <f t="shared" si="0"/>
        <v>1.5286721743605104E-3</v>
      </c>
      <c r="K10" s="100">
        <f t="shared" si="1"/>
        <v>0.12869970069837047</v>
      </c>
      <c r="L10" s="97">
        <f t="shared" si="2"/>
        <v>774</v>
      </c>
      <c r="M10" s="101">
        <f t="shared" si="4"/>
        <v>2.9627134474271475E-3</v>
      </c>
      <c r="N10" s="98">
        <f t="shared" si="3"/>
        <v>-109</v>
      </c>
      <c r="O10" s="98">
        <f t="shared" si="5"/>
        <v>0</v>
      </c>
    </row>
    <row r="11" spans="1:15">
      <c r="A11" s="75">
        <v>9</v>
      </c>
      <c r="B11" s="89" t="s">
        <v>100</v>
      </c>
      <c r="C11" s="76">
        <v>50855</v>
      </c>
      <c r="D11" s="76">
        <v>51352</v>
      </c>
      <c r="E11" s="76">
        <v>53564</v>
      </c>
      <c r="F11" s="76"/>
      <c r="G11" s="76"/>
      <c r="H11" s="76"/>
      <c r="I11" s="90"/>
      <c r="J11" s="100">
        <f t="shared" si="0"/>
        <v>1.2062727806046903E-2</v>
      </c>
      <c r="K11" s="100">
        <f t="shared" si="1"/>
        <v>5.3269098417068138E-2</v>
      </c>
      <c r="L11" s="97">
        <f t="shared" si="2"/>
        <v>2709</v>
      </c>
      <c r="M11" s="101">
        <f t="shared" si="4"/>
        <v>1.0369497065995017E-2</v>
      </c>
      <c r="N11" s="98">
        <f t="shared" si="3"/>
        <v>2212</v>
      </c>
      <c r="O11" s="98">
        <f t="shared" si="5"/>
        <v>0</v>
      </c>
    </row>
    <row r="12" spans="1:15">
      <c r="A12" s="75">
        <v>10</v>
      </c>
      <c r="B12" s="89" t="s">
        <v>101</v>
      </c>
      <c r="C12" s="76">
        <v>52438</v>
      </c>
      <c r="D12" s="76">
        <v>53864</v>
      </c>
      <c r="E12" s="76">
        <v>55173</v>
      </c>
      <c r="F12" s="76"/>
      <c r="G12" s="76"/>
      <c r="H12" s="76"/>
      <c r="I12" s="90"/>
      <c r="J12" s="100">
        <f t="shared" si="0"/>
        <v>1.242507806069423E-2</v>
      </c>
      <c r="K12" s="100">
        <f t="shared" si="1"/>
        <v>5.215683283115298E-2</v>
      </c>
      <c r="L12" s="97">
        <f t="shared" si="2"/>
        <v>2735</v>
      </c>
      <c r="M12" s="101">
        <f t="shared" si="4"/>
        <v>1.0469019739939597E-2</v>
      </c>
      <c r="N12" s="98">
        <f t="shared" si="3"/>
        <v>1309</v>
      </c>
      <c r="O12" s="98">
        <f t="shared" si="5"/>
        <v>0</v>
      </c>
    </row>
    <row r="13" spans="1:15">
      <c r="A13" s="75">
        <v>11</v>
      </c>
      <c r="B13" s="89" t="s">
        <v>102</v>
      </c>
      <c r="C13" s="76">
        <v>12623</v>
      </c>
      <c r="D13" s="76">
        <v>12165</v>
      </c>
      <c r="E13" s="76">
        <v>12260</v>
      </c>
      <c r="F13" s="76"/>
      <c r="G13" s="76"/>
      <c r="H13" s="76"/>
      <c r="I13" s="90"/>
      <c r="J13" s="100">
        <f t="shared" si="0"/>
        <v>2.760978323167333E-3</v>
      </c>
      <c r="K13" s="100">
        <f t="shared" si="1"/>
        <v>-2.8757030816763052E-2</v>
      </c>
      <c r="L13" s="97">
        <f t="shared" si="2"/>
        <v>-363</v>
      </c>
      <c r="M13" s="101">
        <f t="shared" si="4"/>
        <v>-1.389489640072422E-3</v>
      </c>
      <c r="N13" s="98">
        <f t="shared" si="3"/>
        <v>95</v>
      </c>
      <c r="O13" s="98">
        <f t="shared" si="5"/>
        <v>0</v>
      </c>
    </row>
    <row r="14" spans="1:15">
      <c r="A14" s="75">
        <v>12</v>
      </c>
      <c r="B14" s="89" t="s">
        <v>103</v>
      </c>
      <c r="C14" s="76">
        <v>5450</v>
      </c>
      <c r="D14" s="76">
        <v>7124</v>
      </c>
      <c r="E14" s="76">
        <v>7189</v>
      </c>
      <c r="F14" s="76"/>
      <c r="G14" s="76"/>
      <c r="H14" s="76"/>
      <c r="I14" s="90"/>
      <c r="J14" s="100">
        <f t="shared" si="0"/>
        <v>1.6189782353384957E-3</v>
      </c>
      <c r="K14" s="100">
        <f t="shared" si="1"/>
        <v>0.31908256880733943</v>
      </c>
      <c r="L14" s="97">
        <f t="shared" si="2"/>
        <v>1739</v>
      </c>
      <c r="M14" s="101">
        <f t="shared" si="4"/>
        <v>6.656535768831795E-3</v>
      </c>
      <c r="N14" s="98">
        <f t="shared" si="3"/>
        <v>65</v>
      </c>
      <c r="O14" s="98">
        <f t="shared" si="5"/>
        <v>0</v>
      </c>
    </row>
    <row r="15" spans="1:15">
      <c r="A15" s="75">
        <v>13</v>
      </c>
      <c r="B15" s="89" t="s">
        <v>104</v>
      </c>
      <c r="C15" s="76">
        <v>5380</v>
      </c>
      <c r="D15" s="76">
        <v>7450</v>
      </c>
      <c r="E15" s="76">
        <v>7392</v>
      </c>
      <c r="F15" s="76"/>
      <c r="G15" s="76"/>
      <c r="H15" s="76"/>
      <c r="I15" s="90"/>
      <c r="J15" s="100">
        <f t="shared" si="0"/>
        <v>1.6646942711951815E-3</v>
      </c>
      <c r="K15" s="100">
        <f t="shared" si="1"/>
        <v>0.37397769516728624</v>
      </c>
      <c r="L15" s="97">
        <f t="shared" si="2"/>
        <v>2012</v>
      </c>
      <c r="M15" s="101">
        <f t="shared" si="4"/>
        <v>7.7015238452498979E-3</v>
      </c>
      <c r="N15" s="98">
        <f t="shared" si="3"/>
        <v>-58</v>
      </c>
      <c r="O15" s="98">
        <f t="shared" si="5"/>
        <v>0</v>
      </c>
    </row>
    <row r="16" spans="1:15">
      <c r="A16" s="75">
        <v>14</v>
      </c>
      <c r="B16" s="89" t="s">
        <v>105</v>
      </c>
      <c r="C16" s="76">
        <v>18751</v>
      </c>
      <c r="D16" s="76">
        <v>19962</v>
      </c>
      <c r="E16" s="76">
        <v>19760</v>
      </c>
      <c r="F16" s="76"/>
      <c r="G16" s="76"/>
      <c r="H16" s="76"/>
      <c r="I16" s="90"/>
      <c r="J16" s="100">
        <f t="shared" si="0"/>
        <v>4.4499944262468595E-3</v>
      </c>
      <c r="K16" s="100">
        <f t="shared" si="1"/>
        <v>5.3810463441949764E-2</v>
      </c>
      <c r="L16" s="97">
        <f t="shared" si="2"/>
        <v>1009</v>
      </c>
      <c r="M16" s="101">
        <f t="shared" si="4"/>
        <v>3.8622453080800929E-3</v>
      </c>
      <c r="N16" s="98">
        <f t="shared" si="3"/>
        <v>-202</v>
      </c>
      <c r="O16" s="98">
        <f t="shared" si="5"/>
        <v>0</v>
      </c>
    </row>
    <row r="17" spans="1:15">
      <c r="A17" s="75">
        <v>15</v>
      </c>
      <c r="B17" s="89" t="s">
        <v>106</v>
      </c>
      <c r="C17" s="76">
        <v>9220</v>
      </c>
      <c r="D17" s="76">
        <v>9610</v>
      </c>
      <c r="E17" s="76">
        <v>9671</v>
      </c>
      <c r="F17" s="76"/>
      <c r="G17" s="76"/>
      <c r="H17" s="76"/>
      <c r="I17" s="90"/>
      <c r="J17" s="100">
        <f t="shared" si="0"/>
        <v>2.1779299643842807E-3</v>
      </c>
      <c r="K17" s="100">
        <f t="shared" si="1"/>
        <v>4.8915401301518439E-2</v>
      </c>
      <c r="L17" s="97">
        <f t="shared" si="2"/>
        <v>451</v>
      </c>
      <c r="M17" s="101">
        <f t="shared" si="4"/>
        <v>1.726335613423312E-3</v>
      </c>
      <c r="N17" s="98">
        <f t="shared" si="3"/>
        <v>61</v>
      </c>
      <c r="O17" s="98">
        <f t="shared" si="5"/>
        <v>0</v>
      </c>
    </row>
    <row r="18" spans="1:15">
      <c r="A18" s="75">
        <v>16</v>
      </c>
      <c r="B18" s="89" t="s">
        <v>107</v>
      </c>
      <c r="C18" s="76">
        <v>218493</v>
      </c>
      <c r="D18" s="76">
        <v>219989</v>
      </c>
      <c r="E18" s="76">
        <v>220407</v>
      </c>
      <c r="F18" s="76"/>
      <c r="G18" s="76"/>
      <c r="H18" s="76"/>
      <c r="I18" s="90"/>
      <c r="J18" s="100">
        <f t="shared" si="0"/>
        <v>4.96361296308599E-2</v>
      </c>
      <c r="K18" s="100">
        <f t="shared" si="1"/>
        <v>8.7600060413834772E-3</v>
      </c>
      <c r="L18" s="97">
        <f t="shared" si="2"/>
        <v>1914</v>
      </c>
      <c r="M18" s="101">
        <f t="shared" si="4"/>
        <v>7.3263999203818609E-3</v>
      </c>
      <c r="N18" s="98">
        <f t="shared" si="3"/>
        <v>418</v>
      </c>
      <c r="O18" s="98">
        <f t="shared" si="5"/>
        <v>0</v>
      </c>
    </row>
    <row r="19" spans="1:15">
      <c r="A19" s="75">
        <v>17</v>
      </c>
      <c r="B19" s="89" t="s">
        <v>108</v>
      </c>
      <c r="C19" s="76">
        <v>25509</v>
      </c>
      <c r="D19" s="76">
        <v>25395</v>
      </c>
      <c r="E19" s="76">
        <v>26098</v>
      </c>
      <c r="F19" s="76"/>
      <c r="G19" s="76"/>
      <c r="H19" s="76"/>
      <c r="I19" s="90"/>
      <c r="J19" s="100">
        <f t="shared" si="0"/>
        <v>5.8773256344225987E-3</v>
      </c>
      <c r="K19" s="100">
        <f t="shared" si="1"/>
        <v>2.3089889842800582E-2</v>
      </c>
      <c r="L19" s="97">
        <f t="shared" si="2"/>
        <v>589</v>
      </c>
      <c r="M19" s="101">
        <f t="shared" si="4"/>
        <v>2.254571344359935E-3</v>
      </c>
      <c r="N19" s="98">
        <f t="shared" si="3"/>
        <v>703</v>
      </c>
      <c r="O19" s="98">
        <f t="shared" si="5"/>
        <v>0</v>
      </c>
    </row>
    <row r="20" spans="1:15">
      <c r="A20" s="75">
        <v>18</v>
      </c>
      <c r="B20" s="89" t="s">
        <v>109</v>
      </c>
      <c r="C20" s="76">
        <v>6653</v>
      </c>
      <c r="D20" s="76">
        <v>7915</v>
      </c>
      <c r="E20" s="76">
        <v>8081</v>
      </c>
      <c r="F20" s="76"/>
      <c r="G20" s="76"/>
      <c r="H20" s="76"/>
      <c r="I20" s="90"/>
      <c r="J20" s="100">
        <f t="shared" si="0"/>
        <v>1.8198585505314207E-3</v>
      </c>
      <c r="K20" s="100">
        <f t="shared" si="1"/>
        <v>0.21464001202465052</v>
      </c>
      <c r="L20" s="97">
        <f t="shared" si="2"/>
        <v>1428</v>
      </c>
      <c r="M20" s="101">
        <f t="shared" si="4"/>
        <v>5.4660914766485359E-3</v>
      </c>
      <c r="N20" s="98">
        <f t="shared" si="3"/>
        <v>166</v>
      </c>
      <c r="O20" s="98">
        <f t="shared" si="5"/>
        <v>0</v>
      </c>
    </row>
    <row r="21" spans="1:15">
      <c r="A21" s="75">
        <v>19</v>
      </c>
      <c r="B21" s="89" t="s">
        <v>110</v>
      </c>
      <c r="C21" s="76">
        <v>16210</v>
      </c>
      <c r="D21" s="76">
        <v>17287</v>
      </c>
      <c r="E21" s="76">
        <v>17347</v>
      </c>
      <c r="F21" s="76"/>
      <c r="G21" s="76"/>
      <c r="H21" s="76"/>
      <c r="I21" s="90"/>
      <c r="J21" s="100">
        <f t="shared" si="0"/>
        <v>3.9065816453494068E-3</v>
      </c>
      <c r="K21" s="100">
        <f t="shared" si="1"/>
        <v>7.0141887723627394E-2</v>
      </c>
      <c r="L21" s="97">
        <f t="shared" si="2"/>
        <v>1137</v>
      </c>
      <c r="M21" s="101">
        <f t="shared" si="4"/>
        <v>4.352203087499569E-3</v>
      </c>
      <c r="N21" s="98">
        <f t="shared" si="3"/>
        <v>60</v>
      </c>
      <c r="O21" s="98">
        <f t="shared" si="5"/>
        <v>0</v>
      </c>
    </row>
    <row r="22" spans="1:15">
      <c r="A22" s="75">
        <v>20</v>
      </c>
      <c r="B22" s="89" t="s">
        <v>111</v>
      </c>
      <c r="C22" s="76">
        <v>66937</v>
      </c>
      <c r="D22" s="76">
        <v>68238</v>
      </c>
      <c r="E22" s="76">
        <v>68081</v>
      </c>
      <c r="F22" s="76"/>
      <c r="G22" s="76"/>
      <c r="H22" s="76"/>
      <c r="I22" s="90"/>
      <c r="J22" s="100">
        <f t="shared" si="0"/>
        <v>1.5331987375167635E-2</v>
      </c>
      <c r="K22" s="100">
        <f t="shared" si="1"/>
        <v>1.70906972227617E-2</v>
      </c>
      <c r="L22" s="97">
        <f t="shared" si="2"/>
        <v>1144</v>
      </c>
      <c r="M22" s="101">
        <f t="shared" si="4"/>
        <v>4.378997653561572E-3</v>
      </c>
      <c r="N22" s="98">
        <f t="shared" si="3"/>
        <v>-157</v>
      </c>
      <c r="O22" s="98">
        <f t="shared" si="5"/>
        <v>0</v>
      </c>
    </row>
    <row r="23" spans="1:15">
      <c r="A23" s="75">
        <v>21</v>
      </c>
      <c r="B23" s="89" t="s">
        <v>112</v>
      </c>
      <c r="C23" s="76">
        <v>28885</v>
      </c>
      <c r="D23" s="76">
        <v>37149</v>
      </c>
      <c r="E23" s="76">
        <v>36890</v>
      </c>
      <c r="F23" s="76"/>
      <c r="G23" s="76"/>
      <c r="H23" s="76"/>
      <c r="I23" s="90"/>
      <c r="J23" s="100">
        <f t="shared" si="0"/>
        <v>8.3077072056804997E-3</v>
      </c>
      <c r="K23" s="100">
        <f t="shared" si="1"/>
        <v>0.27713346027349833</v>
      </c>
      <c r="L23" s="97">
        <f t="shared" si="2"/>
        <v>8005</v>
      </c>
      <c r="M23" s="101">
        <f t="shared" si="4"/>
        <v>3.0641500189475861E-2</v>
      </c>
      <c r="N23" s="98">
        <f t="shared" si="3"/>
        <v>-259</v>
      </c>
      <c r="O23" s="98">
        <f t="shared" si="5"/>
        <v>0</v>
      </c>
    </row>
    <row r="24" spans="1:15">
      <c r="A24" s="75">
        <v>22</v>
      </c>
      <c r="B24" s="89" t="s">
        <v>113</v>
      </c>
      <c r="C24" s="76">
        <v>22676</v>
      </c>
      <c r="D24" s="76">
        <v>24365</v>
      </c>
      <c r="E24" s="76">
        <v>24377</v>
      </c>
      <c r="F24" s="76"/>
      <c r="G24" s="76"/>
      <c r="H24" s="76"/>
      <c r="I24" s="90"/>
      <c r="J24" s="100">
        <f t="shared" si="0"/>
        <v>5.4897527393026162E-3</v>
      </c>
      <c r="K24" s="100">
        <f t="shared" si="1"/>
        <v>7.5013229846533774E-2</v>
      </c>
      <c r="L24" s="97">
        <f t="shared" si="2"/>
        <v>1701</v>
      </c>
      <c r="M24" s="101">
        <f t="shared" si="4"/>
        <v>6.511079553066638E-3</v>
      </c>
      <c r="N24" s="98">
        <f t="shared" si="3"/>
        <v>12</v>
      </c>
      <c r="O24" s="98">
        <f t="shared" si="5"/>
        <v>0</v>
      </c>
    </row>
    <row r="25" spans="1:15">
      <c r="A25" s="75">
        <v>23</v>
      </c>
      <c r="B25" s="89" t="s">
        <v>114</v>
      </c>
      <c r="C25" s="76">
        <v>13526</v>
      </c>
      <c r="D25" s="76">
        <v>17259</v>
      </c>
      <c r="E25" s="76">
        <v>17111</v>
      </c>
      <c r="F25" s="76"/>
      <c r="G25" s="76"/>
      <c r="H25" s="76"/>
      <c r="I25" s="90"/>
      <c r="J25" s="100">
        <f t="shared" si="0"/>
        <v>3.853433938639171E-3</v>
      </c>
      <c r="K25" s="100">
        <f t="shared" si="1"/>
        <v>0.26504509832914386</v>
      </c>
      <c r="L25" s="97">
        <f t="shared" si="2"/>
        <v>3585</v>
      </c>
      <c r="M25" s="101">
        <f t="shared" si="4"/>
        <v>1.3722645618897059E-2</v>
      </c>
      <c r="N25" s="98">
        <f t="shared" si="3"/>
        <v>-148</v>
      </c>
      <c r="O25" s="98">
        <f t="shared" si="5"/>
        <v>0</v>
      </c>
    </row>
    <row r="26" spans="1:15">
      <c r="A26" s="75">
        <v>24</v>
      </c>
      <c r="B26" s="89" t="s">
        <v>115</v>
      </c>
      <c r="C26" s="76">
        <v>7354</v>
      </c>
      <c r="D26" s="76">
        <v>8770</v>
      </c>
      <c r="E26" s="76">
        <v>9036</v>
      </c>
      <c r="F26" s="76"/>
      <c r="G26" s="76"/>
      <c r="H26" s="76"/>
      <c r="I26" s="90"/>
      <c r="J26" s="100">
        <f t="shared" si="0"/>
        <v>2.034926600990214E-3</v>
      </c>
      <c r="K26" s="100">
        <f t="shared" si="1"/>
        <v>0.22871906445471851</v>
      </c>
      <c r="L26" s="97">
        <f t="shared" si="2"/>
        <v>1682</v>
      </c>
      <c r="M26" s="101">
        <f t="shared" si="4"/>
        <v>6.4383514451840599E-3</v>
      </c>
      <c r="N26" s="98">
        <f t="shared" si="3"/>
        <v>266</v>
      </c>
      <c r="O26" s="98">
        <f t="shared" si="5"/>
        <v>0</v>
      </c>
    </row>
    <row r="27" spans="1:15">
      <c r="A27" s="75">
        <v>25</v>
      </c>
      <c r="B27" s="89" t="s">
        <v>116</v>
      </c>
      <c r="C27" s="76">
        <v>17781</v>
      </c>
      <c r="D27" s="76">
        <v>20571</v>
      </c>
      <c r="E27" s="76">
        <v>20579</v>
      </c>
      <c r="F27" s="76"/>
      <c r="G27" s="76"/>
      <c r="H27" s="76"/>
      <c r="I27" s="90"/>
      <c r="J27" s="100">
        <f t="shared" si="0"/>
        <v>4.6344349847031443E-3</v>
      </c>
      <c r="K27" s="100">
        <f t="shared" si="1"/>
        <v>0.15735897868511331</v>
      </c>
      <c r="L27" s="97">
        <f t="shared" si="2"/>
        <v>2798</v>
      </c>
      <c r="M27" s="101">
        <f t="shared" si="4"/>
        <v>1.0710170834497622E-2</v>
      </c>
      <c r="N27" s="98">
        <f t="shared" si="3"/>
        <v>8</v>
      </c>
      <c r="O27" s="98">
        <f t="shared" si="5"/>
        <v>0</v>
      </c>
    </row>
    <row r="28" spans="1:15">
      <c r="A28" s="75">
        <v>26</v>
      </c>
      <c r="B28" s="89" t="s">
        <v>117</v>
      </c>
      <c r="C28" s="76">
        <v>52598</v>
      </c>
      <c r="D28" s="76">
        <v>53735</v>
      </c>
      <c r="E28" s="76">
        <v>53914</v>
      </c>
      <c r="F28" s="76"/>
      <c r="G28" s="76"/>
      <c r="H28" s="76"/>
      <c r="I28" s="90"/>
      <c r="J28" s="100">
        <f t="shared" si="0"/>
        <v>1.2141548557523947E-2</v>
      </c>
      <c r="K28" s="100">
        <f t="shared" si="1"/>
        <v>2.5019962736225712E-2</v>
      </c>
      <c r="L28" s="97">
        <f t="shared" si="2"/>
        <v>1316</v>
      </c>
      <c r="M28" s="101">
        <f t="shared" si="4"/>
        <v>5.0373784196564939E-3</v>
      </c>
      <c r="N28" s="98">
        <f t="shared" si="3"/>
        <v>179</v>
      </c>
      <c r="O28" s="98">
        <f t="shared" si="5"/>
        <v>0</v>
      </c>
    </row>
    <row r="29" spans="1:15">
      <c r="A29" s="75">
        <v>27</v>
      </c>
      <c r="B29" s="89" t="s">
        <v>118</v>
      </c>
      <c r="C29" s="76">
        <v>51980</v>
      </c>
      <c r="D29" s="76">
        <v>59426</v>
      </c>
      <c r="E29" s="76">
        <v>59450</v>
      </c>
      <c r="F29" s="76"/>
      <c r="G29" s="76"/>
      <c r="H29" s="76"/>
      <c r="I29" s="90"/>
      <c r="J29" s="100">
        <f t="shared" si="0"/>
        <v>1.3388267643743715E-2</v>
      </c>
      <c r="K29" s="100">
        <f t="shared" si="1"/>
        <v>0.14370911889188148</v>
      </c>
      <c r="L29" s="97">
        <f t="shared" si="2"/>
        <v>7470</v>
      </c>
      <c r="M29" s="101">
        <f t="shared" si="4"/>
        <v>2.8593629783308518E-2</v>
      </c>
      <c r="N29" s="98">
        <f t="shared" si="3"/>
        <v>24</v>
      </c>
      <c r="O29" s="98">
        <f t="shared" si="5"/>
        <v>0</v>
      </c>
    </row>
    <row r="30" spans="1:15">
      <c r="A30" s="75">
        <v>28</v>
      </c>
      <c r="B30" s="89" t="s">
        <v>119</v>
      </c>
      <c r="C30" s="76">
        <v>18122</v>
      </c>
      <c r="D30" s="76">
        <v>19102</v>
      </c>
      <c r="E30" s="76">
        <v>19474</v>
      </c>
      <c r="F30" s="76"/>
      <c r="G30" s="76"/>
      <c r="H30" s="76"/>
      <c r="I30" s="90"/>
      <c r="J30" s="100">
        <f t="shared" si="0"/>
        <v>4.3855866121827606E-3</v>
      </c>
      <c r="K30" s="100">
        <f t="shared" si="1"/>
        <v>7.4605451936872305E-2</v>
      </c>
      <c r="L30" s="97">
        <f t="shared" si="2"/>
        <v>1352</v>
      </c>
      <c r="M30" s="101">
        <f t="shared" si="4"/>
        <v>5.175179045118221E-3</v>
      </c>
      <c r="N30" s="98">
        <f t="shared" si="3"/>
        <v>372</v>
      </c>
      <c r="O30" s="98">
        <f t="shared" si="5"/>
        <v>0</v>
      </c>
    </row>
    <row r="31" spans="1:15">
      <c r="A31" s="75">
        <v>29</v>
      </c>
      <c r="B31" s="89" t="s">
        <v>120</v>
      </c>
      <c r="C31" s="76">
        <v>3673</v>
      </c>
      <c r="D31" s="76">
        <v>4459</v>
      </c>
      <c r="E31" s="76">
        <v>4501</v>
      </c>
      <c r="F31" s="76"/>
      <c r="G31" s="76"/>
      <c r="H31" s="76"/>
      <c r="I31" s="90"/>
      <c r="J31" s="100">
        <f t="shared" si="0"/>
        <v>1.0136348639947933E-3</v>
      </c>
      <c r="K31" s="100">
        <f t="shared" si="1"/>
        <v>0.22542880479172339</v>
      </c>
      <c r="L31" s="97">
        <f t="shared" si="2"/>
        <v>828</v>
      </c>
      <c r="M31" s="101">
        <f t="shared" si="4"/>
        <v>3.169414385619739E-3</v>
      </c>
      <c r="N31" s="98">
        <f t="shared" si="3"/>
        <v>42</v>
      </c>
      <c r="O31" s="98">
        <f t="shared" si="5"/>
        <v>0</v>
      </c>
    </row>
    <row r="32" spans="1:15">
      <c r="A32" s="75">
        <v>30</v>
      </c>
      <c r="B32" s="89" t="s">
        <v>121</v>
      </c>
      <c r="C32" s="76">
        <v>3647</v>
      </c>
      <c r="D32" s="76">
        <v>6649</v>
      </c>
      <c r="E32" s="76">
        <v>6570</v>
      </c>
      <c r="F32" s="76"/>
      <c r="G32" s="76"/>
      <c r="H32" s="76"/>
      <c r="I32" s="90"/>
      <c r="J32" s="100">
        <f t="shared" si="0"/>
        <v>1.4795781062976654E-3</v>
      </c>
      <c r="K32" s="100">
        <f t="shared" si="1"/>
        <v>0.80148066904304904</v>
      </c>
      <c r="L32" s="97">
        <f t="shared" si="2"/>
        <v>2923</v>
      </c>
      <c r="M32" s="101">
        <f t="shared" si="4"/>
        <v>1.1188645228461953E-2</v>
      </c>
      <c r="N32" s="98">
        <f t="shared" si="3"/>
        <v>-79</v>
      </c>
      <c r="O32" s="98">
        <f t="shared" si="5"/>
        <v>0</v>
      </c>
    </row>
    <row r="33" spans="1:15">
      <c r="A33" s="75">
        <v>31</v>
      </c>
      <c r="B33" s="89" t="s">
        <v>122</v>
      </c>
      <c r="C33" s="76">
        <v>37982</v>
      </c>
      <c r="D33" s="76">
        <v>44799</v>
      </c>
      <c r="E33" s="76">
        <v>44860</v>
      </c>
      <c r="F33" s="76"/>
      <c r="G33" s="76"/>
      <c r="H33" s="76"/>
      <c r="I33" s="90"/>
      <c r="J33" s="100">
        <f t="shared" si="0"/>
        <v>1.0102568317886343E-2</v>
      </c>
      <c r="K33" s="100">
        <f t="shared" si="1"/>
        <v>0.1810857774735401</v>
      </c>
      <c r="L33" s="97">
        <f t="shared" si="2"/>
        <v>6878</v>
      </c>
      <c r="M33" s="101">
        <f t="shared" si="4"/>
        <v>2.6327575053493438E-2</v>
      </c>
      <c r="N33" s="98">
        <f t="shared" si="3"/>
        <v>61</v>
      </c>
      <c r="O33" s="98">
        <f t="shared" si="5"/>
        <v>0</v>
      </c>
    </row>
    <row r="34" spans="1:15">
      <c r="A34" s="75">
        <v>32</v>
      </c>
      <c r="B34" s="89" t="s">
        <v>123</v>
      </c>
      <c r="C34" s="76">
        <v>16897</v>
      </c>
      <c r="D34" s="76">
        <v>18393</v>
      </c>
      <c r="E34" s="76">
        <v>18492</v>
      </c>
      <c r="F34" s="76"/>
      <c r="G34" s="76"/>
      <c r="H34" s="76"/>
      <c r="I34" s="90"/>
      <c r="J34" s="100">
        <f t="shared" si="0"/>
        <v>4.1644381037528808E-3</v>
      </c>
      <c r="K34" s="100">
        <f t="shared" si="1"/>
        <v>9.4395454814464111E-2</v>
      </c>
      <c r="L34" s="97">
        <f t="shared" si="2"/>
        <v>1595</v>
      </c>
      <c r="M34" s="101">
        <f t="shared" si="4"/>
        <v>6.105333266984884E-3</v>
      </c>
      <c r="N34" s="98">
        <f t="shared" si="3"/>
        <v>99</v>
      </c>
      <c r="O34" s="98">
        <f t="shared" si="5"/>
        <v>0</v>
      </c>
    </row>
    <row r="35" spans="1:15">
      <c r="A35" s="75">
        <v>33</v>
      </c>
      <c r="B35" s="89" t="s">
        <v>124</v>
      </c>
      <c r="C35" s="76">
        <v>65148</v>
      </c>
      <c r="D35" s="76">
        <v>69336</v>
      </c>
      <c r="E35" s="76">
        <v>69872</v>
      </c>
      <c r="F35" s="76"/>
      <c r="G35" s="76"/>
      <c r="H35" s="76"/>
      <c r="I35" s="90"/>
      <c r="J35" s="100">
        <f t="shared" si="0"/>
        <v>1.5735324420583025E-2</v>
      </c>
      <c r="K35" s="100">
        <f t="shared" si="1"/>
        <v>7.2511819242340514E-2</v>
      </c>
      <c r="L35" s="97">
        <f t="shared" si="2"/>
        <v>4724</v>
      </c>
      <c r="M35" s="101">
        <f t="shared" si="4"/>
        <v>1.8082504296700056E-2</v>
      </c>
      <c r="N35" s="98">
        <f t="shared" si="3"/>
        <v>536</v>
      </c>
      <c r="O35" s="98">
        <f t="shared" si="5"/>
        <v>0</v>
      </c>
    </row>
    <row r="36" spans="1:15">
      <c r="A36" s="75">
        <v>34</v>
      </c>
      <c r="B36" s="89" t="s">
        <v>125</v>
      </c>
      <c r="C36" s="76">
        <v>1324907</v>
      </c>
      <c r="D36" s="76">
        <v>1364700</v>
      </c>
      <c r="E36" s="76">
        <v>1370271</v>
      </c>
      <c r="F36" s="76"/>
      <c r="G36" s="76"/>
      <c r="H36" s="76"/>
      <c r="I36" s="90"/>
      <c r="J36" s="100">
        <f t="shared" si="0"/>
        <v>0.30858797127771814</v>
      </c>
      <c r="K36" s="100">
        <f t="shared" si="1"/>
        <v>3.423938434924112E-2</v>
      </c>
      <c r="L36" s="97">
        <f t="shared" si="2"/>
        <v>45364</v>
      </c>
      <c r="M36" s="101">
        <f t="shared" si="4"/>
        <v>0.17364409926238386</v>
      </c>
      <c r="N36" s="98">
        <f t="shared" si="3"/>
        <v>5571</v>
      </c>
      <c r="O36" s="98">
        <f t="shared" si="5"/>
        <v>0</v>
      </c>
    </row>
    <row r="37" spans="1:15">
      <c r="A37" s="75">
        <v>35</v>
      </c>
      <c r="B37" s="89" t="s">
        <v>126</v>
      </c>
      <c r="C37" s="76">
        <v>301777</v>
      </c>
      <c r="D37" s="76">
        <v>303927</v>
      </c>
      <c r="E37" s="76">
        <v>306416</v>
      </c>
      <c r="F37" s="76"/>
      <c r="G37" s="76"/>
      <c r="H37" s="76"/>
      <c r="I37" s="90"/>
      <c r="J37" s="100">
        <f t="shared" si="0"/>
        <v>6.9005541098828838E-2</v>
      </c>
      <c r="K37" s="100">
        <f t="shared" si="1"/>
        <v>1.5372278205429838E-2</v>
      </c>
      <c r="L37" s="97">
        <f t="shared" si="2"/>
        <v>4639</v>
      </c>
      <c r="M37" s="101">
        <f t="shared" si="4"/>
        <v>1.7757141708804311E-2</v>
      </c>
      <c r="N37" s="98">
        <f t="shared" si="3"/>
        <v>2489</v>
      </c>
      <c r="O37" s="98">
        <f t="shared" si="5"/>
        <v>0</v>
      </c>
    </row>
    <row r="38" spans="1:15">
      <c r="A38" s="75">
        <v>36</v>
      </c>
      <c r="B38" s="89" t="s">
        <v>127</v>
      </c>
      <c r="C38" s="76">
        <v>6379</v>
      </c>
      <c r="D38" s="76">
        <v>7753</v>
      </c>
      <c r="E38" s="76">
        <v>7710</v>
      </c>
      <c r="F38" s="76"/>
      <c r="G38" s="76"/>
      <c r="H38" s="76"/>
      <c r="I38" s="90"/>
      <c r="J38" s="100">
        <f t="shared" si="0"/>
        <v>1.7363085539657535E-3</v>
      </c>
      <c r="K38" s="100">
        <f t="shared" si="1"/>
        <v>0.20865339394889482</v>
      </c>
      <c r="L38" s="97">
        <f t="shared" si="2"/>
        <v>1331</v>
      </c>
      <c r="M38" s="101">
        <f t="shared" si="4"/>
        <v>5.0947953469322139E-3</v>
      </c>
      <c r="N38" s="98">
        <f t="shared" si="3"/>
        <v>-43</v>
      </c>
      <c r="O38" s="98">
        <f t="shared" si="5"/>
        <v>0</v>
      </c>
    </row>
    <row r="39" spans="1:15">
      <c r="A39" s="75">
        <v>37</v>
      </c>
      <c r="B39" s="89" t="s">
        <v>128</v>
      </c>
      <c r="C39" s="76">
        <v>13445</v>
      </c>
      <c r="D39" s="76">
        <v>14783</v>
      </c>
      <c r="E39" s="76">
        <v>14800</v>
      </c>
      <c r="F39" s="76"/>
      <c r="G39" s="76"/>
      <c r="H39" s="76"/>
      <c r="I39" s="90"/>
      <c r="J39" s="100">
        <f t="shared" si="0"/>
        <v>3.3329917767435996E-3</v>
      </c>
      <c r="K39" s="100">
        <f t="shared" si="1"/>
        <v>0.10078095946448494</v>
      </c>
      <c r="L39" s="97">
        <f t="shared" si="2"/>
        <v>1355</v>
      </c>
      <c r="M39" s="101">
        <f t="shared" si="4"/>
        <v>5.186662430573365E-3</v>
      </c>
      <c r="N39" s="98">
        <f t="shared" si="3"/>
        <v>17</v>
      </c>
      <c r="O39" s="98">
        <f t="shared" si="5"/>
        <v>0</v>
      </c>
    </row>
    <row r="40" spans="1:15">
      <c r="A40" s="75">
        <v>38</v>
      </c>
      <c r="B40" s="89" t="s">
        <v>129</v>
      </c>
      <c r="C40" s="76">
        <v>47998</v>
      </c>
      <c r="D40" s="76">
        <v>51089</v>
      </c>
      <c r="E40" s="76">
        <v>50993</v>
      </c>
      <c r="F40" s="76"/>
      <c r="G40" s="76"/>
      <c r="H40" s="76"/>
      <c r="I40" s="90"/>
      <c r="J40" s="100">
        <f t="shared" si="0"/>
        <v>1.1483733085911241E-2</v>
      </c>
      <c r="K40" s="100">
        <f t="shared" si="1"/>
        <v>6.2398433268052833E-2</v>
      </c>
      <c r="L40" s="97">
        <f t="shared" si="2"/>
        <v>2995</v>
      </c>
      <c r="M40" s="101">
        <f t="shared" si="4"/>
        <v>1.1464246479385409E-2</v>
      </c>
      <c r="N40" s="98">
        <f t="shared" si="3"/>
        <v>-96</v>
      </c>
      <c r="O40" s="98">
        <f t="shared" si="5"/>
        <v>0</v>
      </c>
    </row>
    <row r="41" spans="1:15">
      <c r="A41" s="75">
        <v>39</v>
      </c>
      <c r="B41" s="89" t="s">
        <v>130</v>
      </c>
      <c r="C41" s="76">
        <v>22921</v>
      </c>
      <c r="D41" s="76">
        <v>23687</v>
      </c>
      <c r="E41" s="76">
        <v>23612</v>
      </c>
      <c r="F41" s="76"/>
      <c r="G41" s="76"/>
      <c r="H41" s="76"/>
      <c r="I41" s="90"/>
      <c r="J41" s="100">
        <f t="shared" si="0"/>
        <v>5.3174730967885048E-3</v>
      </c>
      <c r="K41" s="100">
        <f t="shared" si="1"/>
        <v>3.0147026744033856E-2</v>
      </c>
      <c r="L41" s="97">
        <f t="shared" si="2"/>
        <v>691</v>
      </c>
      <c r="M41" s="101">
        <f t="shared" si="4"/>
        <v>2.6450064498348305E-3</v>
      </c>
      <c r="N41" s="98">
        <f t="shared" si="3"/>
        <v>-75</v>
      </c>
      <c r="O41" s="98">
        <f t="shared" si="5"/>
        <v>0</v>
      </c>
    </row>
    <row r="42" spans="1:15">
      <c r="A42" s="75">
        <v>40</v>
      </c>
      <c r="B42" s="89" t="s">
        <v>131</v>
      </c>
      <c r="C42" s="76">
        <v>5538</v>
      </c>
      <c r="D42" s="76">
        <v>6125</v>
      </c>
      <c r="E42" s="76">
        <v>6089</v>
      </c>
      <c r="F42" s="76"/>
      <c r="G42" s="76"/>
      <c r="H42" s="76"/>
      <c r="I42" s="90"/>
      <c r="J42" s="100">
        <f t="shared" si="0"/>
        <v>1.3712558735534985E-3</v>
      </c>
      <c r="K42" s="100">
        <f t="shared" si="1"/>
        <v>9.9494402311303715E-2</v>
      </c>
      <c r="L42" s="97">
        <f t="shared" si="2"/>
        <v>551</v>
      </c>
      <c r="M42" s="101">
        <f t="shared" si="4"/>
        <v>2.109115128594778E-3</v>
      </c>
      <c r="N42" s="98">
        <f t="shared" si="3"/>
        <v>-36</v>
      </c>
      <c r="O42" s="98">
        <f t="shared" si="5"/>
        <v>0</v>
      </c>
    </row>
    <row r="43" spans="1:15">
      <c r="A43" s="75">
        <v>41</v>
      </c>
      <c r="B43" s="89" t="s">
        <v>132</v>
      </c>
      <c r="C43" s="76">
        <v>130068</v>
      </c>
      <c r="D43" s="76">
        <v>133067</v>
      </c>
      <c r="E43" s="76">
        <v>133430</v>
      </c>
      <c r="F43" s="76"/>
      <c r="G43" s="76"/>
      <c r="H43" s="76"/>
      <c r="I43" s="90"/>
      <c r="J43" s="100">
        <f t="shared" si="0"/>
        <v>3.0048722484520167E-2</v>
      </c>
      <c r="K43" s="100">
        <f t="shared" si="1"/>
        <v>2.5848017959836392E-2</v>
      </c>
      <c r="L43" s="97">
        <f t="shared" si="2"/>
        <v>3362</v>
      </c>
      <c r="M43" s="101">
        <f t="shared" si="4"/>
        <v>1.286904730006469E-2</v>
      </c>
      <c r="N43" s="98">
        <f t="shared" si="3"/>
        <v>363</v>
      </c>
      <c r="O43" s="98">
        <f t="shared" si="5"/>
        <v>0</v>
      </c>
    </row>
    <row r="44" spans="1:15">
      <c r="A44" s="75">
        <v>42</v>
      </c>
      <c r="B44" s="89" t="s">
        <v>133</v>
      </c>
      <c r="C44" s="76">
        <v>62261</v>
      </c>
      <c r="D44" s="76">
        <v>65754</v>
      </c>
      <c r="E44" s="76">
        <v>65540</v>
      </c>
      <c r="F44" s="76"/>
      <c r="G44" s="76"/>
      <c r="H44" s="76"/>
      <c r="I44" s="90"/>
      <c r="J44" s="100">
        <f t="shared" si="0"/>
        <v>1.4759748719444292E-2</v>
      </c>
      <c r="K44" s="100">
        <f t="shared" si="1"/>
        <v>5.2665392460769983E-2</v>
      </c>
      <c r="L44" s="97">
        <f t="shared" si="2"/>
        <v>3279</v>
      </c>
      <c r="M44" s="101">
        <f t="shared" si="4"/>
        <v>1.2551340302472373E-2</v>
      </c>
      <c r="N44" s="98">
        <f t="shared" si="3"/>
        <v>-214</v>
      </c>
      <c r="O44" s="98">
        <f t="shared" si="5"/>
        <v>0</v>
      </c>
    </row>
    <row r="45" spans="1:15">
      <c r="A45" s="75">
        <v>43</v>
      </c>
      <c r="B45" s="89" t="s">
        <v>134</v>
      </c>
      <c r="C45" s="76">
        <v>20295</v>
      </c>
      <c r="D45" s="76">
        <v>21951</v>
      </c>
      <c r="E45" s="76">
        <v>21932</v>
      </c>
      <c r="F45" s="76"/>
      <c r="G45" s="76"/>
      <c r="H45" s="76"/>
      <c r="I45" s="90"/>
      <c r="J45" s="100">
        <f t="shared" si="0"/>
        <v>4.9391334896986905E-3</v>
      </c>
      <c r="K45" s="100">
        <f t="shared" si="1"/>
        <v>8.0660261148066029E-2</v>
      </c>
      <c r="L45" s="97">
        <f t="shared" si="2"/>
        <v>1637</v>
      </c>
      <c r="M45" s="101">
        <f t="shared" si="4"/>
        <v>6.2661006633568999E-3</v>
      </c>
      <c r="N45" s="98">
        <f t="shared" si="3"/>
        <v>-19</v>
      </c>
      <c r="O45" s="98">
        <f t="shared" si="5"/>
        <v>0</v>
      </c>
    </row>
    <row r="46" spans="1:15">
      <c r="A46" s="75">
        <v>44</v>
      </c>
      <c r="B46" s="89" t="s">
        <v>135</v>
      </c>
      <c r="C46" s="76">
        <v>22618</v>
      </c>
      <c r="D46" s="76">
        <v>25259</v>
      </c>
      <c r="E46" s="76">
        <v>25103</v>
      </c>
      <c r="F46" s="76"/>
      <c r="G46" s="76"/>
      <c r="H46" s="76"/>
      <c r="I46" s="90"/>
      <c r="J46" s="100">
        <f t="shared" si="0"/>
        <v>5.6532494980807146E-3</v>
      </c>
      <c r="K46" s="100">
        <f t="shared" si="1"/>
        <v>0.10986824652931294</v>
      </c>
      <c r="L46" s="97">
        <f t="shared" si="2"/>
        <v>2485</v>
      </c>
      <c r="M46" s="101">
        <f t="shared" si="4"/>
        <v>9.5120709520109328E-3</v>
      </c>
      <c r="N46" s="98">
        <f t="shared" si="3"/>
        <v>-156</v>
      </c>
      <c r="O46" s="98">
        <f t="shared" si="5"/>
        <v>0</v>
      </c>
    </row>
    <row r="47" spans="1:15">
      <c r="A47" s="75">
        <v>45</v>
      </c>
      <c r="B47" s="89" t="s">
        <v>136</v>
      </c>
      <c r="C47" s="76">
        <v>69675</v>
      </c>
      <c r="D47" s="76">
        <v>69789</v>
      </c>
      <c r="E47" s="76">
        <v>70978</v>
      </c>
      <c r="F47" s="76"/>
      <c r="G47" s="76"/>
      <c r="H47" s="76"/>
      <c r="I47" s="90"/>
      <c r="J47" s="100">
        <f t="shared" si="0"/>
        <v>1.5984397995250487E-2</v>
      </c>
      <c r="K47" s="100">
        <f t="shared" si="1"/>
        <v>1.8701112307140295E-2</v>
      </c>
      <c r="L47" s="97">
        <f t="shared" si="2"/>
        <v>1303</v>
      </c>
      <c r="M47" s="101">
        <f t="shared" si="4"/>
        <v>4.987617082684203E-3</v>
      </c>
      <c r="N47" s="98">
        <f t="shared" si="3"/>
        <v>1189</v>
      </c>
      <c r="O47" s="98">
        <f t="shared" si="5"/>
        <v>0</v>
      </c>
    </row>
    <row r="48" spans="1:15">
      <c r="A48" s="75">
        <v>46</v>
      </c>
      <c r="B48" s="89" t="s">
        <v>137</v>
      </c>
      <c r="C48" s="76">
        <v>26516</v>
      </c>
      <c r="D48" s="76">
        <v>29029</v>
      </c>
      <c r="E48" s="76">
        <v>28799</v>
      </c>
      <c r="F48" s="76"/>
      <c r="G48" s="76"/>
      <c r="H48" s="76"/>
      <c r="I48" s="90"/>
      <c r="J48" s="100">
        <f t="shared" si="0"/>
        <v>6.4855966336783057E-3</v>
      </c>
      <c r="K48" s="100">
        <f t="shared" si="1"/>
        <v>8.6098959119022475E-2</v>
      </c>
      <c r="L48" s="97">
        <f t="shared" si="2"/>
        <v>2283</v>
      </c>
      <c r="M48" s="101">
        <f t="shared" si="4"/>
        <v>8.7388563313645709E-3</v>
      </c>
      <c r="N48" s="98">
        <f t="shared" si="3"/>
        <v>-230</v>
      </c>
      <c r="O48" s="98">
        <f t="shared" si="5"/>
        <v>0</v>
      </c>
    </row>
    <row r="49" spans="1:15">
      <c r="A49" s="75">
        <v>47</v>
      </c>
      <c r="B49" s="89" t="s">
        <v>138</v>
      </c>
      <c r="C49" s="76">
        <v>11876</v>
      </c>
      <c r="D49" s="76">
        <v>16683</v>
      </c>
      <c r="E49" s="76">
        <v>16849</v>
      </c>
      <c r="F49" s="76"/>
      <c r="G49" s="76"/>
      <c r="H49" s="76"/>
      <c r="I49" s="90"/>
      <c r="J49" s="100">
        <f t="shared" si="0"/>
        <v>3.7944309761049262E-3</v>
      </c>
      <c r="K49" s="100">
        <f t="shared" si="1"/>
        <v>0.41874368474233747</v>
      </c>
      <c r="L49" s="97">
        <f t="shared" si="2"/>
        <v>4973</v>
      </c>
      <c r="M49" s="101">
        <f t="shared" si="4"/>
        <v>1.9035625289477009E-2</v>
      </c>
      <c r="N49" s="98">
        <f t="shared" si="3"/>
        <v>166</v>
      </c>
      <c r="O49" s="98">
        <f t="shared" si="5"/>
        <v>0</v>
      </c>
    </row>
    <row r="50" spans="1:15">
      <c r="A50" s="75">
        <v>48</v>
      </c>
      <c r="B50" s="89" t="s">
        <v>139</v>
      </c>
      <c r="C50" s="76">
        <v>65639</v>
      </c>
      <c r="D50" s="76">
        <v>64566</v>
      </c>
      <c r="E50" s="76">
        <v>71873</v>
      </c>
      <c r="F50" s="76"/>
      <c r="G50" s="76"/>
      <c r="H50" s="76"/>
      <c r="I50" s="90"/>
      <c r="J50" s="100">
        <f t="shared" si="0"/>
        <v>1.6185953916884644E-2</v>
      </c>
      <c r="K50" s="100">
        <f t="shared" si="1"/>
        <v>9.4974024589040057E-2</v>
      </c>
      <c r="L50" s="97">
        <f t="shared" si="2"/>
        <v>6234</v>
      </c>
      <c r="M50" s="101">
        <f t="shared" si="4"/>
        <v>2.3862474975789194E-2</v>
      </c>
      <c r="N50" s="98">
        <f t="shared" si="3"/>
        <v>7307</v>
      </c>
      <c r="O50" s="98">
        <f t="shared" si="5"/>
        <v>0</v>
      </c>
    </row>
    <row r="51" spans="1:15">
      <c r="A51" s="75">
        <v>49</v>
      </c>
      <c r="B51" s="89" t="s">
        <v>140</v>
      </c>
      <c r="C51" s="76">
        <v>5067</v>
      </c>
      <c r="D51" s="76">
        <v>7521</v>
      </c>
      <c r="E51" s="76">
        <v>7870</v>
      </c>
      <c r="F51" s="76"/>
      <c r="G51" s="76"/>
      <c r="H51" s="76"/>
      <c r="I51" s="90"/>
      <c r="J51" s="100">
        <f t="shared" si="0"/>
        <v>1.7723408974981167E-3</v>
      </c>
      <c r="K51" s="100">
        <f t="shared" si="1"/>
        <v>0.55318729030984803</v>
      </c>
      <c r="L51" s="97">
        <f t="shared" si="2"/>
        <v>2803</v>
      </c>
      <c r="M51" s="101">
        <f t="shared" si="4"/>
        <v>1.0729309810256195E-2</v>
      </c>
      <c r="N51" s="98">
        <f t="shared" si="3"/>
        <v>349</v>
      </c>
      <c r="O51" s="98">
        <f t="shared" si="5"/>
        <v>0</v>
      </c>
    </row>
    <row r="52" spans="1:15">
      <c r="A52" s="75">
        <v>50</v>
      </c>
      <c r="B52" s="89" t="s">
        <v>141</v>
      </c>
      <c r="C52" s="76">
        <v>9300</v>
      </c>
      <c r="D52" s="76">
        <v>11569</v>
      </c>
      <c r="E52" s="76">
        <v>11789</v>
      </c>
      <c r="F52" s="76"/>
      <c r="G52" s="76"/>
      <c r="H52" s="76"/>
      <c r="I52" s="90"/>
      <c r="J52" s="100">
        <f t="shared" si="0"/>
        <v>2.6549081118939387E-3</v>
      </c>
      <c r="K52" s="100">
        <f t="shared" si="1"/>
        <v>0.26763440860215054</v>
      </c>
      <c r="L52" s="97">
        <f t="shared" si="2"/>
        <v>2489</v>
      </c>
      <c r="M52" s="101">
        <f t="shared" si="4"/>
        <v>9.5273821326177909E-3</v>
      </c>
      <c r="N52" s="98">
        <f t="shared" si="3"/>
        <v>220</v>
      </c>
      <c r="O52" s="98">
        <f t="shared" si="5"/>
        <v>0</v>
      </c>
    </row>
    <row r="53" spans="1:15">
      <c r="A53" s="75">
        <v>51</v>
      </c>
      <c r="B53" s="89" t="s">
        <v>142</v>
      </c>
      <c r="C53" s="76">
        <v>8336</v>
      </c>
      <c r="D53" s="76">
        <v>9814</v>
      </c>
      <c r="E53" s="76">
        <v>9935</v>
      </c>
      <c r="F53" s="76"/>
      <c r="G53" s="76"/>
      <c r="H53" s="76"/>
      <c r="I53" s="90"/>
      <c r="J53" s="100">
        <f t="shared" si="0"/>
        <v>2.2373833312126796E-3</v>
      </c>
      <c r="K53" s="100">
        <f t="shared" si="1"/>
        <v>0.1918186180422265</v>
      </c>
      <c r="L53" s="97">
        <f t="shared" si="2"/>
        <v>1599</v>
      </c>
      <c r="M53" s="101">
        <f t="shared" si="4"/>
        <v>6.1206444475917429E-3</v>
      </c>
      <c r="N53" s="98">
        <f t="shared" si="3"/>
        <v>121</v>
      </c>
      <c r="O53" s="98">
        <f t="shared" si="5"/>
        <v>0</v>
      </c>
    </row>
    <row r="54" spans="1:15">
      <c r="A54" s="75">
        <v>52</v>
      </c>
      <c r="B54" s="89" t="s">
        <v>143</v>
      </c>
      <c r="C54" s="76">
        <v>29007</v>
      </c>
      <c r="D54" s="76">
        <v>32269</v>
      </c>
      <c r="E54" s="76">
        <v>32129</v>
      </c>
      <c r="F54" s="76"/>
      <c r="G54" s="76"/>
      <c r="H54" s="76"/>
      <c r="I54" s="90"/>
      <c r="J54" s="100">
        <f t="shared" si="0"/>
        <v>7.235519783445615E-3</v>
      </c>
      <c r="K54" s="100">
        <f t="shared" si="1"/>
        <v>0.10762919295342503</v>
      </c>
      <c r="L54" s="97">
        <f t="shared" si="2"/>
        <v>3122</v>
      </c>
      <c r="M54" s="101">
        <f t="shared" si="4"/>
        <v>1.1950376463653172E-2</v>
      </c>
      <c r="N54" s="98">
        <f t="shared" si="3"/>
        <v>-140</v>
      </c>
      <c r="O54" s="98">
        <f t="shared" si="5"/>
        <v>0</v>
      </c>
    </row>
    <row r="55" spans="1:15">
      <c r="A55" s="75">
        <v>53</v>
      </c>
      <c r="B55" s="89" t="s">
        <v>144</v>
      </c>
      <c r="C55" s="76">
        <v>13403</v>
      </c>
      <c r="D55" s="76">
        <v>14799</v>
      </c>
      <c r="E55" s="76">
        <v>15227</v>
      </c>
      <c r="F55" s="76"/>
      <c r="G55" s="76"/>
      <c r="H55" s="76"/>
      <c r="I55" s="90"/>
      <c r="J55" s="100">
        <f t="shared" si="0"/>
        <v>3.4291530935455939E-3</v>
      </c>
      <c r="K55" s="100">
        <f t="shared" si="1"/>
        <v>0.13608893531298963</v>
      </c>
      <c r="L55" s="97">
        <f t="shared" si="2"/>
        <v>1824</v>
      </c>
      <c r="M55" s="101">
        <f t="shared" si="4"/>
        <v>6.981898356727541E-3</v>
      </c>
      <c r="N55" s="98">
        <f t="shared" si="3"/>
        <v>428</v>
      </c>
      <c r="O55" s="98">
        <f t="shared" si="5"/>
        <v>0</v>
      </c>
    </row>
    <row r="56" spans="1:15">
      <c r="A56" s="75">
        <v>54</v>
      </c>
      <c r="B56" s="89" t="s">
        <v>145</v>
      </c>
      <c r="C56" s="76">
        <v>51328</v>
      </c>
      <c r="D56" s="76">
        <v>52727</v>
      </c>
      <c r="E56" s="76">
        <v>52413</v>
      </c>
      <c r="F56" s="76"/>
      <c r="G56" s="76"/>
      <c r="H56" s="76"/>
      <c r="I56" s="90"/>
      <c r="J56" s="100">
        <f t="shared" si="0"/>
        <v>1.1803520134760964E-2</v>
      </c>
      <c r="K56" s="100">
        <f t="shared" si="1"/>
        <v>2.1138559850374064E-2</v>
      </c>
      <c r="L56" s="97">
        <f t="shared" si="2"/>
        <v>1085</v>
      </c>
      <c r="M56" s="101">
        <f t="shared" si="4"/>
        <v>4.153157739610407E-3</v>
      </c>
      <c r="N56" s="98">
        <f t="shared" si="3"/>
        <v>-314</v>
      </c>
      <c r="O56" s="98">
        <f t="shared" si="5"/>
        <v>0</v>
      </c>
    </row>
    <row r="57" spans="1:15">
      <c r="A57" s="75">
        <v>55</v>
      </c>
      <c r="B57" s="89" t="s">
        <v>146</v>
      </c>
      <c r="C57" s="76">
        <v>51450</v>
      </c>
      <c r="D57" s="76">
        <v>54999</v>
      </c>
      <c r="E57" s="76">
        <v>55367</v>
      </c>
      <c r="F57" s="76"/>
      <c r="G57" s="76"/>
      <c r="H57" s="76"/>
      <c r="I57" s="90"/>
      <c r="J57" s="100">
        <f t="shared" si="0"/>
        <v>1.2468767277227221E-2</v>
      </c>
      <c r="K57" s="100">
        <f t="shared" si="1"/>
        <v>7.6132167152575314E-2</v>
      </c>
      <c r="L57" s="97">
        <f t="shared" si="2"/>
        <v>3917</v>
      </c>
      <c r="M57" s="101">
        <f t="shared" si="4"/>
        <v>1.4993473609266327E-2</v>
      </c>
      <c r="N57" s="98">
        <f t="shared" si="3"/>
        <v>368</v>
      </c>
      <c r="O57" s="98">
        <f t="shared" si="5"/>
        <v>0</v>
      </c>
    </row>
    <row r="58" spans="1:15">
      <c r="A58" s="75">
        <v>56</v>
      </c>
      <c r="B58" s="89" t="s">
        <v>147</v>
      </c>
      <c r="C58" s="76">
        <v>3985</v>
      </c>
      <c r="D58" s="76">
        <v>5534</v>
      </c>
      <c r="E58" s="76">
        <v>6319</v>
      </c>
      <c r="F58" s="76"/>
      <c r="G58" s="76"/>
      <c r="H58" s="76"/>
      <c r="I58" s="90"/>
      <c r="J58" s="100">
        <f t="shared" si="0"/>
        <v>1.4230523673812705E-3</v>
      </c>
      <c r="K58" s="100">
        <f t="shared" si="1"/>
        <v>0.58569636135508152</v>
      </c>
      <c r="L58" s="97">
        <f t="shared" si="2"/>
        <v>2334</v>
      </c>
      <c r="M58" s="101">
        <f t="shared" si="4"/>
        <v>8.934073884102018E-3</v>
      </c>
      <c r="N58" s="98">
        <f t="shared" si="3"/>
        <v>785</v>
      </c>
      <c r="O58" s="98">
        <f t="shared" si="5"/>
        <v>0</v>
      </c>
    </row>
    <row r="59" spans="1:15">
      <c r="A59" s="75">
        <v>57</v>
      </c>
      <c r="B59" s="89" t="s">
        <v>148</v>
      </c>
      <c r="C59" s="76">
        <v>7762</v>
      </c>
      <c r="D59" s="76">
        <v>8755</v>
      </c>
      <c r="E59" s="76">
        <v>8826</v>
      </c>
      <c r="F59" s="76"/>
      <c r="G59" s="76"/>
      <c r="H59" s="76"/>
      <c r="I59" s="90"/>
      <c r="J59" s="100">
        <f t="shared" si="0"/>
        <v>1.9876341501039872E-3</v>
      </c>
      <c r="K59" s="100">
        <f t="shared" si="1"/>
        <v>0.13707807266168515</v>
      </c>
      <c r="L59" s="97">
        <f t="shared" si="2"/>
        <v>1064</v>
      </c>
      <c r="M59" s="101">
        <f t="shared" si="4"/>
        <v>4.072774041424399E-3</v>
      </c>
      <c r="N59" s="98">
        <f t="shared" si="3"/>
        <v>71</v>
      </c>
      <c r="O59" s="98">
        <f t="shared" si="5"/>
        <v>0</v>
      </c>
    </row>
    <row r="60" spans="1:15">
      <c r="A60" s="75">
        <v>58</v>
      </c>
      <c r="B60" s="89" t="s">
        <v>149</v>
      </c>
      <c r="C60" s="76">
        <v>16504</v>
      </c>
      <c r="D60" s="76">
        <v>18689</v>
      </c>
      <c r="E60" s="76">
        <v>18542</v>
      </c>
      <c r="F60" s="76"/>
      <c r="G60" s="76"/>
      <c r="H60" s="76"/>
      <c r="I60" s="90"/>
      <c r="J60" s="100">
        <f t="shared" si="0"/>
        <v>4.1756982111067443E-3</v>
      </c>
      <c r="K60" s="100">
        <f t="shared" si="1"/>
        <v>0.12348521570528356</v>
      </c>
      <c r="L60" s="97">
        <f t="shared" si="2"/>
        <v>2038</v>
      </c>
      <c r="M60" s="101">
        <f t="shared" si="4"/>
        <v>7.8010465191944789E-3</v>
      </c>
      <c r="N60" s="98">
        <f t="shared" si="3"/>
        <v>-147</v>
      </c>
      <c r="O60" s="98">
        <f t="shared" si="5"/>
        <v>0</v>
      </c>
    </row>
    <row r="61" spans="1:15">
      <c r="A61" s="75">
        <v>59</v>
      </c>
      <c r="B61" s="89" t="s">
        <v>150</v>
      </c>
      <c r="C61" s="76">
        <v>84921</v>
      </c>
      <c r="D61" s="76">
        <v>85115</v>
      </c>
      <c r="E61" s="76">
        <v>84548</v>
      </c>
      <c r="F61" s="76"/>
      <c r="G61" s="76"/>
      <c r="H61" s="76"/>
      <c r="I61" s="90"/>
      <c r="J61" s="100">
        <f t="shared" si="0"/>
        <v>1.9040391131089043E-2</v>
      </c>
      <c r="K61" s="100">
        <f t="shared" si="1"/>
        <v>-4.3923175657375677E-3</v>
      </c>
      <c r="L61" s="97">
        <f t="shared" si="2"/>
        <v>-373</v>
      </c>
      <c r="M61" s="101">
        <f t="shared" si="4"/>
        <v>-1.4277675915895685E-3</v>
      </c>
      <c r="N61" s="98">
        <f t="shared" si="3"/>
        <v>-567</v>
      </c>
      <c r="O61" s="98">
        <f t="shared" si="5"/>
        <v>0</v>
      </c>
    </row>
    <row r="62" spans="1:15">
      <c r="A62" s="75">
        <v>60</v>
      </c>
      <c r="B62" s="89" t="s">
        <v>151</v>
      </c>
      <c r="C62" s="76">
        <v>14923</v>
      </c>
      <c r="D62" s="76">
        <v>18226</v>
      </c>
      <c r="E62" s="76">
        <v>18183</v>
      </c>
      <c r="F62" s="76"/>
      <c r="G62" s="76"/>
      <c r="H62" s="76"/>
      <c r="I62" s="90"/>
      <c r="J62" s="100">
        <f t="shared" si="0"/>
        <v>4.094850640306005E-3</v>
      </c>
      <c r="K62" s="100">
        <f t="shared" si="1"/>
        <v>0.21845473430275414</v>
      </c>
      <c r="L62" s="97">
        <f t="shared" si="2"/>
        <v>3260</v>
      </c>
      <c r="M62" s="101">
        <f t="shared" si="4"/>
        <v>1.2478612194589794E-2</v>
      </c>
      <c r="N62" s="98">
        <f t="shared" si="3"/>
        <v>-43</v>
      </c>
      <c r="O62" s="98">
        <f t="shared" si="5"/>
        <v>0</v>
      </c>
    </row>
    <row r="63" spans="1:15">
      <c r="A63" s="75">
        <v>61</v>
      </c>
      <c r="B63" s="89" t="s">
        <v>152</v>
      </c>
      <c r="C63" s="76">
        <v>34918</v>
      </c>
      <c r="D63" s="76">
        <v>36659</v>
      </c>
      <c r="E63" s="76">
        <v>37170</v>
      </c>
      <c r="F63" s="76"/>
      <c r="G63" s="76"/>
      <c r="H63" s="76"/>
      <c r="I63" s="90"/>
      <c r="J63" s="100">
        <f t="shared" si="0"/>
        <v>8.3707638068621342E-3</v>
      </c>
      <c r="K63" s="100">
        <f t="shared" si="1"/>
        <v>6.4493957271321387E-2</v>
      </c>
      <c r="L63" s="97">
        <f t="shared" si="2"/>
        <v>2252</v>
      </c>
      <c r="M63" s="101">
        <f t="shared" si="4"/>
        <v>8.620194681661416E-3</v>
      </c>
      <c r="N63" s="98">
        <f t="shared" si="3"/>
        <v>511</v>
      </c>
      <c r="O63" s="98">
        <f t="shared" si="5"/>
        <v>0</v>
      </c>
    </row>
    <row r="64" spans="1:15">
      <c r="A64" s="75">
        <v>62</v>
      </c>
      <c r="B64" s="89" t="s">
        <v>153</v>
      </c>
      <c r="C64" s="76">
        <v>2093</v>
      </c>
      <c r="D64" s="76">
        <v>3183</v>
      </c>
      <c r="E64" s="76">
        <v>3162</v>
      </c>
      <c r="F64" s="76"/>
      <c r="G64" s="76"/>
      <c r="H64" s="76"/>
      <c r="I64" s="90"/>
      <c r="J64" s="100">
        <f t="shared" si="0"/>
        <v>7.1208918905832851E-4</v>
      </c>
      <c r="K64" s="100">
        <f t="shared" si="1"/>
        <v>0.51075011944577164</v>
      </c>
      <c r="L64" s="97">
        <f t="shared" si="2"/>
        <v>1069</v>
      </c>
      <c r="M64" s="101">
        <f t="shared" si="4"/>
        <v>4.091913017182972E-3</v>
      </c>
      <c r="N64" s="98">
        <f t="shared" si="3"/>
        <v>-21</v>
      </c>
      <c r="O64" s="98">
        <f t="shared" si="5"/>
        <v>0</v>
      </c>
    </row>
    <row r="65" spans="1:15">
      <c r="A65" s="75">
        <v>63</v>
      </c>
      <c r="B65" s="89" t="s">
        <v>154</v>
      </c>
      <c r="C65" s="76">
        <v>24314</v>
      </c>
      <c r="D65" s="76">
        <v>33644</v>
      </c>
      <c r="E65" s="76">
        <v>33468</v>
      </c>
      <c r="F65" s="76"/>
      <c r="G65" s="76"/>
      <c r="H65" s="76"/>
      <c r="I65" s="90"/>
      <c r="J65" s="100">
        <f t="shared" si="0"/>
        <v>7.5370654583820805E-3</v>
      </c>
      <c r="K65" s="100">
        <f t="shared" si="1"/>
        <v>0.37649091058649337</v>
      </c>
      <c r="L65" s="97">
        <f t="shared" si="2"/>
        <v>9154</v>
      </c>
      <c r="M65" s="101">
        <f t="shared" si="4"/>
        <v>3.5039636818796002E-2</v>
      </c>
      <c r="N65" s="98">
        <f t="shared" si="3"/>
        <v>-176</v>
      </c>
      <c r="O65" s="98">
        <f t="shared" si="5"/>
        <v>0</v>
      </c>
    </row>
    <row r="66" spans="1:15">
      <c r="A66" s="75">
        <v>64</v>
      </c>
      <c r="B66" s="89" t="s">
        <v>155</v>
      </c>
      <c r="C66" s="76">
        <v>19147</v>
      </c>
      <c r="D66" s="76">
        <v>20426</v>
      </c>
      <c r="E66" s="76">
        <v>20349</v>
      </c>
      <c r="F66" s="76"/>
      <c r="G66" s="76"/>
      <c r="H66" s="76"/>
      <c r="I66" s="90"/>
      <c r="J66" s="100">
        <f t="shared" si="0"/>
        <v>4.5826384908753716E-3</v>
      </c>
      <c r="K66" s="100">
        <f t="shared" si="1"/>
        <v>6.2777458609703865E-2</v>
      </c>
      <c r="L66" s="97">
        <f t="shared" si="2"/>
        <v>1202</v>
      </c>
      <c r="M66" s="101">
        <f t="shared" si="4"/>
        <v>4.601009772361022E-3</v>
      </c>
      <c r="N66" s="98">
        <f t="shared" si="3"/>
        <v>-77</v>
      </c>
      <c r="O66" s="98">
        <f t="shared" si="5"/>
        <v>0</v>
      </c>
    </row>
    <row r="67" spans="1:15">
      <c r="A67" s="75">
        <v>65</v>
      </c>
      <c r="B67" s="89" t="s">
        <v>156</v>
      </c>
      <c r="C67" s="76">
        <v>16044</v>
      </c>
      <c r="D67" s="76">
        <v>21236</v>
      </c>
      <c r="E67" s="76">
        <v>21057</v>
      </c>
      <c r="F67" s="76"/>
      <c r="G67" s="76"/>
      <c r="H67" s="76"/>
      <c r="I67" s="90"/>
      <c r="J67" s="100">
        <f t="shared" ref="J67:J84" si="6">E67/$E$84</f>
        <v>4.7420816110060795E-3</v>
      </c>
      <c r="K67" s="100">
        <f t="shared" ref="K67:K84" si="7">(E67-C67)/C67</f>
        <v>0.31245325355273001</v>
      </c>
      <c r="L67" s="97">
        <f t="shared" ref="L67:L84" si="8">E67-C67</f>
        <v>5013</v>
      </c>
      <c r="M67" s="101">
        <f t="shared" si="4"/>
        <v>1.9188737095545593E-2</v>
      </c>
      <c r="N67" s="98">
        <f t="shared" ref="N67:N84" si="9">E67-D67</f>
        <v>-179</v>
      </c>
      <c r="O67" s="98">
        <f t="shared" si="5"/>
        <v>0</v>
      </c>
    </row>
    <row r="68" spans="1:15">
      <c r="A68" s="75">
        <v>66</v>
      </c>
      <c r="B68" s="89" t="s">
        <v>157</v>
      </c>
      <c r="C68" s="76">
        <v>7908</v>
      </c>
      <c r="D68" s="76">
        <v>10837</v>
      </c>
      <c r="E68" s="76">
        <v>10926</v>
      </c>
      <c r="F68" s="76"/>
      <c r="G68" s="76"/>
      <c r="H68" s="76"/>
      <c r="I68" s="90"/>
      <c r="J68" s="100">
        <f t="shared" si="6"/>
        <v>2.4605586589662547E-3</v>
      </c>
      <c r="K68" s="100">
        <f t="shared" si="7"/>
        <v>0.38163884673748105</v>
      </c>
      <c r="L68" s="97">
        <f t="shared" si="8"/>
        <v>3018</v>
      </c>
      <c r="M68" s="101">
        <f t="shared" ref="M68:M84" si="10">L68/$L$84</f>
        <v>1.1552285767874846E-2</v>
      </c>
      <c r="N68" s="98">
        <f t="shared" si="9"/>
        <v>89</v>
      </c>
      <c r="O68" s="98">
        <f t="shared" ref="O68:O83" si="11">H68-G68</f>
        <v>0</v>
      </c>
    </row>
    <row r="69" spans="1:15">
      <c r="A69" s="75">
        <v>67</v>
      </c>
      <c r="B69" s="89" t="s">
        <v>158</v>
      </c>
      <c r="C69" s="76">
        <v>20638</v>
      </c>
      <c r="D69" s="76">
        <v>22830</v>
      </c>
      <c r="E69" s="76">
        <v>22768</v>
      </c>
      <c r="F69" s="76"/>
      <c r="G69" s="76"/>
      <c r="H69" s="76"/>
      <c r="I69" s="90"/>
      <c r="J69" s="100">
        <f t="shared" si="6"/>
        <v>5.1274024846552886E-3</v>
      </c>
      <c r="K69" s="100">
        <f t="shared" si="7"/>
        <v>0.10320767516232193</v>
      </c>
      <c r="L69" s="97">
        <f t="shared" si="8"/>
        <v>2130</v>
      </c>
      <c r="M69" s="101">
        <f t="shared" si="10"/>
        <v>8.1532036731522279E-3</v>
      </c>
      <c r="N69" s="98">
        <f t="shared" si="9"/>
        <v>-62</v>
      </c>
      <c r="O69" s="98">
        <f t="shared" si="11"/>
        <v>0</v>
      </c>
    </row>
    <row r="70" spans="1:15">
      <c r="A70" s="75">
        <v>68</v>
      </c>
      <c r="B70" s="89" t="s">
        <v>159</v>
      </c>
      <c r="C70" s="76">
        <v>10374</v>
      </c>
      <c r="D70" s="76">
        <v>12052</v>
      </c>
      <c r="E70" s="76">
        <v>11944</v>
      </c>
      <c r="F70" s="76"/>
      <c r="G70" s="76"/>
      <c r="H70" s="76"/>
      <c r="I70" s="90"/>
      <c r="J70" s="100">
        <f t="shared" si="6"/>
        <v>2.6898144446909156E-3</v>
      </c>
      <c r="K70" s="100">
        <f t="shared" si="7"/>
        <v>0.15133988818199345</v>
      </c>
      <c r="L70" s="97">
        <f t="shared" si="8"/>
        <v>1570</v>
      </c>
      <c r="M70" s="101">
        <f t="shared" si="10"/>
        <v>6.0096383881920179E-3</v>
      </c>
      <c r="N70" s="98">
        <f t="shared" si="9"/>
        <v>-108</v>
      </c>
      <c r="O70" s="98">
        <f t="shared" si="11"/>
        <v>0</v>
      </c>
    </row>
    <row r="71" spans="1:15">
      <c r="A71" s="75">
        <v>69</v>
      </c>
      <c r="B71" s="89" t="s">
        <v>160</v>
      </c>
      <c r="C71" s="76">
        <v>2339</v>
      </c>
      <c r="D71" s="76">
        <v>2619</v>
      </c>
      <c r="E71" s="76">
        <v>2576</v>
      </c>
      <c r="F71" s="76"/>
      <c r="G71" s="76"/>
      <c r="H71" s="76"/>
      <c r="I71" s="90"/>
      <c r="J71" s="100">
        <f t="shared" si="6"/>
        <v>5.8012073087104809E-4</v>
      </c>
      <c r="K71" s="100">
        <f t="shared" si="7"/>
        <v>0.10132535271483541</v>
      </c>
      <c r="L71" s="97">
        <f t="shared" si="8"/>
        <v>237</v>
      </c>
      <c r="M71" s="101">
        <f t="shared" si="10"/>
        <v>9.0718745095637462E-4</v>
      </c>
      <c r="N71" s="98">
        <f t="shared" si="9"/>
        <v>-43</v>
      </c>
      <c r="O71" s="98">
        <f t="shared" si="11"/>
        <v>0</v>
      </c>
    </row>
    <row r="72" spans="1:15">
      <c r="A72" s="75">
        <v>70</v>
      </c>
      <c r="B72" s="89" t="s">
        <v>161</v>
      </c>
      <c r="C72" s="76">
        <v>12418</v>
      </c>
      <c r="D72" s="76">
        <v>13173</v>
      </c>
      <c r="E72" s="76">
        <v>13001</v>
      </c>
      <c r="F72" s="76"/>
      <c r="G72" s="76"/>
      <c r="H72" s="76"/>
      <c r="I72" s="90"/>
      <c r="J72" s="100">
        <f t="shared" si="6"/>
        <v>2.9278531141515903E-3</v>
      </c>
      <c r="K72" s="100">
        <f t="shared" si="7"/>
        <v>4.6947978740537931E-2</v>
      </c>
      <c r="L72" s="97">
        <f t="shared" si="8"/>
        <v>583</v>
      </c>
      <c r="M72" s="101">
        <f t="shared" si="10"/>
        <v>2.2316045734496475E-3</v>
      </c>
      <c r="N72" s="98">
        <f t="shared" si="9"/>
        <v>-172</v>
      </c>
      <c r="O72" s="98">
        <f t="shared" si="11"/>
        <v>0</v>
      </c>
    </row>
    <row r="73" spans="1:15">
      <c r="A73" s="75">
        <v>71</v>
      </c>
      <c r="B73" s="89" t="s">
        <v>162</v>
      </c>
      <c r="C73" s="76">
        <v>7803</v>
      </c>
      <c r="D73" s="76">
        <v>9106</v>
      </c>
      <c r="E73" s="76">
        <v>9242</v>
      </c>
      <c r="F73" s="76"/>
      <c r="G73" s="76"/>
      <c r="H73" s="76"/>
      <c r="I73" s="90"/>
      <c r="J73" s="100">
        <f t="shared" si="6"/>
        <v>2.0813182432881314E-3</v>
      </c>
      <c r="K73" s="100">
        <f t="shared" si="7"/>
        <v>0.18441625016019481</v>
      </c>
      <c r="L73" s="97">
        <f t="shared" si="8"/>
        <v>1439</v>
      </c>
      <c r="M73" s="101">
        <f t="shared" si="10"/>
        <v>5.508197223317397E-3</v>
      </c>
      <c r="N73" s="98">
        <f t="shared" si="9"/>
        <v>136</v>
      </c>
      <c r="O73" s="98">
        <f t="shared" si="11"/>
        <v>0</v>
      </c>
    </row>
    <row r="74" spans="1:15">
      <c r="A74" s="75">
        <v>72</v>
      </c>
      <c r="B74" s="89" t="s">
        <v>163</v>
      </c>
      <c r="C74" s="76">
        <v>11808</v>
      </c>
      <c r="D74" s="76">
        <v>16421</v>
      </c>
      <c r="E74" s="76">
        <v>16451</v>
      </c>
      <c r="F74" s="76"/>
      <c r="G74" s="76"/>
      <c r="H74" s="76"/>
      <c r="I74" s="90"/>
      <c r="J74" s="100">
        <f t="shared" si="6"/>
        <v>3.7048005215681726E-3</v>
      </c>
      <c r="K74" s="100">
        <f t="shared" si="7"/>
        <v>0.39320799457994582</v>
      </c>
      <c r="L74" s="97">
        <f t="shared" si="8"/>
        <v>4643</v>
      </c>
      <c r="M74" s="101">
        <f t="shared" si="10"/>
        <v>1.7772452889411171E-2</v>
      </c>
      <c r="N74" s="98">
        <f t="shared" si="9"/>
        <v>30</v>
      </c>
      <c r="O74" s="98">
        <f t="shared" si="11"/>
        <v>0</v>
      </c>
    </row>
    <row r="75" spans="1:15">
      <c r="A75" s="75">
        <v>73</v>
      </c>
      <c r="B75" s="89" t="s">
        <v>164</v>
      </c>
      <c r="C75" s="76">
        <v>5789</v>
      </c>
      <c r="D75" s="76">
        <v>9656</v>
      </c>
      <c r="E75" s="76">
        <v>9513</v>
      </c>
      <c r="F75" s="76"/>
      <c r="G75" s="76"/>
      <c r="H75" s="76"/>
      <c r="I75" s="90"/>
      <c r="J75" s="100">
        <f t="shared" si="6"/>
        <v>2.1423480251460719E-3</v>
      </c>
      <c r="K75" s="100">
        <f t="shared" si="7"/>
        <v>0.64328899637243042</v>
      </c>
      <c r="L75" s="97">
        <f t="shared" si="8"/>
        <v>3724</v>
      </c>
      <c r="M75" s="101">
        <f t="shared" si="10"/>
        <v>1.4254709144985398E-2</v>
      </c>
      <c r="N75" s="98">
        <f t="shared" si="9"/>
        <v>-143</v>
      </c>
      <c r="O75" s="98">
        <f t="shared" si="11"/>
        <v>0</v>
      </c>
    </row>
    <row r="76" spans="1:15">
      <c r="A76" s="75">
        <v>74</v>
      </c>
      <c r="B76" s="89" t="s">
        <v>165</v>
      </c>
      <c r="C76" s="76">
        <v>8268</v>
      </c>
      <c r="D76" s="76">
        <v>8980</v>
      </c>
      <c r="E76" s="76">
        <v>8904</v>
      </c>
      <c r="F76" s="76"/>
      <c r="G76" s="76"/>
      <c r="H76" s="76"/>
      <c r="I76" s="90"/>
      <c r="J76" s="100">
        <f t="shared" si="6"/>
        <v>2.0051999175760143E-3</v>
      </c>
      <c r="K76" s="100">
        <f t="shared" si="7"/>
        <v>7.6923076923076927E-2</v>
      </c>
      <c r="L76" s="97">
        <f t="shared" si="8"/>
        <v>636</v>
      </c>
      <c r="M76" s="101">
        <f t="shared" si="10"/>
        <v>2.4344777164905245E-3</v>
      </c>
      <c r="N76" s="98">
        <f t="shared" si="9"/>
        <v>-76</v>
      </c>
      <c r="O76" s="98">
        <f t="shared" si="11"/>
        <v>0</v>
      </c>
    </row>
    <row r="77" spans="1:15">
      <c r="A77" s="75">
        <v>75</v>
      </c>
      <c r="B77" s="89" t="s">
        <v>166</v>
      </c>
      <c r="C77" s="76">
        <v>2150</v>
      </c>
      <c r="D77" s="76">
        <v>3161</v>
      </c>
      <c r="E77" s="76">
        <v>3087</v>
      </c>
      <c r="F77" s="76"/>
      <c r="G77" s="76"/>
      <c r="H77" s="76"/>
      <c r="I77" s="90"/>
      <c r="J77" s="100">
        <f t="shared" si="6"/>
        <v>6.9519902802753317E-4</v>
      </c>
      <c r="K77" s="100">
        <f t="shared" si="7"/>
        <v>0.4358139534883721</v>
      </c>
      <c r="L77" s="97">
        <f t="shared" si="8"/>
        <v>937</v>
      </c>
      <c r="M77" s="101">
        <f t="shared" si="10"/>
        <v>3.586644057156637E-3</v>
      </c>
      <c r="N77" s="98">
        <f t="shared" si="9"/>
        <v>-74</v>
      </c>
      <c r="O77" s="98">
        <f t="shared" si="11"/>
        <v>0</v>
      </c>
    </row>
    <row r="78" spans="1:15">
      <c r="A78" s="75">
        <v>76</v>
      </c>
      <c r="B78" s="89" t="s">
        <v>167</v>
      </c>
      <c r="C78" s="76">
        <v>4221</v>
      </c>
      <c r="D78" s="76">
        <v>4786</v>
      </c>
      <c r="E78" s="76">
        <v>4758</v>
      </c>
      <c r="F78" s="76"/>
      <c r="G78" s="76"/>
      <c r="H78" s="76"/>
      <c r="I78" s="90"/>
      <c r="J78" s="100">
        <f t="shared" si="6"/>
        <v>1.0715118157936519E-3</v>
      </c>
      <c r="K78" s="100">
        <f t="shared" si="7"/>
        <v>0.12722103766879886</v>
      </c>
      <c r="L78" s="97">
        <f t="shared" si="8"/>
        <v>537</v>
      </c>
      <c r="M78" s="101">
        <f t="shared" si="10"/>
        <v>2.055525996470773E-3</v>
      </c>
      <c r="N78" s="98">
        <f t="shared" si="9"/>
        <v>-28</v>
      </c>
      <c r="O78" s="98">
        <f t="shared" si="11"/>
        <v>0</v>
      </c>
    </row>
    <row r="79" spans="1:15">
      <c r="A79" s="75">
        <v>77</v>
      </c>
      <c r="B79" s="89" t="s">
        <v>168</v>
      </c>
      <c r="C79" s="76">
        <v>13691</v>
      </c>
      <c r="D79" s="76">
        <v>14809</v>
      </c>
      <c r="E79" s="76">
        <v>14905</v>
      </c>
      <c r="F79" s="76"/>
      <c r="G79" s="76"/>
      <c r="H79" s="76"/>
      <c r="I79" s="90"/>
      <c r="J79" s="100">
        <f t="shared" si="6"/>
        <v>3.3566380021867129E-3</v>
      </c>
      <c r="K79" s="100">
        <f t="shared" si="7"/>
        <v>8.8671389964210062E-2</v>
      </c>
      <c r="L79" s="97">
        <f t="shared" si="8"/>
        <v>1214</v>
      </c>
      <c r="M79" s="101">
        <f t="shared" si="10"/>
        <v>4.646943314181598E-3</v>
      </c>
      <c r="N79" s="98">
        <f t="shared" si="9"/>
        <v>96</v>
      </c>
      <c r="O79" s="98">
        <f t="shared" si="11"/>
        <v>0</v>
      </c>
    </row>
    <row r="80" spans="1:15">
      <c r="A80" s="75">
        <v>78</v>
      </c>
      <c r="B80" s="89" t="s">
        <v>169</v>
      </c>
      <c r="C80" s="76">
        <v>9855</v>
      </c>
      <c r="D80" s="76">
        <v>10921</v>
      </c>
      <c r="E80" s="76">
        <v>10853</v>
      </c>
      <c r="F80" s="76"/>
      <c r="G80" s="76"/>
      <c r="H80" s="76"/>
      <c r="I80" s="90"/>
      <c r="J80" s="100">
        <f t="shared" si="6"/>
        <v>2.4441189022296138E-3</v>
      </c>
      <c r="K80" s="100">
        <f t="shared" si="7"/>
        <v>0.10126839167935059</v>
      </c>
      <c r="L80" s="97">
        <f t="shared" si="8"/>
        <v>998</v>
      </c>
      <c r="M80" s="101">
        <f t="shared" si="10"/>
        <v>3.8201395614112315E-3</v>
      </c>
      <c r="N80" s="98">
        <f t="shared" si="9"/>
        <v>-68</v>
      </c>
      <c r="O80" s="98">
        <f t="shared" si="11"/>
        <v>0</v>
      </c>
    </row>
    <row r="81" spans="1:15">
      <c r="A81" s="75">
        <v>79</v>
      </c>
      <c r="B81" s="89" t="s">
        <v>170</v>
      </c>
      <c r="C81" s="76">
        <v>3578</v>
      </c>
      <c r="D81" s="76">
        <v>6472</v>
      </c>
      <c r="E81" s="76">
        <v>6509</v>
      </c>
      <c r="F81" s="76"/>
      <c r="G81" s="76"/>
      <c r="H81" s="76"/>
      <c r="I81" s="90"/>
      <c r="J81" s="100">
        <f t="shared" si="6"/>
        <v>1.465840775325952E-3</v>
      </c>
      <c r="K81" s="100">
        <f t="shared" si="7"/>
        <v>0.81917272219116821</v>
      </c>
      <c r="L81" s="97">
        <f t="shared" si="8"/>
        <v>2931</v>
      </c>
      <c r="M81" s="101">
        <f t="shared" si="10"/>
        <v>1.1219267589675671E-2</v>
      </c>
      <c r="N81" s="98">
        <f t="shared" si="9"/>
        <v>37</v>
      </c>
      <c r="O81" s="98">
        <f t="shared" si="11"/>
        <v>0</v>
      </c>
    </row>
    <row r="82" spans="1:15">
      <c r="A82" s="75">
        <v>80</v>
      </c>
      <c r="B82" s="89" t="s">
        <v>171</v>
      </c>
      <c r="C82" s="76">
        <v>12226</v>
      </c>
      <c r="D82" s="76">
        <v>13814</v>
      </c>
      <c r="E82" s="76">
        <v>13935</v>
      </c>
      <c r="F82" s="76"/>
      <c r="G82" s="76"/>
      <c r="H82" s="76"/>
      <c r="I82" s="90"/>
      <c r="J82" s="100">
        <f t="shared" si="6"/>
        <v>3.1381919195217606E-3</v>
      </c>
      <c r="K82" s="100">
        <f t="shared" si="7"/>
        <v>0.1397840667430067</v>
      </c>
      <c r="L82" s="97">
        <f t="shared" si="8"/>
        <v>1709</v>
      </c>
      <c r="M82" s="101">
        <f t="shared" si="10"/>
        <v>6.541701914280355E-3</v>
      </c>
      <c r="N82" s="98">
        <f t="shared" si="9"/>
        <v>121</v>
      </c>
      <c r="O82" s="98">
        <f t="shared" si="11"/>
        <v>0</v>
      </c>
    </row>
    <row r="83" spans="1:15">
      <c r="A83" s="75">
        <v>81</v>
      </c>
      <c r="B83" s="89" t="s">
        <v>172</v>
      </c>
      <c r="C83" s="76">
        <v>23333</v>
      </c>
      <c r="D83" s="76">
        <v>24121</v>
      </c>
      <c r="E83" s="76">
        <v>24098</v>
      </c>
      <c r="F83" s="76"/>
      <c r="G83" s="76"/>
      <c r="H83" s="76"/>
      <c r="I83" s="90"/>
      <c r="J83" s="100">
        <f t="shared" si="6"/>
        <v>5.426921340268058E-3</v>
      </c>
      <c r="K83" s="100">
        <f t="shared" si="7"/>
        <v>3.2786182659752285E-2</v>
      </c>
      <c r="L83" s="97">
        <f t="shared" si="8"/>
        <v>765</v>
      </c>
      <c r="M83" s="101">
        <f t="shared" si="10"/>
        <v>2.9282632910617155E-3</v>
      </c>
      <c r="N83" s="98">
        <f t="shared" si="9"/>
        <v>-23</v>
      </c>
      <c r="O83" s="98">
        <f t="shared" si="11"/>
        <v>0</v>
      </c>
    </row>
    <row r="84" spans="1:15" s="110" customFormat="1">
      <c r="A84" s="189" t="s">
        <v>173</v>
      </c>
      <c r="B84" s="189"/>
      <c r="C84" s="77">
        <v>4179208</v>
      </c>
      <c r="D84" s="77">
        <v>4403158</v>
      </c>
      <c r="E84" s="77">
        <v>4440455</v>
      </c>
      <c r="F84" s="64"/>
      <c r="G84" s="64"/>
      <c r="H84" s="64"/>
      <c r="I84" s="113"/>
      <c r="J84" s="69">
        <f t="shared" si="6"/>
        <v>1</v>
      </c>
      <c r="K84" s="69">
        <f t="shared" si="7"/>
        <v>6.2511126510094731E-2</v>
      </c>
      <c r="L84" s="64">
        <f t="shared" si="8"/>
        <v>261247</v>
      </c>
      <c r="M84" s="70">
        <f t="shared" si="10"/>
        <v>1</v>
      </c>
      <c r="N84" s="64">
        <f t="shared" si="9"/>
        <v>37297</v>
      </c>
      <c r="O84" s="98">
        <f>H84-G84</f>
        <v>0</v>
      </c>
    </row>
    <row r="85" spans="1:15">
      <c r="F85" s="127"/>
      <c r="G85" s="127"/>
      <c r="H85" s="127"/>
      <c r="I85" s="73"/>
      <c r="M85" s="13"/>
    </row>
    <row r="86" spans="1:15">
      <c r="F86" s="141"/>
      <c r="G86" s="141"/>
      <c r="I86" s="21"/>
      <c r="M86" s="13"/>
    </row>
    <row r="87" spans="1:15">
      <c r="F87" s="141"/>
      <c r="G87" s="141"/>
      <c r="M87" s="13"/>
    </row>
    <row r="88" spans="1:15">
      <c r="M88" s="13"/>
    </row>
    <row r="89" spans="1:15">
      <c r="M89" s="13"/>
    </row>
    <row r="90" spans="1:15">
      <c r="M90" s="13"/>
    </row>
  </sheetData>
  <mergeCells count="3">
    <mergeCell ref="A84:B84"/>
    <mergeCell ref="C1:E1"/>
    <mergeCell ref="F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84"/>
  <sheetViews>
    <sheetView zoomScale="60" zoomScaleNormal="60" workbookViewId="0">
      <pane ySplit="2" topLeftCell="A42" activePane="bottomLeft" state="frozen"/>
      <selection pane="bottomLeft" activeCell="O74" sqref="O74"/>
    </sheetView>
  </sheetViews>
  <sheetFormatPr defaultColWidth="8.85546875" defaultRowHeight="15"/>
  <cols>
    <col min="1" max="1" width="18.28515625" style="6" bestFit="1" customWidth="1"/>
    <col min="2" max="2" width="12" style="6" customWidth="1"/>
    <col min="3" max="3" width="12" style="6" bestFit="1" customWidth="1"/>
    <col min="4" max="7" width="12" style="6" customWidth="1"/>
    <col min="8" max="8" width="22.42578125" style="6" customWidth="1"/>
    <col min="9" max="9" width="26.42578125" style="6" customWidth="1"/>
    <col min="10" max="10" width="27.42578125" style="6" customWidth="1"/>
    <col min="11" max="11" width="13.28515625" style="6" customWidth="1"/>
    <col min="12" max="12" width="14.140625" style="6" customWidth="1"/>
    <col min="13" max="16384" width="8.85546875" style="6"/>
  </cols>
  <sheetData>
    <row r="1" spans="1:12" ht="15.75" thickBot="1">
      <c r="B1" s="186" t="s">
        <v>281</v>
      </c>
      <c r="C1" s="186"/>
      <c r="D1" s="187"/>
      <c r="E1" s="188" t="s">
        <v>280</v>
      </c>
      <c r="F1" s="186"/>
      <c r="G1" s="187"/>
    </row>
    <row r="2" spans="1:12" ht="45">
      <c r="A2" s="93" t="s">
        <v>174</v>
      </c>
      <c r="B2" s="93">
        <v>43252</v>
      </c>
      <c r="C2" s="93">
        <v>43586</v>
      </c>
      <c r="D2" s="93">
        <v>43617</v>
      </c>
      <c r="E2" s="93">
        <v>43252</v>
      </c>
      <c r="F2" s="93">
        <v>43586</v>
      </c>
      <c r="G2" s="93">
        <v>43617</v>
      </c>
      <c r="H2" s="92" t="s">
        <v>355</v>
      </c>
      <c r="I2" s="1" t="s">
        <v>356</v>
      </c>
      <c r="J2" s="1" t="s">
        <v>357</v>
      </c>
      <c r="K2" s="92" t="s">
        <v>262</v>
      </c>
      <c r="L2" s="92" t="s">
        <v>283</v>
      </c>
    </row>
    <row r="3" spans="1:12">
      <c r="A3" s="45" t="s">
        <v>175</v>
      </c>
      <c r="B3" s="88">
        <v>2477</v>
      </c>
      <c r="C3" s="97">
        <v>3982</v>
      </c>
      <c r="D3" s="26">
        <v>3318</v>
      </c>
      <c r="E3" s="26">
        <v>2564.5136801612698</v>
      </c>
      <c r="F3" s="26">
        <v>4204.4224162579603</v>
      </c>
      <c r="G3" s="26">
        <v>3927.5691889677601</v>
      </c>
      <c r="H3" s="101">
        <f>D3/$D$84</f>
        <v>2.2986913116673478E-2</v>
      </c>
      <c r="I3" s="101">
        <f t="shared" ref="I3:I66" si="0">(D3-B3)/B3</f>
        <v>0.33952361727896652</v>
      </c>
      <c r="J3" s="97">
        <f t="shared" ref="J3:J66" si="1">D3-B3</f>
        <v>841</v>
      </c>
      <c r="K3" s="97">
        <f>D3-C3</f>
        <v>-664</v>
      </c>
      <c r="L3" s="97">
        <f>G3-F3</f>
        <v>-276.85322729020027</v>
      </c>
    </row>
    <row r="4" spans="1:12">
      <c r="A4" s="45" t="s">
        <v>176</v>
      </c>
      <c r="B4" s="88">
        <v>392</v>
      </c>
      <c r="C4" s="97">
        <v>436</v>
      </c>
      <c r="D4" s="26">
        <v>514</v>
      </c>
      <c r="E4" s="26">
        <v>378.46452506646102</v>
      </c>
      <c r="F4" s="26">
        <v>603.71416891834701</v>
      </c>
      <c r="G4" s="26">
        <v>539.217818341726</v>
      </c>
      <c r="H4" s="101">
        <f t="shared" ref="H4:H67" si="2">D4/$D$84</f>
        <v>3.5609624297679833E-3</v>
      </c>
      <c r="I4" s="101">
        <f t="shared" si="0"/>
        <v>0.31122448979591838</v>
      </c>
      <c r="J4" s="97">
        <f t="shared" si="1"/>
        <v>122</v>
      </c>
      <c r="K4" s="97">
        <f t="shared" ref="K4:K67" si="3">D4-C4</f>
        <v>78</v>
      </c>
      <c r="L4" s="97">
        <f t="shared" ref="L4:L67" si="4">G4-F4</f>
        <v>-64.496350576621012</v>
      </c>
    </row>
    <row r="5" spans="1:12">
      <c r="A5" s="45" t="s">
        <v>177</v>
      </c>
      <c r="B5" s="88">
        <v>743</v>
      </c>
      <c r="C5" s="97">
        <v>882</v>
      </c>
      <c r="D5" s="26">
        <v>1082</v>
      </c>
      <c r="E5" s="26">
        <v>776.68468037968205</v>
      </c>
      <c r="F5" s="26">
        <v>1206.23415828935</v>
      </c>
      <c r="G5" s="26">
        <v>1134.45226817188</v>
      </c>
      <c r="H5" s="101">
        <f t="shared" si="2"/>
        <v>7.4960337529357155E-3</v>
      </c>
      <c r="I5" s="101">
        <f t="shared" si="0"/>
        <v>0.45625841184387617</v>
      </c>
      <c r="J5" s="97">
        <f t="shared" si="1"/>
        <v>339</v>
      </c>
      <c r="K5" s="97">
        <f t="shared" si="3"/>
        <v>200</v>
      </c>
      <c r="L5" s="97">
        <f t="shared" si="4"/>
        <v>-71.781890117470084</v>
      </c>
    </row>
    <row r="6" spans="1:12">
      <c r="A6" s="45" t="s">
        <v>178</v>
      </c>
      <c r="B6" s="88">
        <v>131</v>
      </c>
      <c r="C6" s="97">
        <v>199</v>
      </c>
      <c r="D6" s="26">
        <v>235</v>
      </c>
      <c r="E6" s="26">
        <v>123.801415359315</v>
      </c>
      <c r="F6" s="26">
        <v>240.946092019915</v>
      </c>
      <c r="G6" s="26">
        <v>228.32865932985899</v>
      </c>
      <c r="H6" s="101">
        <f t="shared" si="2"/>
        <v>1.6280664805359457E-3</v>
      </c>
      <c r="I6" s="101">
        <f t="shared" si="0"/>
        <v>0.79389312977099236</v>
      </c>
      <c r="J6" s="97">
        <f t="shared" si="1"/>
        <v>104</v>
      </c>
      <c r="K6" s="97">
        <f t="shared" si="3"/>
        <v>36</v>
      </c>
      <c r="L6" s="97">
        <f t="shared" si="4"/>
        <v>-12.617432690056006</v>
      </c>
    </row>
    <row r="7" spans="1:12">
      <c r="A7" s="45" t="s">
        <v>179</v>
      </c>
      <c r="B7" s="88">
        <v>394</v>
      </c>
      <c r="C7" s="97">
        <v>498</v>
      </c>
      <c r="D7" s="26">
        <v>512</v>
      </c>
      <c r="E7" s="26">
        <v>348.16348901682397</v>
      </c>
      <c r="F7" s="26">
        <v>613.58481189858503</v>
      </c>
      <c r="G7" s="26">
        <v>452.45821077454502</v>
      </c>
      <c r="H7" s="101">
        <f t="shared" si="2"/>
        <v>3.5471065448272518E-3</v>
      </c>
      <c r="I7" s="101">
        <f t="shared" si="0"/>
        <v>0.29949238578680204</v>
      </c>
      <c r="J7" s="97">
        <f t="shared" si="1"/>
        <v>118</v>
      </c>
      <c r="K7" s="97">
        <f t="shared" si="3"/>
        <v>14</v>
      </c>
      <c r="L7" s="97">
        <f t="shared" si="4"/>
        <v>-161.12660112404001</v>
      </c>
    </row>
    <row r="8" spans="1:12">
      <c r="A8" s="45" t="s">
        <v>180</v>
      </c>
      <c r="B8" s="88">
        <v>275</v>
      </c>
      <c r="C8" s="97">
        <v>422</v>
      </c>
      <c r="D8" s="26">
        <v>406</v>
      </c>
      <c r="E8" s="26">
        <v>219.004995670341</v>
      </c>
      <c r="F8" s="26">
        <v>546.24491753524103</v>
      </c>
      <c r="G8" s="26">
        <v>323.38241665730101</v>
      </c>
      <c r="H8" s="101">
        <f t="shared" si="2"/>
        <v>2.8127446429684847E-3</v>
      </c>
      <c r="I8" s="101">
        <f t="shared" si="0"/>
        <v>0.47636363636363638</v>
      </c>
      <c r="J8" s="97">
        <f t="shared" si="1"/>
        <v>131</v>
      </c>
      <c r="K8" s="97">
        <f t="shared" si="3"/>
        <v>-16</v>
      </c>
      <c r="L8" s="97">
        <f t="shared" si="4"/>
        <v>-222.86250087794002</v>
      </c>
    </row>
    <row r="9" spans="1:12">
      <c r="A9" s="45" t="s">
        <v>181</v>
      </c>
      <c r="B9" s="88">
        <v>9486</v>
      </c>
      <c r="C9" s="97">
        <v>12666</v>
      </c>
      <c r="D9" s="26">
        <v>11706</v>
      </c>
      <c r="E9" s="26">
        <v>9548.1249476173707</v>
      </c>
      <c r="F9" s="26">
        <v>14190.451353701201</v>
      </c>
      <c r="G9" s="26">
        <v>11990.445956514</v>
      </c>
      <c r="H9" s="101">
        <f t="shared" si="2"/>
        <v>8.1098494558101183E-2</v>
      </c>
      <c r="I9" s="101">
        <f t="shared" si="0"/>
        <v>0.23402909550917142</v>
      </c>
      <c r="J9" s="97">
        <f t="shared" si="1"/>
        <v>2220</v>
      </c>
      <c r="K9" s="97">
        <f t="shared" si="3"/>
        <v>-960</v>
      </c>
      <c r="L9" s="97">
        <f t="shared" si="4"/>
        <v>-2200.0053971872003</v>
      </c>
    </row>
    <row r="10" spans="1:12">
      <c r="A10" s="45" t="s">
        <v>182</v>
      </c>
      <c r="B10" s="88">
        <v>3616</v>
      </c>
      <c r="C10" s="97">
        <v>4646</v>
      </c>
      <c r="D10" s="26">
        <v>5107</v>
      </c>
      <c r="E10" s="26">
        <v>5403.3322624892298</v>
      </c>
      <c r="F10" s="26">
        <v>7723.9995734334598</v>
      </c>
      <c r="G10" s="26">
        <v>7729.5214720869799</v>
      </c>
      <c r="H10" s="101">
        <f t="shared" si="2"/>
        <v>3.5381002196157765E-2</v>
      </c>
      <c r="I10" s="101">
        <f t="shared" si="0"/>
        <v>0.41233407079646017</v>
      </c>
      <c r="J10" s="97">
        <f t="shared" si="1"/>
        <v>1491</v>
      </c>
      <c r="K10" s="97">
        <f t="shared" si="3"/>
        <v>461</v>
      </c>
      <c r="L10" s="97">
        <f t="shared" si="4"/>
        <v>5.5218986535201111</v>
      </c>
    </row>
    <row r="11" spans="1:12">
      <c r="A11" s="45" t="s">
        <v>183</v>
      </c>
      <c r="B11" s="88">
        <v>122</v>
      </c>
      <c r="C11" s="97">
        <v>316</v>
      </c>
      <c r="D11" s="26">
        <v>171</v>
      </c>
      <c r="E11" s="26">
        <v>132.11478830156</v>
      </c>
      <c r="F11" s="26">
        <v>328.30393659374897</v>
      </c>
      <c r="G11" s="26">
        <v>190.83543074235101</v>
      </c>
      <c r="H11" s="101">
        <f t="shared" si="2"/>
        <v>1.1846781624325392E-3</v>
      </c>
      <c r="I11" s="101">
        <f t="shared" si="0"/>
        <v>0.40163934426229508</v>
      </c>
      <c r="J11" s="97">
        <f t="shared" si="1"/>
        <v>49</v>
      </c>
      <c r="K11" s="97">
        <f t="shared" si="3"/>
        <v>-145</v>
      </c>
      <c r="L11" s="97">
        <f t="shared" si="4"/>
        <v>-137.46850585139796</v>
      </c>
    </row>
    <row r="12" spans="1:12">
      <c r="A12" s="45" t="s">
        <v>184</v>
      </c>
      <c r="B12" s="88">
        <v>244</v>
      </c>
      <c r="C12" s="97">
        <v>349</v>
      </c>
      <c r="D12" s="26">
        <v>311</v>
      </c>
      <c r="E12" s="26">
        <v>217.07196636947899</v>
      </c>
      <c r="F12" s="26">
        <v>375.65441338273803</v>
      </c>
      <c r="G12" s="26">
        <v>276.67722298055799</v>
      </c>
      <c r="H12" s="101">
        <f t="shared" si="2"/>
        <v>2.154590108283741E-3</v>
      </c>
      <c r="I12" s="101">
        <f t="shared" si="0"/>
        <v>0.27459016393442626</v>
      </c>
      <c r="J12" s="97">
        <f t="shared" si="1"/>
        <v>67</v>
      </c>
      <c r="K12" s="97">
        <f t="shared" si="3"/>
        <v>-38</v>
      </c>
      <c r="L12" s="97">
        <f t="shared" si="4"/>
        <v>-98.977190402180042</v>
      </c>
    </row>
    <row r="13" spans="1:12">
      <c r="A13" s="45" t="s">
        <v>185</v>
      </c>
      <c r="B13" s="88">
        <v>1302</v>
      </c>
      <c r="C13" s="97">
        <v>1913</v>
      </c>
      <c r="D13" s="26">
        <v>1730</v>
      </c>
      <c r="E13" s="26">
        <v>1528.96005638267</v>
      </c>
      <c r="F13" s="26">
        <v>2601.4025631119198</v>
      </c>
      <c r="G13" s="26">
        <v>2038.5171265945801</v>
      </c>
      <c r="H13" s="101">
        <f t="shared" si="2"/>
        <v>1.1985340473732706E-2</v>
      </c>
      <c r="I13" s="101">
        <f t="shared" si="0"/>
        <v>0.32872503840245776</v>
      </c>
      <c r="J13" s="97">
        <f t="shared" si="1"/>
        <v>428</v>
      </c>
      <c r="K13" s="97">
        <f t="shared" si="3"/>
        <v>-183</v>
      </c>
      <c r="L13" s="97">
        <f t="shared" si="4"/>
        <v>-562.88543651733971</v>
      </c>
    </row>
    <row r="14" spans="1:12">
      <c r="A14" s="45" t="s">
        <v>186</v>
      </c>
      <c r="B14" s="88">
        <v>1239</v>
      </c>
      <c r="C14" s="97">
        <v>1929</v>
      </c>
      <c r="D14" s="26">
        <v>1877</v>
      </c>
      <c r="E14" s="26">
        <v>1202.5424697733599</v>
      </c>
      <c r="F14" s="26">
        <v>2255.2777949470701</v>
      </c>
      <c r="G14" s="26">
        <v>1936.46672292534</v>
      </c>
      <c r="H14" s="101">
        <f t="shared" si="2"/>
        <v>1.3003748016876468E-2</v>
      </c>
      <c r="I14" s="101">
        <f t="shared" si="0"/>
        <v>0.51493139628732854</v>
      </c>
      <c r="J14" s="97">
        <f t="shared" si="1"/>
        <v>638</v>
      </c>
      <c r="K14" s="97">
        <f t="shared" si="3"/>
        <v>-52</v>
      </c>
      <c r="L14" s="97">
        <f t="shared" si="4"/>
        <v>-318.81107202173007</v>
      </c>
    </row>
    <row r="15" spans="1:12">
      <c r="A15" s="45" t="s">
        <v>187</v>
      </c>
      <c r="B15" s="88">
        <v>260</v>
      </c>
      <c r="C15" s="97">
        <v>311</v>
      </c>
      <c r="D15" s="26">
        <v>446</v>
      </c>
      <c r="E15" s="26">
        <v>233.514969644426</v>
      </c>
      <c r="F15" s="26">
        <v>404.19916697642202</v>
      </c>
      <c r="G15" s="26">
        <v>409.29312071537601</v>
      </c>
      <c r="H15" s="101">
        <f t="shared" si="2"/>
        <v>3.089862341783114E-3</v>
      </c>
      <c r="I15" s="101">
        <f t="shared" si="0"/>
        <v>0.7153846153846154</v>
      </c>
      <c r="J15" s="97">
        <f t="shared" si="1"/>
        <v>186</v>
      </c>
      <c r="K15" s="97">
        <f t="shared" si="3"/>
        <v>135</v>
      </c>
      <c r="L15" s="97">
        <f t="shared" si="4"/>
        <v>5.0939537389539851</v>
      </c>
    </row>
    <row r="16" spans="1:12">
      <c r="A16" s="45" t="s">
        <v>188</v>
      </c>
      <c r="B16" s="88">
        <v>335</v>
      </c>
      <c r="C16" s="97">
        <v>546</v>
      </c>
      <c r="D16" s="26">
        <v>457</v>
      </c>
      <c r="E16" s="26">
        <v>322.930089932692</v>
      </c>
      <c r="F16" s="26">
        <v>668.83355230963502</v>
      </c>
      <c r="G16" s="26">
        <v>449.96446091742803</v>
      </c>
      <c r="H16" s="101">
        <f t="shared" si="2"/>
        <v>3.166069708957137E-3</v>
      </c>
      <c r="I16" s="101">
        <f t="shared" si="0"/>
        <v>0.36417910447761193</v>
      </c>
      <c r="J16" s="97">
        <f t="shared" si="1"/>
        <v>122</v>
      </c>
      <c r="K16" s="97">
        <f t="shared" si="3"/>
        <v>-89</v>
      </c>
      <c r="L16" s="97">
        <f t="shared" si="4"/>
        <v>-218.869091392207</v>
      </c>
    </row>
    <row r="17" spans="1:12">
      <c r="A17" s="45" t="s">
        <v>189</v>
      </c>
      <c r="B17" s="88">
        <v>50</v>
      </c>
      <c r="C17" s="97">
        <v>81</v>
      </c>
      <c r="D17" s="26">
        <v>73</v>
      </c>
      <c r="E17" s="26">
        <v>41.979280660648897</v>
      </c>
      <c r="F17" s="26">
        <v>169.35848078309601</v>
      </c>
      <c r="G17" s="26">
        <v>61.291154493986298</v>
      </c>
      <c r="H17" s="101">
        <f t="shared" si="2"/>
        <v>5.0573980033669801E-4</v>
      </c>
      <c r="I17" s="101">
        <f t="shared" si="0"/>
        <v>0.46</v>
      </c>
      <c r="J17" s="97">
        <f t="shared" si="1"/>
        <v>23</v>
      </c>
      <c r="K17" s="97">
        <f t="shared" si="3"/>
        <v>-8</v>
      </c>
      <c r="L17" s="97">
        <f t="shared" si="4"/>
        <v>-108.06732628910972</v>
      </c>
    </row>
    <row r="18" spans="1:12">
      <c r="A18" s="45" t="s">
        <v>190</v>
      </c>
      <c r="B18" s="88">
        <v>390</v>
      </c>
      <c r="C18" s="97">
        <v>507</v>
      </c>
      <c r="D18" s="26">
        <v>658</v>
      </c>
      <c r="E18" s="26">
        <v>363.83106143434998</v>
      </c>
      <c r="F18" s="26">
        <v>613.46249460565195</v>
      </c>
      <c r="G18" s="26">
        <v>623.332016566932</v>
      </c>
      <c r="H18" s="101">
        <f t="shared" si="2"/>
        <v>4.5585861455006479E-3</v>
      </c>
      <c r="I18" s="101">
        <f t="shared" si="0"/>
        <v>0.68717948717948718</v>
      </c>
      <c r="J18" s="97">
        <f t="shared" si="1"/>
        <v>268</v>
      </c>
      <c r="K18" s="97">
        <f t="shared" si="3"/>
        <v>151</v>
      </c>
      <c r="L18" s="97">
        <f t="shared" si="4"/>
        <v>9.8695219612800429</v>
      </c>
    </row>
    <row r="19" spans="1:12">
      <c r="A19" s="45" t="s">
        <v>191</v>
      </c>
      <c r="B19" s="88">
        <v>162</v>
      </c>
      <c r="C19" s="97">
        <v>203</v>
      </c>
      <c r="D19" s="26">
        <v>225</v>
      </c>
      <c r="E19" s="26">
        <v>210.728578647311</v>
      </c>
      <c r="F19" s="26">
        <v>345.21721460667999</v>
      </c>
      <c r="G19" s="26">
        <v>302.190072374598</v>
      </c>
      <c r="H19" s="101">
        <f t="shared" si="2"/>
        <v>1.5587870558322883E-3</v>
      </c>
      <c r="I19" s="101">
        <f t="shared" si="0"/>
        <v>0.3888888888888889</v>
      </c>
      <c r="J19" s="97">
        <f t="shared" si="1"/>
        <v>63</v>
      </c>
      <c r="K19" s="97">
        <f t="shared" si="3"/>
        <v>22</v>
      </c>
      <c r="L19" s="97">
        <f t="shared" si="4"/>
        <v>-43.027142232081985</v>
      </c>
    </row>
    <row r="20" spans="1:12">
      <c r="A20" s="45" t="s">
        <v>192</v>
      </c>
      <c r="B20" s="88">
        <v>127</v>
      </c>
      <c r="C20" s="97">
        <v>196</v>
      </c>
      <c r="D20" s="26">
        <v>193</v>
      </c>
      <c r="E20" s="26">
        <v>95.372345868758799</v>
      </c>
      <c r="F20" s="26">
        <v>302.01601317500899</v>
      </c>
      <c r="G20" s="26">
        <v>148.197892916858</v>
      </c>
      <c r="H20" s="101">
        <f t="shared" si="2"/>
        <v>1.3370928967805851E-3</v>
      </c>
      <c r="I20" s="101">
        <f t="shared" si="0"/>
        <v>0.51968503937007871</v>
      </c>
      <c r="J20" s="97">
        <f t="shared" si="1"/>
        <v>66</v>
      </c>
      <c r="K20" s="97">
        <f t="shared" si="3"/>
        <v>-3</v>
      </c>
      <c r="L20" s="97">
        <f t="shared" si="4"/>
        <v>-153.818120258151</v>
      </c>
    </row>
    <row r="21" spans="1:12">
      <c r="A21" s="45" t="s">
        <v>193</v>
      </c>
      <c r="B21" s="88">
        <v>442</v>
      </c>
      <c r="C21" s="97">
        <v>485</v>
      </c>
      <c r="D21" s="26">
        <v>606</v>
      </c>
      <c r="E21" s="26">
        <v>432.94750782620503</v>
      </c>
      <c r="F21" s="26">
        <v>660.25667905336104</v>
      </c>
      <c r="G21" s="26">
        <v>611.68087597563499</v>
      </c>
      <c r="H21" s="101">
        <f t="shared" si="2"/>
        <v>4.1983331370416301E-3</v>
      </c>
      <c r="I21" s="101">
        <f t="shared" si="0"/>
        <v>0.37104072398190047</v>
      </c>
      <c r="J21" s="97">
        <f t="shared" si="1"/>
        <v>164</v>
      </c>
      <c r="K21" s="97">
        <f t="shared" si="3"/>
        <v>121</v>
      </c>
      <c r="L21" s="97">
        <f t="shared" si="4"/>
        <v>-48.57580307772605</v>
      </c>
    </row>
    <row r="22" spans="1:12">
      <c r="A22" s="45" t="s">
        <v>194</v>
      </c>
      <c r="B22" s="88">
        <v>327</v>
      </c>
      <c r="C22" s="97">
        <v>312</v>
      </c>
      <c r="D22" s="26">
        <v>419</v>
      </c>
      <c r="E22" s="26">
        <v>314.26915312262599</v>
      </c>
      <c r="F22" s="26">
        <v>438.74702784185598</v>
      </c>
      <c r="G22" s="26">
        <v>407.558222470658</v>
      </c>
      <c r="H22" s="101">
        <f t="shared" si="2"/>
        <v>2.9028078950832392E-3</v>
      </c>
      <c r="I22" s="101">
        <f t="shared" si="0"/>
        <v>0.28134556574923547</v>
      </c>
      <c r="J22" s="97">
        <f t="shared" si="1"/>
        <v>92</v>
      </c>
      <c r="K22" s="97">
        <f t="shared" si="3"/>
        <v>107</v>
      </c>
      <c r="L22" s="97">
        <f t="shared" si="4"/>
        <v>-31.188805371197986</v>
      </c>
    </row>
    <row r="23" spans="1:12">
      <c r="A23" s="45" t="s">
        <v>195</v>
      </c>
      <c r="B23" s="88">
        <v>5407</v>
      </c>
      <c r="C23" s="97">
        <v>8181</v>
      </c>
      <c r="D23" s="26">
        <v>7484</v>
      </c>
      <c r="E23" s="26">
        <v>5466.5668979086004</v>
      </c>
      <c r="F23" s="26">
        <v>8512.8193988751209</v>
      </c>
      <c r="G23" s="26">
        <v>7895.2145316782498</v>
      </c>
      <c r="H23" s="101">
        <f t="shared" si="2"/>
        <v>5.1848721448217096E-2</v>
      </c>
      <c r="I23" s="101">
        <f t="shared" si="0"/>
        <v>0.38413168115405955</v>
      </c>
      <c r="J23" s="97">
        <f t="shared" si="1"/>
        <v>2077</v>
      </c>
      <c r="K23" s="97">
        <f t="shared" si="3"/>
        <v>-697</v>
      </c>
      <c r="L23" s="97">
        <f t="shared" si="4"/>
        <v>-617.60486719687106</v>
      </c>
    </row>
    <row r="24" spans="1:12">
      <c r="A24" s="45" t="s">
        <v>196</v>
      </c>
      <c r="B24" s="88">
        <v>554</v>
      </c>
      <c r="C24" s="97">
        <v>1197</v>
      </c>
      <c r="D24" s="26">
        <v>913</v>
      </c>
      <c r="E24" s="26">
        <v>581.87451243151702</v>
      </c>
      <c r="F24" s="26">
        <v>1328.8135758005601</v>
      </c>
      <c r="G24" s="26">
        <v>968.12235591998399</v>
      </c>
      <c r="H24" s="101">
        <f t="shared" si="2"/>
        <v>6.3252114754439081E-3</v>
      </c>
      <c r="I24" s="101">
        <f t="shared" si="0"/>
        <v>0.64801444043321299</v>
      </c>
      <c r="J24" s="97">
        <f t="shared" si="1"/>
        <v>359</v>
      </c>
      <c r="K24" s="97">
        <f t="shared" si="3"/>
        <v>-284</v>
      </c>
      <c r="L24" s="97">
        <f t="shared" si="4"/>
        <v>-360.69121988057611</v>
      </c>
    </row>
    <row r="25" spans="1:12">
      <c r="A25" s="45" t="s">
        <v>197</v>
      </c>
      <c r="B25" s="88">
        <v>208</v>
      </c>
      <c r="C25" s="97">
        <v>302</v>
      </c>
      <c r="D25" s="26">
        <v>283</v>
      </c>
      <c r="E25" s="26">
        <v>209.467412092411</v>
      </c>
      <c r="F25" s="26">
        <v>416.10795195803502</v>
      </c>
      <c r="G25" s="26">
        <v>287.65122938068401</v>
      </c>
      <c r="H25" s="101">
        <f t="shared" si="2"/>
        <v>1.9606077191135006E-3</v>
      </c>
      <c r="I25" s="101">
        <f t="shared" si="0"/>
        <v>0.36057692307692307</v>
      </c>
      <c r="J25" s="97">
        <f t="shared" si="1"/>
        <v>75</v>
      </c>
      <c r="K25" s="97">
        <f t="shared" si="3"/>
        <v>-19</v>
      </c>
      <c r="L25" s="97">
        <f t="shared" si="4"/>
        <v>-128.456722577351</v>
      </c>
    </row>
    <row r="26" spans="1:12">
      <c r="A26" s="45" t="s">
        <v>198</v>
      </c>
      <c r="B26" s="88">
        <v>449</v>
      </c>
      <c r="C26" s="97">
        <v>652</v>
      </c>
      <c r="D26" s="26">
        <v>670</v>
      </c>
      <c r="E26" s="26">
        <v>513.81927350274304</v>
      </c>
      <c r="F26" s="26">
        <v>916.53494291941604</v>
      </c>
      <c r="G26" s="26">
        <v>801.08706222911803</v>
      </c>
      <c r="H26" s="101">
        <f t="shared" si="2"/>
        <v>4.6417214551450368E-3</v>
      </c>
      <c r="I26" s="101">
        <f t="shared" si="0"/>
        <v>0.49220489977728288</v>
      </c>
      <c r="J26" s="97">
        <f t="shared" si="1"/>
        <v>221</v>
      </c>
      <c r="K26" s="97">
        <f t="shared" si="3"/>
        <v>18</v>
      </c>
      <c r="L26" s="97">
        <f t="shared" si="4"/>
        <v>-115.44788069029801</v>
      </c>
    </row>
    <row r="27" spans="1:12">
      <c r="A27" s="45" t="s">
        <v>199</v>
      </c>
      <c r="B27" s="88">
        <v>1452</v>
      </c>
      <c r="C27" s="97">
        <v>2034</v>
      </c>
      <c r="D27" s="26">
        <v>2006</v>
      </c>
      <c r="E27" s="26">
        <v>1582.35068983253</v>
      </c>
      <c r="F27" s="26">
        <v>2402.2209391708898</v>
      </c>
      <c r="G27" s="26">
        <v>2338.1507066937102</v>
      </c>
      <c r="H27" s="101">
        <f t="shared" si="2"/>
        <v>1.3897452595553646E-2</v>
      </c>
      <c r="I27" s="101">
        <f t="shared" si="0"/>
        <v>0.38154269972451793</v>
      </c>
      <c r="J27" s="97">
        <f t="shared" si="1"/>
        <v>554</v>
      </c>
      <c r="K27" s="97">
        <f t="shared" si="3"/>
        <v>-28</v>
      </c>
      <c r="L27" s="97">
        <f t="shared" si="4"/>
        <v>-64.070232477179616</v>
      </c>
    </row>
    <row r="28" spans="1:12">
      <c r="A28" s="45" t="s">
        <v>112</v>
      </c>
      <c r="B28" s="88">
        <v>929</v>
      </c>
      <c r="C28" s="97">
        <v>1516</v>
      </c>
      <c r="D28" s="26">
        <v>1372</v>
      </c>
      <c r="E28" s="26">
        <v>907.284243136849</v>
      </c>
      <c r="F28" s="26">
        <v>1930.44017593837</v>
      </c>
      <c r="G28" s="26">
        <v>1344.23196404378</v>
      </c>
      <c r="H28" s="101">
        <f t="shared" si="2"/>
        <v>9.5051370693417757E-3</v>
      </c>
      <c r="I28" s="101">
        <f t="shared" si="0"/>
        <v>0.47685683530678147</v>
      </c>
      <c r="J28" s="97">
        <f t="shared" si="1"/>
        <v>443</v>
      </c>
      <c r="K28" s="97">
        <f t="shared" si="3"/>
        <v>-144</v>
      </c>
      <c r="L28" s="97">
        <f t="shared" si="4"/>
        <v>-586.20821189459002</v>
      </c>
    </row>
    <row r="29" spans="1:12">
      <c r="A29" s="45" t="s">
        <v>200</v>
      </c>
      <c r="B29" s="88">
        <v>873</v>
      </c>
      <c r="C29" s="97">
        <v>854</v>
      </c>
      <c r="D29" s="26">
        <v>1227</v>
      </c>
      <c r="E29" s="26">
        <v>792.68501296872705</v>
      </c>
      <c r="F29" s="26">
        <v>967.52322701563696</v>
      </c>
      <c r="G29" s="26">
        <v>1113.71852995369</v>
      </c>
      <c r="H29" s="101">
        <f t="shared" si="2"/>
        <v>8.5005854111387461E-3</v>
      </c>
      <c r="I29" s="101">
        <f t="shared" si="0"/>
        <v>0.40549828178694158</v>
      </c>
      <c r="J29" s="97">
        <f t="shared" si="1"/>
        <v>354</v>
      </c>
      <c r="K29" s="97">
        <f t="shared" si="3"/>
        <v>373</v>
      </c>
      <c r="L29" s="97">
        <f t="shared" si="4"/>
        <v>146.19530293805303</v>
      </c>
    </row>
    <row r="30" spans="1:12">
      <c r="A30" s="45" t="s">
        <v>201</v>
      </c>
      <c r="B30" s="88">
        <v>487</v>
      </c>
      <c r="C30" s="97">
        <v>515</v>
      </c>
      <c r="D30" s="26">
        <v>607</v>
      </c>
      <c r="E30" s="26">
        <v>463.30689157167097</v>
      </c>
      <c r="F30" s="26">
        <v>590.041604589347</v>
      </c>
      <c r="G30" s="26">
        <v>586.16484639565795</v>
      </c>
      <c r="H30" s="101">
        <f t="shared" si="2"/>
        <v>4.205261079511996E-3</v>
      </c>
      <c r="I30" s="101">
        <f t="shared" si="0"/>
        <v>0.24640657084188911</v>
      </c>
      <c r="J30" s="97">
        <f t="shared" si="1"/>
        <v>120</v>
      </c>
      <c r="K30" s="97">
        <f t="shared" si="3"/>
        <v>92</v>
      </c>
      <c r="L30" s="97">
        <f t="shared" si="4"/>
        <v>-3.8767581936890565</v>
      </c>
    </row>
    <row r="31" spans="1:12">
      <c r="A31" s="45" t="s">
        <v>202</v>
      </c>
      <c r="B31" s="88">
        <v>486</v>
      </c>
      <c r="C31" s="97">
        <v>725</v>
      </c>
      <c r="D31" s="26">
        <v>694</v>
      </c>
      <c r="E31" s="26">
        <v>563.87668894278204</v>
      </c>
      <c r="F31" s="26">
        <v>987.26753118345403</v>
      </c>
      <c r="G31" s="26">
        <v>889.798346298659</v>
      </c>
      <c r="H31" s="101">
        <f t="shared" si="2"/>
        <v>4.8079920744338138E-3</v>
      </c>
      <c r="I31" s="101">
        <f t="shared" si="0"/>
        <v>0.4279835390946502</v>
      </c>
      <c r="J31" s="97">
        <f t="shared" si="1"/>
        <v>208</v>
      </c>
      <c r="K31" s="97">
        <f t="shared" si="3"/>
        <v>-31</v>
      </c>
      <c r="L31" s="97">
        <f t="shared" si="4"/>
        <v>-97.469184884795027</v>
      </c>
    </row>
    <row r="32" spans="1:12">
      <c r="A32" s="45" t="s">
        <v>203</v>
      </c>
      <c r="B32" s="88">
        <v>451</v>
      </c>
      <c r="C32" s="97">
        <v>416</v>
      </c>
      <c r="D32" s="26">
        <v>355</v>
      </c>
      <c r="E32" s="26">
        <v>455.93835897845003</v>
      </c>
      <c r="F32" s="26">
        <v>590.23137050400896</v>
      </c>
      <c r="G32" s="26">
        <v>376.04333473119101</v>
      </c>
      <c r="H32" s="101">
        <f t="shared" si="2"/>
        <v>2.4594195769798328E-3</v>
      </c>
      <c r="I32" s="101">
        <f t="shared" si="0"/>
        <v>-0.21286031042128603</v>
      </c>
      <c r="J32" s="97">
        <f t="shared" si="1"/>
        <v>-96</v>
      </c>
      <c r="K32" s="97">
        <f t="shared" si="3"/>
        <v>-61</v>
      </c>
      <c r="L32" s="97">
        <f t="shared" si="4"/>
        <v>-214.18803577281795</v>
      </c>
    </row>
    <row r="33" spans="1:12">
      <c r="A33" s="45" t="s">
        <v>204</v>
      </c>
      <c r="B33" s="88">
        <v>626</v>
      </c>
      <c r="C33" s="97">
        <v>881</v>
      </c>
      <c r="D33" s="26">
        <v>1183</v>
      </c>
      <c r="E33" s="26">
        <v>630.78055897050297</v>
      </c>
      <c r="F33" s="26">
        <v>1295.8751281376999</v>
      </c>
      <c r="G33" s="26">
        <v>1212.73352350492</v>
      </c>
      <c r="H33" s="101">
        <f t="shared" si="2"/>
        <v>8.1957559424426542E-3</v>
      </c>
      <c r="I33" s="101">
        <f t="shared" si="0"/>
        <v>0.88977635782747599</v>
      </c>
      <c r="J33" s="97">
        <f t="shared" si="1"/>
        <v>557</v>
      </c>
      <c r="K33" s="97">
        <f t="shared" si="3"/>
        <v>302</v>
      </c>
      <c r="L33" s="97">
        <f t="shared" si="4"/>
        <v>-83.141604632779945</v>
      </c>
    </row>
    <row r="34" spans="1:12">
      <c r="A34" s="45" t="s">
        <v>205</v>
      </c>
      <c r="B34" s="88">
        <v>1437</v>
      </c>
      <c r="C34" s="97">
        <v>1719</v>
      </c>
      <c r="D34" s="26">
        <v>1510</v>
      </c>
      <c r="E34" s="26">
        <v>1591.1823960473801</v>
      </c>
      <c r="F34" s="26">
        <v>2002.3982849178001</v>
      </c>
      <c r="G34" s="26">
        <v>1673.7570010494701</v>
      </c>
      <c r="H34" s="101">
        <f t="shared" si="2"/>
        <v>1.0461193130252247E-2</v>
      </c>
      <c r="I34" s="101">
        <f t="shared" si="0"/>
        <v>5.0800278357689632E-2</v>
      </c>
      <c r="J34" s="97">
        <f t="shared" si="1"/>
        <v>73</v>
      </c>
      <c r="K34" s="97">
        <f t="shared" si="3"/>
        <v>-209</v>
      </c>
      <c r="L34" s="97">
        <f t="shared" si="4"/>
        <v>-328.64128386832999</v>
      </c>
    </row>
    <row r="35" spans="1:12">
      <c r="A35" s="45" t="s">
        <v>206</v>
      </c>
      <c r="B35" s="88">
        <v>2347</v>
      </c>
      <c r="C35" s="97">
        <v>3327</v>
      </c>
      <c r="D35" s="26">
        <v>2977</v>
      </c>
      <c r="E35" s="26">
        <v>2645.2651965731402</v>
      </c>
      <c r="F35" s="26">
        <v>3584.8896671770399</v>
      </c>
      <c r="G35" s="26">
        <v>3354.8816786495599</v>
      </c>
      <c r="H35" s="101">
        <f t="shared" si="2"/>
        <v>2.0624484734278768E-2</v>
      </c>
      <c r="I35" s="101">
        <f t="shared" si="0"/>
        <v>0.26842778014486579</v>
      </c>
      <c r="J35" s="97">
        <f t="shared" si="1"/>
        <v>630</v>
      </c>
      <c r="K35" s="97">
        <f t="shared" si="3"/>
        <v>-350</v>
      </c>
      <c r="L35" s="97">
        <f t="shared" si="4"/>
        <v>-230.00798852747994</v>
      </c>
    </row>
    <row r="36" spans="1:12">
      <c r="A36" s="45" t="s">
        <v>207</v>
      </c>
      <c r="B36" s="88">
        <v>479</v>
      </c>
      <c r="C36" s="97">
        <v>623</v>
      </c>
      <c r="D36" s="26">
        <v>620</v>
      </c>
      <c r="E36" s="26">
        <v>358.25404958277602</v>
      </c>
      <c r="F36" s="26">
        <v>665.05671611834703</v>
      </c>
      <c r="G36" s="26">
        <v>476.33843201570198</v>
      </c>
      <c r="H36" s="101">
        <f t="shared" si="2"/>
        <v>4.29532433162675E-3</v>
      </c>
      <c r="I36" s="101">
        <f t="shared" si="0"/>
        <v>0.29436325678496866</v>
      </c>
      <c r="J36" s="97">
        <f t="shared" si="1"/>
        <v>141</v>
      </c>
      <c r="K36" s="97">
        <f t="shared" si="3"/>
        <v>-3</v>
      </c>
      <c r="L36" s="97">
        <f t="shared" si="4"/>
        <v>-188.71828410264504</v>
      </c>
    </row>
    <row r="37" spans="1:12">
      <c r="A37" s="45" t="s">
        <v>208</v>
      </c>
      <c r="B37" s="88">
        <v>153</v>
      </c>
      <c r="C37" s="97">
        <v>162</v>
      </c>
      <c r="D37" s="26">
        <v>180</v>
      </c>
      <c r="E37" s="26">
        <v>105.5592113132</v>
      </c>
      <c r="F37" s="26">
        <v>248.679739414746</v>
      </c>
      <c r="G37" s="26">
        <v>127.01603810124701</v>
      </c>
      <c r="H37" s="101">
        <f t="shared" si="2"/>
        <v>1.2470296446658307E-3</v>
      </c>
      <c r="I37" s="101">
        <f t="shared" si="0"/>
        <v>0.17647058823529413</v>
      </c>
      <c r="J37" s="97">
        <f t="shared" si="1"/>
        <v>27</v>
      </c>
      <c r="K37" s="97">
        <f t="shared" si="3"/>
        <v>18</v>
      </c>
      <c r="L37" s="97">
        <f t="shared" si="4"/>
        <v>-121.66370131349899</v>
      </c>
    </row>
    <row r="38" spans="1:12">
      <c r="A38" s="45" t="s">
        <v>209</v>
      </c>
      <c r="B38" s="88">
        <v>125</v>
      </c>
      <c r="C38" s="97">
        <v>122</v>
      </c>
      <c r="D38" s="26">
        <v>136</v>
      </c>
      <c r="E38" s="26">
        <v>110.09382894045</v>
      </c>
      <c r="F38" s="26">
        <v>229.72330160825101</v>
      </c>
      <c r="G38" s="26">
        <v>137.38368420536801</v>
      </c>
      <c r="H38" s="101">
        <f t="shared" si="2"/>
        <v>9.422001759697387E-4</v>
      </c>
      <c r="I38" s="101">
        <f t="shared" si="0"/>
        <v>8.7999999999999995E-2</v>
      </c>
      <c r="J38" s="97">
        <f t="shared" si="1"/>
        <v>11</v>
      </c>
      <c r="K38" s="97">
        <f t="shared" si="3"/>
        <v>14</v>
      </c>
      <c r="L38" s="97">
        <f t="shared" si="4"/>
        <v>-92.339617402882993</v>
      </c>
    </row>
    <row r="39" spans="1:12">
      <c r="A39" s="45" t="s">
        <v>210</v>
      </c>
      <c r="B39" s="88">
        <v>1111</v>
      </c>
      <c r="C39" s="97">
        <v>1571</v>
      </c>
      <c r="D39" s="26">
        <v>1592</v>
      </c>
      <c r="E39" s="26">
        <v>1087.17500877568</v>
      </c>
      <c r="F39" s="26">
        <v>1818.59620996845</v>
      </c>
      <c r="G39" s="26">
        <v>1562.00636351504</v>
      </c>
      <c r="H39" s="101">
        <f t="shared" si="2"/>
        <v>1.1029284412822237E-2</v>
      </c>
      <c r="I39" s="101">
        <f t="shared" si="0"/>
        <v>0.43294329432943296</v>
      </c>
      <c r="J39" s="97">
        <f t="shared" si="1"/>
        <v>481</v>
      </c>
      <c r="K39" s="97">
        <f t="shared" si="3"/>
        <v>21</v>
      </c>
      <c r="L39" s="97">
        <f t="shared" si="4"/>
        <v>-256.58984645341002</v>
      </c>
    </row>
    <row r="40" spans="1:12">
      <c r="A40" s="45" t="s">
        <v>211</v>
      </c>
      <c r="B40" s="88">
        <v>109</v>
      </c>
      <c r="C40" s="97">
        <v>188</v>
      </c>
      <c r="D40" s="26">
        <v>159</v>
      </c>
      <c r="E40" s="26">
        <v>112.440864982788</v>
      </c>
      <c r="F40" s="26">
        <v>200.83954807560201</v>
      </c>
      <c r="G40" s="26">
        <v>164.458031853715</v>
      </c>
      <c r="H40" s="101">
        <f t="shared" si="2"/>
        <v>1.1015428527881505E-3</v>
      </c>
      <c r="I40" s="101">
        <f t="shared" si="0"/>
        <v>0.45871559633027525</v>
      </c>
      <c r="J40" s="97">
        <f t="shared" si="1"/>
        <v>50</v>
      </c>
      <c r="K40" s="97">
        <f t="shared" si="3"/>
        <v>-29</v>
      </c>
      <c r="L40" s="97">
        <f t="shared" si="4"/>
        <v>-36.381516221887011</v>
      </c>
    </row>
    <row r="41" spans="1:12">
      <c r="A41" s="45" t="s">
        <v>212</v>
      </c>
      <c r="B41" s="88">
        <v>394</v>
      </c>
      <c r="C41" s="97">
        <v>617</v>
      </c>
      <c r="D41" s="26">
        <v>591</v>
      </c>
      <c r="E41" s="26">
        <v>425.097452859935</v>
      </c>
      <c r="F41" s="26">
        <v>766.17224700528902</v>
      </c>
      <c r="G41" s="26">
        <v>694.03789863867496</v>
      </c>
      <c r="H41" s="101">
        <f t="shared" si="2"/>
        <v>4.0944139999861441E-3</v>
      </c>
      <c r="I41" s="101">
        <f t="shared" si="0"/>
        <v>0.5</v>
      </c>
      <c r="J41" s="97">
        <f t="shared" si="1"/>
        <v>197</v>
      </c>
      <c r="K41" s="97">
        <f t="shared" si="3"/>
        <v>-26</v>
      </c>
      <c r="L41" s="97">
        <f t="shared" si="4"/>
        <v>-72.134348366614063</v>
      </c>
    </row>
    <row r="42" spans="1:12">
      <c r="A42" s="45" t="s">
        <v>213</v>
      </c>
      <c r="B42" s="88">
        <v>33541</v>
      </c>
      <c r="C42" s="97">
        <v>45603</v>
      </c>
      <c r="D42" s="26">
        <v>38153</v>
      </c>
      <c r="E42" s="26">
        <v>32334.887286213601</v>
      </c>
      <c r="F42" s="26">
        <v>44337.3410173667</v>
      </c>
      <c r="G42" s="26">
        <v>40276.418178437103</v>
      </c>
      <c r="H42" s="101">
        <f t="shared" si="2"/>
        <v>0.26432178907186354</v>
      </c>
      <c r="I42" s="101">
        <f t="shared" si="0"/>
        <v>0.1375033541039325</v>
      </c>
      <c r="J42" s="97">
        <f t="shared" si="1"/>
        <v>4612</v>
      </c>
      <c r="K42" s="97">
        <f t="shared" si="3"/>
        <v>-7450</v>
      </c>
      <c r="L42" s="97">
        <f t="shared" si="4"/>
        <v>-4060.9228389295968</v>
      </c>
    </row>
    <row r="43" spans="1:12">
      <c r="A43" s="45" t="s">
        <v>214</v>
      </c>
      <c r="B43" s="88">
        <v>7223</v>
      </c>
      <c r="C43" s="97">
        <v>10588</v>
      </c>
      <c r="D43" s="26">
        <v>8850</v>
      </c>
      <c r="E43" s="26">
        <v>8039.3958649239203</v>
      </c>
      <c r="F43" s="26">
        <v>11306.1233150854</v>
      </c>
      <c r="G43" s="26">
        <v>10647.881807654299</v>
      </c>
      <c r="H43" s="101">
        <f t="shared" si="2"/>
        <v>6.1312290862736679E-2</v>
      </c>
      <c r="I43" s="101">
        <f t="shared" si="0"/>
        <v>0.22525266509760489</v>
      </c>
      <c r="J43" s="97">
        <f t="shared" si="1"/>
        <v>1627</v>
      </c>
      <c r="K43" s="97">
        <f t="shared" si="3"/>
        <v>-1738</v>
      </c>
      <c r="L43" s="97">
        <f t="shared" si="4"/>
        <v>-658.24150743110113</v>
      </c>
    </row>
    <row r="44" spans="1:12">
      <c r="A44" s="45" t="s">
        <v>215</v>
      </c>
      <c r="B44" s="88">
        <v>1297</v>
      </c>
      <c r="C44" s="97">
        <v>1524</v>
      </c>
      <c r="D44" s="26">
        <v>1433</v>
      </c>
      <c r="E44" s="26">
        <v>1243.8074545648899</v>
      </c>
      <c r="F44" s="26">
        <v>1812.2587009700701</v>
      </c>
      <c r="G44" s="26">
        <v>1567.0379556648199</v>
      </c>
      <c r="H44" s="101">
        <f t="shared" si="2"/>
        <v>9.9277415600340854E-3</v>
      </c>
      <c r="I44" s="101">
        <f t="shared" si="0"/>
        <v>0.10485736314572089</v>
      </c>
      <c r="J44" s="97">
        <f t="shared" si="1"/>
        <v>136</v>
      </c>
      <c r="K44" s="97">
        <f t="shared" si="3"/>
        <v>-91</v>
      </c>
      <c r="L44" s="97">
        <f t="shared" si="4"/>
        <v>-245.22074530525015</v>
      </c>
    </row>
    <row r="45" spans="1:12">
      <c r="A45" s="45" t="s">
        <v>216</v>
      </c>
      <c r="B45" s="88">
        <v>297</v>
      </c>
      <c r="C45" s="97">
        <v>335</v>
      </c>
      <c r="D45" s="26">
        <v>437</v>
      </c>
      <c r="E45" s="26">
        <v>274.02166285294601</v>
      </c>
      <c r="F45" s="26">
        <v>393.49759378263599</v>
      </c>
      <c r="G45" s="26">
        <v>405.93271475551501</v>
      </c>
      <c r="H45" s="101">
        <f t="shared" si="2"/>
        <v>3.0275108595498221E-3</v>
      </c>
      <c r="I45" s="101">
        <f t="shared" si="0"/>
        <v>0.4713804713804714</v>
      </c>
      <c r="J45" s="97">
        <f t="shared" si="1"/>
        <v>140</v>
      </c>
      <c r="K45" s="97">
        <f t="shared" si="3"/>
        <v>102</v>
      </c>
      <c r="L45" s="97">
        <f t="shared" si="4"/>
        <v>12.43512097287902</v>
      </c>
    </row>
    <row r="46" spans="1:12">
      <c r="A46" s="45" t="s">
        <v>217</v>
      </c>
      <c r="B46" s="88">
        <v>406</v>
      </c>
      <c r="C46" s="97">
        <v>509</v>
      </c>
      <c r="D46" s="26">
        <v>505</v>
      </c>
      <c r="E46" s="26">
        <v>382.32580594917198</v>
      </c>
      <c r="F46" s="26">
        <v>578.24589524771898</v>
      </c>
      <c r="G46" s="26">
        <v>515.40925037525994</v>
      </c>
      <c r="H46" s="101">
        <f t="shared" si="2"/>
        <v>3.4986109475346919E-3</v>
      </c>
      <c r="I46" s="101">
        <f t="shared" si="0"/>
        <v>0.24384236453201971</v>
      </c>
      <c r="J46" s="97">
        <f t="shared" si="1"/>
        <v>99</v>
      </c>
      <c r="K46" s="97">
        <f t="shared" si="3"/>
        <v>-4</v>
      </c>
      <c r="L46" s="97">
        <f t="shared" si="4"/>
        <v>-62.836644872459033</v>
      </c>
    </row>
    <row r="47" spans="1:12">
      <c r="A47" s="45" t="s">
        <v>218</v>
      </c>
      <c r="B47" s="88">
        <v>149</v>
      </c>
      <c r="C47" s="97">
        <v>224</v>
      </c>
      <c r="D47" s="26">
        <v>208</v>
      </c>
      <c r="E47" s="26">
        <v>187.33119049444301</v>
      </c>
      <c r="F47" s="26">
        <v>380.44719998798001</v>
      </c>
      <c r="G47" s="26">
        <v>258.41782903222298</v>
      </c>
      <c r="H47" s="101">
        <f t="shared" si="2"/>
        <v>1.4410120338360711E-3</v>
      </c>
      <c r="I47" s="101">
        <f t="shared" si="0"/>
        <v>0.39597315436241609</v>
      </c>
      <c r="J47" s="97">
        <f t="shared" si="1"/>
        <v>59</v>
      </c>
      <c r="K47" s="97">
        <f t="shared" si="3"/>
        <v>-16</v>
      </c>
      <c r="L47" s="97">
        <f t="shared" si="4"/>
        <v>-122.02937095575703</v>
      </c>
    </row>
    <row r="48" spans="1:12">
      <c r="A48" s="45" t="s">
        <v>219</v>
      </c>
      <c r="B48" s="88">
        <v>342</v>
      </c>
      <c r="C48" s="97">
        <v>419</v>
      </c>
      <c r="D48" s="26">
        <v>579</v>
      </c>
      <c r="E48" s="26">
        <v>304.16002097093701</v>
      </c>
      <c r="F48" s="26">
        <v>616.11611298388402</v>
      </c>
      <c r="G48" s="26">
        <v>537.45911651482902</v>
      </c>
      <c r="H48" s="101">
        <f t="shared" si="2"/>
        <v>4.0112786903417552E-3</v>
      </c>
      <c r="I48" s="101">
        <f t="shared" si="0"/>
        <v>0.69298245614035092</v>
      </c>
      <c r="J48" s="97">
        <f t="shared" si="1"/>
        <v>237</v>
      </c>
      <c r="K48" s="97">
        <f t="shared" si="3"/>
        <v>160</v>
      </c>
      <c r="L48" s="97">
        <f t="shared" si="4"/>
        <v>-78.656996469055002</v>
      </c>
    </row>
    <row r="49" spans="1:12">
      <c r="A49" s="45" t="s">
        <v>220</v>
      </c>
      <c r="B49" s="88">
        <v>1689</v>
      </c>
      <c r="C49" s="97">
        <v>2214</v>
      </c>
      <c r="D49" s="26">
        <v>2065</v>
      </c>
      <c r="E49" s="26">
        <v>1964.46222922121</v>
      </c>
      <c r="F49" s="26">
        <v>2792.5154050208898</v>
      </c>
      <c r="G49" s="26">
        <v>2495.8737203191499</v>
      </c>
      <c r="H49" s="101">
        <f t="shared" si="2"/>
        <v>1.4306201201305224E-2</v>
      </c>
      <c r="I49" s="101">
        <f t="shared" si="0"/>
        <v>0.22261693309650682</v>
      </c>
      <c r="J49" s="97">
        <f t="shared" si="1"/>
        <v>376</v>
      </c>
      <c r="K49" s="97">
        <f t="shared" si="3"/>
        <v>-149</v>
      </c>
      <c r="L49" s="97">
        <f t="shared" si="4"/>
        <v>-296.6416847017399</v>
      </c>
    </row>
    <row r="50" spans="1:12">
      <c r="A50" s="45" t="s">
        <v>222</v>
      </c>
      <c r="B50" s="88">
        <v>77</v>
      </c>
      <c r="C50" s="97">
        <v>469</v>
      </c>
      <c r="D50" s="26">
        <v>-1482</v>
      </c>
      <c r="E50" s="26">
        <v>52.625374962768703</v>
      </c>
      <c r="F50" s="26">
        <v>466.67162113361502</v>
      </c>
      <c r="G50" s="26">
        <v>-1506.0698702903201</v>
      </c>
      <c r="H50" s="101">
        <f t="shared" si="2"/>
        <v>-1.0267210741082005E-2</v>
      </c>
      <c r="I50" s="101">
        <f t="shared" si="0"/>
        <v>-20.246753246753247</v>
      </c>
      <c r="J50" s="97">
        <f t="shared" si="1"/>
        <v>-1559</v>
      </c>
      <c r="K50" s="97">
        <f t="shared" si="3"/>
        <v>-1951</v>
      </c>
      <c r="L50" s="97">
        <f t="shared" si="4"/>
        <v>-1972.741491423935</v>
      </c>
    </row>
    <row r="51" spans="1:12">
      <c r="A51" s="45" t="s">
        <v>130</v>
      </c>
      <c r="B51" s="88">
        <v>339</v>
      </c>
      <c r="C51" s="97">
        <v>839</v>
      </c>
      <c r="D51" s="26">
        <v>-1361</v>
      </c>
      <c r="E51" s="26">
        <v>330.767833814239</v>
      </c>
      <c r="F51" s="26">
        <v>856.54103039350798</v>
      </c>
      <c r="G51" s="26">
        <v>-1368.8233427663799</v>
      </c>
      <c r="H51" s="101">
        <f t="shared" si="2"/>
        <v>-9.4289297021677536E-3</v>
      </c>
      <c r="I51" s="101">
        <f t="shared" si="0"/>
        <v>-5.0147492625368733</v>
      </c>
      <c r="J51" s="97">
        <f t="shared" si="1"/>
        <v>-1700</v>
      </c>
      <c r="K51" s="97">
        <f t="shared" si="3"/>
        <v>-2200</v>
      </c>
      <c r="L51" s="97">
        <f t="shared" si="4"/>
        <v>-2225.3643731598877</v>
      </c>
    </row>
    <row r="52" spans="1:12">
      <c r="A52" s="45" t="s">
        <v>223</v>
      </c>
      <c r="B52" s="88">
        <v>446</v>
      </c>
      <c r="C52" s="97">
        <v>194</v>
      </c>
      <c r="D52" s="26">
        <v>3593</v>
      </c>
      <c r="E52" s="26">
        <v>454.33773609863198</v>
      </c>
      <c r="F52" s="26">
        <v>225.12572087853701</v>
      </c>
      <c r="G52" s="26">
        <v>3678.4723866711602</v>
      </c>
      <c r="H52" s="101">
        <f t="shared" si="2"/>
        <v>2.4892097296024054E-2</v>
      </c>
      <c r="I52" s="101">
        <f t="shared" si="0"/>
        <v>7.0560538116591927</v>
      </c>
      <c r="J52" s="97">
        <f t="shared" si="1"/>
        <v>3147</v>
      </c>
      <c r="K52" s="97">
        <f t="shared" si="3"/>
        <v>3399</v>
      </c>
      <c r="L52" s="97">
        <f t="shared" si="4"/>
        <v>3453.3466657926233</v>
      </c>
    </row>
    <row r="53" spans="1:12">
      <c r="A53" s="45" t="s">
        <v>221</v>
      </c>
      <c r="B53" s="88">
        <v>177</v>
      </c>
      <c r="C53" s="97">
        <v>155</v>
      </c>
      <c r="D53" s="26">
        <v>762</v>
      </c>
      <c r="E53" s="26">
        <v>179.72141321904499</v>
      </c>
      <c r="F53" s="26">
        <v>204.20386123349499</v>
      </c>
      <c r="G53" s="26">
        <v>793.10327243058498</v>
      </c>
      <c r="H53" s="101">
        <f t="shared" si="2"/>
        <v>5.2790921624186835E-3</v>
      </c>
      <c r="I53" s="101">
        <f t="shared" si="0"/>
        <v>3.3050847457627119</v>
      </c>
      <c r="J53" s="97">
        <f t="shared" si="1"/>
        <v>585</v>
      </c>
      <c r="K53" s="97">
        <f t="shared" si="3"/>
        <v>607</v>
      </c>
      <c r="L53" s="97">
        <f t="shared" si="4"/>
        <v>588.89941119708999</v>
      </c>
    </row>
    <row r="54" spans="1:12">
      <c r="A54" s="45" t="s">
        <v>224</v>
      </c>
      <c r="B54" s="88">
        <v>3876</v>
      </c>
      <c r="C54" s="97">
        <v>5916</v>
      </c>
      <c r="D54" s="26">
        <v>5187</v>
      </c>
      <c r="E54" s="26">
        <v>4056.0882156675898</v>
      </c>
      <c r="F54" s="26">
        <v>6177.2117530897503</v>
      </c>
      <c r="G54" s="26">
        <v>5907.6093472048497</v>
      </c>
      <c r="H54" s="101">
        <f t="shared" si="2"/>
        <v>3.5935237593787021E-2</v>
      </c>
      <c r="I54" s="101">
        <f t="shared" si="0"/>
        <v>0.33823529411764708</v>
      </c>
      <c r="J54" s="97">
        <f t="shared" si="1"/>
        <v>1311</v>
      </c>
      <c r="K54" s="97">
        <f t="shared" si="3"/>
        <v>-729</v>
      </c>
      <c r="L54" s="97">
        <f t="shared" si="4"/>
        <v>-269.60240588490069</v>
      </c>
    </row>
    <row r="55" spans="1:12">
      <c r="A55" s="45" t="s">
        <v>225</v>
      </c>
      <c r="B55" s="88">
        <v>2746</v>
      </c>
      <c r="C55" s="97">
        <v>3148</v>
      </c>
      <c r="D55" s="26">
        <v>2884</v>
      </c>
      <c r="E55" s="26">
        <v>2616.6385904705699</v>
      </c>
      <c r="F55" s="26">
        <v>3734.90128382787</v>
      </c>
      <c r="G55" s="26">
        <v>2831.0651561717</v>
      </c>
      <c r="H55" s="101">
        <f t="shared" si="2"/>
        <v>1.9980186084534755E-2</v>
      </c>
      <c r="I55" s="101">
        <f t="shared" si="0"/>
        <v>5.0254916241806266E-2</v>
      </c>
      <c r="J55" s="97">
        <f t="shared" si="1"/>
        <v>138</v>
      </c>
      <c r="K55" s="97">
        <f t="shared" si="3"/>
        <v>-264</v>
      </c>
      <c r="L55" s="97">
        <f t="shared" si="4"/>
        <v>-903.83612765616999</v>
      </c>
    </row>
    <row r="56" spans="1:12">
      <c r="A56" s="45" t="s">
        <v>226</v>
      </c>
      <c r="B56" s="88">
        <v>497</v>
      </c>
      <c r="C56" s="97">
        <v>952</v>
      </c>
      <c r="D56" s="26">
        <v>816</v>
      </c>
      <c r="E56" s="26">
        <v>506.177951162596</v>
      </c>
      <c r="F56" s="26">
        <v>1225.6894582438599</v>
      </c>
      <c r="G56" s="26">
        <v>834.04940828611495</v>
      </c>
      <c r="H56" s="101">
        <f t="shared" si="2"/>
        <v>5.6532010558184324E-3</v>
      </c>
      <c r="I56" s="101">
        <f t="shared" si="0"/>
        <v>0.64185110663983902</v>
      </c>
      <c r="J56" s="97">
        <f t="shared" si="1"/>
        <v>319</v>
      </c>
      <c r="K56" s="97">
        <f t="shared" si="3"/>
        <v>-136</v>
      </c>
      <c r="L56" s="97">
        <f t="shared" si="4"/>
        <v>-391.64004995774496</v>
      </c>
    </row>
    <row r="57" spans="1:12">
      <c r="A57" s="45" t="s">
        <v>227</v>
      </c>
      <c r="B57" s="88">
        <v>755</v>
      </c>
      <c r="C57" s="97">
        <v>1128</v>
      </c>
      <c r="D57" s="26">
        <v>1104</v>
      </c>
      <c r="E57" s="26">
        <v>711.67188391557397</v>
      </c>
      <c r="F57" s="26">
        <v>1338.3142657618</v>
      </c>
      <c r="G57" s="26">
        <v>1059.45173170424</v>
      </c>
      <c r="H57" s="101">
        <f t="shared" si="2"/>
        <v>7.6484484872837615E-3</v>
      </c>
      <c r="I57" s="101">
        <f t="shared" si="0"/>
        <v>0.46225165562913906</v>
      </c>
      <c r="J57" s="97">
        <f t="shared" si="1"/>
        <v>349</v>
      </c>
      <c r="K57" s="97">
        <f t="shared" si="3"/>
        <v>-24</v>
      </c>
      <c r="L57" s="97">
        <f t="shared" si="4"/>
        <v>-278.86253405755997</v>
      </c>
    </row>
    <row r="58" spans="1:12">
      <c r="A58" s="45" t="s">
        <v>228</v>
      </c>
      <c r="B58" s="88">
        <v>1799</v>
      </c>
      <c r="C58" s="97">
        <v>2783</v>
      </c>
      <c r="D58" s="26">
        <v>2150</v>
      </c>
      <c r="E58" s="26">
        <v>1729.94069413693</v>
      </c>
      <c r="F58" s="26">
        <v>2973.9917807062402</v>
      </c>
      <c r="G58" s="26">
        <v>2075.6476736166701</v>
      </c>
      <c r="H58" s="101">
        <f t="shared" si="2"/>
        <v>1.4895076311286311E-2</v>
      </c>
      <c r="I58" s="101">
        <f t="shared" si="0"/>
        <v>0.19510839355197332</v>
      </c>
      <c r="J58" s="97">
        <f t="shared" si="1"/>
        <v>351</v>
      </c>
      <c r="K58" s="97">
        <f t="shared" si="3"/>
        <v>-633</v>
      </c>
      <c r="L58" s="97">
        <f t="shared" si="4"/>
        <v>-898.34410708957012</v>
      </c>
    </row>
    <row r="59" spans="1:12">
      <c r="A59" s="45" t="s">
        <v>229</v>
      </c>
      <c r="B59" s="88">
        <v>541</v>
      </c>
      <c r="C59" s="97">
        <v>600</v>
      </c>
      <c r="D59" s="26">
        <v>629</v>
      </c>
      <c r="E59" s="26">
        <v>525.40264924891903</v>
      </c>
      <c r="F59" s="26">
        <v>685.60526831169898</v>
      </c>
      <c r="G59" s="26">
        <v>624.08621255199205</v>
      </c>
      <c r="H59" s="101">
        <f t="shared" si="2"/>
        <v>4.3576758138600419E-3</v>
      </c>
      <c r="I59" s="101">
        <f t="shared" si="0"/>
        <v>0.16266173752310537</v>
      </c>
      <c r="J59" s="97">
        <f t="shared" si="1"/>
        <v>88</v>
      </c>
      <c r="K59" s="97">
        <f t="shared" si="3"/>
        <v>29</v>
      </c>
      <c r="L59" s="97">
        <f t="shared" si="4"/>
        <v>-61.51905575970693</v>
      </c>
    </row>
    <row r="60" spans="1:12">
      <c r="A60" s="45" t="s">
        <v>230</v>
      </c>
      <c r="B60" s="88">
        <v>2203</v>
      </c>
      <c r="C60" s="97">
        <v>2882</v>
      </c>
      <c r="D60" s="26">
        <v>2652</v>
      </c>
      <c r="E60" s="26">
        <v>2153.8839195515502</v>
      </c>
      <c r="F60" s="26">
        <v>3242.3337757613799</v>
      </c>
      <c r="G60" s="26">
        <v>2609.0106718168499</v>
      </c>
      <c r="H60" s="101">
        <f t="shared" si="2"/>
        <v>1.8372903431409907E-2</v>
      </c>
      <c r="I60" s="101">
        <f t="shared" si="0"/>
        <v>0.2038129822968679</v>
      </c>
      <c r="J60" s="97">
        <f t="shared" si="1"/>
        <v>449</v>
      </c>
      <c r="K60" s="97">
        <f t="shared" si="3"/>
        <v>-230</v>
      </c>
      <c r="L60" s="97">
        <f t="shared" si="4"/>
        <v>-633.32310394452998</v>
      </c>
    </row>
    <row r="61" spans="1:12">
      <c r="A61" s="45" t="s">
        <v>231</v>
      </c>
      <c r="B61" s="88">
        <v>1159</v>
      </c>
      <c r="C61" s="97">
        <v>1663</v>
      </c>
      <c r="D61" s="26">
        <v>1618</v>
      </c>
      <c r="E61" s="26">
        <v>1926.9894453905499</v>
      </c>
      <c r="F61" s="26">
        <v>3006.2539823764901</v>
      </c>
      <c r="G61" s="26">
        <v>2730.4618899208499</v>
      </c>
      <c r="H61" s="101">
        <f t="shared" si="2"/>
        <v>1.1209410917051745E-2</v>
      </c>
      <c r="I61" s="101">
        <f t="shared" si="0"/>
        <v>0.39603106125970666</v>
      </c>
      <c r="J61" s="97">
        <f t="shared" si="1"/>
        <v>459</v>
      </c>
      <c r="K61" s="97">
        <f t="shared" si="3"/>
        <v>-45</v>
      </c>
      <c r="L61" s="97">
        <f t="shared" si="4"/>
        <v>-275.79209245564016</v>
      </c>
    </row>
    <row r="62" spans="1:12">
      <c r="A62" s="45" t="s">
        <v>232</v>
      </c>
      <c r="B62" s="88">
        <v>150</v>
      </c>
      <c r="C62" s="97">
        <v>163</v>
      </c>
      <c r="D62" s="26">
        <v>172</v>
      </c>
      <c r="E62" s="26">
        <v>136.72551509887899</v>
      </c>
      <c r="F62" s="26">
        <v>242.142720856144</v>
      </c>
      <c r="G62" s="26">
        <v>180.711211399566</v>
      </c>
      <c r="H62" s="101">
        <f t="shared" si="2"/>
        <v>1.1916061049029049E-3</v>
      </c>
      <c r="I62" s="101">
        <f t="shared" si="0"/>
        <v>0.14666666666666667</v>
      </c>
      <c r="J62" s="97">
        <f t="shared" si="1"/>
        <v>22</v>
      </c>
      <c r="K62" s="97">
        <f t="shared" si="3"/>
        <v>9</v>
      </c>
      <c r="L62" s="97">
        <f t="shared" si="4"/>
        <v>-61.431509456577999</v>
      </c>
    </row>
    <row r="63" spans="1:12">
      <c r="A63" s="45" t="s">
        <v>233</v>
      </c>
      <c r="B63" s="88">
        <v>346</v>
      </c>
      <c r="C63" s="97">
        <v>470</v>
      </c>
      <c r="D63" s="26">
        <v>479</v>
      </c>
      <c r="E63" s="26">
        <v>316.42423642946602</v>
      </c>
      <c r="F63" s="26">
        <v>614.53287090137496</v>
      </c>
      <c r="G63" s="26">
        <v>440.71694485705302</v>
      </c>
      <c r="H63" s="101">
        <f t="shared" si="2"/>
        <v>3.3184844433051829E-3</v>
      </c>
      <c r="I63" s="101">
        <f t="shared" si="0"/>
        <v>0.38439306358381503</v>
      </c>
      <c r="J63" s="97">
        <f t="shared" si="1"/>
        <v>133</v>
      </c>
      <c r="K63" s="97">
        <f t="shared" si="3"/>
        <v>9</v>
      </c>
      <c r="L63" s="97">
        <f t="shared" si="4"/>
        <v>-173.81592604432194</v>
      </c>
    </row>
    <row r="64" spans="1:12">
      <c r="A64" s="45" t="s">
        <v>234</v>
      </c>
      <c r="B64" s="88">
        <v>419</v>
      </c>
      <c r="C64" s="97">
        <v>457</v>
      </c>
      <c r="D64" s="26">
        <v>601</v>
      </c>
      <c r="E64" s="26">
        <v>402.41374157610301</v>
      </c>
      <c r="F64" s="26">
        <v>636.66635132016802</v>
      </c>
      <c r="G64" s="26">
        <v>577.62010999075903</v>
      </c>
      <c r="H64" s="101">
        <f t="shared" si="2"/>
        <v>4.1636934246898011E-3</v>
      </c>
      <c r="I64" s="101">
        <f t="shared" si="0"/>
        <v>0.43436754176610981</v>
      </c>
      <c r="J64" s="97">
        <f t="shared" si="1"/>
        <v>182</v>
      </c>
      <c r="K64" s="97">
        <f t="shared" si="3"/>
        <v>144</v>
      </c>
      <c r="L64" s="97">
        <f t="shared" si="4"/>
        <v>-59.046241329408986</v>
      </c>
    </row>
    <row r="65" spans="1:12">
      <c r="A65" s="45" t="s">
        <v>235</v>
      </c>
      <c r="B65" s="88">
        <v>783</v>
      </c>
      <c r="C65" s="97">
        <v>1031</v>
      </c>
      <c r="D65" s="26">
        <v>969</v>
      </c>
      <c r="E65" s="26">
        <v>620.99743354222301</v>
      </c>
      <c r="F65" s="26">
        <v>1214.5293562076599</v>
      </c>
      <c r="G65" s="26">
        <v>795.59153002755397</v>
      </c>
      <c r="H65" s="101">
        <f t="shared" si="2"/>
        <v>6.7131762537843889E-3</v>
      </c>
      <c r="I65" s="101">
        <f t="shared" si="0"/>
        <v>0.23754789272030652</v>
      </c>
      <c r="J65" s="97">
        <f t="shared" si="1"/>
        <v>186</v>
      </c>
      <c r="K65" s="97">
        <f t="shared" si="3"/>
        <v>-62</v>
      </c>
      <c r="L65" s="97">
        <f t="shared" si="4"/>
        <v>-418.93782618010596</v>
      </c>
    </row>
    <row r="66" spans="1:12">
      <c r="A66" s="45" t="s">
        <v>236</v>
      </c>
      <c r="B66" s="88">
        <v>521</v>
      </c>
      <c r="C66" s="97">
        <v>834</v>
      </c>
      <c r="D66" s="26">
        <v>745</v>
      </c>
      <c r="E66" s="26">
        <v>463.34314844300201</v>
      </c>
      <c r="F66" s="26">
        <v>901.63373464446897</v>
      </c>
      <c r="G66" s="26">
        <v>662.57679900952201</v>
      </c>
      <c r="H66" s="101">
        <f t="shared" si="2"/>
        <v>5.1613171404224657E-3</v>
      </c>
      <c r="I66" s="101">
        <f t="shared" si="0"/>
        <v>0.42994241842610365</v>
      </c>
      <c r="J66" s="97">
        <f t="shared" si="1"/>
        <v>224</v>
      </c>
      <c r="K66" s="97">
        <f t="shared" si="3"/>
        <v>-89</v>
      </c>
      <c r="L66" s="97">
        <f t="shared" si="4"/>
        <v>-239.05693563494697</v>
      </c>
    </row>
    <row r="67" spans="1:12">
      <c r="A67" s="45" t="s">
        <v>237</v>
      </c>
      <c r="B67" s="88">
        <v>361</v>
      </c>
      <c r="C67" s="97">
        <v>510</v>
      </c>
      <c r="D67" s="26">
        <v>536</v>
      </c>
      <c r="E67" s="26">
        <v>350.103780164417</v>
      </c>
      <c r="F67" s="26">
        <v>612.34220116217205</v>
      </c>
      <c r="G67" s="26">
        <v>586.35318862463203</v>
      </c>
      <c r="H67" s="101">
        <f t="shared" si="2"/>
        <v>3.7133771641160293E-3</v>
      </c>
      <c r="I67" s="101">
        <f t="shared" ref="I67:I84" si="5">(D67-B67)/B67</f>
        <v>0.48476454293628807</v>
      </c>
      <c r="J67" s="97">
        <f t="shared" ref="J67:J84" si="6">D67-B67</f>
        <v>175</v>
      </c>
      <c r="K67" s="97">
        <f t="shared" si="3"/>
        <v>26</v>
      </c>
      <c r="L67" s="97">
        <f t="shared" si="4"/>
        <v>-25.98901253754002</v>
      </c>
    </row>
    <row r="68" spans="1:12">
      <c r="A68" s="45" t="s">
        <v>238</v>
      </c>
      <c r="B68" s="88">
        <v>1489</v>
      </c>
      <c r="C68" s="97">
        <v>2115</v>
      </c>
      <c r="D68" s="26">
        <v>1824</v>
      </c>
      <c r="E68" s="26">
        <v>1562.41877248523</v>
      </c>
      <c r="F68" s="26">
        <v>2311.2762377159502</v>
      </c>
      <c r="G68" s="26">
        <v>1990.5976951708601</v>
      </c>
      <c r="H68" s="101">
        <f t="shared" ref="H68:H84" si="7">D68/$D$84</f>
        <v>1.2636567065947084E-2</v>
      </c>
      <c r="I68" s="101">
        <f t="shared" si="5"/>
        <v>0.22498321020819342</v>
      </c>
      <c r="J68" s="97">
        <f t="shared" si="6"/>
        <v>335</v>
      </c>
      <c r="K68" s="97">
        <f t="shared" ref="K68:K84" si="8">D68-C68</f>
        <v>-291</v>
      </c>
      <c r="L68" s="97">
        <f t="shared" ref="L68:L84" si="9">G68-F68</f>
        <v>-320.67854254509007</v>
      </c>
    </row>
    <row r="69" spans="1:12">
      <c r="A69" s="45" t="s">
        <v>239</v>
      </c>
      <c r="B69" s="88">
        <v>1534</v>
      </c>
      <c r="C69" s="97">
        <v>2028</v>
      </c>
      <c r="D69" s="26">
        <v>2057</v>
      </c>
      <c r="E69" s="26">
        <v>1361.8688621254601</v>
      </c>
      <c r="F69" s="26">
        <v>2405.8347035023799</v>
      </c>
      <c r="G69" s="26">
        <v>2214.3539804625598</v>
      </c>
      <c r="H69" s="101">
        <f t="shared" si="7"/>
        <v>1.4250777661542299E-2</v>
      </c>
      <c r="I69" s="101">
        <f t="shared" si="5"/>
        <v>0.34093872229465449</v>
      </c>
      <c r="J69" s="97">
        <f t="shared" si="6"/>
        <v>523</v>
      </c>
      <c r="K69" s="97">
        <f t="shared" si="8"/>
        <v>29</v>
      </c>
      <c r="L69" s="97">
        <f t="shared" si="9"/>
        <v>-191.48072303982008</v>
      </c>
    </row>
    <row r="70" spans="1:12">
      <c r="A70" s="45" t="s">
        <v>240</v>
      </c>
      <c r="B70" s="88">
        <v>189</v>
      </c>
      <c r="C70" s="97">
        <v>234</v>
      </c>
      <c r="D70" s="26">
        <v>164</v>
      </c>
      <c r="E70" s="26">
        <v>150.26365488810501</v>
      </c>
      <c r="F70" s="26">
        <v>369.71663034713799</v>
      </c>
      <c r="G70" s="26">
        <v>130.42816555877201</v>
      </c>
      <c r="H70" s="101">
        <f t="shared" si="7"/>
        <v>1.136182565139979E-3</v>
      </c>
      <c r="I70" s="101">
        <f t="shared" si="5"/>
        <v>-0.13227513227513227</v>
      </c>
      <c r="J70" s="97">
        <f t="shared" si="6"/>
        <v>-25</v>
      </c>
      <c r="K70" s="97">
        <f t="shared" si="8"/>
        <v>-70</v>
      </c>
      <c r="L70" s="97">
        <f t="shared" si="9"/>
        <v>-239.28846478836599</v>
      </c>
    </row>
    <row r="71" spans="1:12">
      <c r="A71" s="45" t="s">
        <v>241</v>
      </c>
      <c r="B71" s="88">
        <v>244</v>
      </c>
      <c r="C71" s="97">
        <v>318</v>
      </c>
      <c r="D71" s="26">
        <v>438</v>
      </c>
      <c r="E71" s="26">
        <v>185.63464175836199</v>
      </c>
      <c r="F71" s="26">
        <v>420.11580425338798</v>
      </c>
      <c r="G71" s="26">
        <v>332.83943581066097</v>
      </c>
      <c r="H71" s="101">
        <f t="shared" si="7"/>
        <v>3.0344388020201881E-3</v>
      </c>
      <c r="I71" s="101">
        <f t="shared" si="5"/>
        <v>0.79508196721311475</v>
      </c>
      <c r="J71" s="97">
        <f t="shared" si="6"/>
        <v>194</v>
      </c>
      <c r="K71" s="97">
        <f t="shared" si="8"/>
        <v>120</v>
      </c>
      <c r="L71" s="97">
        <f t="shared" si="9"/>
        <v>-87.276368442727005</v>
      </c>
    </row>
    <row r="72" spans="1:12">
      <c r="A72" s="45" t="s">
        <v>242</v>
      </c>
      <c r="B72" s="88">
        <v>651</v>
      </c>
      <c r="C72" s="97">
        <v>871</v>
      </c>
      <c r="D72" s="26">
        <v>1147</v>
      </c>
      <c r="E72" s="26">
        <v>659.06038719641901</v>
      </c>
      <c r="F72" s="26">
        <v>1423.6245893022201</v>
      </c>
      <c r="G72" s="26">
        <v>1226.83915014582</v>
      </c>
      <c r="H72" s="101">
        <f t="shared" si="7"/>
        <v>7.9463500135094883E-3</v>
      </c>
      <c r="I72" s="101">
        <f t="shared" si="5"/>
        <v>0.76190476190476186</v>
      </c>
      <c r="J72" s="97">
        <f t="shared" si="6"/>
        <v>496</v>
      </c>
      <c r="K72" s="97">
        <f t="shared" si="8"/>
        <v>276</v>
      </c>
      <c r="L72" s="97">
        <f t="shared" si="9"/>
        <v>-196.78543915640012</v>
      </c>
    </row>
    <row r="73" spans="1:12">
      <c r="A73" s="45" t="s">
        <v>243</v>
      </c>
      <c r="B73" s="88">
        <v>854</v>
      </c>
      <c r="C73" s="97">
        <v>1159</v>
      </c>
      <c r="D73" s="26">
        <v>1198</v>
      </c>
      <c r="E73" s="26">
        <v>803.07483098794</v>
      </c>
      <c r="F73" s="26">
        <v>1451.66864055215</v>
      </c>
      <c r="G73" s="26">
        <v>1126.5618589938199</v>
      </c>
      <c r="H73" s="101">
        <f t="shared" si="7"/>
        <v>8.2996750794981401E-3</v>
      </c>
      <c r="I73" s="101">
        <f t="shared" si="5"/>
        <v>0.40281030444964872</v>
      </c>
      <c r="J73" s="97">
        <f t="shared" si="6"/>
        <v>344</v>
      </c>
      <c r="K73" s="97">
        <f t="shared" si="8"/>
        <v>39</v>
      </c>
      <c r="L73" s="97">
        <f t="shared" si="9"/>
        <v>-325.10678155833011</v>
      </c>
    </row>
    <row r="74" spans="1:12">
      <c r="A74" s="45" t="s">
        <v>244</v>
      </c>
      <c r="B74" s="88">
        <v>158</v>
      </c>
      <c r="C74" s="97">
        <v>284</v>
      </c>
      <c r="D74" s="26">
        <v>200</v>
      </c>
      <c r="E74" s="26">
        <v>189.877528450526</v>
      </c>
      <c r="F74" s="26">
        <v>359.35912650784297</v>
      </c>
      <c r="G74" s="26">
        <v>244.37207067627401</v>
      </c>
      <c r="H74" s="101">
        <f t="shared" si="7"/>
        <v>1.3855884940731451E-3</v>
      </c>
      <c r="I74" s="101">
        <f t="shared" si="5"/>
        <v>0.26582278481012656</v>
      </c>
      <c r="J74" s="97">
        <f t="shared" si="6"/>
        <v>42</v>
      </c>
      <c r="K74" s="97">
        <f t="shared" si="8"/>
        <v>-84</v>
      </c>
      <c r="L74" s="97">
        <f t="shared" si="9"/>
        <v>-114.98705583156897</v>
      </c>
    </row>
    <row r="75" spans="1:12">
      <c r="A75" s="45" t="s">
        <v>245</v>
      </c>
      <c r="B75" s="88">
        <v>2237</v>
      </c>
      <c r="C75" s="97">
        <v>3416</v>
      </c>
      <c r="D75" s="26">
        <v>2650</v>
      </c>
      <c r="E75" s="26">
        <v>2504.7599664818599</v>
      </c>
      <c r="F75" s="26">
        <v>3674.0264857299699</v>
      </c>
      <c r="G75" s="26">
        <v>3017.7115396928798</v>
      </c>
      <c r="H75" s="101">
        <f t="shared" si="7"/>
        <v>1.8359047546469175E-2</v>
      </c>
      <c r="I75" s="101">
        <f t="shared" si="5"/>
        <v>0.18462226195797943</v>
      </c>
      <c r="J75" s="97">
        <f t="shared" si="6"/>
        <v>413</v>
      </c>
      <c r="K75" s="97">
        <f t="shared" si="8"/>
        <v>-766</v>
      </c>
      <c r="L75" s="97">
        <f t="shared" si="9"/>
        <v>-656.31494603709007</v>
      </c>
    </row>
    <row r="76" spans="1:12">
      <c r="A76" s="45" t="s">
        <v>246</v>
      </c>
      <c r="B76" s="88">
        <v>431</v>
      </c>
      <c r="C76" s="97">
        <v>797</v>
      </c>
      <c r="D76" s="26">
        <v>746</v>
      </c>
      <c r="E76" s="26">
        <v>385.95830052489902</v>
      </c>
      <c r="F76" s="26">
        <v>890.03900503060402</v>
      </c>
      <c r="G76" s="26">
        <v>668.03944740833697</v>
      </c>
      <c r="H76" s="101">
        <f t="shared" si="7"/>
        <v>5.1682450828928316E-3</v>
      </c>
      <c r="I76" s="101">
        <f t="shared" si="5"/>
        <v>0.73085846867749416</v>
      </c>
      <c r="J76" s="97">
        <f t="shared" si="6"/>
        <v>315</v>
      </c>
      <c r="K76" s="97">
        <f t="shared" si="8"/>
        <v>-51</v>
      </c>
      <c r="L76" s="97">
        <f t="shared" si="9"/>
        <v>-221.99955762226705</v>
      </c>
    </row>
    <row r="77" spans="1:12">
      <c r="A77" s="45" t="s">
        <v>247</v>
      </c>
      <c r="B77" s="88">
        <v>1179</v>
      </c>
      <c r="C77" s="97">
        <v>1433</v>
      </c>
      <c r="D77" s="26">
        <v>1549</v>
      </c>
      <c r="E77" s="26">
        <v>921.20788128479103</v>
      </c>
      <c r="F77" s="26">
        <v>1594.3850891065299</v>
      </c>
      <c r="G77" s="26">
        <v>1238.5064030641399</v>
      </c>
      <c r="H77" s="101">
        <f t="shared" si="7"/>
        <v>1.0731382886596509E-2</v>
      </c>
      <c r="I77" s="101">
        <f t="shared" si="5"/>
        <v>0.3138252756573367</v>
      </c>
      <c r="J77" s="97">
        <f t="shared" si="6"/>
        <v>370</v>
      </c>
      <c r="K77" s="97">
        <f t="shared" si="8"/>
        <v>116</v>
      </c>
      <c r="L77" s="97">
        <f t="shared" si="9"/>
        <v>-355.87868604238997</v>
      </c>
    </row>
    <row r="78" spans="1:12">
      <c r="A78" s="45" t="s">
        <v>248</v>
      </c>
      <c r="B78" s="88">
        <v>45</v>
      </c>
      <c r="C78" s="97">
        <v>60</v>
      </c>
      <c r="D78" s="26">
        <v>63</v>
      </c>
      <c r="E78" s="26">
        <v>44.754829681460798</v>
      </c>
      <c r="F78" s="26">
        <v>80.720862747380394</v>
      </c>
      <c r="G78" s="26">
        <v>64.980577765098204</v>
      </c>
      <c r="H78" s="101">
        <f t="shared" si="7"/>
        <v>4.3646037563304074E-4</v>
      </c>
      <c r="I78" s="101">
        <f t="shared" si="5"/>
        <v>0.4</v>
      </c>
      <c r="J78" s="97">
        <f t="shared" si="6"/>
        <v>18</v>
      </c>
      <c r="K78" s="97">
        <f t="shared" si="8"/>
        <v>3</v>
      </c>
      <c r="L78" s="97">
        <f t="shared" si="9"/>
        <v>-15.740284982282191</v>
      </c>
    </row>
    <row r="79" spans="1:12">
      <c r="A79" s="45" t="s">
        <v>249</v>
      </c>
      <c r="B79" s="88">
        <v>561</v>
      </c>
      <c r="C79" s="97">
        <v>773</v>
      </c>
      <c r="D79" s="26">
        <v>714</v>
      </c>
      <c r="E79" s="26">
        <v>577.06701990986505</v>
      </c>
      <c r="F79" s="26">
        <v>818.40129314729097</v>
      </c>
      <c r="G79" s="26">
        <v>734.44899751460105</v>
      </c>
      <c r="H79" s="101">
        <f t="shared" si="7"/>
        <v>4.9465509238411287E-3</v>
      </c>
      <c r="I79" s="101">
        <f t="shared" si="5"/>
        <v>0.27272727272727271</v>
      </c>
      <c r="J79" s="97">
        <f t="shared" si="6"/>
        <v>153</v>
      </c>
      <c r="K79" s="97">
        <f t="shared" si="8"/>
        <v>-59</v>
      </c>
      <c r="L79" s="97">
        <f t="shared" si="9"/>
        <v>-83.952295632689925</v>
      </c>
    </row>
    <row r="80" spans="1:12">
      <c r="A80" s="45" t="s">
        <v>250</v>
      </c>
      <c r="B80" s="88">
        <v>493</v>
      </c>
      <c r="C80" s="97">
        <v>614</v>
      </c>
      <c r="D80" s="26">
        <v>814</v>
      </c>
      <c r="E80" s="26">
        <v>388.43738412009998</v>
      </c>
      <c r="F80" s="26">
        <v>1128.24301582203</v>
      </c>
      <c r="G80" s="26">
        <v>645.083159697101</v>
      </c>
      <c r="H80" s="101">
        <f t="shared" si="7"/>
        <v>5.6393451708777013E-3</v>
      </c>
      <c r="I80" s="101">
        <f t="shared" si="5"/>
        <v>0.65111561866125756</v>
      </c>
      <c r="J80" s="97">
        <f t="shared" si="6"/>
        <v>321</v>
      </c>
      <c r="K80" s="97">
        <f t="shared" si="8"/>
        <v>200</v>
      </c>
      <c r="L80" s="97">
        <f t="shared" si="9"/>
        <v>-483.15985612492898</v>
      </c>
    </row>
    <row r="81" spans="1:12">
      <c r="A81" s="45" t="s">
        <v>251</v>
      </c>
      <c r="B81" s="88">
        <v>450</v>
      </c>
      <c r="C81" s="97">
        <v>635</v>
      </c>
      <c r="D81" s="26">
        <v>630</v>
      </c>
      <c r="E81" s="26">
        <v>437.90521076362302</v>
      </c>
      <c r="F81" s="26">
        <v>654.02229707001402</v>
      </c>
      <c r="G81" s="26">
        <v>618.08253729014098</v>
      </c>
      <c r="H81" s="101">
        <f t="shared" si="7"/>
        <v>4.364603756330407E-3</v>
      </c>
      <c r="I81" s="101">
        <f t="shared" si="5"/>
        <v>0.4</v>
      </c>
      <c r="J81" s="97">
        <f t="shared" si="6"/>
        <v>180</v>
      </c>
      <c r="K81" s="97">
        <f t="shared" si="8"/>
        <v>-5</v>
      </c>
      <c r="L81" s="97">
        <f t="shared" si="9"/>
        <v>-35.939759779873043</v>
      </c>
    </row>
    <row r="82" spans="1:12">
      <c r="A82" s="45" t="s">
        <v>252</v>
      </c>
      <c r="B82" s="88">
        <v>258</v>
      </c>
      <c r="C82" s="97">
        <v>355</v>
      </c>
      <c r="D82" s="26">
        <v>365</v>
      </c>
      <c r="E82" s="26">
        <v>268.35195206932798</v>
      </c>
      <c r="F82" s="26">
        <v>498.20163633669699</v>
      </c>
      <c r="G82" s="26">
        <v>408.87154074327998</v>
      </c>
      <c r="H82" s="101">
        <f t="shared" si="7"/>
        <v>2.5286990016834899E-3</v>
      </c>
      <c r="I82" s="101">
        <f t="shared" si="5"/>
        <v>0.41472868217054265</v>
      </c>
      <c r="J82" s="97">
        <f t="shared" si="6"/>
        <v>107</v>
      </c>
      <c r="K82" s="97">
        <f t="shared" si="8"/>
        <v>10</v>
      </c>
      <c r="L82" s="97">
        <f t="shared" si="9"/>
        <v>-89.330095593417013</v>
      </c>
    </row>
    <row r="83" spans="1:12">
      <c r="A83" s="45" t="s">
        <v>253</v>
      </c>
      <c r="B83" s="88">
        <v>578</v>
      </c>
      <c r="C83" s="97">
        <v>752</v>
      </c>
      <c r="D83" s="26">
        <v>895</v>
      </c>
      <c r="E83" s="26">
        <v>521.35082636692698</v>
      </c>
      <c r="F83" s="26">
        <v>925.34310577613405</v>
      </c>
      <c r="G83" s="26">
        <v>815.45692303106398</v>
      </c>
      <c r="H83" s="101">
        <f t="shared" si="7"/>
        <v>6.2005085109773251E-3</v>
      </c>
      <c r="I83" s="101">
        <f t="shared" si="5"/>
        <v>0.54844290657439443</v>
      </c>
      <c r="J83" s="97">
        <f t="shared" si="6"/>
        <v>317</v>
      </c>
      <c r="K83" s="97">
        <f t="shared" si="8"/>
        <v>143</v>
      </c>
      <c r="L83" s="97">
        <f t="shared" si="9"/>
        <v>-109.88618274507007</v>
      </c>
    </row>
    <row r="84" spans="1:12" s="10" customFormat="1">
      <c r="A84" s="46" t="s">
        <v>173</v>
      </c>
      <c r="B84" s="87">
        <v>114081</v>
      </c>
      <c r="C84" s="64">
        <v>157935</v>
      </c>
      <c r="D84" s="67">
        <v>144343</v>
      </c>
      <c r="E84" s="67">
        <v>123611.699014574</v>
      </c>
      <c r="F84" s="67">
        <v>178623.36401090401</v>
      </c>
      <c r="G84" s="67">
        <v>166109.04909832499</v>
      </c>
      <c r="H84" s="101">
        <f t="shared" si="7"/>
        <v>1</v>
      </c>
      <c r="I84" s="101">
        <f t="shared" si="5"/>
        <v>0.26526766069722391</v>
      </c>
      <c r="J84" s="97">
        <f t="shared" si="6"/>
        <v>30262</v>
      </c>
      <c r="K84" s="97">
        <f t="shared" si="8"/>
        <v>-13592</v>
      </c>
      <c r="L84" s="97">
        <f t="shared" si="9"/>
        <v>-12514.314912579022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84"/>
  <sheetViews>
    <sheetView zoomScale="60" zoomScaleNormal="60" workbookViewId="0">
      <pane ySplit="2" topLeftCell="A3" activePane="bottomLeft" state="frozen"/>
      <selection pane="bottomLeft" activeCell="D3" sqref="D3"/>
    </sheetView>
  </sheetViews>
  <sheetFormatPr defaultColWidth="8.85546875" defaultRowHeight="16.5" customHeight="1"/>
  <cols>
    <col min="1" max="1" width="18.28515625" style="6" bestFit="1" customWidth="1"/>
    <col min="2" max="2" width="12" style="6" customWidth="1"/>
    <col min="3" max="3" width="12" style="6" bestFit="1" customWidth="1"/>
    <col min="4" max="7" width="12" style="6" customWidth="1"/>
    <col min="8" max="8" width="21.42578125" style="6" customWidth="1"/>
    <col min="9" max="9" width="31.140625" style="6" customWidth="1"/>
    <col min="10" max="10" width="36.7109375" style="6" customWidth="1"/>
    <col min="11" max="11" width="8.85546875" style="6"/>
    <col min="12" max="12" width="11.140625" style="6" customWidth="1"/>
    <col min="13" max="16384" width="8.85546875" style="6"/>
  </cols>
  <sheetData>
    <row r="1" spans="1:12" ht="16.5" customHeight="1" thickBot="1">
      <c r="B1" s="186" t="s">
        <v>281</v>
      </c>
      <c r="C1" s="186"/>
      <c r="D1" s="187"/>
      <c r="E1" s="188" t="s">
        <v>280</v>
      </c>
      <c r="F1" s="186"/>
      <c r="G1" s="187"/>
    </row>
    <row r="2" spans="1:12" ht="55.5" customHeight="1">
      <c r="A2" s="19" t="s">
        <v>174</v>
      </c>
      <c r="B2" s="93">
        <v>43252</v>
      </c>
      <c r="C2" s="93">
        <v>43586</v>
      </c>
      <c r="D2" s="93">
        <v>43617</v>
      </c>
      <c r="E2" s="93">
        <v>43252</v>
      </c>
      <c r="F2" s="93">
        <v>43586</v>
      </c>
      <c r="G2" s="93">
        <v>43617</v>
      </c>
      <c r="H2" s="92" t="s">
        <v>358</v>
      </c>
      <c r="I2" s="1" t="s">
        <v>359</v>
      </c>
      <c r="J2" s="1" t="s">
        <v>360</v>
      </c>
      <c r="K2" s="1" t="s">
        <v>262</v>
      </c>
      <c r="L2" s="92" t="s">
        <v>283</v>
      </c>
    </row>
    <row r="3" spans="1:12" ht="16.5" customHeight="1">
      <c r="A3" s="45" t="s">
        <v>175</v>
      </c>
      <c r="B3" s="98">
        <v>1275</v>
      </c>
      <c r="C3" s="97">
        <v>2262</v>
      </c>
      <c r="D3" s="26">
        <v>1748</v>
      </c>
      <c r="E3" s="26">
        <v>1312.0574113233699</v>
      </c>
      <c r="F3" s="26">
        <v>2386.1046678903899</v>
      </c>
      <c r="G3" s="26">
        <v>1827.95825933742</v>
      </c>
      <c r="H3" s="101">
        <f>D3/$D$84</f>
        <v>2.4284523478744095E-2</v>
      </c>
      <c r="I3" s="101">
        <f t="shared" ref="I3:I66" si="0">(D3-B3)/B3</f>
        <v>0.37098039215686274</v>
      </c>
      <c r="J3" s="97">
        <f t="shared" ref="J3:J66" si="1">D3-B3</f>
        <v>473</v>
      </c>
      <c r="K3" s="97">
        <f>D3-C3</f>
        <v>-514</v>
      </c>
      <c r="L3" s="97">
        <f>G3-F3</f>
        <v>-558.14640855296989</v>
      </c>
    </row>
    <row r="4" spans="1:12" ht="16.5" customHeight="1">
      <c r="A4" s="45" t="s">
        <v>176</v>
      </c>
      <c r="B4" s="98">
        <v>205</v>
      </c>
      <c r="C4" s="97">
        <v>259</v>
      </c>
      <c r="D4" s="26">
        <v>278</v>
      </c>
      <c r="E4" s="26">
        <v>200.62857583369799</v>
      </c>
      <c r="F4" s="26">
        <v>323.23643467557702</v>
      </c>
      <c r="G4" s="26">
        <v>301.79495980885298</v>
      </c>
      <c r="H4" s="101">
        <f t="shared" ref="H4:H67" si="2">D4/$D$84</f>
        <v>3.8621839399833285E-3</v>
      </c>
      <c r="I4" s="101">
        <f t="shared" si="0"/>
        <v>0.35609756097560974</v>
      </c>
      <c r="J4" s="97">
        <f t="shared" si="1"/>
        <v>73</v>
      </c>
      <c r="K4" s="97">
        <f t="shared" ref="K4:K67" si="3">D4-C4</f>
        <v>19</v>
      </c>
      <c r="L4" s="97">
        <f t="shared" ref="L4:L67" si="4">G4-F4</f>
        <v>-21.441474866724036</v>
      </c>
    </row>
    <row r="5" spans="1:12" ht="16.5" customHeight="1">
      <c r="A5" s="45" t="s">
        <v>177</v>
      </c>
      <c r="B5" s="98">
        <v>352</v>
      </c>
      <c r="C5" s="97">
        <v>425</v>
      </c>
      <c r="D5" s="26">
        <v>436</v>
      </c>
      <c r="E5" s="26">
        <v>370.37808703907098</v>
      </c>
      <c r="F5" s="26">
        <v>572.75196653040598</v>
      </c>
      <c r="G5" s="26">
        <v>458.78027865210402</v>
      </c>
      <c r="H5" s="101">
        <f t="shared" si="2"/>
        <v>6.0572381217004721E-3</v>
      </c>
      <c r="I5" s="101">
        <f t="shared" si="0"/>
        <v>0.23863636363636365</v>
      </c>
      <c r="J5" s="97">
        <f t="shared" si="1"/>
        <v>84</v>
      </c>
      <c r="K5" s="97">
        <f t="shared" si="3"/>
        <v>11</v>
      </c>
      <c r="L5" s="97">
        <f t="shared" si="4"/>
        <v>-113.97168787830196</v>
      </c>
    </row>
    <row r="6" spans="1:12" ht="16.5" customHeight="1">
      <c r="A6" s="45" t="s">
        <v>178</v>
      </c>
      <c r="B6" s="98">
        <v>38</v>
      </c>
      <c r="C6" s="97">
        <v>60</v>
      </c>
      <c r="D6" s="26">
        <v>63</v>
      </c>
      <c r="E6" s="26">
        <v>55.053399417643703</v>
      </c>
      <c r="F6" s="26">
        <v>80.214207892113606</v>
      </c>
      <c r="G6" s="26">
        <v>79.065460966655493</v>
      </c>
      <c r="H6" s="101">
        <f t="shared" si="2"/>
        <v>8.752431230897471E-4</v>
      </c>
      <c r="I6" s="101">
        <f t="shared" si="0"/>
        <v>0.65789473684210531</v>
      </c>
      <c r="J6" s="97">
        <f t="shared" si="1"/>
        <v>25</v>
      </c>
      <c r="K6" s="97">
        <f t="shared" si="3"/>
        <v>3</v>
      </c>
      <c r="L6" s="97">
        <f t="shared" si="4"/>
        <v>-1.1487469254581129</v>
      </c>
    </row>
    <row r="7" spans="1:12" ht="16.5" customHeight="1">
      <c r="A7" s="45" t="s">
        <v>179</v>
      </c>
      <c r="B7" s="98">
        <v>160</v>
      </c>
      <c r="C7" s="97">
        <v>193</v>
      </c>
      <c r="D7" s="26">
        <v>192</v>
      </c>
      <c r="E7" s="26">
        <v>139.048564984352</v>
      </c>
      <c r="F7" s="26">
        <v>226.91856688402399</v>
      </c>
      <c r="G7" s="26">
        <v>166.88925896905101</v>
      </c>
      <c r="H7" s="101">
        <f t="shared" si="2"/>
        <v>2.667407613225896E-3</v>
      </c>
      <c r="I7" s="101">
        <f t="shared" si="0"/>
        <v>0.2</v>
      </c>
      <c r="J7" s="97">
        <f t="shared" si="1"/>
        <v>32</v>
      </c>
      <c r="K7" s="97">
        <f t="shared" si="3"/>
        <v>-1</v>
      </c>
      <c r="L7" s="97">
        <f t="shared" si="4"/>
        <v>-60.029307914972975</v>
      </c>
    </row>
    <row r="8" spans="1:12" ht="16.5" customHeight="1">
      <c r="A8" s="45" t="s">
        <v>180</v>
      </c>
      <c r="B8" s="98">
        <v>114</v>
      </c>
      <c r="C8" s="97">
        <v>219</v>
      </c>
      <c r="D8" s="26">
        <v>166</v>
      </c>
      <c r="E8" s="26">
        <v>94.968399163522506</v>
      </c>
      <c r="F8" s="26">
        <v>274.03612148904602</v>
      </c>
      <c r="G8" s="26">
        <v>138.65709425356201</v>
      </c>
      <c r="H8" s="101">
        <f t="shared" si="2"/>
        <v>2.3061961656015558E-3</v>
      </c>
      <c r="I8" s="101">
        <f t="shared" si="0"/>
        <v>0.45614035087719296</v>
      </c>
      <c r="J8" s="97">
        <f t="shared" si="1"/>
        <v>52</v>
      </c>
      <c r="K8" s="97">
        <f t="shared" si="3"/>
        <v>-53</v>
      </c>
      <c r="L8" s="97">
        <f t="shared" si="4"/>
        <v>-135.37902723548402</v>
      </c>
    </row>
    <row r="9" spans="1:12" ht="16.5" customHeight="1">
      <c r="A9" s="45" t="s">
        <v>181</v>
      </c>
      <c r="B9" s="98">
        <v>4371</v>
      </c>
      <c r="C9" s="97">
        <v>6347</v>
      </c>
      <c r="D9" s="26">
        <v>5658</v>
      </c>
      <c r="E9" s="26">
        <v>4351.7348846683099</v>
      </c>
      <c r="F9" s="26">
        <v>6774.7217605938304</v>
      </c>
      <c r="G9" s="26">
        <v>5780.0237405530597</v>
      </c>
      <c r="H9" s="101">
        <f t="shared" si="2"/>
        <v>7.8605168102250628E-2</v>
      </c>
      <c r="I9" s="101">
        <f t="shared" si="0"/>
        <v>0.29444063143445437</v>
      </c>
      <c r="J9" s="97">
        <f t="shared" si="1"/>
        <v>1287</v>
      </c>
      <c r="K9" s="97">
        <f t="shared" si="3"/>
        <v>-689</v>
      </c>
      <c r="L9" s="97">
        <f t="shared" si="4"/>
        <v>-994.69802004077064</v>
      </c>
    </row>
    <row r="10" spans="1:12" ht="16.5" customHeight="1">
      <c r="A10" s="45" t="s">
        <v>182</v>
      </c>
      <c r="B10" s="98">
        <v>1581</v>
      </c>
      <c r="C10" s="97">
        <v>2167</v>
      </c>
      <c r="D10" s="26">
        <v>2267</v>
      </c>
      <c r="E10" s="26">
        <v>2314.25481556162</v>
      </c>
      <c r="F10" s="26">
        <v>3478.4734624866801</v>
      </c>
      <c r="G10" s="26">
        <v>3356.8135855209698</v>
      </c>
      <c r="H10" s="101">
        <f t="shared" si="2"/>
        <v>3.1494859683245349E-2</v>
      </c>
      <c r="I10" s="101">
        <f t="shared" si="0"/>
        <v>0.43390259329538267</v>
      </c>
      <c r="J10" s="97">
        <f t="shared" si="1"/>
        <v>686</v>
      </c>
      <c r="K10" s="97">
        <f t="shared" si="3"/>
        <v>100</v>
      </c>
      <c r="L10" s="97">
        <f t="shared" si="4"/>
        <v>-121.65987696571028</v>
      </c>
    </row>
    <row r="11" spans="1:12" ht="16.5" customHeight="1">
      <c r="A11" s="45" t="s">
        <v>183</v>
      </c>
      <c r="B11" s="98">
        <v>38</v>
      </c>
      <c r="C11" s="97">
        <v>201</v>
      </c>
      <c r="D11" s="26">
        <v>76</v>
      </c>
      <c r="E11" s="26">
        <v>27.248243955884199</v>
      </c>
      <c r="F11" s="26">
        <v>199.7684831535</v>
      </c>
      <c r="G11" s="26">
        <v>66.339287786631303</v>
      </c>
      <c r="H11" s="101">
        <f t="shared" si="2"/>
        <v>1.0558488469019172E-3</v>
      </c>
      <c r="I11" s="101">
        <f t="shared" si="0"/>
        <v>1</v>
      </c>
      <c r="J11" s="97">
        <f t="shared" si="1"/>
        <v>38</v>
      </c>
      <c r="K11" s="97">
        <f t="shared" si="3"/>
        <v>-125</v>
      </c>
      <c r="L11" s="97">
        <f t="shared" si="4"/>
        <v>-133.4291953668687</v>
      </c>
    </row>
    <row r="12" spans="1:12" ht="16.5" customHeight="1">
      <c r="A12" s="45" t="s">
        <v>184</v>
      </c>
      <c r="B12" s="98">
        <v>100</v>
      </c>
      <c r="C12" s="97">
        <v>162</v>
      </c>
      <c r="D12" s="26">
        <v>123</v>
      </c>
      <c r="E12" s="26">
        <v>85.463591503032504</v>
      </c>
      <c r="F12" s="26">
        <v>156.16187454656699</v>
      </c>
      <c r="G12" s="26">
        <v>105.956191155295</v>
      </c>
      <c r="H12" s="101">
        <f t="shared" si="2"/>
        <v>1.7088080022228398E-3</v>
      </c>
      <c r="I12" s="101">
        <f t="shared" si="0"/>
        <v>0.23</v>
      </c>
      <c r="J12" s="97">
        <f t="shared" si="1"/>
        <v>23</v>
      </c>
      <c r="K12" s="97">
        <f t="shared" si="3"/>
        <v>-39</v>
      </c>
      <c r="L12" s="97">
        <f t="shared" si="4"/>
        <v>-50.20568339127199</v>
      </c>
    </row>
    <row r="13" spans="1:12" ht="16.5" customHeight="1">
      <c r="A13" s="45" t="s">
        <v>185</v>
      </c>
      <c r="B13" s="98">
        <v>599</v>
      </c>
      <c r="C13" s="97">
        <v>995</v>
      </c>
      <c r="D13" s="26">
        <v>877</v>
      </c>
      <c r="E13" s="26">
        <v>682.11070699972504</v>
      </c>
      <c r="F13" s="26">
        <v>1243.9057779684099</v>
      </c>
      <c r="G13" s="26">
        <v>1013.57186801285</v>
      </c>
      <c r="H13" s="101">
        <f t="shared" si="2"/>
        <v>1.2183939983328703E-2</v>
      </c>
      <c r="I13" s="101">
        <f t="shared" si="0"/>
        <v>0.46410684474123537</v>
      </c>
      <c r="J13" s="97">
        <f t="shared" si="1"/>
        <v>278</v>
      </c>
      <c r="K13" s="97">
        <f t="shared" si="3"/>
        <v>-118</v>
      </c>
      <c r="L13" s="97">
        <f t="shared" si="4"/>
        <v>-230.33390995555988</v>
      </c>
    </row>
    <row r="14" spans="1:12" ht="16.5" customHeight="1">
      <c r="A14" s="45" t="s">
        <v>186</v>
      </c>
      <c r="B14" s="98">
        <v>611</v>
      </c>
      <c r="C14" s="97">
        <v>1107</v>
      </c>
      <c r="D14" s="26">
        <v>979</v>
      </c>
      <c r="E14" s="26">
        <v>581.61852806252205</v>
      </c>
      <c r="F14" s="26">
        <v>1231.4561883941101</v>
      </c>
      <c r="G14" s="26">
        <v>940.67144036757998</v>
      </c>
      <c r="H14" s="101">
        <f t="shared" si="2"/>
        <v>1.360100027785496E-2</v>
      </c>
      <c r="I14" s="101">
        <f t="shared" si="0"/>
        <v>0.60229132569558097</v>
      </c>
      <c r="J14" s="97">
        <f t="shared" si="1"/>
        <v>368</v>
      </c>
      <c r="K14" s="97">
        <f t="shared" si="3"/>
        <v>-128</v>
      </c>
      <c r="L14" s="97">
        <f t="shared" si="4"/>
        <v>-290.78474802653011</v>
      </c>
    </row>
    <row r="15" spans="1:12" ht="16.5" customHeight="1">
      <c r="A15" s="45" t="s">
        <v>187</v>
      </c>
      <c r="B15" s="98">
        <v>117</v>
      </c>
      <c r="C15" s="97">
        <v>133</v>
      </c>
      <c r="D15" s="26">
        <v>198</v>
      </c>
      <c r="E15" s="26">
        <v>98.458098970567406</v>
      </c>
      <c r="F15" s="26">
        <v>150.28918174321601</v>
      </c>
      <c r="G15" s="26">
        <v>166.28464212357301</v>
      </c>
      <c r="H15" s="101">
        <f t="shared" si="2"/>
        <v>2.7507641011392052E-3</v>
      </c>
      <c r="I15" s="101">
        <f t="shared" si="0"/>
        <v>0.69230769230769229</v>
      </c>
      <c r="J15" s="97">
        <f t="shared" si="1"/>
        <v>81</v>
      </c>
      <c r="K15" s="97">
        <f t="shared" si="3"/>
        <v>65</v>
      </c>
      <c r="L15" s="97">
        <f t="shared" si="4"/>
        <v>15.995460380357002</v>
      </c>
    </row>
    <row r="16" spans="1:12" ht="16.5" customHeight="1">
      <c r="A16" s="45" t="s">
        <v>188</v>
      </c>
      <c r="B16" s="98">
        <v>196</v>
      </c>
      <c r="C16" s="97">
        <v>377</v>
      </c>
      <c r="D16" s="26">
        <v>301</v>
      </c>
      <c r="E16" s="26">
        <v>201.254166319398</v>
      </c>
      <c r="F16" s="26">
        <v>403.81969415484298</v>
      </c>
      <c r="G16" s="26">
        <v>316.820361169065</v>
      </c>
      <c r="H16" s="101">
        <f t="shared" si="2"/>
        <v>4.1817171436510144E-3</v>
      </c>
      <c r="I16" s="101">
        <f t="shared" si="0"/>
        <v>0.5357142857142857</v>
      </c>
      <c r="J16" s="97">
        <f t="shared" si="1"/>
        <v>105</v>
      </c>
      <c r="K16" s="97">
        <f t="shared" si="3"/>
        <v>-76</v>
      </c>
      <c r="L16" s="97">
        <f t="shared" si="4"/>
        <v>-86.999332985777983</v>
      </c>
    </row>
    <row r="17" spans="1:12" ht="16.5" customHeight="1">
      <c r="A17" s="45" t="s">
        <v>189</v>
      </c>
      <c r="B17" s="98">
        <v>16</v>
      </c>
      <c r="C17" s="97">
        <v>19</v>
      </c>
      <c r="D17" s="26">
        <v>29</v>
      </c>
      <c r="E17" s="26">
        <v>15.9629642307443</v>
      </c>
      <c r="F17" s="26">
        <v>28.185580060738801</v>
      </c>
      <c r="G17" s="26">
        <v>29.009460452706701</v>
      </c>
      <c r="H17" s="101">
        <f t="shared" si="2"/>
        <v>4.028896915809947E-4</v>
      </c>
      <c r="I17" s="101">
        <f t="shared" si="0"/>
        <v>0.8125</v>
      </c>
      <c r="J17" s="97">
        <f t="shared" si="1"/>
        <v>13</v>
      </c>
      <c r="K17" s="97">
        <f t="shared" si="3"/>
        <v>10</v>
      </c>
      <c r="L17" s="97">
        <f t="shared" si="4"/>
        <v>0.82388039196790075</v>
      </c>
    </row>
    <row r="18" spans="1:12" ht="16.5" customHeight="1">
      <c r="A18" s="45" t="s">
        <v>190</v>
      </c>
      <c r="B18" s="98">
        <v>156</v>
      </c>
      <c r="C18" s="97">
        <v>274</v>
      </c>
      <c r="D18" s="26">
        <v>328</v>
      </c>
      <c r="E18" s="26">
        <v>149.78721168609201</v>
      </c>
      <c r="F18" s="26">
        <v>348.57811423791202</v>
      </c>
      <c r="G18" s="26">
        <v>313.98877000247103</v>
      </c>
      <c r="H18" s="101">
        <f t="shared" si="2"/>
        <v>4.5568213392609058E-3</v>
      </c>
      <c r="I18" s="101">
        <f t="shared" si="0"/>
        <v>1.1025641025641026</v>
      </c>
      <c r="J18" s="97">
        <f t="shared" si="1"/>
        <v>172</v>
      </c>
      <c r="K18" s="97">
        <f t="shared" si="3"/>
        <v>54</v>
      </c>
      <c r="L18" s="97">
        <f t="shared" si="4"/>
        <v>-34.58934423544099</v>
      </c>
    </row>
    <row r="19" spans="1:12" ht="16.5" customHeight="1">
      <c r="A19" s="45" t="s">
        <v>191</v>
      </c>
      <c r="B19" s="98">
        <v>108</v>
      </c>
      <c r="C19" s="97">
        <v>120</v>
      </c>
      <c r="D19" s="26">
        <v>105</v>
      </c>
      <c r="E19" s="26">
        <v>161.23502969718399</v>
      </c>
      <c r="F19" s="26">
        <v>174.90919489897399</v>
      </c>
      <c r="G19" s="26">
        <v>170.47622220585799</v>
      </c>
      <c r="H19" s="101">
        <f t="shared" si="2"/>
        <v>1.4587385384829119E-3</v>
      </c>
      <c r="I19" s="101">
        <f t="shared" si="0"/>
        <v>-2.7777777777777776E-2</v>
      </c>
      <c r="J19" s="97">
        <f t="shared" si="1"/>
        <v>-3</v>
      </c>
      <c r="K19" s="97">
        <f t="shared" si="3"/>
        <v>-15</v>
      </c>
      <c r="L19" s="97">
        <f t="shared" si="4"/>
        <v>-4.4329726931159996</v>
      </c>
    </row>
    <row r="20" spans="1:12" ht="16.5" customHeight="1">
      <c r="A20" s="45" t="s">
        <v>192</v>
      </c>
      <c r="B20" s="98">
        <v>53</v>
      </c>
      <c r="C20" s="97">
        <v>109</v>
      </c>
      <c r="D20" s="26">
        <v>56</v>
      </c>
      <c r="E20" s="26">
        <v>53.044732375339301</v>
      </c>
      <c r="F20" s="26">
        <v>155.07904978460201</v>
      </c>
      <c r="G20" s="26">
        <v>61.585187840443602</v>
      </c>
      <c r="H20" s="101">
        <f t="shared" si="2"/>
        <v>7.7799388719088634E-4</v>
      </c>
      <c r="I20" s="101">
        <f t="shared" si="0"/>
        <v>5.6603773584905662E-2</v>
      </c>
      <c r="J20" s="97">
        <f t="shared" si="1"/>
        <v>3</v>
      </c>
      <c r="K20" s="97">
        <f t="shared" si="3"/>
        <v>-53</v>
      </c>
      <c r="L20" s="97">
        <f t="shared" si="4"/>
        <v>-93.493861944158397</v>
      </c>
    </row>
    <row r="21" spans="1:12" ht="16.5" customHeight="1">
      <c r="A21" s="45" t="s">
        <v>193</v>
      </c>
      <c r="B21" s="98">
        <v>222</v>
      </c>
      <c r="C21" s="97">
        <v>215</v>
      </c>
      <c r="D21" s="26">
        <v>260</v>
      </c>
      <c r="E21" s="26">
        <v>206.27166477514601</v>
      </c>
      <c r="F21" s="26">
        <v>286.22578920307001</v>
      </c>
      <c r="G21" s="26">
        <v>246.86892539825999</v>
      </c>
      <c r="H21" s="101">
        <f t="shared" si="2"/>
        <v>3.6121144762434011E-3</v>
      </c>
      <c r="I21" s="101">
        <f t="shared" si="0"/>
        <v>0.17117117117117117</v>
      </c>
      <c r="J21" s="97">
        <f t="shared" si="1"/>
        <v>38</v>
      </c>
      <c r="K21" s="97">
        <f t="shared" si="3"/>
        <v>45</v>
      </c>
      <c r="L21" s="97">
        <f t="shared" si="4"/>
        <v>-39.356863804810018</v>
      </c>
    </row>
    <row r="22" spans="1:12" ht="16.5" customHeight="1">
      <c r="A22" s="45" t="s">
        <v>194</v>
      </c>
      <c r="B22" s="98">
        <v>151</v>
      </c>
      <c r="C22" s="97">
        <v>145</v>
      </c>
      <c r="D22" s="26">
        <v>158</v>
      </c>
      <c r="E22" s="26">
        <v>157.03797631009701</v>
      </c>
      <c r="F22" s="26">
        <v>193.66427757393501</v>
      </c>
      <c r="G22" s="26">
        <v>166.71905889569501</v>
      </c>
      <c r="H22" s="101">
        <f t="shared" si="2"/>
        <v>2.1950541817171436E-3</v>
      </c>
      <c r="I22" s="101">
        <f t="shared" si="0"/>
        <v>4.6357615894039736E-2</v>
      </c>
      <c r="J22" s="97">
        <f t="shared" si="1"/>
        <v>7</v>
      </c>
      <c r="K22" s="97">
        <f t="shared" si="3"/>
        <v>13</v>
      </c>
      <c r="L22" s="97">
        <f t="shared" si="4"/>
        <v>-26.945218678239996</v>
      </c>
    </row>
    <row r="23" spans="1:12" ht="16.5" customHeight="1">
      <c r="A23" s="45" t="s">
        <v>195</v>
      </c>
      <c r="B23" s="98">
        <v>2789</v>
      </c>
      <c r="C23" s="97">
        <v>4808</v>
      </c>
      <c r="D23" s="26">
        <v>4016</v>
      </c>
      <c r="E23" s="26">
        <v>2904.2744112035498</v>
      </c>
      <c r="F23" s="26">
        <v>5011.6430445829701</v>
      </c>
      <c r="G23" s="26">
        <v>4265.5635131894196</v>
      </c>
      <c r="H23" s="101">
        <f t="shared" si="2"/>
        <v>5.5793275909974994E-2</v>
      </c>
      <c r="I23" s="101">
        <f t="shared" si="0"/>
        <v>0.43994263176765863</v>
      </c>
      <c r="J23" s="97">
        <f t="shared" si="1"/>
        <v>1227</v>
      </c>
      <c r="K23" s="97">
        <f t="shared" si="3"/>
        <v>-792</v>
      </c>
      <c r="L23" s="97">
        <f t="shared" si="4"/>
        <v>-746.0795313935505</v>
      </c>
    </row>
    <row r="24" spans="1:12" ht="16.5" customHeight="1">
      <c r="A24" s="45" t="s">
        <v>196</v>
      </c>
      <c r="B24" s="98">
        <v>246</v>
      </c>
      <c r="C24" s="97">
        <v>664</v>
      </c>
      <c r="D24" s="26">
        <v>426</v>
      </c>
      <c r="E24" s="26">
        <v>266.98621022359498</v>
      </c>
      <c r="F24" s="26">
        <v>773.87575107421799</v>
      </c>
      <c r="G24" s="26">
        <v>463.94682566933199</v>
      </c>
      <c r="H24" s="101">
        <f t="shared" si="2"/>
        <v>5.9183106418449569E-3</v>
      </c>
      <c r="I24" s="101">
        <f t="shared" si="0"/>
        <v>0.73170731707317072</v>
      </c>
      <c r="J24" s="97">
        <f t="shared" si="1"/>
        <v>180</v>
      </c>
      <c r="K24" s="97">
        <f t="shared" si="3"/>
        <v>-238</v>
      </c>
      <c r="L24" s="97">
        <f t="shared" si="4"/>
        <v>-309.928925404886</v>
      </c>
    </row>
    <row r="25" spans="1:12" ht="16.5" customHeight="1">
      <c r="A25" s="45" t="s">
        <v>197</v>
      </c>
      <c r="B25" s="98">
        <v>90</v>
      </c>
      <c r="C25" s="97">
        <v>126</v>
      </c>
      <c r="D25" s="26">
        <v>112</v>
      </c>
      <c r="E25" s="26">
        <v>79.713425715012903</v>
      </c>
      <c r="F25" s="26">
        <v>168.983306162844</v>
      </c>
      <c r="G25" s="26">
        <v>119.82964072836801</v>
      </c>
      <c r="H25" s="101">
        <f t="shared" si="2"/>
        <v>1.5559877743817727E-3</v>
      </c>
      <c r="I25" s="101">
        <f t="shared" si="0"/>
        <v>0.24444444444444444</v>
      </c>
      <c r="J25" s="97">
        <f t="shared" si="1"/>
        <v>22</v>
      </c>
      <c r="K25" s="97">
        <f t="shared" si="3"/>
        <v>-14</v>
      </c>
      <c r="L25" s="97">
        <f t="shared" si="4"/>
        <v>-49.153665434475997</v>
      </c>
    </row>
    <row r="26" spans="1:12" ht="16.5" customHeight="1">
      <c r="A26" s="45" t="s">
        <v>198</v>
      </c>
      <c r="B26" s="98">
        <v>190</v>
      </c>
      <c r="C26" s="97">
        <v>321</v>
      </c>
      <c r="D26" s="26">
        <v>342</v>
      </c>
      <c r="E26" s="26">
        <v>211.65590608338701</v>
      </c>
      <c r="F26" s="26">
        <v>420.22586177417298</v>
      </c>
      <c r="G26" s="26">
        <v>392.68067542750703</v>
      </c>
      <c r="H26" s="101">
        <f t="shared" si="2"/>
        <v>4.7513198110586278E-3</v>
      </c>
      <c r="I26" s="101">
        <f t="shared" si="0"/>
        <v>0.8</v>
      </c>
      <c r="J26" s="97">
        <f t="shared" si="1"/>
        <v>152</v>
      </c>
      <c r="K26" s="97">
        <f t="shared" si="3"/>
        <v>21</v>
      </c>
      <c r="L26" s="97">
        <f t="shared" si="4"/>
        <v>-27.545186346665957</v>
      </c>
    </row>
    <row r="27" spans="1:12" ht="16.5" customHeight="1">
      <c r="A27" s="45" t="s">
        <v>199</v>
      </c>
      <c r="B27" s="98">
        <v>675</v>
      </c>
      <c r="C27" s="97">
        <v>1155</v>
      </c>
      <c r="D27" s="26">
        <v>956</v>
      </c>
      <c r="E27" s="26">
        <v>728.11213908175205</v>
      </c>
      <c r="F27" s="26">
        <v>1193.070478314</v>
      </c>
      <c r="G27" s="26">
        <v>1114.5269439240101</v>
      </c>
      <c r="H27" s="101">
        <f t="shared" si="2"/>
        <v>1.3281467074187274E-2</v>
      </c>
      <c r="I27" s="101">
        <f t="shared" si="0"/>
        <v>0.41629629629629628</v>
      </c>
      <c r="J27" s="97">
        <f t="shared" si="1"/>
        <v>281</v>
      </c>
      <c r="K27" s="97">
        <f t="shared" si="3"/>
        <v>-199</v>
      </c>
      <c r="L27" s="97">
        <f t="shared" si="4"/>
        <v>-78.543534389989873</v>
      </c>
    </row>
    <row r="28" spans="1:12" ht="16.5" customHeight="1">
      <c r="A28" s="45" t="s">
        <v>112</v>
      </c>
      <c r="B28" s="98">
        <v>507</v>
      </c>
      <c r="C28" s="97">
        <v>969</v>
      </c>
      <c r="D28" s="26">
        <v>836</v>
      </c>
      <c r="E28" s="26">
        <v>472.06405248842498</v>
      </c>
      <c r="F28" s="26">
        <v>1192.58753656208</v>
      </c>
      <c r="G28" s="26">
        <v>779.45836040849804</v>
      </c>
      <c r="H28" s="101">
        <f t="shared" si="2"/>
        <v>1.1614337315921089E-2</v>
      </c>
      <c r="I28" s="101">
        <f t="shared" si="0"/>
        <v>0.64891518737672582</v>
      </c>
      <c r="J28" s="97">
        <f t="shared" si="1"/>
        <v>329</v>
      </c>
      <c r="K28" s="97">
        <f t="shared" si="3"/>
        <v>-133</v>
      </c>
      <c r="L28" s="97">
        <f t="shared" si="4"/>
        <v>-413.12917615358197</v>
      </c>
    </row>
    <row r="29" spans="1:12" ht="16.5" customHeight="1">
      <c r="A29" s="45" t="s">
        <v>200</v>
      </c>
      <c r="B29" s="98">
        <v>394</v>
      </c>
      <c r="C29" s="97">
        <v>446</v>
      </c>
      <c r="D29" s="26">
        <v>539</v>
      </c>
      <c r="E29" s="26">
        <v>380.24021291948401</v>
      </c>
      <c r="F29" s="26">
        <v>505.608225669945</v>
      </c>
      <c r="G29" s="26">
        <v>520.17490626857295</v>
      </c>
      <c r="H29" s="101">
        <f t="shared" si="2"/>
        <v>7.4881911642122809E-3</v>
      </c>
      <c r="I29" s="101">
        <f t="shared" si="0"/>
        <v>0.36802030456852791</v>
      </c>
      <c r="J29" s="97">
        <f t="shared" si="1"/>
        <v>145</v>
      </c>
      <c r="K29" s="97">
        <f t="shared" si="3"/>
        <v>93</v>
      </c>
      <c r="L29" s="97">
        <f t="shared" si="4"/>
        <v>14.566680598627954</v>
      </c>
    </row>
    <row r="30" spans="1:12" ht="16.5" customHeight="1">
      <c r="A30" s="45" t="s">
        <v>201</v>
      </c>
      <c r="B30" s="98">
        <v>224</v>
      </c>
      <c r="C30" s="97">
        <v>307</v>
      </c>
      <c r="D30" s="26">
        <v>252</v>
      </c>
      <c r="E30" s="26">
        <v>224.995035468297</v>
      </c>
      <c r="F30" s="26">
        <v>322.60338251708498</v>
      </c>
      <c r="G30" s="26">
        <v>258.94703580434498</v>
      </c>
      <c r="H30" s="101">
        <f t="shared" si="2"/>
        <v>3.5009724923589884E-3</v>
      </c>
      <c r="I30" s="101">
        <f t="shared" si="0"/>
        <v>0.125</v>
      </c>
      <c r="J30" s="97">
        <f t="shared" si="1"/>
        <v>28</v>
      </c>
      <c r="K30" s="97">
        <f t="shared" si="3"/>
        <v>-55</v>
      </c>
      <c r="L30" s="97">
        <f t="shared" si="4"/>
        <v>-63.656346712740003</v>
      </c>
    </row>
    <row r="31" spans="1:12" ht="16.5" customHeight="1">
      <c r="A31" s="45" t="s">
        <v>202</v>
      </c>
      <c r="B31" s="98">
        <v>207</v>
      </c>
      <c r="C31" s="97">
        <v>349</v>
      </c>
      <c r="D31" s="26">
        <v>308</v>
      </c>
      <c r="E31" s="26">
        <v>237.441917847496</v>
      </c>
      <c r="F31" s="26">
        <v>449.26677275570398</v>
      </c>
      <c r="G31" s="26">
        <v>356.1816057373</v>
      </c>
      <c r="H31" s="101">
        <f t="shared" si="2"/>
        <v>4.2789663795498745E-3</v>
      </c>
      <c r="I31" s="101">
        <f t="shared" si="0"/>
        <v>0.48792270531400966</v>
      </c>
      <c r="J31" s="97">
        <f t="shared" si="1"/>
        <v>101</v>
      </c>
      <c r="K31" s="97">
        <f t="shared" si="3"/>
        <v>-41</v>
      </c>
      <c r="L31" s="97">
        <f t="shared" si="4"/>
        <v>-93.085167018403979</v>
      </c>
    </row>
    <row r="32" spans="1:12" ht="16.5" customHeight="1">
      <c r="A32" s="45" t="s">
        <v>203</v>
      </c>
      <c r="B32" s="98">
        <v>142</v>
      </c>
      <c r="C32" s="97">
        <v>93</v>
      </c>
      <c r="D32" s="26">
        <v>120</v>
      </c>
      <c r="E32" s="26">
        <v>138.80100384297199</v>
      </c>
      <c r="F32" s="26">
        <v>153.91321960996601</v>
      </c>
      <c r="G32" s="26">
        <v>118.855080924719</v>
      </c>
      <c r="H32" s="101">
        <f t="shared" si="2"/>
        <v>1.6671297582661851E-3</v>
      </c>
      <c r="I32" s="101">
        <f t="shared" si="0"/>
        <v>-0.15492957746478872</v>
      </c>
      <c r="J32" s="97">
        <f t="shared" si="1"/>
        <v>-22</v>
      </c>
      <c r="K32" s="97">
        <f t="shared" si="3"/>
        <v>27</v>
      </c>
      <c r="L32" s="97">
        <f t="shared" si="4"/>
        <v>-35.058138685247002</v>
      </c>
    </row>
    <row r="33" spans="1:12" ht="16.5" customHeight="1">
      <c r="A33" s="45" t="s">
        <v>204</v>
      </c>
      <c r="B33" s="98">
        <v>228</v>
      </c>
      <c r="C33" s="97">
        <v>349</v>
      </c>
      <c r="D33" s="26">
        <v>354</v>
      </c>
      <c r="E33" s="26">
        <v>216.90003509032601</v>
      </c>
      <c r="F33" s="26">
        <v>457.379023063717</v>
      </c>
      <c r="G33" s="26">
        <v>340.84572405987802</v>
      </c>
      <c r="H33" s="101">
        <f t="shared" si="2"/>
        <v>4.9180327868852463E-3</v>
      </c>
      <c r="I33" s="101">
        <f t="shared" si="0"/>
        <v>0.55263157894736847</v>
      </c>
      <c r="J33" s="97">
        <f t="shared" si="1"/>
        <v>126</v>
      </c>
      <c r="K33" s="97">
        <f t="shared" si="3"/>
        <v>5</v>
      </c>
      <c r="L33" s="97">
        <f t="shared" si="4"/>
        <v>-116.53329900383898</v>
      </c>
    </row>
    <row r="34" spans="1:12" ht="16.5" customHeight="1">
      <c r="A34" s="45" t="s">
        <v>205</v>
      </c>
      <c r="B34" s="98">
        <v>543</v>
      </c>
      <c r="C34" s="97">
        <v>815</v>
      </c>
      <c r="D34" s="26">
        <v>793</v>
      </c>
      <c r="E34" s="26">
        <v>564.62096775655903</v>
      </c>
      <c r="F34" s="26">
        <v>1032.3847148433599</v>
      </c>
      <c r="G34" s="26">
        <v>853.23319029575703</v>
      </c>
      <c r="H34" s="101">
        <f t="shared" si="2"/>
        <v>1.1016949152542373E-2</v>
      </c>
      <c r="I34" s="101">
        <f t="shared" si="0"/>
        <v>0.46040515653775321</v>
      </c>
      <c r="J34" s="97">
        <f t="shared" si="1"/>
        <v>250</v>
      </c>
      <c r="K34" s="97">
        <f t="shared" si="3"/>
        <v>-22</v>
      </c>
      <c r="L34" s="97">
        <f t="shared" si="4"/>
        <v>-179.15152454760289</v>
      </c>
    </row>
    <row r="35" spans="1:12" ht="16.5" customHeight="1">
      <c r="A35" s="45" t="s">
        <v>206</v>
      </c>
      <c r="B35" s="98">
        <v>1158</v>
      </c>
      <c r="C35" s="97">
        <v>1816</v>
      </c>
      <c r="D35" s="26">
        <v>1607</v>
      </c>
      <c r="E35" s="26">
        <v>1279.4157096986701</v>
      </c>
      <c r="F35" s="26">
        <v>1938.65127455681</v>
      </c>
      <c r="G35" s="26">
        <v>1800.5084456683801</v>
      </c>
      <c r="H35" s="101">
        <f t="shared" si="2"/>
        <v>2.2325646012781329E-2</v>
      </c>
      <c r="I35" s="101">
        <f t="shared" si="0"/>
        <v>0.38773747841105355</v>
      </c>
      <c r="J35" s="97">
        <f t="shared" si="1"/>
        <v>449</v>
      </c>
      <c r="K35" s="97">
        <f t="shared" si="3"/>
        <v>-209</v>
      </c>
      <c r="L35" s="97">
        <f t="shared" si="4"/>
        <v>-138.1428288884299</v>
      </c>
    </row>
    <row r="36" spans="1:12" ht="16.5" customHeight="1">
      <c r="A36" s="45" t="s">
        <v>207</v>
      </c>
      <c r="B36" s="98">
        <v>208</v>
      </c>
      <c r="C36" s="97">
        <v>314</v>
      </c>
      <c r="D36" s="26">
        <v>284</v>
      </c>
      <c r="E36" s="26">
        <v>172.55449078537501</v>
      </c>
      <c r="F36" s="26">
        <v>345.18559778590497</v>
      </c>
      <c r="G36" s="26">
        <v>237.18425882466201</v>
      </c>
      <c r="H36" s="101">
        <f t="shared" si="2"/>
        <v>3.9455404278966382E-3</v>
      </c>
      <c r="I36" s="101">
        <f t="shared" si="0"/>
        <v>0.36538461538461536</v>
      </c>
      <c r="J36" s="97">
        <f t="shared" si="1"/>
        <v>76</v>
      </c>
      <c r="K36" s="97">
        <f t="shared" si="3"/>
        <v>-30</v>
      </c>
      <c r="L36" s="97">
        <f t="shared" si="4"/>
        <v>-108.00133896124296</v>
      </c>
    </row>
    <row r="37" spans="1:12" ht="16.5" customHeight="1">
      <c r="A37" s="45" t="s">
        <v>208</v>
      </c>
      <c r="B37" s="98">
        <v>82</v>
      </c>
      <c r="C37" s="97">
        <v>64</v>
      </c>
      <c r="D37" s="26">
        <v>83</v>
      </c>
      <c r="E37" s="26">
        <v>62.789565912841098</v>
      </c>
      <c r="F37" s="26">
        <v>98.276166483610098</v>
      </c>
      <c r="G37" s="26">
        <v>66.440339234412207</v>
      </c>
      <c r="H37" s="101">
        <f t="shared" si="2"/>
        <v>1.1530980828007779E-3</v>
      </c>
      <c r="I37" s="101">
        <f t="shared" si="0"/>
        <v>1.2195121951219513E-2</v>
      </c>
      <c r="J37" s="97">
        <f t="shared" si="1"/>
        <v>1</v>
      </c>
      <c r="K37" s="97">
        <f t="shared" si="3"/>
        <v>19</v>
      </c>
      <c r="L37" s="97">
        <f t="shared" si="4"/>
        <v>-31.835827249197891</v>
      </c>
    </row>
    <row r="38" spans="1:12" ht="16.5" customHeight="1">
      <c r="A38" s="45" t="s">
        <v>209</v>
      </c>
      <c r="B38" s="98">
        <v>30</v>
      </c>
      <c r="C38" s="97">
        <v>30</v>
      </c>
      <c r="D38" s="26">
        <v>45</v>
      </c>
      <c r="E38" s="26">
        <v>26.230715517397201</v>
      </c>
      <c r="F38" s="26">
        <v>57.927464616398503</v>
      </c>
      <c r="G38" s="26">
        <v>43.009252323662501</v>
      </c>
      <c r="H38" s="101">
        <f t="shared" si="2"/>
        <v>6.2517365934981934E-4</v>
      </c>
      <c r="I38" s="101">
        <f t="shared" si="0"/>
        <v>0.5</v>
      </c>
      <c r="J38" s="97">
        <f t="shared" si="1"/>
        <v>15</v>
      </c>
      <c r="K38" s="97">
        <f t="shared" si="3"/>
        <v>15</v>
      </c>
      <c r="L38" s="97">
        <f t="shared" si="4"/>
        <v>-14.918212292736001</v>
      </c>
    </row>
    <row r="39" spans="1:12" ht="16.5" customHeight="1">
      <c r="A39" s="45" t="s">
        <v>210</v>
      </c>
      <c r="B39" s="98">
        <v>457</v>
      </c>
      <c r="C39" s="97">
        <v>795</v>
      </c>
      <c r="D39" s="26">
        <v>819</v>
      </c>
      <c r="E39" s="26">
        <v>454.03537531991299</v>
      </c>
      <c r="F39" s="26">
        <v>919.60388353203905</v>
      </c>
      <c r="G39" s="26">
        <v>822.34083147455397</v>
      </c>
      <c r="H39" s="101">
        <f t="shared" si="2"/>
        <v>1.1378160600166713E-2</v>
      </c>
      <c r="I39" s="101">
        <f t="shared" si="0"/>
        <v>0.79212253829321666</v>
      </c>
      <c r="J39" s="97">
        <f t="shared" si="1"/>
        <v>362</v>
      </c>
      <c r="K39" s="97">
        <f t="shared" si="3"/>
        <v>24</v>
      </c>
      <c r="L39" s="97">
        <f t="shared" si="4"/>
        <v>-97.263052057485083</v>
      </c>
    </row>
    <row r="40" spans="1:12" ht="16.5" customHeight="1">
      <c r="A40" s="45" t="s">
        <v>211</v>
      </c>
      <c r="B40" s="98">
        <v>42</v>
      </c>
      <c r="C40" s="97">
        <v>68</v>
      </c>
      <c r="D40" s="26">
        <v>55</v>
      </c>
      <c r="E40" s="26">
        <v>43.939162359910597</v>
      </c>
      <c r="F40" s="26">
        <v>72.940061705889605</v>
      </c>
      <c r="G40" s="26">
        <v>61.372429782872601</v>
      </c>
      <c r="H40" s="101">
        <f t="shared" si="2"/>
        <v>7.6410113920533486E-4</v>
      </c>
      <c r="I40" s="101">
        <f t="shared" si="0"/>
        <v>0.30952380952380953</v>
      </c>
      <c r="J40" s="97">
        <f t="shared" si="1"/>
        <v>13</v>
      </c>
      <c r="K40" s="97">
        <f t="shared" si="3"/>
        <v>-13</v>
      </c>
      <c r="L40" s="97">
        <f t="shared" si="4"/>
        <v>-11.567631923017004</v>
      </c>
    </row>
    <row r="41" spans="1:12" ht="16.5" customHeight="1">
      <c r="A41" s="45" t="s">
        <v>212</v>
      </c>
      <c r="B41" s="98">
        <v>172</v>
      </c>
      <c r="C41" s="97">
        <v>337</v>
      </c>
      <c r="D41" s="26">
        <v>319</v>
      </c>
      <c r="E41" s="26">
        <v>147.755826994909</v>
      </c>
      <c r="F41" s="26">
        <v>383.02905460242101</v>
      </c>
      <c r="G41" s="26">
        <v>281.18334634765199</v>
      </c>
      <c r="H41" s="101">
        <f t="shared" si="2"/>
        <v>4.4317866073909423E-3</v>
      </c>
      <c r="I41" s="101">
        <f t="shared" si="0"/>
        <v>0.85465116279069764</v>
      </c>
      <c r="J41" s="97">
        <f t="shared" si="1"/>
        <v>147</v>
      </c>
      <c r="K41" s="97">
        <f t="shared" si="3"/>
        <v>-18</v>
      </c>
      <c r="L41" s="97">
        <f t="shared" si="4"/>
        <v>-101.84570825476902</v>
      </c>
    </row>
    <row r="42" spans="1:12" ht="16.5" customHeight="1">
      <c r="A42" s="45" t="s">
        <v>213</v>
      </c>
      <c r="B42" s="98">
        <v>17454</v>
      </c>
      <c r="C42" s="97">
        <v>26112</v>
      </c>
      <c r="D42" s="26">
        <v>20478</v>
      </c>
      <c r="E42" s="26">
        <v>17160.173512568599</v>
      </c>
      <c r="F42" s="26">
        <v>24336.381404623698</v>
      </c>
      <c r="G42" s="26">
        <v>23157.6421093715</v>
      </c>
      <c r="H42" s="101">
        <f t="shared" si="2"/>
        <v>0.28449569324812446</v>
      </c>
      <c r="I42" s="101">
        <f t="shared" si="0"/>
        <v>0.17325541423169474</v>
      </c>
      <c r="J42" s="97">
        <f t="shared" si="1"/>
        <v>3024</v>
      </c>
      <c r="K42" s="97">
        <f t="shared" si="3"/>
        <v>-5634</v>
      </c>
      <c r="L42" s="97">
        <f t="shared" si="4"/>
        <v>-1178.7392952521986</v>
      </c>
    </row>
    <row r="43" spans="1:12" ht="16.5" customHeight="1">
      <c r="A43" s="45" t="s">
        <v>214</v>
      </c>
      <c r="B43" s="98">
        <v>3607</v>
      </c>
      <c r="C43" s="97">
        <v>5960</v>
      </c>
      <c r="D43" s="26">
        <v>4599</v>
      </c>
      <c r="E43" s="26">
        <v>3796.68182223237</v>
      </c>
      <c r="F43" s="26">
        <v>6323.0010273005801</v>
      </c>
      <c r="G43" s="26">
        <v>4841.4102902643099</v>
      </c>
      <c r="H43" s="101">
        <f t="shared" si="2"/>
        <v>6.3892747985551543E-2</v>
      </c>
      <c r="I43" s="101">
        <f t="shared" si="0"/>
        <v>0.27502079290268922</v>
      </c>
      <c r="J43" s="97">
        <f t="shared" si="1"/>
        <v>992</v>
      </c>
      <c r="K43" s="97">
        <f t="shared" si="3"/>
        <v>-1361</v>
      </c>
      <c r="L43" s="97">
        <f t="shared" si="4"/>
        <v>-1481.5907370362702</v>
      </c>
    </row>
    <row r="44" spans="1:12" ht="16.5" customHeight="1">
      <c r="A44" s="45" t="s">
        <v>215</v>
      </c>
      <c r="B44" s="98">
        <v>445</v>
      </c>
      <c r="C44" s="97">
        <v>718</v>
      </c>
      <c r="D44" s="26">
        <v>627</v>
      </c>
      <c r="E44" s="26">
        <v>392.83916124071601</v>
      </c>
      <c r="F44" s="26">
        <v>814.16557250640699</v>
      </c>
      <c r="G44" s="26">
        <v>633.57240998897805</v>
      </c>
      <c r="H44" s="101">
        <f t="shared" si="2"/>
        <v>8.7107529869408177E-3</v>
      </c>
      <c r="I44" s="101">
        <f t="shared" si="0"/>
        <v>0.40898876404494383</v>
      </c>
      <c r="J44" s="97">
        <f t="shared" si="1"/>
        <v>182</v>
      </c>
      <c r="K44" s="97">
        <f t="shared" si="3"/>
        <v>-91</v>
      </c>
      <c r="L44" s="97">
        <f t="shared" si="4"/>
        <v>-180.59316251742894</v>
      </c>
    </row>
    <row r="45" spans="1:12" ht="16.5" customHeight="1">
      <c r="A45" s="45" t="s">
        <v>216</v>
      </c>
      <c r="B45" s="98">
        <v>125</v>
      </c>
      <c r="C45" s="97">
        <v>152</v>
      </c>
      <c r="D45" s="26">
        <v>186</v>
      </c>
      <c r="E45" s="26">
        <v>107.21444058456601</v>
      </c>
      <c r="F45" s="26">
        <v>166.72280529091</v>
      </c>
      <c r="G45" s="26">
        <v>160.32855733524701</v>
      </c>
      <c r="H45" s="101">
        <f t="shared" si="2"/>
        <v>2.5840511253125867E-3</v>
      </c>
      <c r="I45" s="101">
        <f t="shared" si="0"/>
        <v>0.48799999999999999</v>
      </c>
      <c r="J45" s="97">
        <f t="shared" si="1"/>
        <v>61</v>
      </c>
      <c r="K45" s="97">
        <f t="shared" si="3"/>
        <v>34</v>
      </c>
      <c r="L45" s="97">
        <f t="shared" si="4"/>
        <v>-6.3942479556629905</v>
      </c>
    </row>
    <row r="46" spans="1:12" ht="16.5" customHeight="1">
      <c r="A46" s="45" t="s">
        <v>217</v>
      </c>
      <c r="B46" s="98">
        <v>154</v>
      </c>
      <c r="C46" s="97">
        <v>222</v>
      </c>
      <c r="D46" s="26">
        <v>221</v>
      </c>
      <c r="E46" s="26">
        <v>142.23286403045199</v>
      </c>
      <c r="F46" s="26">
        <v>270.44154646414302</v>
      </c>
      <c r="G46" s="26">
        <v>204.77097948835501</v>
      </c>
      <c r="H46" s="101">
        <f t="shared" si="2"/>
        <v>3.0702973048068907E-3</v>
      </c>
      <c r="I46" s="101">
        <f t="shared" si="0"/>
        <v>0.43506493506493504</v>
      </c>
      <c r="J46" s="97">
        <f t="shared" si="1"/>
        <v>67</v>
      </c>
      <c r="K46" s="97">
        <f t="shared" si="3"/>
        <v>-1</v>
      </c>
      <c r="L46" s="97">
        <f t="shared" si="4"/>
        <v>-65.670566975788006</v>
      </c>
    </row>
    <row r="47" spans="1:12" ht="16.5" customHeight="1">
      <c r="A47" s="45" t="s">
        <v>218</v>
      </c>
      <c r="B47" s="98">
        <v>62</v>
      </c>
      <c r="C47" s="97">
        <v>62</v>
      </c>
      <c r="D47" s="26">
        <v>57</v>
      </c>
      <c r="E47" s="26">
        <v>61.487126700785701</v>
      </c>
      <c r="F47" s="26">
        <v>93.631374682397194</v>
      </c>
      <c r="G47" s="26">
        <v>57.557311943983898</v>
      </c>
      <c r="H47" s="101">
        <f t="shared" si="2"/>
        <v>7.9188663517643792E-4</v>
      </c>
      <c r="I47" s="101">
        <f t="shared" si="0"/>
        <v>-8.0645161290322578E-2</v>
      </c>
      <c r="J47" s="97">
        <f t="shared" si="1"/>
        <v>-5</v>
      </c>
      <c r="K47" s="97">
        <f t="shared" si="3"/>
        <v>-5</v>
      </c>
      <c r="L47" s="97">
        <f t="shared" si="4"/>
        <v>-36.074062738413296</v>
      </c>
    </row>
    <row r="48" spans="1:12" ht="16.5" customHeight="1">
      <c r="A48" s="45" t="s">
        <v>219</v>
      </c>
      <c r="B48" s="98">
        <v>119</v>
      </c>
      <c r="C48" s="97">
        <v>197</v>
      </c>
      <c r="D48" s="26">
        <v>262</v>
      </c>
      <c r="E48" s="26">
        <v>110.033159627663</v>
      </c>
      <c r="F48" s="26">
        <v>268.64389099599703</v>
      </c>
      <c r="G48" s="26">
        <v>248.955134682883</v>
      </c>
      <c r="H48" s="101">
        <f t="shared" si="2"/>
        <v>3.639899972214504E-3</v>
      </c>
      <c r="I48" s="101">
        <f t="shared" si="0"/>
        <v>1.2016806722689075</v>
      </c>
      <c r="J48" s="97">
        <f t="shared" si="1"/>
        <v>143</v>
      </c>
      <c r="K48" s="97">
        <f t="shared" si="3"/>
        <v>65</v>
      </c>
      <c r="L48" s="97">
        <f t="shared" si="4"/>
        <v>-19.688756313114027</v>
      </c>
    </row>
    <row r="49" spans="1:12" ht="16.5" customHeight="1">
      <c r="A49" s="45" t="s">
        <v>220</v>
      </c>
      <c r="B49" s="98">
        <v>770</v>
      </c>
      <c r="C49" s="97">
        <v>1198</v>
      </c>
      <c r="D49" s="26">
        <v>949</v>
      </c>
      <c r="E49" s="26">
        <v>1011.87770809388</v>
      </c>
      <c r="F49" s="26">
        <v>1487.2956028159099</v>
      </c>
      <c r="G49" s="26">
        <v>1282.63203237735</v>
      </c>
      <c r="H49" s="101">
        <f t="shared" si="2"/>
        <v>1.3184217838288414E-2</v>
      </c>
      <c r="I49" s="101">
        <f t="shared" si="0"/>
        <v>0.23246753246753246</v>
      </c>
      <c r="J49" s="97">
        <f t="shared" si="1"/>
        <v>179</v>
      </c>
      <c r="K49" s="97">
        <f t="shared" si="3"/>
        <v>-249</v>
      </c>
      <c r="L49" s="97">
        <f t="shared" si="4"/>
        <v>-204.66357043855987</v>
      </c>
    </row>
    <row r="50" spans="1:12" ht="16.5" customHeight="1">
      <c r="A50" s="45" t="s">
        <v>222</v>
      </c>
      <c r="B50" s="98">
        <v>34</v>
      </c>
      <c r="C50" s="97">
        <v>240</v>
      </c>
      <c r="D50" s="26">
        <v>77</v>
      </c>
      <c r="E50" s="26">
        <v>44.017760729310297</v>
      </c>
      <c r="F50" s="26">
        <v>235.39314212239901</v>
      </c>
      <c r="G50" s="26">
        <v>107.443580402473</v>
      </c>
      <c r="H50" s="101">
        <f t="shared" si="2"/>
        <v>1.0697415948874686E-3</v>
      </c>
      <c r="I50" s="101">
        <f t="shared" si="0"/>
        <v>1.2647058823529411</v>
      </c>
      <c r="J50" s="97">
        <f t="shared" si="1"/>
        <v>43</v>
      </c>
      <c r="K50" s="97">
        <f t="shared" si="3"/>
        <v>-163</v>
      </c>
      <c r="L50" s="97">
        <f t="shared" si="4"/>
        <v>-127.94956171992601</v>
      </c>
    </row>
    <row r="51" spans="1:12" ht="16.5" customHeight="1">
      <c r="A51" s="45" t="s">
        <v>130</v>
      </c>
      <c r="B51" s="98">
        <v>120</v>
      </c>
      <c r="C51" s="97">
        <v>411</v>
      </c>
      <c r="D51" s="26">
        <v>187</v>
      </c>
      <c r="E51" s="26">
        <v>124.879902560151</v>
      </c>
      <c r="F51" s="26">
        <v>466.94827824134501</v>
      </c>
      <c r="G51" s="26">
        <v>195.725393638128</v>
      </c>
      <c r="H51" s="101">
        <f t="shared" si="2"/>
        <v>2.5979438732981384E-3</v>
      </c>
      <c r="I51" s="101">
        <f t="shared" si="0"/>
        <v>0.55833333333333335</v>
      </c>
      <c r="J51" s="97">
        <f t="shared" si="1"/>
        <v>67</v>
      </c>
      <c r="K51" s="97">
        <f t="shared" si="3"/>
        <v>-224</v>
      </c>
      <c r="L51" s="97">
        <f t="shared" si="4"/>
        <v>-271.22288460321704</v>
      </c>
    </row>
    <row r="52" spans="1:12" ht="16.5" customHeight="1">
      <c r="A52" s="45" t="s">
        <v>223</v>
      </c>
      <c r="B52" s="98">
        <v>239</v>
      </c>
      <c r="C52" s="97">
        <v>120</v>
      </c>
      <c r="D52" s="26">
        <v>364</v>
      </c>
      <c r="E52" s="26">
        <v>212.03011092977999</v>
      </c>
      <c r="F52" s="26">
        <v>121.47561473885899</v>
      </c>
      <c r="G52" s="26">
        <v>320.36464920696801</v>
      </c>
      <c r="H52" s="101">
        <f t="shared" si="2"/>
        <v>5.0569602667407615E-3</v>
      </c>
      <c r="I52" s="101">
        <f t="shared" si="0"/>
        <v>0.52301255230125521</v>
      </c>
      <c r="J52" s="97">
        <f t="shared" si="1"/>
        <v>125</v>
      </c>
      <c r="K52" s="97">
        <f t="shared" si="3"/>
        <v>244</v>
      </c>
      <c r="L52" s="97">
        <f t="shared" si="4"/>
        <v>198.889034468109</v>
      </c>
    </row>
    <row r="53" spans="1:12" ht="16.5" customHeight="1">
      <c r="A53" s="45" t="s">
        <v>221</v>
      </c>
      <c r="B53" s="98">
        <v>104</v>
      </c>
      <c r="C53" s="97">
        <v>72</v>
      </c>
      <c r="D53" s="26">
        <v>148</v>
      </c>
      <c r="E53" s="26">
        <v>95.636628447207002</v>
      </c>
      <c r="F53" s="26">
        <v>71.317168617788198</v>
      </c>
      <c r="G53" s="26">
        <v>139.95677225402599</v>
      </c>
      <c r="H53" s="101">
        <f t="shared" si="2"/>
        <v>2.0561267018616284E-3</v>
      </c>
      <c r="I53" s="101">
        <f t="shared" si="0"/>
        <v>0.42307692307692307</v>
      </c>
      <c r="J53" s="97">
        <f t="shared" si="1"/>
        <v>44</v>
      </c>
      <c r="K53" s="97">
        <f t="shared" si="3"/>
        <v>76</v>
      </c>
      <c r="L53" s="97">
        <f t="shared" si="4"/>
        <v>68.639603636237794</v>
      </c>
    </row>
    <row r="54" spans="1:12" ht="16.5" customHeight="1">
      <c r="A54" s="45" t="s">
        <v>224</v>
      </c>
      <c r="B54" s="98">
        <v>1638</v>
      </c>
      <c r="C54" s="97">
        <v>2947</v>
      </c>
      <c r="D54" s="26">
        <v>2454</v>
      </c>
      <c r="E54" s="26">
        <v>1643.5605538397699</v>
      </c>
      <c r="F54" s="26">
        <v>3106.5339436705299</v>
      </c>
      <c r="G54" s="26">
        <v>2582.3433463340698</v>
      </c>
      <c r="H54" s="101">
        <f t="shared" si="2"/>
        <v>3.4092803556543483E-2</v>
      </c>
      <c r="I54" s="101">
        <f t="shared" si="0"/>
        <v>0.49816849816849818</v>
      </c>
      <c r="J54" s="97">
        <f t="shared" si="1"/>
        <v>816</v>
      </c>
      <c r="K54" s="97">
        <f t="shared" si="3"/>
        <v>-493</v>
      </c>
      <c r="L54" s="97">
        <f t="shared" si="4"/>
        <v>-524.19059733646009</v>
      </c>
    </row>
    <row r="55" spans="1:12" ht="16.5" customHeight="1">
      <c r="A55" s="45" t="s">
        <v>225</v>
      </c>
      <c r="B55" s="98">
        <v>1026</v>
      </c>
      <c r="C55" s="97">
        <v>1540</v>
      </c>
      <c r="D55" s="26">
        <v>1313</v>
      </c>
      <c r="E55" s="26">
        <v>979.06697537623904</v>
      </c>
      <c r="F55" s="26">
        <v>1726.0982046060601</v>
      </c>
      <c r="G55" s="26">
        <v>1341.6618896161599</v>
      </c>
      <c r="H55" s="101">
        <f t="shared" si="2"/>
        <v>1.8241178105029173E-2</v>
      </c>
      <c r="I55" s="101">
        <f t="shared" si="0"/>
        <v>0.27972709551656921</v>
      </c>
      <c r="J55" s="97">
        <f t="shared" si="1"/>
        <v>287</v>
      </c>
      <c r="K55" s="97">
        <f t="shared" si="3"/>
        <v>-227</v>
      </c>
      <c r="L55" s="97">
        <f t="shared" si="4"/>
        <v>-384.43631498990021</v>
      </c>
    </row>
    <row r="56" spans="1:12" ht="16.5" customHeight="1">
      <c r="A56" s="45" t="s">
        <v>226</v>
      </c>
      <c r="B56" s="98">
        <v>196</v>
      </c>
      <c r="C56" s="97">
        <v>473</v>
      </c>
      <c r="D56" s="26">
        <v>376</v>
      </c>
      <c r="E56" s="26">
        <v>212.73418059082499</v>
      </c>
      <c r="F56" s="26">
        <v>600.98227645945303</v>
      </c>
      <c r="G56" s="26">
        <v>413.07545531025102</v>
      </c>
      <c r="H56" s="101">
        <f t="shared" si="2"/>
        <v>5.2236732425673801E-3</v>
      </c>
      <c r="I56" s="101">
        <f t="shared" si="0"/>
        <v>0.91836734693877553</v>
      </c>
      <c r="J56" s="97">
        <f t="shared" si="1"/>
        <v>180</v>
      </c>
      <c r="K56" s="97">
        <f t="shared" si="3"/>
        <v>-97</v>
      </c>
      <c r="L56" s="97">
        <f t="shared" si="4"/>
        <v>-187.90682114920202</v>
      </c>
    </row>
    <row r="57" spans="1:12" ht="16.5" customHeight="1">
      <c r="A57" s="45" t="s">
        <v>227</v>
      </c>
      <c r="B57" s="98">
        <v>319</v>
      </c>
      <c r="C57" s="97">
        <v>540</v>
      </c>
      <c r="D57" s="26">
        <v>496</v>
      </c>
      <c r="E57" s="26">
        <v>339.07749710376498</v>
      </c>
      <c r="F57" s="26">
        <v>666.23233957608204</v>
      </c>
      <c r="G57" s="26">
        <v>550.98084963819497</v>
      </c>
      <c r="H57" s="101">
        <f t="shared" si="2"/>
        <v>6.890803000833565E-3</v>
      </c>
      <c r="I57" s="101">
        <f t="shared" si="0"/>
        <v>0.55485893416927901</v>
      </c>
      <c r="J57" s="97">
        <f t="shared" si="1"/>
        <v>177</v>
      </c>
      <c r="K57" s="97">
        <f t="shared" si="3"/>
        <v>-44</v>
      </c>
      <c r="L57" s="97">
        <f t="shared" si="4"/>
        <v>-115.25148993788707</v>
      </c>
    </row>
    <row r="58" spans="1:12" ht="16.5" customHeight="1">
      <c r="A58" s="45" t="s">
        <v>228</v>
      </c>
      <c r="B58" s="98">
        <v>818</v>
      </c>
      <c r="C58" s="97">
        <v>1505</v>
      </c>
      <c r="D58" s="26">
        <v>1093</v>
      </c>
      <c r="E58" s="26">
        <v>835.62265187500304</v>
      </c>
      <c r="F58" s="26">
        <v>1577.8331121517899</v>
      </c>
      <c r="G58" s="26">
        <v>1125.0134575637401</v>
      </c>
      <c r="H58" s="101">
        <f t="shared" si="2"/>
        <v>1.5184773548207835E-2</v>
      </c>
      <c r="I58" s="101">
        <f t="shared" si="0"/>
        <v>0.33618581907090467</v>
      </c>
      <c r="J58" s="97">
        <f t="shared" si="1"/>
        <v>275</v>
      </c>
      <c r="K58" s="97">
        <f t="shared" si="3"/>
        <v>-412</v>
      </c>
      <c r="L58" s="97">
        <f t="shared" si="4"/>
        <v>-452.81965458804984</v>
      </c>
    </row>
    <row r="59" spans="1:12" ht="16.5" customHeight="1">
      <c r="A59" s="45" t="s">
        <v>229</v>
      </c>
      <c r="B59" s="98">
        <v>251</v>
      </c>
      <c r="C59" s="97">
        <v>319</v>
      </c>
      <c r="D59" s="26">
        <v>315</v>
      </c>
      <c r="E59" s="26">
        <v>248.341782821527</v>
      </c>
      <c r="F59" s="26">
        <v>366.98190023922399</v>
      </c>
      <c r="G59" s="26">
        <v>314.83682648207798</v>
      </c>
      <c r="H59" s="101">
        <f t="shared" si="2"/>
        <v>4.3762156154487355E-3</v>
      </c>
      <c r="I59" s="101">
        <f t="shared" si="0"/>
        <v>0.2549800796812749</v>
      </c>
      <c r="J59" s="97">
        <f t="shared" si="1"/>
        <v>64</v>
      </c>
      <c r="K59" s="97">
        <f t="shared" si="3"/>
        <v>-4</v>
      </c>
      <c r="L59" s="97">
        <f t="shared" si="4"/>
        <v>-52.145073757146008</v>
      </c>
    </row>
    <row r="60" spans="1:12" ht="16.5" customHeight="1">
      <c r="A60" s="45" t="s">
        <v>230</v>
      </c>
      <c r="B60" s="98">
        <v>1024</v>
      </c>
      <c r="C60" s="97">
        <v>1505</v>
      </c>
      <c r="D60" s="26">
        <v>1357</v>
      </c>
      <c r="E60" s="26">
        <v>923.94360488265897</v>
      </c>
      <c r="F60" s="26">
        <v>1686.8260080862401</v>
      </c>
      <c r="G60" s="26">
        <v>1224.46284073689</v>
      </c>
      <c r="H60" s="101">
        <f t="shared" si="2"/>
        <v>1.8852459016393444E-2</v>
      </c>
      <c r="I60" s="101">
        <f t="shared" si="0"/>
        <v>0.3251953125</v>
      </c>
      <c r="J60" s="97">
        <f t="shared" si="1"/>
        <v>333</v>
      </c>
      <c r="K60" s="97">
        <f t="shared" si="3"/>
        <v>-148</v>
      </c>
      <c r="L60" s="97">
        <f t="shared" si="4"/>
        <v>-462.36316734935008</v>
      </c>
    </row>
    <row r="61" spans="1:12" ht="16.5" customHeight="1">
      <c r="A61" s="45" t="s">
        <v>231</v>
      </c>
      <c r="B61" s="98">
        <v>487</v>
      </c>
      <c r="C61" s="97">
        <v>751</v>
      </c>
      <c r="D61" s="26">
        <v>683</v>
      </c>
      <c r="E61" s="26">
        <v>785.37646383973197</v>
      </c>
      <c r="F61" s="26">
        <v>1386.89350383535</v>
      </c>
      <c r="G61" s="26">
        <v>1249.3960681073499</v>
      </c>
      <c r="H61" s="101">
        <f t="shared" si="2"/>
        <v>9.4887468741317038E-3</v>
      </c>
      <c r="I61" s="101">
        <f t="shared" si="0"/>
        <v>0.40246406570841892</v>
      </c>
      <c r="J61" s="97">
        <f t="shared" si="1"/>
        <v>196</v>
      </c>
      <c r="K61" s="97">
        <f t="shared" si="3"/>
        <v>-68</v>
      </c>
      <c r="L61" s="97">
        <f t="shared" si="4"/>
        <v>-137.49743572800003</v>
      </c>
    </row>
    <row r="62" spans="1:12" ht="16.5" customHeight="1">
      <c r="A62" s="45" t="s">
        <v>232</v>
      </c>
      <c r="B62" s="98">
        <v>93</v>
      </c>
      <c r="C62" s="97">
        <v>75</v>
      </c>
      <c r="D62" s="26">
        <v>80</v>
      </c>
      <c r="E62" s="26">
        <v>76.967520114048696</v>
      </c>
      <c r="F62" s="26">
        <v>119.634409510662</v>
      </c>
      <c r="G62" s="26">
        <v>73.391569930693905</v>
      </c>
      <c r="H62" s="101">
        <f t="shared" si="2"/>
        <v>1.1114198388441233E-3</v>
      </c>
      <c r="I62" s="101">
        <f t="shared" si="0"/>
        <v>-0.13978494623655913</v>
      </c>
      <c r="J62" s="97">
        <f t="shared" si="1"/>
        <v>-13</v>
      </c>
      <c r="K62" s="97">
        <f t="shared" si="3"/>
        <v>5</v>
      </c>
      <c r="L62" s="97">
        <f t="shared" si="4"/>
        <v>-46.242839579968091</v>
      </c>
    </row>
    <row r="63" spans="1:12" ht="16.5" customHeight="1">
      <c r="A63" s="45" t="s">
        <v>233</v>
      </c>
      <c r="B63" s="98">
        <v>167</v>
      </c>
      <c r="C63" s="97">
        <v>186</v>
      </c>
      <c r="D63" s="26">
        <v>177</v>
      </c>
      <c r="E63" s="26">
        <v>159.08653779801099</v>
      </c>
      <c r="F63" s="26">
        <v>229.86760697616</v>
      </c>
      <c r="G63" s="26">
        <v>169.118974505187</v>
      </c>
      <c r="H63" s="101">
        <f t="shared" si="2"/>
        <v>2.4590163934426232E-3</v>
      </c>
      <c r="I63" s="101">
        <f t="shared" si="0"/>
        <v>5.9880239520958084E-2</v>
      </c>
      <c r="J63" s="97">
        <f t="shared" si="1"/>
        <v>10</v>
      </c>
      <c r="K63" s="97">
        <f t="shared" si="3"/>
        <v>-9</v>
      </c>
      <c r="L63" s="97">
        <f t="shared" si="4"/>
        <v>-60.748632470973007</v>
      </c>
    </row>
    <row r="64" spans="1:12" ht="16.5" customHeight="1">
      <c r="A64" s="45" t="s">
        <v>234</v>
      </c>
      <c r="B64" s="98">
        <v>141</v>
      </c>
      <c r="C64" s="97">
        <v>204</v>
      </c>
      <c r="D64" s="26">
        <v>219</v>
      </c>
      <c r="E64" s="26">
        <v>142.14426868564701</v>
      </c>
      <c r="F64" s="26">
        <v>270.45786004670401</v>
      </c>
      <c r="G64" s="26">
        <v>220.77934116131101</v>
      </c>
      <c r="H64" s="101">
        <f t="shared" si="2"/>
        <v>3.0425118088357878E-3</v>
      </c>
      <c r="I64" s="101">
        <f t="shared" si="0"/>
        <v>0.55319148936170215</v>
      </c>
      <c r="J64" s="97">
        <f t="shared" si="1"/>
        <v>78</v>
      </c>
      <c r="K64" s="97">
        <f t="shared" si="3"/>
        <v>15</v>
      </c>
      <c r="L64" s="97">
        <f t="shared" si="4"/>
        <v>-49.678518885393004</v>
      </c>
    </row>
    <row r="65" spans="1:12" ht="16.5" customHeight="1">
      <c r="A65" s="45" t="s">
        <v>235</v>
      </c>
      <c r="B65" s="98">
        <v>342</v>
      </c>
      <c r="C65" s="97">
        <v>587</v>
      </c>
      <c r="D65" s="26">
        <v>550</v>
      </c>
      <c r="E65" s="26">
        <v>283.83617675057599</v>
      </c>
      <c r="F65" s="26">
        <v>661.56013281794696</v>
      </c>
      <c r="G65" s="26">
        <v>468.70068580968098</v>
      </c>
      <c r="H65" s="101">
        <f t="shared" si="2"/>
        <v>7.6410113920533478E-3</v>
      </c>
      <c r="I65" s="101">
        <f t="shared" si="0"/>
        <v>0.60818713450292394</v>
      </c>
      <c r="J65" s="97">
        <f t="shared" si="1"/>
        <v>208</v>
      </c>
      <c r="K65" s="97">
        <f t="shared" si="3"/>
        <v>-37</v>
      </c>
      <c r="L65" s="97">
        <f t="shared" si="4"/>
        <v>-192.85944700826599</v>
      </c>
    </row>
    <row r="66" spans="1:12" ht="16.5" customHeight="1">
      <c r="A66" s="45" t="s">
        <v>236</v>
      </c>
      <c r="B66" s="98">
        <v>228</v>
      </c>
      <c r="C66" s="97">
        <v>440</v>
      </c>
      <c r="D66" s="26">
        <v>389</v>
      </c>
      <c r="E66" s="26">
        <v>215.41513589641801</v>
      </c>
      <c r="F66" s="26">
        <v>432.47254759980501</v>
      </c>
      <c r="G66" s="26">
        <v>365.87794230271697</v>
      </c>
      <c r="H66" s="101">
        <f t="shared" si="2"/>
        <v>5.4042789663795495E-3</v>
      </c>
      <c r="I66" s="101">
        <f t="shared" si="0"/>
        <v>0.70614035087719296</v>
      </c>
      <c r="J66" s="97">
        <f t="shared" si="1"/>
        <v>161</v>
      </c>
      <c r="K66" s="97">
        <f t="shared" si="3"/>
        <v>-51</v>
      </c>
      <c r="L66" s="97">
        <f t="shared" si="4"/>
        <v>-66.594605297088037</v>
      </c>
    </row>
    <row r="67" spans="1:12" ht="16.5" customHeight="1">
      <c r="A67" s="45" t="s">
        <v>237</v>
      </c>
      <c r="B67" s="98">
        <v>162</v>
      </c>
      <c r="C67" s="97">
        <v>255</v>
      </c>
      <c r="D67" s="26">
        <v>273</v>
      </c>
      <c r="E67" s="26">
        <v>155.45181783973601</v>
      </c>
      <c r="F67" s="26">
        <v>295.28459964708202</v>
      </c>
      <c r="G67" s="26">
        <v>267.93045940238</v>
      </c>
      <c r="H67" s="101">
        <f t="shared" si="2"/>
        <v>3.7927202000555709E-3</v>
      </c>
      <c r="I67" s="101">
        <f t="shared" ref="I67:I84" si="5">(D67-B67)/B67</f>
        <v>0.68518518518518523</v>
      </c>
      <c r="J67" s="97">
        <f t="shared" ref="J67:J84" si="6">D67-B67</f>
        <v>111</v>
      </c>
      <c r="K67" s="97">
        <f t="shared" si="3"/>
        <v>18</v>
      </c>
      <c r="L67" s="97">
        <f t="shared" si="4"/>
        <v>-27.354140244702023</v>
      </c>
    </row>
    <row r="68" spans="1:12" ht="16.5" customHeight="1">
      <c r="A68" s="45" t="s">
        <v>238</v>
      </c>
      <c r="B68" s="98">
        <v>703</v>
      </c>
      <c r="C68" s="97">
        <v>1193</v>
      </c>
      <c r="D68" s="26">
        <v>1015</v>
      </c>
      <c r="E68" s="26">
        <v>752.27545486433405</v>
      </c>
      <c r="F68" s="26">
        <v>1261.9920955432999</v>
      </c>
      <c r="G68" s="26">
        <v>1141.9738837278701</v>
      </c>
      <c r="H68" s="101">
        <f t="shared" ref="H68:H84" si="7">D68/$D$84</f>
        <v>1.4101139205334816E-2</v>
      </c>
      <c r="I68" s="101">
        <f t="shared" si="5"/>
        <v>0.44381223328591751</v>
      </c>
      <c r="J68" s="97">
        <f t="shared" si="6"/>
        <v>312</v>
      </c>
      <c r="K68" s="97">
        <f t="shared" ref="K68:K84" si="8">D68-C68</f>
        <v>-178</v>
      </c>
      <c r="L68" s="97">
        <f t="shared" ref="L68:L84" si="9">G68-F68</f>
        <v>-120.01821181542982</v>
      </c>
    </row>
    <row r="69" spans="1:12" ht="16.5" customHeight="1">
      <c r="A69" s="45" t="s">
        <v>239</v>
      </c>
      <c r="B69" s="98">
        <v>842</v>
      </c>
      <c r="C69" s="97">
        <v>1189</v>
      </c>
      <c r="D69" s="26">
        <v>1083</v>
      </c>
      <c r="E69" s="26">
        <v>750.98646736480498</v>
      </c>
      <c r="F69" s="26">
        <v>1291.3978612815299</v>
      </c>
      <c r="G69" s="26">
        <v>1001.1024270518</v>
      </c>
      <c r="H69" s="101">
        <f t="shared" si="7"/>
        <v>1.504584606835232E-2</v>
      </c>
      <c r="I69" s="101">
        <f t="shared" si="5"/>
        <v>0.28622327790973873</v>
      </c>
      <c r="J69" s="97">
        <f t="shared" si="6"/>
        <v>241</v>
      </c>
      <c r="K69" s="97">
        <f t="shared" si="8"/>
        <v>-106</v>
      </c>
      <c r="L69" s="97">
        <f t="shared" si="9"/>
        <v>-290.29543422972995</v>
      </c>
    </row>
    <row r="70" spans="1:12" ht="16.5" customHeight="1">
      <c r="A70" s="45" t="s">
        <v>240</v>
      </c>
      <c r="B70" s="98">
        <v>88</v>
      </c>
      <c r="C70" s="97">
        <v>134</v>
      </c>
      <c r="D70" s="26">
        <v>94</v>
      </c>
      <c r="E70" s="26">
        <v>67.494845146833597</v>
      </c>
      <c r="F70" s="26">
        <v>178.84735636502199</v>
      </c>
      <c r="G70" s="26">
        <v>72.099754156967705</v>
      </c>
      <c r="H70" s="101">
        <f t="shared" si="7"/>
        <v>1.305918310641845E-3</v>
      </c>
      <c r="I70" s="101">
        <f t="shared" si="5"/>
        <v>6.8181818181818177E-2</v>
      </c>
      <c r="J70" s="97">
        <f t="shared" si="6"/>
        <v>6</v>
      </c>
      <c r="K70" s="97">
        <f t="shared" si="8"/>
        <v>-40</v>
      </c>
      <c r="L70" s="97">
        <f t="shared" si="9"/>
        <v>-106.74760220805429</v>
      </c>
    </row>
    <row r="71" spans="1:12" ht="16.5" customHeight="1">
      <c r="A71" s="45" t="s">
        <v>241</v>
      </c>
      <c r="B71" s="98">
        <v>136</v>
      </c>
      <c r="C71" s="97">
        <v>144</v>
      </c>
      <c r="D71" s="26">
        <v>175</v>
      </c>
      <c r="E71" s="26">
        <v>111.649970672336</v>
      </c>
      <c r="F71" s="26">
        <v>182.55387693552001</v>
      </c>
      <c r="G71" s="26">
        <v>144.106033813072</v>
      </c>
      <c r="H71" s="101">
        <f t="shared" si="7"/>
        <v>2.4312308974715198E-3</v>
      </c>
      <c r="I71" s="101">
        <f t="shared" si="5"/>
        <v>0.28676470588235292</v>
      </c>
      <c r="J71" s="97">
        <f t="shared" si="6"/>
        <v>39</v>
      </c>
      <c r="K71" s="97">
        <f t="shared" si="8"/>
        <v>31</v>
      </c>
      <c r="L71" s="97">
        <f t="shared" si="9"/>
        <v>-38.447843122448006</v>
      </c>
    </row>
    <row r="72" spans="1:12" ht="16.5" customHeight="1">
      <c r="A72" s="45" t="s">
        <v>242</v>
      </c>
      <c r="B72" s="98">
        <v>253</v>
      </c>
      <c r="C72" s="97">
        <v>335</v>
      </c>
      <c r="D72" s="26">
        <v>428</v>
      </c>
      <c r="E72" s="26">
        <v>238.446496964728</v>
      </c>
      <c r="F72" s="26">
        <v>496.06097815640197</v>
      </c>
      <c r="G72" s="26">
        <v>404.36793394250401</v>
      </c>
      <c r="H72" s="101">
        <f t="shared" si="7"/>
        <v>5.9460961378160603E-3</v>
      </c>
      <c r="I72" s="101">
        <f t="shared" si="5"/>
        <v>0.69169960474308301</v>
      </c>
      <c r="J72" s="97">
        <f t="shared" si="6"/>
        <v>175</v>
      </c>
      <c r="K72" s="97">
        <f t="shared" si="8"/>
        <v>93</v>
      </c>
      <c r="L72" s="97">
        <f t="shared" si="9"/>
        <v>-91.693044213897963</v>
      </c>
    </row>
    <row r="73" spans="1:12" ht="16.5" customHeight="1">
      <c r="A73" s="45" t="s">
        <v>243</v>
      </c>
      <c r="B73" s="98">
        <v>368</v>
      </c>
      <c r="C73" s="97">
        <v>560</v>
      </c>
      <c r="D73" s="26">
        <v>537</v>
      </c>
      <c r="E73" s="26">
        <v>349.28563169022698</v>
      </c>
      <c r="F73" s="26">
        <v>671.00972587719605</v>
      </c>
      <c r="G73" s="26">
        <v>512.32761887815695</v>
      </c>
      <c r="H73" s="101">
        <f t="shared" si="7"/>
        <v>7.4604056682411784E-3</v>
      </c>
      <c r="I73" s="101">
        <f t="shared" si="5"/>
        <v>0.45923913043478259</v>
      </c>
      <c r="J73" s="97">
        <f t="shared" si="6"/>
        <v>169</v>
      </c>
      <c r="K73" s="97">
        <f t="shared" si="8"/>
        <v>-23</v>
      </c>
      <c r="L73" s="97">
        <f t="shared" si="9"/>
        <v>-158.68210699903909</v>
      </c>
    </row>
    <row r="74" spans="1:12" ht="16.5" customHeight="1">
      <c r="A74" s="45" t="s">
        <v>244</v>
      </c>
      <c r="B74" s="98">
        <v>73</v>
      </c>
      <c r="C74" s="97">
        <v>146</v>
      </c>
      <c r="D74" s="26">
        <v>111</v>
      </c>
      <c r="E74" s="26">
        <v>85.345745101854007</v>
      </c>
      <c r="F74" s="26">
        <v>166.87506076802001</v>
      </c>
      <c r="G74" s="26">
        <v>130.710535091184</v>
      </c>
      <c r="H74" s="101">
        <f t="shared" si="7"/>
        <v>1.5420950263962212E-3</v>
      </c>
      <c r="I74" s="101">
        <f t="shared" si="5"/>
        <v>0.52054794520547942</v>
      </c>
      <c r="J74" s="97">
        <f t="shared" si="6"/>
        <v>38</v>
      </c>
      <c r="K74" s="97">
        <f t="shared" si="8"/>
        <v>-35</v>
      </c>
      <c r="L74" s="97">
        <f t="shared" si="9"/>
        <v>-36.164525676836007</v>
      </c>
    </row>
    <row r="75" spans="1:12" ht="16.5" customHeight="1">
      <c r="A75" s="45" t="s">
        <v>245</v>
      </c>
      <c r="B75" s="98">
        <v>1119</v>
      </c>
      <c r="C75" s="97">
        <v>1932</v>
      </c>
      <c r="D75" s="26">
        <v>1395</v>
      </c>
      <c r="E75" s="26">
        <v>1249.4359139942801</v>
      </c>
      <c r="F75" s="26">
        <v>2076.5765225267501</v>
      </c>
      <c r="G75" s="26">
        <v>1557.65536879039</v>
      </c>
      <c r="H75" s="101">
        <f t="shared" si="7"/>
        <v>1.9380383439844402E-2</v>
      </c>
      <c r="I75" s="101">
        <f t="shared" si="5"/>
        <v>0.24664879356568364</v>
      </c>
      <c r="J75" s="97">
        <f t="shared" si="6"/>
        <v>276</v>
      </c>
      <c r="K75" s="97">
        <f t="shared" si="8"/>
        <v>-537</v>
      </c>
      <c r="L75" s="97">
        <f t="shared" si="9"/>
        <v>-518.92115373636011</v>
      </c>
    </row>
    <row r="76" spans="1:12" ht="16.5" customHeight="1">
      <c r="A76" s="45" t="s">
        <v>246</v>
      </c>
      <c r="B76" s="98">
        <v>185</v>
      </c>
      <c r="C76" s="97">
        <v>349</v>
      </c>
      <c r="D76" s="26">
        <v>295</v>
      </c>
      <c r="E76" s="26">
        <v>193.757802698945</v>
      </c>
      <c r="F76" s="26">
        <v>337.35101705991201</v>
      </c>
      <c r="G76" s="26">
        <v>295.16084512771801</v>
      </c>
      <c r="H76" s="101">
        <f t="shared" si="7"/>
        <v>4.0983606557377051E-3</v>
      </c>
      <c r="I76" s="101">
        <f t="shared" si="5"/>
        <v>0.59459459459459463</v>
      </c>
      <c r="J76" s="97">
        <f t="shared" si="6"/>
        <v>110</v>
      </c>
      <c r="K76" s="97">
        <f t="shared" si="8"/>
        <v>-54</v>
      </c>
      <c r="L76" s="97">
        <f t="shared" si="9"/>
        <v>-42.190171932194005</v>
      </c>
    </row>
    <row r="77" spans="1:12" ht="16.5" customHeight="1">
      <c r="A77" s="45" t="s">
        <v>247</v>
      </c>
      <c r="B77" s="98">
        <v>526</v>
      </c>
      <c r="C77" s="97">
        <v>774</v>
      </c>
      <c r="D77" s="26">
        <v>742</v>
      </c>
      <c r="E77" s="26">
        <v>447.31973342018301</v>
      </c>
      <c r="F77" s="26">
        <v>786.51778844498699</v>
      </c>
      <c r="G77" s="26">
        <v>658.59117042721402</v>
      </c>
      <c r="H77" s="101">
        <f t="shared" si="7"/>
        <v>1.0308419005279245E-2</v>
      </c>
      <c r="I77" s="101">
        <f t="shared" si="5"/>
        <v>0.41064638783269963</v>
      </c>
      <c r="J77" s="97">
        <f t="shared" si="6"/>
        <v>216</v>
      </c>
      <c r="K77" s="97">
        <f t="shared" si="8"/>
        <v>-32</v>
      </c>
      <c r="L77" s="97">
        <f t="shared" si="9"/>
        <v>-127.92661801777297</v>
      </c>
    </row>
    <row r="78" spans="1:12" ht="16.5" customHeight="1">
      <c r="A78" s="45" t="s">
        <v>248</v>
      </c>
      <c r="B78" s="98">
        <v>20</v>
      </c>
      <c r="C78" s="97">
        <v>25</v>
      </c>
      <c r="D78" s="26">
        <v>19</v>
      </c>
      <c r="E78" s="26">
        <v>28.804715613989799</v>
      </c>
      <c r="F78" s="26">
        <v>41.344932626509603</v>
      </c>
      <c r="G78" s="26">
        <v>35.771736313059201</v>
      </c>
      <c r="H78" s="101">
        <f t="shared" si="7"/>
        <v>2.6396221172547929E-4</v>
      </c>
      <c r="I78" s="101">
        <f t="shared" si="5"/>
        <v>-0.05</v>
      </c>
      <c r="J78" s="97">
        <f t="shared" si="6"/>
        <v>-1</v>
      </c>
      <c r="K78" s="97">
        <f t="shared" si="8"/>
        <v>-6</v>
      </c>
      <c r="L78" s="97">
        <f t="shared" si="9"/>
        <v>-5.5731963134504028</v>
      </c>
    </row>
    <row r="79" spans="1:12" ht="16.5" customHeight="1">
      <c r="A79" s="45" t="s">
        <v>249</v>
      </c>
      <c r="B79" s="98">
        <v>295</v>
      </c>
      <c r="C79" s="97">
        <v>457</v>
      </c>
      <c r="D79" s="26">
        <v>384</v>
      </c>
      <c r="E79" s="26">
        <v>304.36466152906303</v>
      </c>
      <c r="F79" s="26">
        <v>469.89081829913101</v>
      </c>
      <c r="G79" s="26">
        <v>396.19261129469101</v>
      </c>
      <c r="H79" s="101">
        <f t="shared" si="7"/>
        <v>5.3348152264517919E-3</v>
      </c>
      <c r="I79" s="101">
        <f t="shared" si="5"/>
        <v>0.30169491525423731</v>
      </c>
      <c r="J79" s="97">
        <f t="shared" si="6"/>
        <v>89</v>
      </c>
      <c r="K79" s="97">
        <f t="shared" si="8"/>
        <v>-73</v>
      </c>
      <c r="L79" s="97">
        <f t="shared" si="9"/>
        <v>-73.698207004440007</v>
      </c>
    </row>
    <row r="80" spans="1:12" ht="16.5" customHeight="1">
      <c r="A80" s="45" t="s">
        <v>250</v>
      </c>
      <c r="B80" s="98">
        <v>197</v>
      </c>
      <c r="C80" s="97">
        <v>321</v>
      </c>
      <c r="D80" s="26">
        <v>380</v>
      </c>
      <c r="E80" s="26">
        <v>161.09389115981801</v>
      </c>
      <c r="F80" s="26">
        <v>494.839398675143</v>
      </c>
      <c r="G80" s="26">
        <v>320.47672005414802</v>
      </c>
      <c r="H80" s="101">
        <f t="shared" si="7"/>
        <v>5.279244234509586E-3</v>
      </c>
      <c r="I80" s="101">
        <f t="shared" si="5"/>
        <v>0.92893401015228427</v>
      </c>
      <c r="J80" s="97">
        <f t="shared" si="6"/>
        <v>183</v>
      </c>
      <c r="K80" s="97">
        <f t="shared" si="8"/>
        <v>59</v>
      </c>
      <c r="L80" s="97">
        <f t="shared" si="9"/>
        <v>-174.36267862099498</v>
      </c>
    </row>
    <row r="81" spans="1:12" ht="16.5" customHeight="1">
      <c r="A81" s="45" t="s">
        <v>251</v>
      </c>
      <c r="B81" s="98">
        <v>238</v>
      </c>
      <c r="C81" s="97">
        <v>324</v>
      </c>
      <c r="D81" s="26">
        <v>303</v>
      </c>
      <c r="E81" s="26">
        <v>238</v>
      </c>
      <c r="F81" s="26">
        <v>324</v>
      </c>
      <c r="G81" s="26">
        <v>303</v>
      </c>
      <c r="H81" s="101">
        <f t="shared" si="7"/>
        <v>4.2095026396221169E-3</v>
      </c>
      <c r="I81" s="101">
        <f t="shared" si="5"/>
        <v>0.27310924369747897</v>
      </c>
      <c r="J81" s="97">
        <f t="shared" si="6"/>
        <v>65</v>
      </c>
      <c r="K81" s="97">
        <f t="shared" si="8"/>
        <v>-21</v>
      </c>
      <c r="L81" s="97">
        <f t="shared" si="9"/>
        <v>-21</v>
      </c>
    </row>
    <row r="82" spans="1:12" ht="16.5" customHeight="1">
      <c r="A82" s="45" t="s">
        <v>252</v>
      </c>
      <c r="B82" s="98">
        <v>89</v>
      </c>
      <c r="C82" s="97">
        <v>125</v>
      </c>
      <c r="D82" s="26">
        <v>138</v>
      </c>
      <c r="E82" s="26">
        <v>95.959379331865705</v>
      </c>
      <c r="F82" s="26">
        <v>179.04356328420201</v>
      </c>
      <c r="G82" s="26">
        <v>153.13176991606599</v>
      </c>
      <c r="H82" s="101">
        <f t="shared" si="7"/>
        <v>1.9171992220061128E-3</v>
      </c>
      <c r="I82" s="101">
        <f t="shared" si="5"/>
        <v>0.550561797752809</v>
      </c>
      <c r="J82" s="97">
        <f t="shared" si="6"/>
        <v>49</v>
      </c>
      <c r="K82" s="97">
        <f t="shared" si="8"/>
        <v>13</v>
      </c>
      <c r="L82" s="97">
        <f t="shared" si="9"/>
        <v>-25.911793368136017</v>
      </c>
    </row>
    <row r="83" spans="1:12" ht="16.5" customHeight="1">
      <c r="A83" s="45" t="s">
        <v>253</v>
      </c>
      <c r="B83" s="98">
        <v>235</v>
      </c>
      <c r="C83" s="97">
        <v>365</v>
      </c>
      <c r="D83" s="26">
        <v>387</v>
      </c>
      <c r="E83" s="26">
        <v>203.64175882315999</v>
      </c>
      <c r="F83" s="26">
        <v>423.49231935601</v>
      </c>
      <c r="G83" s="26">
        <v>335.36055536896902</v>
      </c>
      <c r="H83" s="101">
        <f t="shared" si="7"/>
        <v>5.376493470408447E-3</v>
      </c>
      <c r="I83" s="101">
        <f t="shared" si="5"/>
        <v>0.64680851063829792</v>
      </c>
      <c r="J83" s="97">
        <f t="shared" si="6"/>
        <v>152</v>
      </c>
      <c r="K83" s="97">
        <f t="shared" si="8"/>
        <v>22</v>
      </c>
      <c r="L83" s="97">
        <f t="shared" si="9"/>
        <v>-88.131763987040983</v>
      </c>
    </row>
    <row r="84" spans="1:12" s="10" customFormat="1" ht="16.5" customHeight="1">
      <c r="A84" s="45" t="s">
        <v>173</v>
      </c>
      <c r="B84" s="63">
        <v>54339</v>
      </c>
      <c r="C84" s="64">
        <v>84779</v>
      </c>
      <c r="D84" s="67">
        <v>71980</v>
      </c>
      <c r="E84" s="67">
        <v>60307.002826894299</v>
      </c>
      <c r="F84" s="67">
        <v>92180.256167024098</v>
      </c>
      <c r="G84" s="67">
        <v>87900.646357265898</v>
      </c>
      <c r="H84" s="101">
        <f t="shared" si="7"/>
        <v>1</v>
      </c>
      <c r="I84" s="101">
        <f t="shared" si="5"/>
        <v>0.32464712269272528</v>
      </c>
      <c r="J84" s="97">
        <f t="shared" si="6"/>
        <v>17641</v>
      </c>
      <c r="K84" s="97">
        <f t="shared" si="8"/>
        <v>-12799</v>
      </c>
      <c r="L84" s="97">
        <f t="shared" si="9"/>
        <v>-4279.6098097581998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95"/>
  <sheetViews>
    <sheetView zoomScale="60" zoomScaleNormal="60" workbookViewId="0">
      <selection activeCell="P72" sqref="P72"/>
    </sheetView>
  </sheetViews>
  <sheetFormatPr defaultRowHeight="15"/>
  <cols>
    <col min="1" max="1" width="38.42578125" customWidth="1"/>
    <col min="2" max="2" width="11.140625" style="146" customWidth="1"/>
    <col min="3" max="3" width="12" style="142" customWidth="1"/>
    <col min="4" max="4" width="14.140625" style="144" customWidth="1"/>
    <col min="5" max="6" width="8.7109375" style="157"/>
    <col min="7" max="7" width="13.5703125" style="157" customWidth="1"/>
    <col min="8" max="8" width="24.42578125" customWidth="1"/>
    <col min="9" max="9" width="27" customWidth="1"/>
    <col min="10" max="10" width="29.5703125" customWidth="1"/>
    <col min="11" max="11" width="29.5703125" style="157" customWidth="1"/>
  </cols>
  <sheetData>
    <row r="1" spans="1:11" s="157" customFormat="1" ht="15.75" thickBot="1">
      <c r="B1" s="186" t="s">
        <v>281</v>
      </c>
      <c r="C1" s="186"/>
      <c r="D1" s="187"/>
      <c r="E1" s="188" t="s">
        <v>280</v>
      </c>
      <c r="F1" s="186"/>
      <c r="G1" s="187"/>
    </row>
    <row r="2" spans="1:11" ht="48.6" customHeight="1">
      <c r="A2" s="94" t="s">
        <v>90</v>
      </c>
      <c r="B2" s="93">
        <v>43221</v>
      </c>
      <c r="C2" s="93">
        <v>43556</v>
      </c>
      <c r="D2" s="93">
        <v>43586</v>
      </c>
      <c r="E2" s="93">
        <v>43221</v>
      </c>
      <c r="F2" s="93">
        <v>43556</v>
      </c>
      <c r="G2" s="93">
        <v>43586</v>
      </c>
      <c r="H2" s="14" t="s">
        <v>333</v>
      </c>
      <c r="I2" s="92" t="s">
        <v>334</v>
      </c>
      <c r="J2" s="1" t="s">
        <v>335</v>
      </c>
      <c r="K2" s="161" t="s">
        <v>336</v>
      </c>
    </row>
    <row r="3" spans="1:11">
      <c r="A3" s="78" t="s">
        <v>2</v>
      </c>
      <c r="B3" s="108">
        <v>97.640183813535359</v>
      </c>
      <c r="C3" s="108">
        <v>113.66984758441019</v>
      </c>
      <c r="D3" s="108">
        <v>122.15868028977583</v>
      </c>
      <c r="E3" s="108"/>
      <c r="F3" s="108"/>
      <c r="G3" s="108"/>
      <c r="H3" s="90">
        <f>(D3-B3)/B3</f>
        <v>0.25111071608656271</v>
      </c>
      <c r="I3" s="79">
        <f>D3-B3</f>
        <v>24.518496476240472</v>
      </c>
      <c r="J3" s="79">
        <f>D3-C3</f>
        <v>8.4888327053656383</v>
      </c>
      <c r="K3" s="79">
        <f>G3-F3</f>
        <v>0</v>
      </c>
    </row>
    <row r="4" spans="1:11">
      <c r="A4" s="78" t="s">
        <v>3</v>
      </c>
      <c r="B4" s="108">
        <v>211.35331175452981</v>
      </c>
      <c r="C4" s="108">
        <v>154.62264602625757</v>
      </c>
      <c r="D4" s="108">
        <v>224.1559136577157</v>
      </c>
      <c r="E4" s="108"/>
      <c r="F4" s="108"/>
      <c r="G4" s="108"/>
      <c r="H4" s="90">
        <f t="shared" ref="H4:H67" si="0">(D4-B4)/B4</f>
        <v>6.0574408779811788E-2</v>
      </c>
      <c r="I4" s="79">
        <f t="shared" ref="I4:I67" si="1">D4-B4</f>
        <v>12.802601903185888</v>
      </c>
      <c r="J4" s="79">
        <f t="shared" ref="J4:J67" si="2">D4-C4</f>
        <v>69.533267631458131</v>
      </c>
      <c r="K4" s="79">
        <f t="shared" ref="K4:K67" si="3">G4-F4</f>
        <v>0</v>
      </c>
    </row>
    <row r="5" spans="1:11">
      <c r="A5" s="78" t="s">
        <v>4</v>
      </c>
      <c r="B5" s="108">
        <v>110.26806896360793</v>
      </c>
      <c r="C5" s="108">
        <v>123.94954335911375</v>
      </c>
      <c r="D5" s="108">
        <v>133.42326749044864</v>
      </c>
      <c r="E5" s="108"/>
      <c r="F5" s="108"/>
      <c r="G5" s="108"/>
      <c r="H5" s="90">
        <f t="shared" si="0"/>
        <v>0.20999006098930306</v>
      </c>
      <c r="I5" s="79">
        <f t="shared" si="1"/>
        <v>23.155198526840707</v>
      </c>
      <c r="J5" s="79">
        <f t="shared" si="2"/>
        <v>9.4737241313348903</v>
      </c>
      <c r="K5" s="79">
        <f t="shared" si="3"/>
        <v>0</v>
      </c>
    </row>
    <row r="6" spans="1:11">
      <c r="A6" s="78" t="s">
        <v>5</v>
      </c>
      <c r="B6" s="108">
        <v>174.26415892326182</v>
      </c>
      <c r="C6" s="108">
        <v>177.17816519948738</v>
      </c>
      <c r="D6" s="108">
        <v>206.82052159653898</v>
      </c>
      <c r="E6" s="108"/>
      <c r="F6" s="108"/>
      <c r="G6" s="108"/>
      <c r="H6" s="90">
        <f t="shared" si="0"/>
        <v>0.18682190804142082</v>
      </c>
      <c r="I6" s="79">
        <f t="shared" si="1"/>
        <v>32.556362673277164</v>
      </c>
      <c r="J6" s="79">
        <f t="shared" si="2"/>
        <v>29.6423563970516</v>
      </c>
      <c r="K6" s="79">
        <f t="shared" si="3"/>
        <v>0</v>
      </c>
    </row>
    <row r="7" spans="1:11">
      <c r="A7" s="78" t="s">
        <v>6</v>
      </c>
      <c r="B7" s="108">
        <v>261.66387116341139</v>
      </c>
      <c r="C7" s="108">
        <v>272.25261997584431</v>
      </c>
      <c r="D7" s="108">
        <v>326.54673998247796</v>
      </c>
      <c r="E7" s="108"/>
      <c r="F7" s="108"/>
      <c r="G7" s="108"/>
      <c r="H7" s="90">
        <f t="shared" si="0"/>
        <v>0.24796265732286232</v>
      </c>
      <c r="I7" s="79">
        <f t="shared" si="1"/>
        <v>64.882868819066573</v>
      </c>
      <c r="J7" s="79">
        <f t="shared" si="2"/>
        <v>54.294120006633648</v>
      </c>
      <c r="K7" s="79">
        <f t="shared" si="3"/>
        <v>0</v>
      </c>
    </row>
    <row r="8" spans="1:11">
      <c r="A8" s="78" t="s">
        <v>7</v>
      </c>
      <c r="B8" s="108">
        <v>139.52774916858999</v>
      </c>
      <c r="C8" s="108">
        <v>167.13049016880922</v>
      </c>
      <c r="D8" s="108">
        <v>173.82589607056499</v>
      </c>
      <c r="E8" s="108"/>
      <c r="F8" s="108"/>
      <c r="G8" s="108"/>
      <c r="H8" s="90">
        <f t="shared" si="0"/>
        <v>0.24581595493619618</v>
      </c>
      <c r="I8" s="79">
        <f t="shared" si="1"/>
        <v>34.298146901975002</v>
      </c>
      <c r="J8" s="79">
        <f t="shared" si="2"/>
        <v>6.6954059017557768</v>
      </c>
      <c r="K8" s="79">
        <f t="shared" si="3"/>
        <v>0</v>
      </c>
    </row>
    <row r="9" spans="1:11">
      <c r="A9" s="78" t="s">
        <v>302</v>
      </c>
      <c r="B9" s="108">
        <v>112.19500171605858</v>
      </c>
      <c r="C9" s="108">
        <v>130.43395564323328</v>
      </c>
      <c r="D9" s="108">
        <v>139.28036390427837</v>
      </c>
      <c r="E9" s="108"/>
      <c r="F9" s="108"/>
      <c r="G9" s="108"/>
      <c r="H9" s="90">
        <f t="shared" si="0"/>
        <v>0.24141326952128417</v>
      </c>
      <c r="I9" s="79">
        <f t="shared" si="1"/>
        <v>27.08536218821979</v>
      </c>
      <c r="J9" s="79">
        <f t="shared" si="2"/>
        <v>8.8464082610450987</v>
      </c>
      <c r="K9" s="79">
        <f t="shared" si="3"/>
        <v>0</v>
      </c>
    </row>
    <row r="10" spans="1:11">
      <c r="A10" s="78" t="s">
        <v>8</v>
      </c>
      <c r="B10" s="108">
        <v>159.06736552855301</v>
      </c>
      <c r="C10" s="108">
        <v>214.19429140055149</v>
      </c>
      <c r="D10" s="108">
        <v>234.55073926428949</v>
      </c>
      <c r="E10" s="108"/>
      <c r="F10" s="108"/>
      <c r="G10" s="108"/>
      <c r="H10" s="90">
        <f t="shared" si="0"/>
        <v>0.47453714647827627</v>
      </c>
      <c r="I10" s="79">
        <f t="shared" si="1"/>
        <v>75.483373735736478</v>
      </c>
      <c r="J10" s="79">
        <f t="shared" si="2"/>
        <v>20.356447863737998</v>
      </c>
      <c r="K10" s="79">
        <f t="shared" si="3"/>
        <v>0</v>
      </c>
    </row>
    <row r="11" spans="1:11">
      <c r="A11" s="78" t="s">
        <v>9</v>
      </c>
      <c r="B11" s="108">
        <v>97.719566270865386</v>
      </c>
      <c r="C11" s="108">
        <v>114.45061745136242</v>
      </c>
      <c r="D11" s="108">
        <v>122.29172023563018</v>
      </c>
      <c r="E11" s="108"/>
      <c r="F11" s="108"/>
      <c r="G11" s="108"/>
      <c r="H11" s="90">
        <f t="shared" si="0"/>
        <v>0.25145582305036146</v>
      </c>
      <c r="I11" s="79">
        <f t="shared" si="1"/>
        <v>24.572153964764794</v>
      </c>
      <c r="J11" s="79">
        <f t="shared" si="2"/>
        <v>7.8411027842677612</v>
      </c>
      <c r="K11" s="79">
        <f t="shared" si="3"/>
        <v>0</v>
      </c>
    </row>
    <row r="12" spans="1:11">
      <c r="A12" s="78" t="s">
        <v>10</v>
      </c>
      <c r="B12" s="108">
        <v>140.18641907079282</v>
      </c>
      <c r="C12" s="108">
        <v>156.61371419126888</v>
      </c>
      <c r="D12" s="108">
        <v>159.35640834504684</v>
      </c>
      <c r="E12" s="108"/>
      <c r="F12" s="108"/>
      <c r="G12" s="108"/>
      <c r="H12" s="90">
        <f t="shared" si="0"/>
        <v>0.13674640811370864</v>
      </c>
      <c r="I12" s="79">
        <f t="shared" si="1"/>
        <v>19.169989274254021</v>
      </c>
      <c r="J12" s="79">
        <f t="shared" si="2"/>
        <v>2.7426941537779612</v>
      </c>
      <c r="K12" s="79">
        <f t="shared" si="3"/>
        <v>0</v>
      </c>
    </row>
    <row r="13" spans="1:11">
      <c r="A13" s="78" t="s">
        <v>11</v>
      </c>
      <c r="B13" s="108">
        <v>201.0401162672452</v>
      </c>
      <c r="C13" s="108">
        <v>252.38441003701959</v>
      </c>
      <c r="D13" s="108">
        <v>295.57709834970905</v>
      </c>
      <c r="E13" s="108"/>
      <c r="F13" s="108"/>
      <c r="G13" s="108"/>
      <c r="H13" s="90">
        <f t="shared" si="0"/>
        <v>0.47023939220565625</v>
      </c>
      <c r="I13" s="79">
        <f t="shared" si="1"/>
        <v>94.536982082463851</v>
      </c>
      <c r="J13" s="79">
        <f t="shared" si="2"/>
        <v>43.192688312689455</v>
      </c>
      <c r="K13" s="79">
        <f t="shared" si="3"/>
        <v>0</v>
      </c>
    </row>
    <row r="14" spans="1:11">
      <c r="A14" s="78" t="s">
        <v>12</v>
      </c>
      <c r="B14" s="108">
        <v>96.243406546153125</v>
      </c>
      <c r="C14" s="108">
        <v>118.64733815487877</v>
      </c>
      <c r="D14" s="108">
        <v>120.54299196853712</v>
      </c>
      <c r="E14" s="108"/>
      <c r="F14" s="108"/>
      <c r="G14" s="108"/>
      <c r="H14" s="90">
        <f t="shared" si="0"/>
        <v>0.25248052094593343</v>
      </c>
      <c r="I14" s="79">
        <f t="shared" si="1"/>
        <v>24.299585422383998</v>
      </c>
      <c r="J14" s="79">
        <f t="shared" si="2"/>
        <v>1.8956538136583561</v>
      </c>
      <c r="K14" s="79">
        <f t="shared" si="3"/>
        <v>0</v>
      </c>
    </row>
    <row r="15" spans="1:11">
      <c r="A15" s="78" t="s">
        <v>13</v>
      </c>
      <c r="B15" s="108">
        <v>81.297088857857204</v>
      </c>
      <c r="C15" s="108">
        <v>100.90020960396679</v>
      </c>
      <c r="D15" s="108">
        <v>100.75111507958842</v>
      </c>
      <c r="E15" s="108"/>
      <c r="F15" s="108"/>
      <c r="G15" s="108"/>
      <c r="H15" s="90">
        <f t="shared" si="0"/>
        <v>0.23929548394709854</v>
      </c>
      <c r="I15" s="79">
        <f t="shared" si="1"/>
        <v>19.454026221731212</v>
      </c>
      <c r="J15" s="79">
        <f t="shared" si="2"/>
        <v>-0.1490945243783699</v>
      </c>
      <c r="K15" s="79">
        <f t="shared" si="3"/>
        <v>0</v>
      </c>
    </row>
    <row r="16" spans="1:11">
      <c r="A16" s="78" t="s">
        <v>14</v>
      </c>
      <c r="B16" s="108">
        <v>79.195447613466712</v>
      </c>
      <c r="C16" s="108">
        <v>98.277014588671676</v>
      </c>
      <c r="D16" s="108">
        <v>99.996718330661835</v>
      </c>
      <c r="E16" s="108"/>
      <c r="F16" s="108"/>
      <c r="G16" s="108"/>
      <c r="H16" s="90">
        <f t="shared" si="0"/>
        <v>0.26265740448517894</v>
      </c>
      <c r="I16" s="79">
        <f t="shared" si="1"/>
        <v>20.801270717195123</v>
      </c>
      <c r="J16" s="79">
        <f t="shared" si="2"/>
        <v>1.7197037419901591</v>
      </c>
      <c r="K16" s="79">
        <f t="shared" si="3"/>
        <v>0</v>
      </c>
    </row>
    <row r="17" spans="1:11">
      <c r="A17" s="78" t="s">
        <v>263</v>
      </c>
      <c r="B17" s="108">
        <v>90.855271409745271</v>
      </c>
      <c r="C17" s="108">
        <v>107.55580637466534</v>
      </c>
      <c r="D17" s="108">
        <v>112.75338590465417</v>
      </c>
      <c r="E17" s="108"/>
      <c r="F17" s="108"/>
      <c r="G17" s="108"/>
      <c r="H17" s="90">
        <f t="shared" si="0"/>
        <v>0.24102194793025594</v>
      </c>
      <c r="I17" s="79">
        <f t="shared" si="1"/>
        <v>21.898114494908896</v>
      </c>
      <c r="J17" s="79">
        <f t="shared" si="2"/>
        <v>5.197579529988829</v>
      </c>
      <c r="K17" s="79">
        <f t="shared" si="3"/>
        <v>0</v>
      </c>
    </row>
    <row r="18" spans="1:11">
      <c r="A18" s="78" t="s">
        <v>16</v>
      </c>
      <c r="B18" s="108">
        <v>114.14060716231573</v>
      </c>
      <c r="C18" s="108">
        <v>141.65517782282618</v>
      </c>
      <c r="D18" s="108">
        <v>142.67044298969398</v>
      </c>
      <c r="E18" s="108"/>
      <c r="F18" s="108"/>
      <c r="G18" s="108"/>
      <c r="H18" s="90">
        <f t="shared" si="0"/>
        <v>0.2499534261878148</v>
      </c>
      <c r="I18" s="79">
        <f t="shared" si="1"/>
        <v>28.52983582737825</v>
      </c>
      <c r="J18" s="79">
        <f t="shared" si="2"/>
        <v>1.0152651668678061</v>
      </c>
      <c r="K18" s="79">
        <f t="shared" si="3"/>
        <v>0</v>
      </c>
    </row>
    <row r="19" spans="1:11">
      <c r="A19" s="78" t="s">
        <v>17</v>
      </c>
      <c r="B19" s="108">
        <v>99.412468019226992</v>
      </c>
      <c r="C19" s="108">
        <v>118.55182272152454</v>
      </c>
      <c r="D19" s="108">
        <v>120.72146251912739</v>
      </c>
      <c r="E19" s="108"/>
      <c r="F19" s="108"/>
      <c r="G19" s="108"/>
      <c r="H19" s="90">
        <f t="shared" si="0"/>
        <v>0.21434931577977825</v>
      </c>
      <c r="I19" s="79">
        <f t="shared" si="1"/>
        <v>21.308994499900393</v>
      </c>
      <c r="J19" s="79">
        <f t="shared" si="2"/>
        <v>2.1696397976028408</v>
      </c>
      <c r="K19" s="79">
        <f t="shared" si="3"/>
        <v>0</v>
      </c>
    </row>
    <row r="20" spans="1:11">
      <c r="A20" s="78" t="s">
        <v>264</v>
      </c>
      <c r="B20" s="108">
        <v>262.48502410005625</v>
      </c>
      <c r="C20" s="108">
        <v>318.16098739024955</v>
      </c>
      <c r="D20" s="108">
        <v>307.21418616783137</v>
      </c>
      <c r="E20" s="108"/>
      <c r="F20" s="108"/>
      <c r="G20" s="108"/>
      <c r="H20" s="90">
        <f t="shared" si="0"/>
        <v>0.1704065297482453</v>
      </c>
      <c r="I20" s="79">
        <f t="shared" si="1"/>
        <v>44.729162067775121</v>
      </c>
      <c r="J20" s="79">
        <f t="shared" si="2"/>
        <v>-10.946801222418173</v>
      </c>
      <c r="K20" s="79">
        <f t="shared" si="3"/>
        <v>0</v>
      </c>
    </row>
    <row r="21" spans="1:11">
      <c r="A21" s="78" t="s">
        <v>19</v>
      </c>
      <c r="B21" s="108">
        <v>140.74583793143523</v>
      </c>
      <c r="C21" s="108">
        <v>173.70683204101118</v>
      </c>
      <c r="D21" s="108">
        <v>173.39507608470382</v>
      </c>
      <c r="E21" s="108"/>
      <c r="F21" s="108"/>
      <c r="G21" s="108"/>
      <c r="H21" s="90">
        <f t="shared" si="0"/>
        <v>0.23197302764415501</v>
      </c>
      <c r="I21" s="79">
        <f t="shared" si="1"/>
        <v>32.649238153268584</v>
      </c>
      <c r="J21" s="79">
        <f t="shared" si="2"/>
        <v>-0.31175595630736552</v>
      </c>
      <c r="K21" s="79">
        <f t="shared" si="3"/>
        <v>0</v>
      </c>
    </row>
    <row r="22" spans="1:11">
      <c r="A22" s="78" t="s">
        <v>265</v>
      </c>
      <c r="B22" s="108">
        <v>169.18443692966778</v>
      </c>
      <c r="C22" s="108">
        <v>203.32471990482807</v>
      </c>
      <c r="D22" s="108">
        <v>204.17086531945461</v>
      </c>
      <c r="E22" s="108"/>
      <c r="F22" s="108"/>
      <c r="G22" s="108"/>
      <c r="H22" s="90">
        <f t="shared" si="0"/>
        <v>0.2067946025338675</v>
      </c>
      <c r="I22" s="79">
        <f t="shared" si="1"/>
        <v>34.986428389786823</v>
      </c>
      <c r="J22" s="79">
        <f t="shared" si="2"/>
        <v>0.84614541462653392</v>
      </c>
      <c r="K22" s="79">
        <f t="shared" si="3"/>
        <v>0</v>
      </c>
    </row>
    <row r="23" spans="1:11">
      <c r="A23" s="78" t="s">
        <v>266</v>
      </c>
      <c r="B23" s="108">
        <v>109.67953497349643</v>
      </c>
      <c r="C23" s="108">
        <v>133.53810473033911</v>
      </c>
      <c r="D23" s="108">
        <v>139.38888159286753</v>
      </c>
      <c r="E23" s="108"/>
      <c r="F23" s="108"/>
      <c r="G23" s="108"/>
      <c r="H23" s="90">
        <f t="shared" si="0"/>
        <v>0.27087411180718657</v>
      </c>
      <c r="I23" s="79">
        <f t="shared" si="1"/>
        <v>29.709346619371104</v>
      </c>
      <c r="J23" s="79">
        <f t="shared" si="2"/>
        <v>5.85077686252842</v>
      </c>
      <c r="K23" s="79">
        <f t="shared" si="3"/>
        <v>0</v>
      </c>
    </row>
    <row r="24" spans="1:11">
      <c r="A24" s="78" t="s">
        <v>267</v>
      </c>
      <c r="B24" s="108">
        <v>107.41768732881273</v>
      </c>
      <c r="C24" s="108">
        <v>126.57092826668682</v>
      </c>
      <c r="D24" s="108">
        <v>132.31263987627014</v>
      </c>
      <c r="E24" s="108"/>
      <c r="F24" s="108"/>
      <c r="G24" s="108"/>
      <c r="H24" s="90">
        <f t="shared" si="0"/>
        <v>0.23175841117536156</v>
      </c>
      <c r="I24" s="79">
        <f t="shared" si="1"/>
        <v>24.894952547457407</v>
      </c>
      <c r="J24" s="79">
        <f t="shared" si="2"/>
        <v>5.7417116095833194</v>
      </c>
      <c r="K24" s="79">
        <f t="shared" si="3"/>
        <v>0</v>
      </c>
    </row>
    <row r="25" spans="1:11">
      <c r="A25" s="78" t="s">
        <v>23</v>
      </c>
      <c r="B25" s="108">
        <v>151.80040690991703</v>
      </c>
      <c r="C25" s="108">
        <v>178.48832485339773</v>
      </c>
      <c r="D25" s="108">
        <v>188.54691661063114</v>
      </c>
      <c r="E25" s="108"/>
      <c r="F25" s="108"/>
      <c r="G25" s="108"/>
      <c r="H25" s="90">
        <f t="shared" si="0"/>
        <v>0.24207122002328102</v>
      </c>
      <c r="I25" s="79">
        <f t="shared" si="1"/>
        <v>36.746509700714114</v>
      </c>
      <c r="J25" s="79">
        <f t="shared" si="2"/>
        <v>10.058591757233415</v>
      </c>
      <c r="K25" s="79">
        <f t="shared" si="3"/>
        <v>0</v>
      </c>
    </row>
    <row r="26" spans="1:11">
      <c r="A26" s="78" t="s">
        <v>268</v>
      </c>
      <c r="B26" s="108">
        <v>110.21484479743968</v>
      </c>
      <c r="C26" s="108">
        <v>133.22444848915146</v>
      </c>
      <c r="D26" s="108">
        <v>137.13954897784743</v>
      </c>
      <c r="E26" s="108"/>
      <c r="F26" s="108"/>
      <c r="G26" s="108"/>
      <c r="H26" s="90">
        <f t="shared" si="0"/>
        <v>0.24429290110503527</v>
      </c>
      <c r="I26" s="79">
        <f t="shared" si="1"/>
        <v>26.924704180407744</v>
      </c>
      <c r="J26" s="79">
        <f t="shared" si="2"/>
        <v>3.9151004886959697</v>
      </c>
      <c r="K26" s="79">
        <f t="shared" si="3"/>
        <v>0</v>
      </c>
    </row>
    <row r="27" spans="1:11">
      <c r="A27" s="78" t="s">
        <v>25</v>
      </c>
      <c r="B27" s="108">
        <v>143.45195932505041</v>
      </c>
      <c r="C27" s="108">
        <v>189.91748759640765</v>
      </c>
      <c r="D27" s="108">
        <v>178.28369528829731</v>
      </c>
      <c r="E27" s="108"/>
      <c r="F27" s="108"/>
      <c r="G27" s="108"/>
      <c r="H27" s="90">
        <f t="shared" si="0"/>
        <v>0.24281115522668487</v>
      </c>
      <c r="I27" s="79">
        <f t="shared" si="1"/>
        <v>34.831735963246899</v>
      </c>
      <c r="J27" s="79">
        <f t="shared" si="2"/>
        <v>-11.633792308110344</v>
      </c>
      <c r="K27" s="79">
        <f t="shared" si="3"/>
        <v>0</v>
      </c>
    </row>
    <row r="28" spans="1:11">
      <c r="A28" s="78" t="s">
        <v>26</v>
      </c>
      <c r="B28" s="108">
        <v>125.4378471312846</v>
      </c>
      <c r="C28" s="108">
        <v>154.51041035303152</v>
      </c>
      <c r="D28" s="108">
        <v>159.5551158735199</v>
      </c>
      <c r="E28" s="108"/>
      <c r="F28" s="108"/>
      <c r="G28" s="108"/>
      <c r="H28" s="90">
        <f t="shared" si="0"/>
        <v>0.27198544556116144</v>
      </c>
      <c r="I28" s="79">
        <f t="shared" si="1"/>
        <v>34.117268742235296</v>
      </c>
      <c r="J28" s="79">
        <f t="shared" si="2"/>
        <v>5.0447055204883782</v>
      </c>
      <c r="K28" s="79">
        <f t="shared" si="3"/>
        <v>0</v>
      </c>
    </row>
    <row r="29" spans="1:11">
      <c r="A29" s="78" t="s">
        <v>27</v>
      </c>
      <c r="B29" s="108">
        <v>118.75885517209201</v>
      </c>
      <c r="C29" s="108">
        <v>144.19713583863685</v>
      </c>
      <c r="D29" s="108">
        <v>147.9875750980103</v>
      </c>
      <c r="E29" s="108"/>
      <c r="F29" s="108"/>
      <c r="G29" s="108"/>
      <c r="H29" s="90">
        <f t="shared" si="0"/>
        <v>0.24611823584492543</v>
      </c>
      <c r="I29" s="79">
        <f t="shared" si="1"/>
        <v>29.228719925918284</v>
      </c>
      <c r="J29" s="79">
        <f t="shared" si="2"/>
        <v>3.7904392593734428</v>
      </c>
      <c r="K29" s="79">
        <f t="shared" si="3"/>
        <v>0</v>
      </c>
    </row>
    <row r="30" spans="1:11">
      <c r="A30" s="78" t="s">
        <v>28</v>
      </c>
      <c r="B30" s="108">
        <v>151.35498846463733</v>
      </c>
      <c r="C30" s="108">
        <v>185.40548283399193</v>
      </c>
      <c r="D30" s="108">
        <v>191.05124402110468</v>
      </c>
      <c r="E30" s="108"/>
      <c r="F30" s="108"/>
      <c r="G30" s="108"/>
      <c r="H30" s="90">
        <f t="shared" si="0"/>
        <v>0.26227252870322149</v>
      </c>
      <c r="I30" s="79">
        <f t="shared" si="1"/>
        <v>39.696255556467349</v>
      </c>
      <c r="J30" s="79">
        <f t="shared" si="2"/>
        <v>5.645761187112754</v>
      </c>
      <c r="K30" s="79">
        <f t="shared" si="3"/>
        <v>0</v>
      </c>
    </row>
    <row r="31" spans="1:11">
      <c r="A31" s="78" t="s">
        <v>29</v>
      </c>
      <c r="B31" s="108">
        <v>181.57676506636781</v>
      </c>
      <c r="C31" s="108">
        <v>245.68422803491711</v>
      </c>
      <c r="D31" s="108">
        <v>228.88781103937245</v>
      </c>
      <c r="E31" s="108"/>
      <c r="F31" s="108"/>
      <c r="G31" s="108"/>
      <c r="H31" s="90">
        <f t="shared" si="0"/>
        <v>0.26055671801241781</v>
      </c>
      <c r="I31" s="79">
        <f t="shared" si="1"/>
        <v>47.311045973004639</v>
      </c>
      <c r="J31" s="79">
        <f t="shared" si="2"/>
        <v>-16.796416995544661</v>
      </c>
      <c r="K31" s="79">
        <f t="shared" si="3"/>
        <v>0</v>
      </c>
    </row>
    <row r="32" spans="1:11">
      <c r="A32" s="78" t="s">
        <v>30</v>
      </c>
      <c r="B32" s="108">
        <v>84.221253391924392</v>
      </c>
      <c r="C32" s="108">
        <v>103.66780601912828</v>
      </c>
      <c r="D32" s="108">
        <v>104.14394509083915</v>
      </c>
      <c r="E32" s="108"/>
      <c r="F32" s="108"/>
      <c r="G32" s="108"/>
      <c r="H32" s="90">
        <f t="shared" si="0"/>
        <v>0.23655183099928861</v>
      </c>
      <c r="I32" s="79">
        <f t="shared" si="1"/>
        <v>19.922691698914761</v>
      </c>
      <c r="J32" s="79">
        <f t="shared" si="2"/>
        <v>0.47613907171087533</v>
      </c>
      <c r="K32" s="79">
        <f t="shared" si="3"/>
        <v>0</v>
      </c>
    </row>
    <row r="33" spans="1:11">
      <c r="A33" s="78" t="s">
        <v>31</v>
      </c>
      <c r="B33" s="108">
        <v>91.164511506641347</v>
      </c>
      <c r="C33" s="108">
        <v>115.61821450593472</v>
      </c>
      <c r="D33" s="108">
        <v>113.20202669372472</v>
      </c>
      <c r="E33" s="108"/>
      <c r="F33" s="108"/>
      <c r="G33" s="108"/>
      <c r="H33" s="90">
        <f t="shared" si="0"/>
        <v>0.24173348623140417</v>
      </c>
      <c r="I33" s="79">
        <f t="shared" si="1"/>
        <v>22.037515187083372</v>
      </c>
      <c r="J33" s="79">
        <f t="shared" si="2"/>
        <v>-2.4161878122099978</v>
      </c>
      <c r="K33" s="79">
        <f t="shared" si="3"/>
        <v>0</v>
      </c>
    </row>
    <row r="34" spans="1:11">
      <c r="A34" s="78" t="s">
        <v>269</v>
      </c>
      <c r="B34" s="108">
        <v>142.30348398271019</v>
      </c>
      <c r="C34" s="108">
        <v>185.65390172132766</v>
      </c>
      <c r="D34" s="108">
        <v>181.65655286779636</v>
      </c>
      <c r="E34" s="108"/>
      <c r="F34" s="108"/>
      <c r="G34" s="108"/>
      <c r="H34" s="90">
        <f t="shared" si="0"/>
        <v>0.27654325659284318</v>
      </c>
      <c r="I34" s="79">
        <f t="shared" si="1"/>
        <v>39.353068885086174</v>
      </c>
      <c r="J34" s="79">
        <f t="shared" si="2"/>
        <v>-3.9973488535312924</v>
      </c>
      <c r="K34" s="79">
        <f t="shared" si="3"/>
        <v>0</v>
      </c>
    </row>
    <row r="35" spans="1:11">
      <c r="A35" s="78" t="s">
        <v>270</v>
      </c>
      <c r="B35" s="108">
        <v>139.94542954913129</v>
      </c>
      <c r="C35" s="108">
        <v>162.53439401839242</v>
      </c>
      <c r="D35" s="108">
        <v>173.64961934266026</v>
      </c>
      <c r="E35" s="108"/>
      <c r="F35" s="108"/>
      <c r="G35" s="108"/>
      <c r="H35" s="90">
        <f t="shared" si="0"/>
        <v>0.24083808883302102</v>
      </c>
      <c r="I35" s="79">
        <f t="shared" si="1"/>
        <v>33.704189793528968</v>
      </c>
      <c r="J35" s="79">
        <f t="shared" si="2"/>
        <v>11.11522532426784</v>
      </c>
      <c r="K35" s="79">
        <f t="shared" si="3"/>
        <v>0</v>
      </c>
    </row>
    <row r="36" spans="1:11">
      <c r="A36" s="78" t="s">
        <v>34</v>
      </c>
      <c r="B36" s="108">
        <v>185.65350341448794</v>
      </c>
      <c r="C36" s="108">
        <v>201.62183200282038</v>
      </c>
      <c r="D36" s="108">
        <v>227.18404573592039</v>
      </c>
      <c r="E36" s="108"/>
      <c r="F36" s="108"/>
      <c r="G36" s="108"/>
      <c r="H36" s="90">
        <f t="shared" si="0"/>
        <v>0.22369921147521693</v>
      </c>
      <c r="I36" s="79">
        <f t="shared" si="1"/>
        <v>41.530542321432449</v>
      </c>
      <c r="J36" s="79">
        <f t="shared" si="2"/>
        <v>25.562213733100009</v>
      </c>
      <c r="K36" s="79">
        <f t="shared" si="3"/>
        <v>0</v>
      </c>
    </row>
    <row r="37" spans="1:11">
      <c r="A37" s="78" t="s">
        <v>35</v>
      </c>
      <c r="B37" s="108">
        <v>144.31646609289965</v>
      </c>
      <c r="C37" s="108">
        <v>163.20290295515989</v>
      </c>
      <c r="D37" s="108">
        <v>172.18462142264772</v>
      </c>
      <c r="E37" s="108"/>
      <c r="F37" s="108"/>
      <c r="G37" s="108"/>
      <c r="H37" s="90">
        <f t="shared" si="0"/>
        <v>0.19310447438346184</v>
      </c>
      <c r="I37" s="79">
        <f t="shared" si="1"/>
        <v>27.868155329748078</v>
      </c>
      <c r="J37" s="79">
        <f t="shared" si="2"/>
        <v>8.9817184674878376</v>
      </c>
      <c r="K37" s="79">
        <f t="shared" si="3"/>
        <v>0</v>
      </c>
    </row>
    <row r="38" spans="1:11">
      <c r="A38" s="78" t="s">
        <v>36</v>
      </c>
      <c r="B38" s="108">
        <v>130.37199756606324</v>
      </c>
      <c r="C38" s="108">
        <v>144.89709247690658</v>
      </c>
      <c r="D38" s="108">
        <v>149.96818343589541</v>
      </c>
      <c r="E38" s="108"/>
      <c r="F38" s="108"/>
      <c r="G38" s="108"/>
      <c r="H38" s="90">
        <f t="shared" si="0"/>
        <v>0.15030977691280842</v>
      </c>
      <c r="I38" s="79">
        <f t="shared" si="1"/>
        <v>19.596185869832169</v>
      </c>
      <c r="J38" s="79">
        <f t="shared" si="2"/>
        <v>5.0710909589888331</v>
      </c>
      <c r="K38" s="79">
        <f t="shared" si="3"/>
        <v>0</v>
      </c>
    </row>
    <row r="39" spans="1:11">
      <c r="A39" s="78" t="s">
        <v>37</v>
      </c>
      <c r="B39" s="108">
        <v>122.03570047029211</v>
      </c>
      <c r="C39" s="108">
        <v>144.1415310428647</v>
      </c>
      <c r="D39" s="108">
        <v>148.24711207447612</v>
      </c>
      <c r="E39" s="108"/>
      <c r="F39" s="108"/>
      <c r="G39" s="108"/>
      <c r="H39" s="90">
        <f t="shared" si="0"/>
        <v>0.21478478431452777</v>
      </c>
      <c r="I39" s="79">
        <f t="shared" si="1"/>
        <v>26.211411604184008</v>
      </c>
      <c r="J39" s="79">
        <f t="shared" si="2"/>
        <v>4.1055810316114218</v>
      </c>
      <c r="K39" s="79">
        <f t="shared" si="3"/>
        <v>0</v>
      </c>
    </row>
    <row r="40" spans="1:11">
      <c r="A40" s="78" t="s">
        <v>38</v>
      </c>
      <c r="B40" s="108">
        <v>79.492568536130335</v>
      </c>
      <c r="C40" s="108">
        <v>100.61998551467603</v>
      </c>
      <c r="D40" s="108">
        <v>100.66803497616282</v>
      </c>
      <c r="E40" s="108"/>
      <c r="F40" s="108"/>
      <c r="G40" s="108"/>
      <c r="H40" s="90">
        <f t="shared" si="0"/>
        <v>0.26638296925086746</v>
      </c>
      <c r="I40" s="79">
        <f t="shared" si="1"/>
        <v>21.17546644003248</v>
      </c>
      <c r="J40" s="79">
        <f t="shared" si="2"/>
        <v>4.8049461486783684E-2</v>
      </c>
      <c r="K40" s="79">
        <f t="shared" si="3"/>
        <v>0</v>
      </c>
    </row>
    <row r="41" spans="1:11">
      <c r="A41" s="78" t="s">
        <v>39</v>
      </c>
      <c r="B41" s="108">
        <v>132.41094547628151</v>
      </c>
      <c r="C41" s="108">
        <v>165.92658429750381</v>
      </c>
      <c r="D41" s="108">
        <v>161.98562674423525</v>
      </c>
      <c r="E41" s="108"/>
      <c r="F41" s="108"/>
      <c r="G41" s="108"/>
      <c r="H41" s="90">
        <f t="shared" si="0"/>
        <v>0.22335526086286714</v>
      </c>
      <c r="I41" s="79">
        <f t="shared" si="1"/>
        <v>29.574681267953736</v>
      </c>
      <c r="J41" s="79">
        <f t="shared" si="2"/>
        <v>-3.9409575532685608</v>
      </c>
      <c r="K41" s="79">
        <f t="shared" si="3"/>
        <v>0</v>
      </c>
    </row>
    <row r="42" spans="1:11">
      <c r="A42" s="78" t="s">
        <v>40</v>
      </c>
      <c r="B42" s="108">
        <v>89.943969263667782</v>
      </c>
      <c r="C42" s="108">
        <v>109.14481891506775</v>
      </c>
      <c r="D42" s="108">
        <v>111.71248782360522</v>
      </c>
      <c r="E42" s="108"/>
      <c r="F42" s="108"/>
      <c r="G42" s="108"/>
      <c r="H42" s="90">
        <f t="shared" si="0"/>
        <v>0.24202310325135573</v>
      </c>
      <c r="I42" s="79">
        <f t="shared" si="1"/>
        <v>21.768518559937434</v>
      </c>
      <c r="J42" s="79">
        <f t="shared" si="2"/>
        <v>2.5676689085374704</v>
      </c>
      <c r="K42" s="79">
        <f t="shared" si="3"/>
        <v>0</v>
      </c>
    </row>
    <row r="43" spans="1:11">
      <c r="A43" s="78" t="s">
        <v>271</v>
      </c>
      <c r="B43" s="108">
        <v>100.81975165394289</v>
      </c>
      <c r="C43" s="108">
        <v>122.33706614781542</v>
      </c>
      <c r="D43" s="108">
        <v>120.64634776054771</v>
      </c>
      <c r="E43" s="108"/>
      <c r="F43" s="108"/>
      <c r="G43" s="108"/>
      <c r="H43" s="90">
        <f t="shared" si="0"/>
        <v>0.19665388757014896</v>
      </c>
      <c r="I43" s="79">
        <f t="shared" si="1"/>
        <v>19.826596106604825</v>
      </c>
      <c r="J43" s="79">
        <f t="shared" si="2"/>
        <v>-1.6907183872677081</v>
      </c>
      <c r="K43" s="79">
        <f t="shared" si="3"/>
        <v>0</v>
      </c>
    </row>
    <row r="44" spans="1:11">
      <c r="A44" s="78" t="s">
        <v>42</v>
      </c>
      <c r="B44" s="108">
        <v>107.37542666405139</v>
      </c>
      <c r="C44" s="108">
        <v>131.25733780710215</v>
      </c>
      <c r="D44" s="108">
        <v>131.75607658620618</v>
      </c>
      <c r="E44" s="108"/>
      <c r="F44" s="108"/>
      <c r="G44" s="108"/>
      <c r="H44" s="90">
        <f t="shared" si="0"/>
        <v>0.22705986536784842</v>
      </c>
      <c r="I44" s="79">
        <f t="shared" si="1"/>
        <v>24.380649922154788</v>
      </c>
      <c r="J44" s="79">
        <f t="shared" si="2"/>
        <v>0.49873877910403053</v>
      </c>
      <c r="K44" s="79">
        <f t="shared" si="3"/>
        <v>0</v>
      </c>
    </row>
    <row r="45" spans="1:11">
      <c r="A45" s="78" t="s">
        <v>272</v>
      </c>
      <c r="B45" s="108">
        <v>88.192571384901868</v>
      </c>
      <c r="C45" s="108">
        <v>107.09419865726119</v>
      </c>
      <c r="D45" s="108">
        <v>109.29756711376166</v>
      </c>
      <c r="E45" s="108"/>
      <c r="F45" s="108"/>
      <c r="G45" s="108"/>
      <c r="H45" s="90">
        <f t="shared" si="0"/>
        <v>0.23930582131175804</v>
      </c>
      <c r="I45" s="79">
        <f t="shared" si="1"/>
        <v>21.104995728859791</v>
      </c>
      <c r="J45" s="79">
        <f t="shared" si="2"/>
        <v>2.2033684565004705</v>
      </c>
      <c r="K45" s="79">
        <f t="shared" si="3"/>
        <v>0</v>
      </c>
    </row>
    <row r="46" spans="1:11">
      <c r="A46" s="78" t="s">
        <v>273</v>
      </c>
      <c r="B46" s="108">
        <v>89.116674672489083</v>
      </c>
      <c r="C46" s="108">
        <v>108.48156004383451</v>
      </c>
      <c r="D46" s="108">
        <v>109.60856940773958</v>
      </c>
      <c r="E46" s="108"/>
      <c r="F46" s="108"/>
      <c r="G46" s="108"/>
      <c r="H46" s="90">
        <f t="shared" si="0"/>
        <v>0.2299445621210604</v>
      </c>
      <c r="I46" s="79">
        <f t="shared" si="1"/>
        <v>20.491894735250497</v>
      </c>
      <c r="J46" s="79">
        <f t="shared" si="2"/>
        <v>1.1270093639050742</v>
      </c>
      <c r="K46" s="79">
        <f t="shared" si="3"/>
        <v>0</v>
      </c>
    </row>
    <row r="47" spans="1:11">
      <c r="A47" s="78" t="s">
        <v>45</v>
      </c>
      <c r="B47" s="108">
        <v>181.12113855729029</v>
      </c>
      <c r="C47" s="108">
        <v>224.2197714802017</v>
      </c>
      <c r="D47" s="108">
        <v>221.98759717306456</v>
      </c>
      <c r="E47" s="108"/>
      <c r="F47" s="108"/>
      <c r="G47" s="108"/>
      <c r="H47" s="90">
        <f t="shared" si="0"/>
        <v>0.22563053071161998</v>
      </c>
      <c r="I47" s="79">
        <f t="shared" si="1"/>
        <v>40.866458615774263</v>
      </c>
      <c r="J47" s="79">
        <f t="shared" si="2"/>
        <v>-2.2321743071371429</v>
      </c>
      <c r="K47" s="79">
        <f t="shared" si="3"/>
        <v>0</v>
      </c>
    </row>
    <row r="48" spans="1:11">
      <c r="A48" s="78" t="s">
        <v>46</v>
      </c>
      <c r="B48" s="108">
        <v>293.99129869064353</v>
      </c>
      <c r="C48" s="108">
        <v>445.05487755163892</v>
      </c>
      <c r="D48" s="108">
        <v>393.67199402705711</v>
      </c>
      <c r="E48" s="108"/>
      <c r="F48" s="108"/>
      <c r="G48" s="108"/>
      <c r="H48" s="90">
        <f t="shared" si="0"/>
        <v>0.33906001905622379</v>
      </c>
      <c r="I48" s="79">
        <f t="shared" si="1"/>
        <v>99.680695336413578</v>
      </c>
      <c r="J48" s="79">
        <f t="shared" si="2"/>
        <v>-51.382883524581814</v>
      </c>
      <c r="K48" s="79">
        <f t="shared" si="3"/>
        <v>0</v>
      </c>
    </row>
    <row r="49" spans="1:11">
      <c r="A49" s="78" t="s">
        <v>47</v>
      </c>
      <c r="B49" s="108">
        <v>119.90828449538235</v>
      </c>
      <c r="C49" s="108">
        <v>157.60362783342958</v>
      </c>
      <c r="D49" s="108">
        <v>149.90793881177714</v>
      </c>
      <c r="E49" s="108"/>
      <c r="F49" s="108"/>
      <c r="G49" s="108"/>
      <c r="H49" s="90">
        <f t="shared" si="0"/>
        <v>0.25018833721660055</v>
      </c>
      <c r="I49" s="79">
        <f t="shared" si="1"/>
        <v>29.999654316394796</v>
      </c>
      <c r="J49" s="79">
        <f t="shared" si="2"/>
        <v>-7.6956890216524414</v>
      </c>
      <c r="K49" s="79">
        <f t="shared" si="3"/>
        <v>0</v>
      </c>
    </row>
    <row r="50" spans="1:11">
      <c r="A50" s="78" t="s">
        <v>48</v>
      </c>
      <c r="B50" s="108">
        <v>107.56004103094037</v>
      </c>
      <c r="C50" s="108">
        <v>137.94348232674281</v>
      </c>
      <c r="D50" s="108">
        <v>134.91115062731069</v>
      </c>
      <c r="E50" s="108"/>
      <c r="F50" s="108"/>
      <c r="G50" s="108"/>
      <c r="H50" s="90">
        <f t="shared" si="0"/>
        <v>0.2542869018477093</v>
      </c>
      <c r="I50" s="79">
        <f t="shared" si="1"/>
        <v>27.351109596370321</v>
      </c>
      <c r="J50" s="79">
        <f t="shared" si="2"/>
        <v>-3.0323316994321203</v>
      </c>
      <c r="K50" s="79">
        <f t="shared" si="3"/>
        <v>0</v>
      </c>
    </row>
    <row r="51" spans="1:11">
      <c r="A51" s="78" t="s">
        <v>49</v>
      </c>
      <c r="B51" s="108">
        <v>98.36466612744232</v>
      </c>
      <c r="C51" s="108">
        <v>118.98740609017534</v>
      </c>
      <c r="D51" s="108">
        <v>121.53597111272477</v>
      </c>
      <c r="E51" s="108"/>
      <c r="F51" s="108"/>
      <c r="G51" s="108"/>
      <c r="H51" s="90">
        <f t="shared" si="0"/>
        <v>0.23556532947777664</v>
      </c>
      <c r="I51" s="79">
        <f t="shared" si="1"/>
        <v>23.171304985282447</v>
      </c>
      <c r="J51" s="79">
        <f t="shared" si="2"/>
        <v>2.5485650225494254</v>
      </c>
      <c r="K51" s="79">
        <f t="shared" si="3"/>
        <v>0</v>
      </c>
    </row>
    <row r="52" spans="1:11">
      <c r="A52" s="78" t="s">
        <v>50</v>
      </c>
      <c r="B52" s="108">
        <v>80.186744072099756</v>
      </c>
      <c r="C52" s="108">
        <v>97.471572891028302</v>
      </c>
      <c r="D52" s="108">
        <v>99.805955717261796</v>
      </c>
      <c r="E52" s="108"/>
      <c r="F52" s="108"/>
      <c r="G52" s="108"/>
      <c r="H52" s="90">
        <f t="shared" si="0"/>
        <v>0.24466901446355602</v>
      </c>
      <c r="I52" s="79">
        <f t="shared" si="1"/>
        <v>19.619211645162039</v>
      </c>
      <c r="J52" s="79">
        <f t="shared" si="2"/>
        <v>2.3343828262334938</v>
      </c>
      <c r="K52" s="79">
        <f t="shared" si="3"/>
        <v>0</v>
      </c>
    </row>
    <row r="53" spans="1:11">
      <c r="A53" s="78" t="s">
        <v>51</v>
      </c>
      <c r="B53" s="108">
        <v>132.4579849817552</v>
      </c>
      <c r="C53" s="108">
        <v>154.28322180067562</v>
      </c>
      <c r="D53" s="108">
        <v>155.4633460051524</v>
      </c>
      <c r="E53" s="108"/>
      <c r="F53" s="108"/>
      <c r="G53" s="108"/>
      <c r="H53" s="90">
        <f t="shared" si="0"/>
        <v>0.17368043932244601</v>
      </c>
      <c r="I53" s="79">
        <f t="shared" si="1"/>
        <v>23.005361023397199</v>
      </c>
      <c r="J53" s="79">
        <f t="shared" si="2"/>
        <v>1.1801242044767832</v>
      </c>
      <c r="K53" s="79">
        <f t="shared" si="3"/>
        <v>0</v>
      </c>
    </row>
    <row r="54" spans="1:11">
      <c r="A54" s="78" t="s">
        <v>52</v>
      </c>
      <c r="B54" s="108">
        <v>118.10869139657352</v>
      </c>
      <c r="C54" s="108">
        <v>143.51166852697915</v>
      </c>
      <c r="D54" s="108">
        <v>142.44476409882807</v>
      </c>
      <c r="E54" s="108"/>
      <c r="F54" s="108"/>
      <c r="G54" s="108"/>
      <c r="H54" s="90">
        <f t="shared" si="0"/>
        <v>0.2060481105538739</v>
      </c>
      <c r="I54" s="79">
        <f t="shared" si="1"/>
        <v>24.336072702254555</v>
      </c>
      <c r="J54" s="79">
        <f t="shared" si="2"/>
        <v>-1.0669044281510764</v>
      </c>
      <c r="K54" s="79">
        <f t="shared" si="3"/>
        <v>0</v>
      </c>
    </row>
    <row r="55" spans="1:11">
      <c r="A55" s="78" t="s">
        <v>53</v>
      </c>
      <c r="B55" s="108">
        <v>168.18886737997505</v>
      </c>
      <c r="C55" s="108">
        <v>192.3071330994249</v>
      </c>
      <c r="D55" s="108">
        <v>198.80216304093472</v>
      </c>
      <c r="E55" s="108"/>
      <c r="F55" s="108"/>
      <c r="G55" s="108"/>
      <c r="H55" s="90">
        <f t="shared" si="0"/>
        <v>0.18201737212367097</v>
      </c>
      <c r="I55" s="79">
        <f t="shared" si="1"/>
        <v>30.613295660959665</v>
      </c>
      <c r="J55" s="79">
        <f t="shared" si="2"/>
        <v>6.4950299415098129</v>
      </c>
      <c r="K55" s="79">
        <f t="shared" si="3"/>
        <v>0</v>
      </c>
    </row>
    <row r="56" spans="1:11">
      <c r="A56" s="78" t="s">
        <v>54</v>
      </c>
      <c r="B56" s="108">
        <v>180.01462072787845</v>
      </c>
      <c r="C56" s="108">
        <v>224.46785859569403</v>
      </c>
      <c r="D56" s="108">
        <v>221.57254768022364</v>
      </c>
      <c r="E56" s="108"/>
      <c r="F56" s="108"/>
      <c r="G56" s="108"/>
      <c r="H56" s="90">
        <f t="shared" si="0"/>
        <v>0.23085862017378461</v>
      </c>
      <c r="I56" s="79">
        <f t="shared" si="1"/>
        <v>41.557926952345184</v>
      </c>
      <c r="J56" s="79">
        <f t="shared" si="2"/>
        <v>-2.8953109154703895</v>
      </c>
      <c r="K56" s="79">
        <f t="shared" si="3"/>
        <v>0</v>
      </c>
    </row>
    <row r="57" spans="1:11">
      <c r="A57" s="78" t="s">
        <v>55</v>
      </c>
      <c r="B57" s="108">
        <v>206.72026691201276</v>
      </c>
      <c r="C57" s="108">
        <v>250.42243277816112</v>
      </c>
      <c r="D57" s="108">
        <v>252.80271955101662</v>
      </c>
      <c r="E57" s="108"/>
      <c r="F57" s="108"/>
      <c r="G57" s="108"/>
      <c r="H57" s="90">
        <f t="shared" si="0"/>
        <v>0.22292179343314283</v>
      </c>
      <c r="I57" s="79">
        <f t="shared" si="1"/>
        <v>46.082452639003861</v>
      </c>
      <c r="J57" s="79">
        <f t="shared" si="2"/>
        <v>2.3802867728554986</v>
      </c>
      <c r="K57" s="79">
        <f t="shared" si="3"/>
        <v>0</v>
      </c>
    </row>
    <row r="58" spans="1:11">
      <c r="A58" s="78" t="s">
        <v>56</v>
      </c>
      <c r="B58" s="108">
        <v>148.0583581237432</v>
      </c>
      <c r="C58" s="108">
        <v>152.88162236876613</v>
      </c>
      <c r="D58" s="108">
        <v>178.9807477692967</v>
      </c>
      <c r="E58" s="108"/>
      <c r="F58" s="108"/>
      <c r="G58" s="108"/>
      <c r="H58" s="90">
        <f t="shared" si="0"/>
        <v>0.20885271211578202</v>
      </c>
      <c r="I58" s="79">
        <f t="shared" si="1"/>
        <v>30.922389645553494</v>
      </c>
      <c r="J58" s="79">
        <f t="shared" si="2"/>
        <v>26.099125400530568</v>
      </c>
      <c r="K58" s="79">
        <f t="shared" si="3"/>
        <v>0</v>
      </c>
    </row>
    <row r="59" spans="1:11">
      <c r="A59" s="78" t="s">
        <v>57</v>
      </c>
      <c r="B59" s="108">
        <v>248.75960396167415</v>
      </c>
      <c r="C59" s="108">
        <v>305.28353955551768</v>
      </c>
      <c r="D59" s="108">
        <v>305.11825574060686</v>
      </c>
      <c r="E59" s="108"/>
      <c r="F59" s="108"/>
      <c r="G59" s="108"/>
      <c r="H59" s="90">
        <f t="shared" si="0"/>
        <v>0.22655869715733976</v>
      </c>
      <c r="I59" s="79">
        <f t="shared" si="1"/>
        <v>56.35865177893271</v>
      </c>
      <c r="J59" s="79">
        <f t="shared" si="2"/>
        <v>-0.165283814910822</v>
      </c>
      <c r="K59" s="79">
        <f t="shared" si="3"/>
        <v>0</v>
      </c>
    </row>
    <row r="60" spans="1:11">
      <c r="A60" s="78" t="s">
        <v>274</v>
      </c>
      <c r="B60" s="108">
        <v>177.16053347617279</v>
      </c>
      <c r="C60" s="108">
        <v>234.51766597027711</v>
      </c>
      <c r="D60" s="108">
        <v>221.69181339909323</v>
      </c>
      <c r="E60" s="108"/>
      <c r="F60" s="108"/>
      <c r="G60" s="108"/>
      <c r="H60" s="90">
        <f t="shared" si="0"/>
        <v>0.25136117536533431</v>
      </c>
      <c r="I60" s="79">
        <f t="shared" si="1"/>
        <v>44.531279922920447</v>
      </c>
      <c r="J60" s="79">
        <f t="shared" si="2"/>
        <v>-12.825852571183873</v>
      </c>
      <c r="K60" s="79">
        <f t="shared" si="3"/>
        <v>0</v>
      </c>
    </row>
    <row r="61" spans="1:11">
      <c r="A61" s="78" t="s">
        <v>59</v>
      </c>
      <c r="B61" s="108">
        <v>137.74050828610737</v>
      </c>
      <c r="C61" s="108">
        <v>172.69129691392391</v>
      </c>
      <c r="D61" s="108">
        <v>170.583037516145</v>
      </c>
      <c r="E61" s="108"/>
      <c r="F61" s="108"/>
      <c r="G61" s="108"/>
      <c r="H61" s="90">
        <f t="shared" si="0"/>
        <v>0.23843769446399055</v>
      </c>
      <c r="I61" s="79">
        <f t="shared" si="1"/>
        <v>32.842529230037627</v>
      </c>
      <c r="J61" s="79">
        <f t="shared" si="2"/>
        <v>-2.1082593977789088</v>
      </c>
      <c r="K61" s="79">
        <f t="shared" si="3"/>
        <v>0</v>
      </c>
    </row>
    <row r="62" spans="1:11">
      <c r="A62" s="78" t="s">
        <v>60</v>
      </c>
      <c r="B62" s="108">
        <v>89.356857683402396</v>
      </c>
      <c r="C62" s="108">
        <v>108.09036927673012</v>
      </c>
      <c r="D62" s="108">
        <v>109.41111663531125</v>
      </c>
      <c r="E62" s="108"/>
      <c r="F62" s="108"/>
      <c r="G62" s="108"/>
      <c r="H62" s="90">
        <f t="shared" si="0"/>
        <v>0.22442887397587877</v>
      </c>
      <c r="I62" s="79">
        <f t="shared" si="1"/>
        <v>20.054258951908849</v>
      </c>
      <c r="J62" s="79">
        <f t="shared" si="2"/>
        <v>1.32074735858113</v>
      </c>
      <c r="K62" s="79">
        <f t="shared" si="3"/>
        <v>0</v>
      </c>
    </row>
    <row r="63" spans="1:11">
      <c r="A63" s="78" t="s">
        <v>61</v>
      </c>
      <c r="B63" s="108">
        <v>89.349075375515326</v>
      </c>
      <c r="C63" s="108">
        <v>108.34872064480349</v>
      </c>
      <c r="D63" s="108">
        <v>109.22544304126347</v>
      </c>
      <c r="E63" s="108"/>
      <c r="F63" s="108"/>
      <c r="G63" s="108"/>
      <c r="H63" s="90">
        <f t="shared" si="0"/>
        <v>0.22245745221438459</v>
      </c>
      <c r="I63" s="79">
        <f t="shared" si="1"/>
        <v>19.876367665748148</v>
      </c>
      <c r="J63" s="79">
        <f t="shared" si="2"/>
        <v>0.87672239645998218</v>
      </c>
      <c r="K63" s="79">
        <f t="shared" si="3"/>
        <v>0</v>
      </c>
    </row>
    <row r="64" spans="1:11">
      <c r="A64" s="78" t="s">
        <v>62</v>
      </c>
      <c r="B64" s="108">
        <v>184.69591015199836</v>
      </c>
      <c r="C64" s="108">
        <v>220.45892182009246</v>
      </c>
      <c r="D64" s="108">
        <v>222.12339976457676</v>
      </c>
      <c r="E64" s="108"/>
      <c r="F64" s="108"/>
      <c r="G64" s="108"/>
      <c r="H64" s="90">
        <f t="shared" si="0"/>
        <v>0.2026438462106544</v>
      </c>
      <c r="I64" s="79">
        <f t="shared" si="1"/>
        <v>37.427489612578398</v>
      </c>
      <c r="J64" s="79">
        <f t="shared" si="2"/>
        <v>1.6644779444843039</v>
      </c>
      <c r="K64" s="79">
        <f t="shared" si="3"/>
        <v>0</v>
      </c>
    </row>
    <row r="65" spans="1:11">
      <c r="A65" s="78" t="s">
        <v>63</v>
      </c>
      <c r="B65" s="108">
        <v>139.61063711994848</v>
      </c>
      <c r="C65" s="108">
        <v>173.34860922653974</v>
      </c>
      <c r="D65" s="108">
        <v>173.90430173383194</v>
      </c>
      <c r="E65" s="108"/>
      <c r="F65" s="108"/>
      <c r="G65" s="108"/>
      <c r="H65" s="90">
        <f t="shared" si="0"/>
        <v>0.24563790640407701</v>
      </c>
      <c r="I65" s="79">
        <f t="shared" si="1"/>
        <v>34.293664613883465</v>
      </c>
      <c r="J65" s="79">
        <f t="shared" si="2"/>
        <v>0.55569250729220698</v>
      </c>
      <c r="K65" s="79">
        <f t="shared" si="3"/>
        <v>0</v>
      </c>
    </row>
    <row r="66" spans="1:11">
      <c r="A66" s="78" t="s">
        <v>64</v>
      </c>
      <c r="B66" s="108">
        <v>267.48769070624184</v>
      </c>
      <c r="C66" s="108">
        <v>295.61911561795995</v>
      </c>
      <c r="D66" s="108">
        <v>313.28694024818088</v>
      </c>
      <c r="E66" s="108"/>
      <c r="F66" s="108"/>
      <c r="G66" s="108"/>
      <c r="H66" s="90">
        <f t="shared" si="0"/>
        <v>0.17122002668988731</v>
      </c>
      <c r="I66" s="79">
        <f t="shared" si="1"/>
        <v>45.799249541939048</v>
      </c>
      <c r="J66" s="79">
        <f t="shared" si="2"/>
        <v>17.667824630220935</v>
      </c>
      <c r="K66" s="79">
        <f t="shared" si="3"/>
        <v>0</v>
      </c>
    </row>
    <row r="67" spans="1:11">
      <c r="A67" s="78" t="s">
        <v>65</v>
      </c>
      <c r="B67" s="108">
        <v>115.82816207296861</v>
      </c>
      <c r="C67" s="108">
        <v>138.64641290610192</v>
      </c>
      <c r="D67" s="108">
        <v>138.04586271839887</v>
      </c>
      <c r="E67" s="108"/>
      <c r="F67" s="108"/>
      <c r="G67" s="108"/>
      <c r="H67" s="90">
        <f t="shared" si="0"/>
        <v>0.19181605101731394</v>
      </c>
      <c r="I67" s="79">
        <f t="shared" si="1"/>
        <v>22.217700645430256</v>
      </c>
      <c r="J67" s="79">
        <f t="shared" si="2"/>
        <v>-0.60055018770304969</v>
      </c>
      <c r="K67" s="79">
        <f t="shared" si="3"/>
        <v>0</v>
      </c>
    </row>
    <row r="68" spans="1:11">
      <c r="A68" s="78" t="s">
        <v>66</v>
      </c>
      <c r="B68" s="108">
        <v>103.1946219486718</v>
      </c>
      <c r="C68" s="108">
        <v>123.05809079210469</v>
      </c>
      <c r="D68" s="108">
        <v>126.42452060918922</v>
      </c>
      <c r="E68" s="108"/>
      <c r="F68" s="108"/>
      <c r="G68" s="108"/>
      <c r="H68" s="90">
        <f t="shared" ref="H68:H92" si="4">(D68-B68)/B68</f>
        <v>0.22510764826554422</v>
      </c>
      <c r="I68" s="79">
        <f t="shared" ref="I68:I92" si="5">D68-B68</f>
        <v>23.229898660517421</v>
      </c>
      <c r="J68" s="79">
        <f t="shared" ref="J68:J92" si="6">D68-C68</f>
        <v>3.3664298170845228</v>
      </c>
      <c r="K68" s="79">
        <f t="shared" ref="K68:K92" si="7">G68-F68</f>
        <v>0</v>
      </c>
    </row>
    <row r="69" spans="1:11">
      <c r="A69" s="78" t="s">
        <v>67</v>
      </c>
      <c r="B69" s="108">
        <v>106.42015206812653</v>
      </c>
      <c r="C69" s="108">
        <v>120.62633731040913</v>
      </c>
      <c r="D69" s="108">
        <v>129.26010959906981</v>
      </c>
      <c r="E69" s="108"/>
      <c r="F69" s="108"/>
      <c r="G69" s="108"/>
      <c r="H69" s="90">
        <f t="shared" si="4"/>
        <v>0.21462060603260483</v>
      </c>
      <c r="I69" s="79">
        <f t="shared" si="5"/>
        <v>22.839957530943281</v>
      </c>
      <c r="J69" s="79">
        <f t="shared" si="6"/>
        <v>8.6337722886606798</v>
      </c>
      <c r="K69" s="79">
        <f t="shared" si="7"/>
        <v>0</v>
      </c>
    </row>
    <row r="70" spans="1:11">
      <c r="A70" s="78" t="s">
        <v>68</v>
      </c>
      <c r="B70" s="108">
        <v>121.17161181008275</v>
      </c>
      <c r="C70" s="108">
        <v>152.11026830554331</v>
      </c>
      <c r="D70" s="108">
        <v>148.3084975941608</v>
      </c>
      <c r="E70" s="108"/>
      <c r="F70" s="108"/>
      <c r="G70" s="108"/>
      <c r="H70" s="90">
        <f t="shared" si="4"/>
        <v>0.22395415377168379</v>
      </c>
      <c r="I70" s="79">
        <f t="shared" si="5"/>
        <v>27.136885784078046</v>
      </c>
      <c r="J70" s="79">
        <f t="shared" si="6"/>
        <v>-3.8017707113825168</v>
      </c>
      <c r="K70" s="79">
        <f t="shared" si="7"/>
        <v>0</v>
      </c>
    </row>
    <row r="71" spans="1:11">
      <c r="A71" s="78" t="s">
        <v>69</v>
      </c>
      <c r="B71" s="108">
        <v>107.07259284748417</v>
      </c>
      <c r="C71" s="108">
        <v>128.41236260861413</v>
      </c>
      <c r="D71" s="108">
        <v>128.70557237021782</v>
      </c>
      <c r="E71" s="108"/>
      <c r="F71" s="108"/>
      <c r="G71" s="108"/>
      <c r="H71" s="90">
        <f t="shared" si="4"/>
        <v>0.20204030693034578</v>
      </c>
      <c r="I71" s="79">
        <f t="shared" si="5"/>
        <v>21.632979522733649</v>
      </c>
      <c r="J71" s="79">
        <f t="shared" si="6"/>
        <v>0.29320976160369128</v>
      </c>
      <c r="K71" s="79">
        <f t="shared" si="7"/>
        <v>0</v>
      </c>
    </row>
    <row r="72" spans="1:11">
      <c r="A72" s="78" t="s">
        <v>70</v>
      </c>
      <c r="B72" s="108">
        <v>108.60599556295062</v>
      </c>
      <c r="C72" s="108">
        <v>131.49808671939306</v>
      </c>
      <c r="D72" s="108">
        <v>134.91824787015099</v>
      </c>
      <c r="E72" s="108"/>
      <c r="F72" s="108"/>
      <c r="G72" s="108"/>
      <c r="H72" s="90">
        <f t="shared" si="4"/>
        <v>0.24227255752145985</v>
      </c>
      <c r="I72" s="79">
        <f t="shared" si="5"/>
        <v>26.312252307200367</v>
      </c>
      <c r="J72" s="79">
        <f t="shared" si="6"/>
        <v>3.4201611507579344</v>
      </c>
      <c r="K72" s="79">
        <f t="shared" si="7"/>
        <v>0</v>
      </c>
    </row>
    <row r="73" spans="1:11">
      <c r="A73" s="78" t="s">
        <v>275</v>
      </c>
      <c r="B73" s="108">
        <v>109.51766106580529</v>
      </c>
      <c r="C73" s="108">
        <v>118.20599395888475</v>
      </c>
      <c r="D73" s="108">
        <v>130.53770700288513</v>
      </c>
      <c r="E73" s="108"/>
      <c r="F73" s="108"/>
      <c r="G73" s="108"/>
      <c r="H73" s="90">
        <f t="shared" si="4"/>
        <v>0.1919329333051556</v>
      </c>
      <c r="I73" s="79">
        <f t="shared" si="5"/>
        <v>21.020045937079843</v>
      </c>
      <c r="J73" s="79">
        <f t="shared" si="6"/>
        <v>12.331713044000381</v>
      </c>
      <c r="K73" s="79">
        <f t="shared" si="7"/>
        <v>0</v>
      </c>
    </row>
    <row r="74" spans="1:11">
      <c r="A74" s="78" t="s">
        <v>276</v>
      </c>
      <c r="B74" s="108">
        <v>101.63597981655751</v>
      </c>
      <c r="C74" s="108">
        <v>107.95492071386455</v>
      </c>
      <c r="D74" s="108">
        <v>118.32357342032515</v>
      </c>
      <c r="E74" s="108"/>
      <c r="F74" s="108"/>
      <c r="G74" s="108"/>
      <c r="H74" s="90">
        <f t="shared" si="4"/>
        <v>0.16418982366172913</v>
      </c>
      <c r="I74" s="79">
        <f t="shared" si="5"/>
        <v>16.687593603767638</v>
      </c>
      <c r="J74" s="79">
        <f t="shared" si="6"/>
        <v>10.368652706460594</v>
      </c>
      <c r="K74" s="79">
        <f t="shared" si="7"/>
        <v>0</v>
      </c>
    </row>
    <row r="75" spans="1:11">
      <c r="A75" s="78" t="s">
        <v>73</v>
      </c>
      <c r="B75" s="108">
        <v>133.69849067156102</v>
      </c>
      <c r="C75" s="108">
        <v>158.68707385708527</v>
      </c>
      <c r="D75" s="108">
        <v>162.25225255852882</v>
      </c>
      <c r="E75" s="108"/>
      <c r="F75" s="108"/>
      <c r="G75" s="108"/>
      <c r="H75" s="90">
        <f t="shared" si="4"/>
        <v>0.21356831886092092</v>
      </c>
      <c r="I75" s="79">
        <f t="shared" si="5"/>
        <v>28.553761886967806</v>
      </c>
      <c r="J75" s="79">
        <f t="shared" si="6"/>
        <v>3.565178701443557</v>
      </c>
      <c r="K75" s="79">
        <f t="shared" si="7"/>
        <v>0</v>
      </c>
    </row>
    <row r="76" spans="1:11">
      <c r="A76" s="78" t="s">
        <v>74</v>
      </c>
      <c r="B76" s="108">
        <v>117.23056281970592</v>
      </c>
      <c r="C76" s="108">
        <v>127.64568198463337</v>
      </c>
      <c r="D76" s="108">
        <v>133.23046761854974</v>
      </c>
      <c r="E76" s="108"/>
      <c r="F76" s="108"/>
      <c r="G76" s="108"/>
      <c r="H76" s="90">
        <f t="shared" si="4"/>
        <v>0.13648236785701334</v>
      </c>
      <c r="I76" s="79">
        <f t="shared" si="5"/>
        <v>15.999904798843815</v>
      </c>
      <c r="J76" s="79">
        <f t="shared" si="6"/>
        <v>5.5847856339163684</v>
      </c>
      <c r="K76" s="79">
        <f t="shared" si="7"/>
        <v>0</v>
      </c>
    </row>
    <row r="77" spans="1:11">
      <c r="A77" s="78" t="s">
        <v>75</v>
      </c>
      <c r="B77" s="108">
        <v>111.25644207646532</v>
      </c>
      <c r="C77" s="108">
        <v>134.59832365961347</v>
      </c>
      <c r="D77" s="108">
        <v>136.05386620099733</v>
      </c>
      <c r="E77" s="108"/>
      <c r="F77" s="108"/>
      <c r="G77" s="108"/>
      <c r="H77" s="90">
        <f t="shared" si="4"/>
        <v>0.22288528791428563</v>
      </c>
      <c r="I77" s="79">
        <f t="shared" si="5"/>
        <v>24.797424124532014</v>
      </c>
      <c r="J77" s="79">
        <f t="shared" si="6"/>
        <v>1.4555425413838634</v>
      </c>
      <c r="K77" s="79">
        <f t="shared" si="7"/>
        <v>0</v>
      </c>
    </row>
    <row r="78" spans="1:11">
      <c r="A78" s="78" t="s">
        <v>76</v>
      </c>
      <c r="B78" s="108">
        <v>114.70456915021416</v>
      </c>
      <c r="C78" s="108">
        <v>128.80714963071782</v>
      </c>
      <c r="D78" s="108">
        <v>133.12789571968537</v>
      </c>
      <c r="E78" s="108"/>
      <c r="F78" s="108"/>
      <c r="G78" s="108"/>
      <c r="H78" s="90">
        <f t="shared" si="4"/>
        <v>0.16061545504211344</v>
      </c>
      <c r="I78" s="79">
        <f t="shared" si="5"/>
        <v>18.423326569471214</v>
      </c>
      <c r="J78" s="79">
        <f t="shared" si="6"/>
        <v>4.3207460889675531</v>
      </c>
      <c r="K78" s="79">
        <f t="shared" si="7"/>
        <v>0</v>
      </c>
    </row>
    <row r="79" spans="1:11">
      <c r="A79" s="78" t="s">
        <v>77</v>
      </c>
      <c r="B79" s="108">
        <v>127.60285611714453</v>
      </c>
      <c r="C79" s="108">
        <v>123.82497843815928</v>
      </c>
      <c r="D79" s="108">
        <v>151.31236833672168</v>
      </c>
      <c r="E79" s="108"/>
      <c r="F79" s="108"/>
      <c r="G79" s="108"/>
      <c r="H79" s="90">
        <f t="shared" si="4"/>
        <v>0.18580706530432883</v>
      </c>
      <c r="I79" s="79">
        <f t="shared" si="5"/>
        <v>23.709512219577149</v>
      </c>
      <c r="J79" s="79">
        <f t="shared" si="6"/>
        <v>27.487389898562398</v>
      </c>
      <c r="K79" s="79">
        <f t="shared" si="7"/>
        <v>0</v>
      </c>
    </row>
    <row r="80" spans="1:11">
      <c r="A80" s="78" t="s">
        <v>78</v>
      </c>
      <c r="B80" s="108">
        <v>95.323077885605414</v>
      </c>
      <c r="C80" s="108">
        <v>113.4757455317657</v>
      </c>
      <c r="D80" s="108">
        <v>116.59678043615143</v>
      </c>
      <c r="E80" s="108"/>
      <c r="F80" s="108"/>
      <c r="G80" s="108"/>
      <c r="H80" s="90">
        <f t="shared" si="4"/>
        <v>0.22317473399333582</v>
      </c>
      <c r="I80" s="79">
        <f t="shared" si="5"/>
        <v>21.27370255054602</v>
      </c>
      <c r="J80" s="79">
        <f t="shared" si="6"/>
        <v>3.1210349043857377</v>
      </c>
      <c r="K80" s="79">
        <f t="shared" si="7"/>
        <v>0</v>
      </c>
    </row>
    <row r="81" spans="1:11">
      <c r="A81" s="78" t="s">
        <v>79</v>
      </c>
      <c r="B81" s="108">
        <v>122.4879714280477</v>
      </c>
      <c r="C81" s="108">
        <v>149.39667727427766</v>
      </c>
      <c r="D81" s="108">
        <v>159.25350302072124</v>
      </c>
      <c r="E81" s="108"/>
      <c r="F81" s="108"/>
      <c r="G81" s="108"/>
      <c r="H81" s="90">
        <f t="shared" si="4"/>
        <v>0.30015626158255443</v>
      </c>
      <c r="I81" s="79">
        <f t="shared" si="5"/>
        <v>36.76553159267354</v>
      </c>
      <c r="J81" s="79">
        <f t="shared" si="6"/>
        <v>9.856825746443576</v>
      </c>
      <c r="K81" s="79">
        <f t="shared" si="7"/>
        <v>0</v>
      </c>
    </row>
    <row r="82" spans="1:11">
      <c r="A82" s="78" t="s">
        <v>80</v>
      </c>
      <c r="B82" s="108">
        <v>138.70486747577567</v>
      </c>
      <c r="C82" s="108">
        <v>140.5541376870614</v>
      </c>
      <c r="D82" s="108">
        <v>156.737268037723</v>
      </c>
      <c r="E82" s="108"/>
      <c r="F82" s="108"/>
      <c r="G82" s="108"/>
      <c r="H82" s="90">
        <f t="shared" si="4"/>
        <v>0.13000553542287638</v>
      </c>
      <c r="I82" s="79">
        <f t="shared" si="5"/>
        <v>18.032400561947327</v>
      </c>
      <c r="J82" s="79">
        <f t="shared" si="6"/>
        <v>16.1831303506616</v>
      </c>
      <c r="K82" s="79">
        <f t="shared" si="7"/>
        <v>0</v>
      </c>
    </row>
    <row r="83" spans="1:11">
      <c r="A83" s="78" t="s">
        <v>81</v>
      </c>
      <c r="B83" s="108">
        <v>75.515232741999654</v>
      </c>
      <c r="C83" s="108">
        <v>93.571624372792897</v>
      </c>
      <c r="D83" s="108">
        <v>95.95700920263198</v>
      </c>
      <c r="E83" s="108"/>
      <c r="F83" s="108"/>
      <c r="G83" s="108"/>
      <c r="H83" s="90">
        <f t="shared" si="4"/>
        <v>0.27069739069033061</v>
      </c>
      <c r="I83" s="79">
        <f t="shared" si="5"/>
        <v>20.441776460632326</v>
      </c>
      <c r="J83" s="79">
        <f t="shared" si="6"/>
        <v>2.385384829839083</v>
      </c>
      <c r="K83" s="79">
        <f t="shared" si="7"/>
        <v>0</v>
      </c>
    </row>
    <row r="84" spans="1:11">
      <c r="A84" s="78" t="s">
        <v>82</v>
      </c>
      <c r="B84" s="108">
        <v>114.07219466890515</v>
      </c>
      <c r="C84" s="108">
        <v>132.63134448626636</v>
      </c>
      <c r="D84" s="108">
        <v>140.06367495514823</v>
      </c>
      <c r="E84" s="108"/>
      <c r="F84" s="108"/>
      <c r="G84" s="108"/>
      <c r="H84" s="90">
        <f t="shared" si="4"/>
        <v>0.22785114603680076</v>
      </c>
      <c r="I84" s="79">
        <f t="shared" si="5"/>
        <v>25.991480286243075</v>
      </c>
      <c r="J84" s="79">
        <f t="shared" si="6"/>
        <v>7.4323304688818723</v>
      </c>
      <c r="K84" s="79">
        <f t="shared" si="7"/>
        <v>0</v>
      </c>
    </row>
    <row r="85" spans="1:11">
      <c r="A85" s="78" t="s">
        <v>83</v>
      </c>
      <c r="B85" s="108">
        <v>130.61823520738218</v>
      </c>
      <c r="C85" s="108">
        <v>155.9286199735333</v>
      </c>
      <c r="D85" s="108">
        <v>159.28582696898715</v>
      </c>
      <c r="E85" s="108"/>
      <c r="F85" s="108"/>
      <c r="G85" s="108"/>
      <c r="H85" s="90">
        <f t="shared" si="4"/>
        <v>0.21947618352130938</v>
      </c>
      <c r="I85" s="79">
        <f t="shared" si="5"/>
        <v>28.667591761604967</v>
      </c>
      <c r="J85" s="79">
        <f t="shared" si="6"/>
        <v>3.3572069954538506</v>
      </c>
      <c r="K85" s="79">
        <f t="shared" si="7"/>
        <v>0</v>
      </c>
    </row>
    <row r="86" spans="1:11">
      <c r="A86" s="78" t="s">
        <v>277</v>
      </c>
      <c r="B86" s="108">
        <v>97.889966707061006</v>
      </c>
      <c r="C86" s="108">
        <v>118.445463152789</v>
      </c>
      <c r="D86" s="108">
        <v>119.43008770318551</v>
      </c>
      <c r="E86" s="108"/>
      <c r="F86" s="108"/>
      <c r="G86" s="108"/>
      <c r="H86" s="90">
        <f t="shared" si="4"/>
        <v>0.22004421618186909</v>
      </c>
      <c r="I86" s="79">
        <f t="shared" si="5"/>
        <v>21.5401209961245</v>
      </c>
      <c r="J86" s="79">
        <f t="shared" si="6"/>
        <v>0.98462455039650365</v>
      </c>
      <c r="K86" s="79">
        <f t="shared" si="7"/>
        <v>0</v>
      </c>
    </row>
    <row r="87" spans="1:11">
      <c r="A87" s="78" t="s">
        <v>85</v>
      </c>
      <c r="B87" s="108">
        <v>78.71607058641591</v>
      </c>
      <c r="C87" s="108">
        <v>96.165016806848953</v>
      </c>
      <c r="D87" s="108">
        <v>97.704338993887546</v>
      </c>
      <c r="E87" s="108"/>
      <c r="F87" s="108"/>
      <c r="G87" s="108"/>
      <c r="H87" s="90">
        <f t="shared" si="4"/>
        <v>0.24122480029825646</v>
      </c>
      <c r="I87" s="79">
        <f t="shared" si="5"/>
        <v>18.988268407471637</v>
      </c>
      <c r="J87" s="79">
        <f t="shared" si="6"/>
        <v>1.5393221870385929</v>
      </c>
      <c r="K87" s="79">
        <f t="shared" si="7"/>
        <v>0</v>
      </c>
    </row>
    <row r="88" spans="1:11">
      <c r="A88" s="78" t="s">
        <v>86</v>
      </c>
      <c r="B88" s="108">
        <v>71.759777021323188</v>
      </c>
      <c r="C88" s="108">
        <v>90.260249297817737</v>
      </c>
      <c r="D88" s="108">
        <v>90.571451524850403</v>
      </c>
      <c r="E88" s="108"/>
      <c r="F88" s="108"/>
      <c r="G88" s="108"/>
      <c r="H88" s="90">
        <f t="shared" si="4"/>
        <v>0.2621478951632944</v>
      </c>
      <c r="I88" s="79">
        <f t="shared" si="5"/>
        <v>18.811674503527215</v>
      </c>
      <c r="J88" s="79">
        <f t="shared" si="6"/>
        <v>0.3112022270326662</v>
      </c>
      <c r="K88" s="79">
        <f t="shared" si="7"/>
        <v>0</v>
      </c>
    </row>
    <row r="89" spans="1:11">
      <c r="A89" s="78" t="s">
        <v>87</v>
      </c>
      <c r="B89" s="108">
        <v>75.014426645985992</v>
      </c>
      <c r="C89" s="108">
        <v>93.201595415622052</v>
      </c>
      <c r="D89" s="108">
        <v>94.103228937980248</v>
      </c>
      <c r="E89" s="108"/>
      <c r="F89" s="108"/>
      <c r="G89" s="108"/>
      <c r="H89" s="90">
        <f t="shared" si="4"/>
        <v>0.25446841554998001</v>
      </c>
      <c r="I89" s="79">
        <f t="shared" si="5"/>
        <v>19.088802291994256</v>
      </c>
      <c r="J89" s="79">
        <f t="shared" si="6"/>
        <v>0.90163352235819616</v>
      </c>
      <c r="K89" s="79">
        <f t="shared" si="7"/>
        <v>0</v>
      </c>
    </row>
    <row r="90" spans="1:11">
      <c r="A90" s="78" t="s">
        <v>278</v>
      </c>
      <c r="B90" s="108">
        <v>198.26204799921715</v>
      </c>
      <c r="C90" s="108">
        <v>268.34169635290732</v>
      </c>
      <c r="D90" s="108">
        <v>268.92903564853293</v>
      </c>
      <c r="E90" s="108"/>
      <c r="F90" s="108"/>
      <c r="G90" s="108"/>
      <c r="H90" s="90">
        <f t="shared" si="4"/>
        <v>0.3564322489475889</v>
      </c>
      <c r="I90" s="79">
        <f t="shared" si="5"/>
        <v>70.666987649315786</v>
      </c>
      <c r="J90" s="79">
        <f t="shared" si="6"/>
        <v>0.58733929562561116</v>
      </c>
      <c r="K90" s="79">
        <f t="shared" si="7"/>
        <v>0</v>
      </c>
    </row>
    <row r="91" spans="1:11" s="157" customFormat="1">
      <c r="A91" s="99" t="s">
        <v>285</v>
      </c>
      <c r="B91" s="108">
        <v>68.56</v>
      </c>
      <c r="C91" s="108">
        <v>86.206412685084658</v>
      </c>
      <c r="D91" s="108">
        <v>89.994154928137732</v>
      </c>
      <c r="E91" s="108"/>
      <c r="F91" s="108"/>
      <c r="G91" s="108"/>
      <c r="H91" s="90">
        <f t="shared" si="4"/>
        <v>0.31263353162394586</v>
      </c>
      <c r="I91" s="79">
        <f t="shared" si="5"/>
        <v>21.43415492813773</v>
      </c>
      <c r="J91" s="79">
        <f t="shared" si="6"/>
        <v>3.7877422430530743</v>
      </c>
      <c r="K91" s="79">
        <f t="shared" si="7"/>
        <v>0</v>
      </c>
    </row>
    <row r="92" spans="1:11" s="116" customFormat="1">
      <c r="A92" s="78" t="s">
        <v>173</v>
      </c>
      <c r="B92" s="117">
        <v>108.16620355122267</v>
      </c>
      <c r="C92" s="165">
        <v>130.9277230823709</v>
      </c>
      <c r="D92" s="165">
        <v>130.9277230823709</v>
      </c>
      <c r="E92" s="165"/>
      <c r="F92" s="165"/>
      <c r="G92" s="165"/>
      <c r="H92" s="114">
        <f t="shared" si="4"/>
        <v>0.21043097366701424</v>
      </c>
      <c r="I92" s="79">
        <f t="shared" si="5"/>
        <v>22.761519531148238</v>
      </c>
      <c r="J92" s="115">
        <f t="shared" si="6"/>
        <v>0</v>
      </c>
      <c r="K92" s="79">
        <f t="shared" si="7"/>
        <v>0</v>
      </c>
    </row>
    <row r="93" spans="1:11">
      <c r="D93" s="144" t="s">
        <v>284</v>
      </c>
    </row>
    <row r="94" spans="1:11">
      <c r="F94" s="169"/>
      <c r="G94" s="169"/>
    </row>
    <row r="95" spans="1:11">
      <c r="B95" s="147"/>
      <c r="C95" s="143"/>
      <c r="D95" s="145"/>
      <c r="E95" s="147"/>
      <c r="F95" s="147"/>
      <c r="G95" s="147"/>
    </row>
  </sheetData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87"/>
  <sheetViews>
    <sheetView zoomScale="60" zoomScaleNormal="60" workbookViewId="0">
      <selection activeCell="P72" sqref="P72"/>
    </sheetView>
  </sheetViews>
  <sheetFormatPr defaultRowHeight="15"/>
  <cols>
    <col min="1" max="1" width="16.140625" customWidth="1"/>
    <col min="2" max="2" width="9.140625" style="149"/>
    <col min="3" max="3" width="9.140625" style="148"/>
    <col min="4" max="4" width="15.140625" style="149" customWidth="1"/>
    <col min="5" max="6" width="8.7109375" style="157"/>
    <col min="7" max="7" width="13.42578125" style="157" customWidth="1"/>
    <col min="8" max="8" width="30.5703125" customWidth="1"/>
    <col min="9" max="9" width="30" customWidth="1"/>
    <col min="10" max="10" width="33.42578125" customWidth="1"/>
    <col min="11" max="11" width="33.42578125" style="157" customWidth="1"/>
  </cols>
  <sheetData>
    <row r="1" spans="1:11" s="157" customFormat="1" ht="15.75" thickBot="1">
      <c r="B1" s="186" t="s">
        <v>281</v>
      </c>
      <c r="C1" s="186"/>
      <c r="D1" s="187"/>
      <c r="E1" s="188" t="s">
        <v>280</v>
      </c>
      <c r="F1" s="186"/>
      <c r="G1" s="187"/>
    </row>
    <row r="2" spans="1:11" ht="49.5" customHeight="1">
      <c r="A2" s="93" t="s">
        <v>174</v>
      </c>
      <c r="B2" s="93">
        <v>43221</v>
      </c>
      <c r="C2" s="93">
        <v>43556</v>
      </c>
      <c r="D2" s="93">
        <v>43586</v>
      </c>
      <c r="E2" s="93">
        <v>43221</v>
      </c>
      <c r="F2" s="93">
        <v>43556</v>
      </c>
      <c r="G2" s="93">
        <v>43586</v>
      </c>
      <c r="H2" s="92" t="s">
        <v>333</v>
      </c>
      <c r="I2" s="92" t="s">
        <v>337</v>
      </c>
      <c r="J2" s="92" t="s">
        <v>335</v>
      </c>
      <c r="K2" s="161" t="s">
        <v>338</v>
      </c>
    </row>
    <row r="3" spans="1:11">
      <c r="A3" s="80" t="s">
        <v>175</v>
      </c>
      <c r="B3" s="105">
        <v>98.064859906154553</v>
      </c>
      <c r="C3" s="105">
        <v>119.274119648447</v>
      </c>
      <c r="D3" s="105">
        <v>121.70183847154526</v>
      </c>
      <c r="E3" s="105"/>
      <c r="F3" s="105"/>
      <c r="G3" s="105"/>
      <c r="H3" s="90">
        <f>(D3-B3)/B3</f>
        <v>0.24103413381725791</v>
      </c>
      <c r="I3" s="81">
        <f>(D3-B3)</f>
        <v>23.636978565390706</v>
      </c>
      <c r="J3" s="81">
        <f>(D3-C3)</f>
        <v>2.4277188230982603</v>
      </c>
      <c r="K3" s="81">
        <f>G3-F3</f>
        <v>0</v>
      </c>
    </row>
    <row r="4" spans="1:11">
      <c r="A4" s="71" t="s">
        <v>176</v>
      </c>
      <c r="B4" s="106">
        <v>89.479654708301723</v>
      </c>
      <c r="C4" s="106">
        <v>110.02893950055234</v>
      </c>
      <c r="D4" s="106">
        <v>113.51369595642814</v>
      </c>
      <c r="E4" s="106"/>
      <c r="F4" s="106"/>
      <c r="G4" s="106"/>
      <c r="H4" s="90">
        <f t="shared" ref="H4:H67" si="0">(D4-B4)/B4</f>
        <v>0.26859783183647656</v>
      </c>
      <c r="I4" s="81">
        <f t="shared" ref="I4:I67" si="1">(D4-B4)</f>
        <v>24.034041248126414</v>
      </c>
      <c r="J4" s="81">
        <f t="shared" ref="J4:J67" si="2">(D4-C4)</f>
        <v>3.4847564558757966</v>
      </c>
      <c r="K4" s="81">
        <f t="shared" ref="K4:K67" si="3">G4-F4</f>
        <v>0</v>
      </c>
    </row>
    <row r="5" spans="1:11">
      <c r="A5" s="71" t="s">
        <v>177</v>
      </c>
      <c r="B5" s="106">
        <v>92.020741071012267</v>
      </c>
      <c r="C5" s="106">
        <v>108.22702723887909</v>
      </c>
      <c r="D5" s="106">
        <v>111.93211293048167</v>
      </c>
      <c r="E5" s="106"/>
      <c r="F5" s="106"/>
      <c r="G5" s="106"/>
      <c r="H5" s="90">
        <f t="shared" si="0"/>
        <v>0.2163791730834228</v>
      </c>
      <c r="I5" s="81">
        <f t="shared" si="1"/>
        <v>19.911371859469398</v>
      </c>
      <c r="J5" s="81">
        <f t="shared" si="2"/>
        <v>3.7050856916025765</v>
      </c>
      <c r="K5" s="81">
        <f t="shared" si="3"/>
        <v>0</v>
      </c>
    </row>
    <row r="6" spans="1:11">
      <c r="A6" s="71" t="s">
        <v>178</v>
      </c>
      <c r="B6" s="106">
        <v>99.663826144496753</v>
      </c>
      <c r="C6" s="106">
        <v>120.5230298287144</v>
      </c>
      <c r="D6" s="106">
        <v>126.24208487830478</v>
      </c>
      <c r="E6" s="106"/>
      <c r="F6" s="106"/>
      <c r="G6" s="106"/>
      <c r="H6" s="90">
        <f t="shared" si="0"/>
        <v>0.26667909272591805</v>
      </c>
      <c r="I6" s="81">
        <f t="shared" si="1"/>
        <v>26.578258733808028</v>
      </c>
      <c r="J6" s="81">
        <f t="shared" si="2"/>
        <v>5.7190550495903807</v>
      </c>
      <c r="K6" s="81">
        <f t="shared" si="3"/>
        <v>0</v>
      </c>
    </row>
    <row r="7" spans="1:11">
      <c r="A7" s="71" t="s">
        <v>180</v>
      </c>
      <c r="B7" s="106">
        <v>94.13613606523883</v>
      </c>
      <c r="C7" s="106">
        <v>109.74165861495457</v>
      </c>
      <c r="D7" s="106">
        <v>115.23790451564277</v>
      </c>
      <c r="E7" s="106"/>
      <c r="F7" s="106"/>
      <c r="G7" s="106"/>
      <c r="H7" s="90">
        <f t="shared" si="0"/>
        <v>0.22416225407615897</v>
      </c>
      <c r="I7" s="81">
        <f t="shared" si="1"/>
        <v>21.101768450403938</v>
      </c>
      <c r="J7" s="81">
        <f t="shared" si="2"/>
        <v>5.4962459006881943</v>
      </c>
      <c r="K7" s="81">
        <f t="shared" si="3"/>
        <v>0</v>
      </c>
    </row>
    <row r="8" spans="1:11">
      <c r="A8" s="71" t="s">
        <v>181</v>
      </c>
      <c r="B8" s="106">
        <v>119.46890809832773</v>
      </c>
      <c r="C8" s="106">
        <v>144.47886319677147</v>
      </c>
      <c r="D8" s="106">
        <v>147.50879416110334</v>
      </c>
      <c r="E8" s="106"/>
      <c r="F8" s="106"/>
      <c r="G8" s="106"/>
      <c r="H8" s="90">
        <f t="shared" si="0"/>
        <v>0.23470446419161753</v>
      </c>
      <c r="I8" s="81">
        <f t="shared" si="1"/>
        <v>28.039886062775608</v>
      </c>
      <c r="J8" s="81">
        <f t="shared" si="2"/>
        <v>3.0299309643318679</v>
      </c>
      <c r="K8" s="81">
        <f t="shared" si="3"/>
        <v>0</v>
      </c>
    </row>
    <row r="9" spans="1:11">
      <c r="A9" s="71" t="s">
        <v>182</v>
      </c>
      <c r="B9" s="106">
        <v>96.810566718241461</v>
      </c>
      <c r="C9" s="106">
        <v>116.13564912852402</v>
      </c>
      <c r="D9" s="106">
        <v>119.32298510602853</v>
      </c>
      <c r="E9" s="106"/>
      <c r="F9" s="106"/>
      <c r="G9" s="106"/>
      <c r="H9" s="90">
        <f t="shared" si="0"/>
        <v>0.23254092141932661</v>
      </c>
      <c r="I9" s="81">
        <f t="shared" si="1"/>
        <v>22.512418387787065</v>
      </c>
      <c r="J9" s="81">
        <f t="shared" si="2"/>
        <v>3.1873359775045031</v>
      </c>
      <c r="K9" s="81">
        <f t="shared" si="3"/>
        <v>0</v>
      </c>
    </row>
    <row r="10" spans="1:11">
      <c r="A10" s="71" t="s">
        <v>184</v>
      </c>
      <c r="B10" s="106">
        <v>107.25981227464635</v>
      </c>
      <c r="C10" s="106">
        <v>125.45244278040836</v>
      </c>
      <c r="D10" s="106">
        <v>133.68923801986912</v>
      </c>
      <c r="E10" s="106"/>
      <c r="F10" s="106"/>
      <c r="G10" s="106"/>
      <c r="H10" s="90">
        <f t="shared" si="0"/>
        <v>0.24640566848605286</v>
      </c>
      <c r="I10" s="81">
        <f t="shared" si="1"/>
        <v>26.429425745222773</v>
      </c>
      <c r="J10" s="81">
        <f t="shared" si="2"/>
        <v>8.2367952394607613</v>
      </c>
      <c r="K10" s="81">
        <f t="shared" si="3"/>
        <v>0</v>
      </c>
    </row>
    <row r="11" spans="1:11">
      <c r="A11" s="71" t="s">
        <v>185</v>
      </c>
      <c r="B11" s="106">
        <v>92.424318166702591</v>
      </c>
      <c r="C11" s="106">
        <v>109.79981740873276</v>
      </c>
      <c r="D11" s="106">
        <v>114.9352619895805</v>
      </c>
      <c r="E11" s="106"/>
      <c r="F11" s="106"/>
      <c r="G11" s="106"/>
      <c r="H11" s="90">
        <f t="shared" si="0"/>
        <v>0.24356083192602712</v>
      </c>
      <c r="I11" s="81">
        <f t="shared" si="1"/>
        <v>22.510943822877906</v>
      </c>
      <c r="J11" s="81">
        <f t="shared" si="2"/>
        <v>5.1354445808477323</v>
      </c>
      <c r="K11" s="81">
        <f t="shared" si="3"/>
        <v>0</v>
      </c>
    </row>
    <row r="12" spans="1:11">
      <c r="A12" s="71" t="s">
        <v>186</v>
      </c>
      <c r="B12" s="106">
        <v>96.048098932078247</v>
      </c>
      <c r="C12" s="106">
        <v>115.12086357032722</v>
      </c>
      <c r="D12" s="106">
        <v>121.3485252160646</v>
      </c>
      <c r="E12" s="106"/>
      <c r="F12" s="106"/>
      <c r="G12" s="106"/>
      <c r="H12" s="90">
        <f>(D12-B12)/B12</f>
        <v>0.26341412860110747</v>
      </c>
      <c r="I12" s="81">
        <f t="shared" si="1"/>
        <v>25.300426283986354</v>
      </c>
      <c r="J12" s="81">
        <f t="shared" si="2"/>
        <v>6.2276616457373848</v>
      </c>
      <c r="K12" s="81">
        <f t="shared" si="3"/>
        <v>0</v>
      </c>
    </row>
    <row r="13" spans="1:11">
      <c r="A13" s="71" t="s">
        <v>190</v>
      </c>
      <c r="B13" s="106">
        <v>110.0310461908858</v>
      </c>
      <c r="C13" s="106">
        <v>128.12626163751244</v>
      </c>
      <c r="D13" s="106">
        <v>134.20952810666523</v>
      </c>
      <c r="E13" s="106"/>
      <c r="F13" s="106"/>
      <c r="G13" s="106"/>
      <c r="H13" s="90">
        <f t="shared" si="0"/>
        <v>0.21974236138620123</v>
      </c>
      <c r="I13" s="81">
        <f t="shared" si="1"/>
        <v>24.178481915779429</v>
      </c>
      <c r="J13" s="81">
        <f t="shared" si="2"/>
        <v>6.0832664691527896</v>
      </c>
      <c r="K13" s="81">
        <f t="shared" si="3"/>
        <v>0</v>
      </c>
    </row>
    <row r="14" spans="1:11">
      <c r="A14" s="71" t="s">
        <v>191</v>
      </c>
      <c r="B14" s="106">
        <v>94.819347193552701</v>
      </c>
      <c r="C14" s="106">
        <v>112.65153098079612</v>
      </c>
      <c r="D14" s="106">
        <v>113.21558068374675</v>
      </c>
      <c r="E14" s="106"/>
      <c r="F14" s="106"/>
      <c r="G14" s="106"/>
      <c r="H14" s="90">
        <f t="shared" si="0"/>
        <v>0.19401350077471227</v>
      </c>
      <c r="I14" s="81">
        <f t="shared" si="1"/>
        <v>18.396233490194049</v>
      </c>
      <c r="J14" s="81">
        <f t="shared" si="2"/>
        <v>0.5640497029506264</v>
      </c>
      <c r="K14" s="81">
        <f t="shared" si="3"/>
        <v>0</v>
      </c>
    </row>
    <row r="15" spans="1:11">
      <c r="A15" s="71" t="s">
        <v>192</v>
      </c>
      <c r="B15" s="106">
        <v>96.712814358434315</v>
      </c>
      <c r="C15" s="106">
        <v>118.07549281477826</v>
      </c>
      <c r="D15" s="106">
        <v>120.93903033415559</v>
      </c>
      <c r="E15" s="106"/>
      <c r="F15" s="106"/>
      <c r="G15" s="106"/>
      <c r="H15" s="90">
        <f t="shared" si="0"/>
        <v>0.25049644285952383</v>
      </c>
      <c r="I15" s="81">
        <f t="shared" si="1"/>
        <v>24.226215975721274</v>
      </c>
      <c r="J15" s="81">
        <f t="shared" si="2"/>
        <v>2.8635375193773314</v>
      </c>
      <c r="K15" s="81">
        <f t="shared" si="3"/>
        <v>0</v>
      </c>
    </row>
    <row r="16" spans="1:11">
      <c r="A16" s="71" t="s">
        <v>193</v>
      </c>
      <c r="B16" s="106">
        <v>96.725999732158158</v>
      </c>
      <c r="C16" s="106">
        <v>114.20834792955148</v>
      </c>
      <c r="D16" s="106">
        <v>120.23014107483895</v>
      </c>
      <c r="E16" s="106"/>
      <c r="F16" s="106"/>
      <c r="G16" s="106"/>
      <c r="H16" s="90">
        <f t="shared" si="0"/>
        <v>0.2429971404561917</v>
      </c>
      <c r="I16" s="81">
        <f t="shared" si="1"/>
        <v>23.504141342680796</v>
      </c>
      <c r="J16" s="81">
        <f t="shared" si="2"/>
        <v>6.0217931452874751</v>
      </c>
      <c r="K16" s="81">
        <f t="shared" si="3"/>
        <v>0</v>
      </c>
    </row>
    <row r="17" spans="1:11">
      <c r="A17" s="71" t="s">
        <v>194</v>
      </c>
      <c r="B17" s="106">
        <v>95.108392469225194</v>
      </c>
      <c r="C17" s="106">
        <v>109.659847802158</v>
      </c>
      <c r="D17" s="106">
        <v>115.86757577262793</v>
      </c>
      <c r="E17" s="106"/>
      <c r="F17" s="106"/>
      <c r="G17" s="106"/>
      <c r="H17" s="90">
        <f t="shared" si="0"/>
        <v>0.21826868023365983</v>
      </c>
      <c r="I17" s="81">
        <f t="shared" si="1"/>
        <v>20.759183303402736</v>
      </c>
      <c r="J17" s="81">
        <f t="shared" si="2"/>
        <v>6.2077279704699322</v>
      </c>
      <c r="K17" s="81">
        <f t="shared" si="3"/>
        <v>0</v>
      </c>
    </row>
    <row r="18" spans="1:11">
      <c r="A18" s="71" t="s">
        <v>195</v>
      </c>
      <c r="B18" s="106">
        <v>109.58306740051364</v>
      </c>
      <c r="C18" s="106">
        <v>132.08367165234381</v>
      </c>
      <c r="D18" s="106">
        <v>136.32954529886405</v>
      </c>
      <c r="E18" s="106"/>
      <c r="F18" s="106"/>
      <c r="G18" s="106"/>
      <c r="H18" s="90">
        <f t="shared" si="0"/>
        <v>0.24407491533883674</v>
      </c>
      <c r="I18" s="81">
        <f t="shared" si="1"/>
        <v>26.746477898350406</v>
      </c>
      <c r="J18" s="81">
        <f t="shared" si="2"/>
        <v>4.2458736465202378</v>
      </c>
      <c r="K18" s="81">
        <f t="shared" si="3"/>
        <v>0</v>
      </c>
    </row>
    <row r="19" spans="1:11">
      <c r="A19" s="71" t="s">
        <v>196</v>
      </c>
      <c r="B19" s="106">
        <v>105.23715893819423</v>
      </c>
      <c r="C19" s="106">
        <v>124.50310519874778</v>
      </c>
      <c r="D19" s="106">
        <v>130.4380790209118</v>
      </c>
      <c r="E19" s="106"/>
      <c r="F19" s="106"/>
      <c r="G19" s="106"/>
      <c r="H19" s="90">
        <f t="shared" si="0"/>
        <v>0.23946788698009294</v>
      </c>
      <c r="I19" s="81">
        <f t="shared" si="1"/>
        <v>25.200920082717573</v>
      </c>
      <c r="J19" s="81">
        <f t="shared" si="2"/>
        <v>5.9349738221640251</v>
      </c>
      <c r="K19" s="81">
        <f t="shared" si="3"/>
        <v>0</v>
      </c>
    </row>
    <row r="20" spans="1:11">
      <c r="A20" s="71" t="s">
        <v>197</v>
      </c>
      <c r="B20" s="106">
        <v>100.49394780368546</v>
      </c>
      <c r="C20" s="106">
        <v>120.03690065316574</v>
      </c>
      <c r="D20" s="106">
        <v>125.95286578262794</v>
      </c>
      <c r="E20" s="106"/>
      <c r="F20" s="106"/>
      <c r="G20" s="106"/>
      <c r="H20" s="90">
        <f t="shared" si="0"/>
        <v>0.25333782317594267</v>
      </c>
      <c r="I20" s="81">
        <f t="shared" si="1"/>
        <v>25.45891797894248</v>
      </c>
      <c r="J20" s="81">
        <f t="shared" si="2"/>
        <v>5.9159651294621938</v>
      </c>
      <c r="K20" s="81">
        <f t="shared" si="3"/>
        <v>0</v>
      </c>
    </row>
    <row r="21" spans="1:11">
      <c r="A21" s="71" t="s">
        <v>198</v>
      </c>
      <c r="B21" s="106">
        <v>91.860744310285483</v>
      </c>
      <c r="C21" s="106">
        <v>108.49581281933597</v>
      </c>
      <c r="D21" s="106">
        <v>112.20897699663827</v>
      </c>
      <c r="E21" s="106"/>
      <c r="F21" s="106"/>
      <c r="G21" s="106"/>
      <c r="H21" s="90">
        <f t="shared" si="0"/>
        <v>0.22151173321240369</v>
      </c>
      <c r="I21" s="81">
        <f t="shared" si="1"/>
        <v>20.348232686352787</v>
      </c>
      <c r="J21" s="81">
        <f t="shared" si="2"/>
        <v>3.7131641773023034</v>
      </c>
      <c r="K21" s="81">
        <f t="shared" si="3"/>
        <v>0</v>
      </c>
    </row>
    <row r="22" spans="1:11">
      <c r="A22" s="71" t="s">
        <v>199</v>
      </c>
      <c r="B22" s="106">
        <v>91.91150207497013</v>
      </c>
      <c r="C22" s="106">
        <v>108.6663419437085</v>
      </c>
      <c r="D22" s="106">
        <v>112.18320960917266</v>
      </c>
      <c r="E22" s="106"/>
      <c r="F22" s="106"/>
      <c r="G22" s="106"/>
      <c r="H22" s="90">
        <f t="shared" si="0"/>
        <v>0.22055680819651236</v>
      </c>
      <c r="I22" s="81">
        <f t="shared" si="1"/>
        <v>20.271707534202534</v>
      </c>
      <c r="J22" s="81">
        <f t="shared" si="2"/>
        <v>3.5168676654641615</v>
      </c>
      <c r="K22" s="81">
        <f t="shared" si="3"/>
        <v>0</v>
      </c>
    </row>
    <row r="23" spans="1:11">
      <c r="A23" s="71" t="s">
        <v>112</v>
      </c>
      <c r="B23" s="106">
        <v>93.99721571355586</v>
      </c>
      <c r="C23" s="106">
        <v>112.96036869758265</v>
      </c>
      <c r="D23" s="106">
        <v>116.53915236256036</v>
      </c>
      <c r="E23" s="106"/>
      <c r="F23" s="106"/>
      <c r="G23" s="106"/>
      <c r="H23" s="90">
        <f t="shared" si="0"/>
        <v>0.23981494002650122</v>
      </c>
      <c r="I23" s="81">
        <f t="shared" si="1"/>
        <v>22.541936649004498</v>
      </c>
      <c r="J23" s="81">
        <f t="shared" si="2"/>
        <v>3.5787836649777063</v>
      </c>
      <c r="K23" s="81">
        <f t="shared" si="3"/>
        <v>0</v>
      </c>
    </row>
    <row r="24" spans="1:11">
      <c r="A24" s="71" t="s">
        <v>201</v>
      </c>
      <c r="B24" s="106">
        <v>91.965269981474492</v>
      </c>
      <c r="C24" s="106">
        <v>108.939230448307</v>
      </c>
      <c r="D24" s="106">
        <v>112.54212052354778</v>
      </c>
      <c r="E24" s="106"/>
      <c r="F24" s="106"/>
      <c r="G24" s="106"/>
      <c r="H24" s="90">
        <f t="shared" si="0"/>
        <v>0.22374588305148557</v>
      </c>
      <c r="I24" s="81">
        <f t="shared" si="1"/>
        <v>20.576850542073288</v>
      </c>
      <c r="J24" s="81">
        <f t="shared" si="2"/>
        <v>3.6028900752407793</v>
      </c>
      <c r="K24" s="81">
        <f t="shared" si="3"/>
        <v>0</v>
      </c>
    </row>
    <row r="25" spans="1:11">
      <c r="A25" s="71" t="s">
        <v>202</v>
      </c>
      <c r="B25" s="106">
        <v>94.730144079038382</v>
      </c>
      <c r="C25" s="106">
        <v>111.46429955631702</v>
      </c>
      <c r="D25" s="106">
        <v>115.84968514554839</v>
      </c>
      <c r="E25" s="106"/>
      <c r="F25" s="106"/>
      <c r="G25" s="106"/>
      <c r="H25" s="90">
        <f t="shared" si="0"/>
        <v>0.22294425150339534</v>
      </c>
      <c r="I25" s="81">
        <f t="shared" si="1"/>
        <v>21.11954106651001</v>
      </c>
      <c r="J25" s="81">
        <f t="shared" si="2"/>
        <v>4.385385589231376</v>
      </c>
      <c r="K25" s="81">
        <f t="shared" si="3"/>
        <v>0</v>
      </c>
    </row>
    <row r="26" spans="1:11">
      <c r="A26" s="71" t="s">
        <v>203</v>
      </c>
      <c r="B26" s="106">
        <v>112.60019103670696</v>
      </c>
      <c r="C26" s="106">
        <v>124.85813544514308</v>
      </c>
      <c r="D26" s="106">
        <v>126.80606757423061</v>
      </c>
      <c r="E26" s="106"/>
      <c r="F26" s="106"/>
      <c r="G26" s="106"/>
      <c r="H26" s="90">
        <f t="shared" si="0"/>
        <v>0.12616209978624834</v>
      </c>
      <c r="I26" s="81">
        <f t="shared" si="1"/>
        <v>14.20587653752365</v>
      </c>
      <c r="J26" s="81">
        <f t="shared" si="2"/>
        <v>1.9479321290875333</v>
      </c>
      <c r="K26" s="81">
        <f t="shared" si="3"/>
        <v>0</v>
      </c>
    </row>
    <row r="27" spans="1:11">
      <c r="A27" s="71" t="s">
        <v>204</v>
      </c>
      <c r="B27" s="106">
        <v>101.6285441021903</v>
      </c>
      <c r="C27" s="106">
        <v>119.75072595557781</v>
      </c>
      <c r="D27" s="106">
        <v>125.05706195245138</v>
      </c>
      <c r="E27" s="106"/>
      <c r="F27" s="106"/>
      <c r="G27" s="106"/>
      <c r="H27" s="90">
        <f t="shared" si="0"/>
        <v>0.23053088142936548</v>
      </c>
      <c r="I27" s="81">
        <f t="shared" si="1"/>
        <v>23.428517850261073</v>
      </c>
      <c r="J27" s="81">
        <f t="shared" si="2"/>
        <v>5.306335996873571</v>
      </c>
      <c r="K27" s="81">
        <f t="shared" si="3"/>
        <v>0</v>
      </c>
    </row>
    <row r="28" spans="1:11">
      <c r="A28" s="71" t="s">
        <v>205</v>
      </c>
      <c r="B28" s="106">
        <v>115.67179120004674</v>
      </c>
      <c r="C28" s="106">
        <v>135.79164382599527</v>
      </c>
      <c r="D28" s="106">
        <v>143.55299687970876</v>
      </c>
      <c r="E28" s="106"/>
      <c r="F28" s="106"/>
      <c r="G28" s="106"/>
      <c r="H28" s="90">
        <f t="shared" si="0"/>
        <v>0.24103720873002915</v>
      </c>
      <c r="I28" s="81">
        <f t="shared" si="1"/>
        <v>27.881205679662017</v>
      </c>
      <c r="J28" s="81">
        <f t="shared" si="2"/>
        <v>7.761353053713492</v>
      </c>
      <c r="K28" s="81">
        <f t="shared" si="3"/>
        <v>0</v>
      </c>
    </row>
    <row r="29" spans="1:11">
      <c r="A29" s="71" t="s">
        <v>206</v>
      </c>
      <c r="B29" s="106">
        <v>92.189517265385604</v>
      </c>
      <c r="C29" s="106">
        <v>112.90629393237309</v>
      </c>
      <c r="D29" s="106">
        <v>115.80677723817115</v>
      </c>
      <c r="E29" s="106"/>
      <c r="F29" s="106"/>
      <c r="G29" s="106"/>
      <c r="H29" s="90">
        <f t="shared" si="0"/>
        <v>0.25618162100576614</v>
      </c>
      <c r="I29" s="81">
        <f t="shared" si="1"/>
        <v>23.617259972785547</v>
      </c>
      <c r="J29" s="81">
        <f t="shared" si="2"/>
        <v>2.9004833057980619</v>
      </c>
      <c r="K29" s="81">
        <f t="shared" si="3"/>
        <v>0</v>
      </c>
    </row>
    <row r="30" spans="1:11">
      <c r="A30" s="71" t="s">
        <v>207</v>
      </c>
      <c r="B30" s="106">
        <v>86.92102935968893</v>
      </c>
      <c r="C30" s="106">
        <v>103.54358019849114</v>
      </c>
      <c r="D30" s="106">
        <v>108.26372121010614</v>
      </c>
      <c r="E30" s="106"/>
      <c r="F30" s="106"/>
      <c r="G30" s="106"/>
      <c r="H30" s="90">
        <f t="shared" si="0"/>
        <v>0.24554117694693614</v>
      </c>
      <c r="I30" s="81">
        <f t="shared" si="1"/>
        <v>21.342691850417211</v>
      </c>
      <c r="J30" s="81">
        <f t="shared" si="2"/>
        <v>4.7201410116149987</v>
      </c>
      <c r="K30" s="81">
        <f t="shared" si="3"/>
        <v>0</v>
      </c>
    </row>
    <row r="31" spans="1:11">
      <c r="A31" s="71" t="s">
        <v>208</v>
      </c>
      <c r="B31" s="106">
        <v>99.249848341361385</v>
      </c>
      <c r="C31" s="106">
        <v>116.47486635870872</v>
      </c>
      <c r="D31" s="106">
        <v>120.86095911823109</v>
      </c>
      <c r="E31" s="106"/>
      <c r="F31" s="106"/>
      <c r="G31" s="106"/>
      <c r="H31" s="90">
        <f t="shared" si="0"/>
        <v>0.21774452191141025</v>
      </c>
      <c r="I31" s="81">
        <f t="shared" si="1"/>
        <v>21.611110776869708</v>
      </c>
      <c r="J31" s="81">
        <f t="shared" si="2"/>
        <v>4.38609275952237</v>
      </c>
      <c r="K31" s="81">
        <f t="shared" si="3"/>
        <v>0</v>
      </c>
    </row>
    <row r="32" spans="1:11">
      <c r="A32" s="71" t="s">
        <v>209</v>
      </c>
      <c r="B32" s="106">
        <v>91.435064144538842</v>
      </c>
      <c r="C32" s="106">
        <v>117.85115886593421</v>
      </c>
      <c r="D32" s="106">
        <v>113.66255137242761</v>
      </c>
      <c r="E32" s="106"/>
      <c r="F32" s="106"/>
      <c r="G32" s="106"/>
      <c r="H32" s="90">
        <f t="shared" si="0"/>
        <v>0.2430958783246652</v>
      </c>
      <c r="I32" s="81">
        <f t="shared" si="1"/>
        <v>22.227487227888773</v>
      </c>
      <c r="J32" s="81">
        <f t="shared" si="2"/>
        <v>-4.1886074935065949</v>
      </c>
      <c r="K32" s="81">
        <f t="shared" si="3"/>
        <v>0</v>
      </c>
    </row>
    <row r="33" spans="1:11">
      <c r="A33" s="71" t="s">
        <v>210</v>
      </c>
      <c r="B33" s="106">
        <v>98.444701828422751</v>
      </c>
      <c r="C33" s="106">
        <v>119.11654750991796</v>
      </c>
      <c r="D33" s="106">
        <v>122.43185496259585</v>
      </c>
      <c r="E33" s="106"/>
      <c r="F33" s="106"/>
      <c r="G33" s="106"/>
      <c r="H33" s="90">
        <f t="shared" si="0"/>
        <v>0.24366118936476455</v>
      </c>
      <c r="I33" s="81">
        <f t="shared" si="1"/>
        <v>23.987153134173099</v>
      </c>
      <c r="J33" s="81">
        <f t="shared" si="2"/>
        <v>3.3153074526778852</v>
      </c>
      <c r="K33" s="81">
        <f t="shared" si="3"/>
        <v>0</v>
      </c>
    </row>
    <row r="34" spans="1:11">
      <c r="A34" s="71" t="s">
        <v>212</v>
      </c>
      <c r="B34" s="106">
        <v>94.431262835602112</v>
      </c>
      <c r="C34" s="106">
        <v>109.51090813614297</v>
      </c>
      <c r="D34" s="106">
        <v>116.86479875614469</v>
      </c>
      <c r="E34" s="106"/>
      <c r="F34" s="106"/>
      <c r="G34" s="106"/>
      <c r="H34" s="90">
        <f t="shared" si="0"/>
        <v>0.23756471370713023</v>
      </c>
      <c r="I34" s="81">
        <f t="shared" si="1"/>
        <v>22.433535920542582</v>
      </c>
      <c r="J34" s="81">
        <f t="shared" si="2"/>
        <v>7.3538906200017209</v>
      </c>
      <c r="K34" s="81">
        <f t="shared" si="3"/>
        <v>0</v>
      </c>
    </row>
    <row r="35" spans="1:11">
      <c r="A35" s="71" t="s">
        <v>230</v>
      </c>
      <c r="B35" s="106">
        <v>93.732552686369516</v>
      </c>
      <c r="C35" s="106">
        <v>113.66046446140463</v>
      </c>
      <c r="D35" s="106">
        <v>116.89168584244912</v>
      </c>
      <c r="E35" s="106"/>
      <c r="F35" s="106"/>
      <c r="G35" s="106"/>
      <c r="H35" s="90">
        <f t="shared" si="0"/>
        <v>0.24707673580138589</v>
      </c>
      <c r="I35" s="81">
        <f t="shared" si="1"/>
        <v>23.159133156079605</v>
      </c>
      <c r="J35" s="81">
        <f t="shared" si="2"/>
        <v>3.2312213810444916</v>
      </c>
      <c r="K35" s="81">
        <f t="shared" si="3"/>
        <v>0</v>
      </c>
    </row>
    <row r="36" spans="1:11">
      <c r="A36" s="71" t="s">
        <v>213</v>
      </c>
      <c r="B36" s="106">
        <v>120.4452839521898</v>
      </c>
      <c r="C36" s="106">
        <v>148.40584132956934</v>
      </c>
      <c r="D36" s="106">
        <v>149.69426897555581</v>
      </c>
      <c r="E36" s="106"/>
      <c r="F36" s="106"/>
      <c r="G36" s="106"/>
      <c r="H36" s="90">
        <f t="shared" si="0"/>
        <v>0.24284043395984078</v>
      </c>
      <c r="I36" s="81">
        <f t="shared" si="1"/>
        <v>29.248985023366018</v>
      </c>
      <c r="J36" s="81">
        <f t="shared" si="2"/>
        <v>1.2884276459864736</v>
      </c>
      <c r="K36" s="81">
        <f t="shared" si="3"/>
        <v>0</v>
      </c>
    </row>
    <row r="37" spans="1:11">
      <c r="A37" s="71" t="s">
        <v>214</v>
      </c>
      <c r="B37" s="106">
        <v>108.74953893747762</v>
      </c>
      <c r="C37" s="106">
        <v>132.22890749065004</v>
      </c>
      <c r="D37" s="106">
        <v>134.8205313948512</v>
      </c>
      <c r="E37" s="106"/>
      <c r="F37" s="106"/>
      <c r="G37" s="106"/>
      <c r="H37" s="90">
        <f t="shared" si="0"/>
        <v>0.23973428036658007</v>
      </c>
      <c r="I37" s="81">
        <f t="shared" si="1"/>
        <v>26.070992457373578</v>
      </c>
      <c r="J37" s="81">
        <f t="shared" si="2"/>
        <v>2.5916239042011568</v>
      </c>
      <c r="K37" s="81">
        <f t="shared" si="3"/>
        <v>0</v>
      </c>
    </row>
    <row r="38" spans="1:11">
      <c r="A38" s="71" t="s">
        <v>218</v>
      </c>
      <c r="B38" s="106">
        <v>100.63560378985515</v>
      </c>
      <c r="C38" s="106">
        <v>121.30636603268402</v>
      </c>
      <c r="D38" s="106">
        <v>125.46527693637672</v>
      </c>
      <c r="E38" s="106"/>
      <c r="F38" s="106"/>
      <c r="G38" s="106"/>
      <c r="H38" s="90">
        <f t="shared" si="0"/>
        <v>0.24672851566897036</v>
      </c>
      <c r="I38" s="81">
        <f t="shared" si="1"/>
        <v>24.829673146521571</v>
      </c>
      <c r="J38" s="81">
        <f t="shared" si="2"/>
        <v>4.1589109036926999</v>
      </c>
      <c r="K38" s="81">
        <f t="shared" si="3"/>
        <v>0</v>
      </c>
    </row>
    <row r="39" spans="1:11">
      <c r="A39" s="71" t="s">
        <v>219</v>
      </c>
      <c r="B39" s="106">
        <v>96.506257208260337</v>
      </c>
      <c r="C39" s="106">
        <v>114.02088673443031</v>
      </c>
      <c r="D39" s="106">
        <v>119.53957961613423</v>
      </c>
      <c r="E39" s="106"/>
      <c r="F39" s="106"/>
      <c r="G39" s="106"/>
      <c r="H39" s="90">
        <f t="shared" si="0"/>
        <v>0.23867180299167573</v>
      </c>
      <c r="I39" s="81">
        <f t="shared" si="1"/>
        <v>23.033322407873897</v>
      </c>
      <c r="J39" s="81">
        <f t="shared" si="2"/>
        <v>5.5186928817039274</v>
      </c>
      <c r="K39" s="81">
        <f t="shared" si="3"/>
        <v>0</v>
      </c>
    </row>
    <row r="40" spans="1:11">
      <c r="A40" s="71" t="s">
        <v>220</v>
      </c>
      <c r="B40" s="106">
        <v>98.526147586233805</v>
      </c>
      <c r="C40" s="106">
        <v>119.45450650415466</v>
      </c>
      <c r="D40" s="106">
        <v>122.5988185954913</v>
      </c>
      <c r="E40" s="106"/>
      <c r="F40" s="106"/>
      <c r="G40" s="106"/>
      <c r="H40" s="90">
        <f t="shared" si="0"/>
        <v>0.24432774039184044</v>
      </c>
      <c r="I40" s="81">
        <f t="shared" si="1"/>
        <v>24.07267100925749</v>
      </c>
      <c r="J40" s="81">
        <f t="shared" si="2"/>
        <v>3.14431209133663</v>
      </c>
      <c r="K40" s="81">
        <f t="shared" si="3"/>
        <v>0</v>
      </c>
    </row>
    <row r="41" spans="1:11">
      <c r="A41" s="71" t="s">
        <v>130</v>
      </c>
      <c r="B41" s="106">
        <v>107.92647538673803</v>
      </c>
      <c r="C41" s="106">
        <v>131.33144276752927</v>
      </c>
      <c r="D41" s="106">
        <v>136.33451264606157</v>
      </c>
      <c r="E41" s="106"/>
      <c r="F41" s="106"/>
      <c r="G41" s="106"/>
      <c r="H41" s="90">
        <f t="shared" si="0"/>
        <v>0.26321657552076705</v>
      </c>
      <c r="I41" s="81">
        <f t="shared" si="1"/>
        <v>28.408037259323535</v>
      </c>
      <c r="J41" s="81">
        <f t="shared" si="2"/>
        <v>5.0030698785323011</v>
      </c>
      <c r="K41" s="81">
        <f t="shared" si="3"/>
        <v>0</v>
      </c>
    </row>
    <row r="42" spans="1:11">
      <c r="A42" s="71" t="s">
        <v>223</v>
      </c>
      <c r="B42" s="106">
        <v>95.357008051586774</v>
      </c>
      <c r="C42" s="106">
        <v>112.85143782276064</v>
      </c>
      <c r="D42" s="106">
        <v>117.30090996753785</v>
      </c>
      <c r="E42" s="106"/>
      <c r="F42" s="106"/>
      <c r="G42" s="106"/>
      <c r="H42" s="90">
        <f t="shared" si="0"/>
        <v>0.23012364129629295</v>
      </c>
      <c r="I42" s="81">
        <f t="shared" si="1"/>
        <v>21.943901915951074</v>
      </c>
      <c r="J42" s="81">
        <f t="shared" si="2"/>
        <v>4.4494721447772037</v>
      </c>
      <c r="K42" s="81">
        <f t="shared" si="3"/>
        <v>0</v>
      </c>
    </row>
    <row r="43" spans="1:11">
      <c r="A43" s="71" t="s">
        <v>224</v>
      </c>
      <c r="B43" s="106">
        <v>129.30335175721302</v>
      </c>
      <c r="C43" s="106">
        <v>156.98408403275019</v>
      </c>
      <c r="D43" s="106">
        <v>161.26277079297009</v>
      </c>
      <c r="E43" s="106"/>
      <c r="F43" s="106"/>
      <c r="G43" s="106"/>
      <c r="H43" s="90">
        <f t="shared" si="0"/>
        <v>0.24716620722845453</v>
      </c>
      <c r="I43" s="81">
        <f t="shared" si="1"/>
        <v>31.959419035757065</v>
      </c>
      <c r="J43" s="81">
        <f t="shared" si="2"/>
        <v>4.2786867602198981</v>
      </c>
      <c r="K43" s="81">
        <f t="shared" si="3"/>
        <v>0</v>
      </c>
    </row>
    <row r="44" spans="1:11">
      <c r="A44" s="71" t="s">
        <v>225</v>
      </c>
      <c r="B44" s="106">
        <v>93.904062172786695</v>
      </c>
      <c r="C44" s="106">
        <v>111.35560325866346</v>
      </c>
      <c r="D44" s="106">
        <v>114.86585084626971</v>
      </c>
      <c r="E44" s="106"/>
      <c r="F44" s="106"/>
      <c r="G44" s="106"/>
      <c r="H44" s="90">
        <f t="shared" si="0"/>
        <v>0.22322557926101858</v>
      </c>
      <c r="I44" s="81">
        <f t="shared" si="1"/>
        <v>20.961788673483014</v>
      </c>
      <c r="J44" s="81">
        <f t="shared" si="2"/>
        <v>3.5102475876062442</v>
      </c>
      <c r="K44" s="81">
        <f t="shared" si="3"/>
        <v>0</v>
      </c>
    </row>
    <row r="45" spans="1:11">
      <c r="A45" s="71" t="s">
        <v>226</v>
      </c>
      <c r="B45" s="106">
        <v>100.16339278398567</v>
      </c>
      <c r="C45" s="106">
        <v>115.5664107628661</v>
      </c>
      <c r="D45" s="106">
        <v>124.46727245057737</v>
      </c>
      <c r="E45" s="106"/>
      <c r="F45" s="106"/>
      <c r="G45" s="106"/>
      <c r="H45" s="90">
        <f t="shared" si="0"/>
        <v>0.24264233659702322</v>
      </c>
      <c r="I45" s="81">
        <f t="shared" si="1"/>
        <v>24.303879666591698</v>
      </c>
      <c r="J45" s="81">
        <f t="shared" si="2"/>
        <v>8.9008616877112701</v>
      </c>
      <c r="K45" s="81">
        <f t="shared" si="3"/>
        <v>0</v>
      </c>
    </row>
    <row r="46" spans="1:11">
      <c r="A46" s="71" t="s">
        <v>227</v>
      </c>
      <c r="B46" s="106">
        <v>90.524765191438775</v>
      </c>
      <c r="C46" s="106">
        <v>108.21552068829321</v>
      </c>
      <c r="D46" s="106">
        <v>112.3584677080454</v>
      </c>
      <c r="E46" s="106"/>
      <c r="F46" s="106"/>
      <c r="G46" s="106"/>
      <c r="H46" s="90">
        <f t="shared" si="0"/>
        <v>0.24119038000743145</v>
      </c>
      <c r="I46" s="81">
        <f t="shared" si="1"/>
        <v>21.833702516606621</v>
      </c>
      <c r="J46" s="81">
        <f t="shared" si="2"/>
        <v>4.1429470197521852</v>
      </c>
      <c r="K46" s="81">
        <f t="shared" si="3"/>
        <v>0</v>
      </c>
    </row>
    <row r="47" spans="1:11">
      <c r="A47" s="71" t="s">
        <v>228</v>
      </c>
      <c r="B47" s="106">
        <v>105.18487954212935</v>
      </c>
      <c r="C47" s="106">
        <v>127.64387322238508</v>
      </c>
      <c r="D47" s="106">
        <v>131.80977470800761</v>
      </c>
      <c r="E47" s="106"/>
      <c r="F47" s="106"/>
      <c r="G47" s="106"/>
      <c r="H47" s="90">
        <f t="shared" si="0"/>
        <v>0.25312473885768227</v>
      </c>
      <c r="I47" s="81">
        <f t="shared" si="1"/>
        <v>26.624895165878257</v>
      </c>
      <c r="J47" s="81">
        <f t="shared" si="2"/>
        <v>4.1659014856225269</v>
      </c>
      <c r="K47" s="81">
        <f t="shared" si="3"/>
        <v>0</v>
      </c>
    </row>
    <row r="48" spans="1:11">
      <c r="A48" s="71" t="s">
        <v>279</v>
      </c>
      <c r="B48" s="106">
        <v>95.041117902597364</v>
      </c>
      <c r="C48" s="106">
        <v>110.09416466689277</v>
      </c>
      <c r="D48" s="106">
        <v>114.2181336206333</v>
      </c>
      <c r="E48" s="106"/>
      <c r="F48" s="106"/>
      <c r="G48" s="106"/>
      <c r="H48" s="90">
        <f t="shared" si="0"/>
        <v>0.20177599065795337</v>
      </c>
      <c r="I48" s="81">
        <f t="shared" si="1"/>
        <v>19.177015718035932</v>
      </c>
      <c r="J48" s="81">
        <f t="shared" si="2"/>
        <v>4.1239689537405297</v>
      </c>
      <c r="K48" s="81">
        <f t="shared" si="3"/>
        <v>0</v>
      </c>
    </row>
    <row r="49" spans="1:11">
      <c r="A49" s="71" t="s">
        <v>229</v>
      </c>
      <c r="B49" s="106">
        <v>86.720319172019501</v>
      </c>
      <c r="C49" s="106">
        <v>105.41722980332044</v>
      </c>
      <c r="D49" s="106">
        <v>107.09231818097906</v>
      </c>
      <c r="E49" s="106"/>
      <c r="F49" s="106"/>
      <c r="G49" s="106"/>
      <c r="H49" s="90">
        <f t="shared" si="0"/>
        <v>0.2349160981355409</v>
      </c>
      <c r="I49" s="81">
        <f t="shared" si="1"/>
        <v>20.371999008959563</v>
      </c>
      <c r="J49" s="81">
        <f t="shared" si="2"/>
        <v>1.6750883776586249</v>
      </c>
      <c r="K49" s="81">
        <f t="shared" si="3"/>
        <v>0</v>
      </c>
    </row>
    <row r="50" spans="1:11">
      <c r="A50" s="71" t="s">
        <v>231</v>
      </c>
      <c r="B50" s="106">
        <v>96.340883629970776</v>
      </c>
      <c r="C50" s="106">
        <v>114.31614194229452</v>
      </c>
      <c r="D50" s="106">
        <v>118.33717981382128</v>
      </c>
      <c r="E50" s="106"/>
      <c r="F50" s="106"/>
      <c r="G50" s="106"/>
      <c r="H50" s="90">
        <f t="shared" si="0"/>
        <v>0.22831735972377626</v>
      </c>
      <c r="I50" s="81">
        <f t="shared" si="1"/>
        <v>21.996296183850504</v>
      </c>
      <c r="J50" s="81">
        <f t="shared" si="2"/>
        <v>4.0210378715267581</v>
      </c>
      <c r="K50" s="81">
        <f t="shared" si="3"/>
        <v>0</v>
      </c>
    </row>
    <row r="51" spans="1:11">
      <c r="A51" s="71" t="s">
        <v>232</v>
      </c>
      <c r="B51" s="106">
        <v>101.78573465950805</v>
      </c>
      <c r="C51" s="106">
        <v>122.66061887249018</v>
      </c>
      <c r="D51" s="106">
        <v>123.31416785612333</v>
      </c>
      <c r="E51" s="106"/>
      <c r="F51" s="106"/>
      <c r="G51" s="106"/>
      <c r="H51" s="90">
        <f t="shared" si="0"/>
        <v>0.21150737152540913</v>
      </c>
      <c r="I51" s="81">
        <f t="shared" si="1"/>
        <v>21.528433196615282</v>
      </c>
      <c r="J51" s="81">
        <f t="shared" si="2"/>
        <v>0.65354898363315783</v>
      </c>
      <c r="K51" s="81">
        <f t="shared" si="3"/>
        <v>0</v>
      </c>
    </row>
    <row r="52" spans="1:11">
      <c r="A52" s="71" t="s">
        <v>233</v>
      </c>
      <c r="B52" s="106">
        <v>87.248353814529565</v>
      </c>
      <c r="C52" s="106">
        <v>103.46014095741435</v>
      </c>
      <c r="D52" s="106">
        <v>106.69175624684073</v>
      </c>
      <c r="E52" s="106"/>
      <c r="F52" s="106"/>
      <c r="G52" s="106"/>
      <c r="H52" s="90">
        <f t="shared" si="0"/>
        <v>0.2228512239169976</v>
      </c>
      <c r="I52" s="81">
        <f t="shared" si="1"/>
        <v>19.44340243231116</v>
      </c>
      <c r="J52" s="81">
        <f t="shared" si="2"/>
        <v>3.2316152894263723</v>
      </c>
      <c r="K52" s="81">
        <f t="shared" si="3"/>
        <v>0</v>
      </c>
    </row>
    <row r="53" spans="1:11">
      <c r="A53" s="71" t="s">
        <v>234</v>
      </c>
      <c r="B53" s="106">
        <v>90.710386933913142</v>
      </c>
      <c r="C53" s="106">
        <v>108.94317149193427</v>
      </c>
      <c r="D53" s="106">
        <v>112.31812833054447</v>
      </c>
      <c r="E53" s="106"/>
      <c r="F53" s="106"/>
      <c r="G53" s="106"/>
      <c r="H53" s="90">
        <f t="shared" si="0"/>
        <v>0.23820581222273476</v>
      </c>
      <c r="I53" s="81">
        <f t="shared" si="1"/>
        <v>21.607741396631326</v>
      </c>
      <c r="J53" s="81">
        <f t="shared" si="2"/>
        <v>3.3749568386102027</v>
      </c>
      <c r="K53" s="81">
        <f t="shared" si="3"/>
        <v>0</v>
      </c>
    </row>
    <row r="54" spans="1:11">
      <c r="A54" s="71" t="s">
        <v>235</v>
      </c>
      <c r="B54" s="106">
        <v>85.57050389013871</v>
      </c>
      <c r="C54" s="106">
        <v>102.31516200023623</v>
      </c>
      <c r="D54" s="106">
        <v>105.70285288692735</v>
      </c>
      <c r="E54" s="106"/>
      <c r="F54" s="106"/>
      <c r="G54" s="106"/>
      <c r="H54" s="90">
        <f t="shared" si="0"/>
        <v>0.23527206317069171</v>
      </c>
      <c r="I54" s="81">
        <f t="shared" si="1"/>
        <v>20.132348996788636</v>
      </c>
      <c r="J54" s="81">
        <f t="shared" si="2"/>
        <v>3.387690886691118</v>
      </c>
      <c r="K54" s="81">
        <f t="shared" si="3"/>
        <v>0</v>
      </c>
    </row>
    <row r="55" spans="1:11">
      <c r="A55" s="71" t="s">
        <v>237</v>
      </c>
      <c r="B55" s="106">
        <v>106.35904985038432</v>
      </c>
      <c r="C55" s="106">
        <v>111.03794193973324</v>
      </c>
      <c r="D55" s="106">
        <v>132.55953843155322</v>
      </c>
      <c r="E55" s="106"/>
      <c r="F55" s="106"/>
      <c r="G55" s="106"/>
      <c r="H55" s="90">
        <f t="shared" si="0"/>
        <v>0.24634000226614683</v>
      </c>
      <c r="I55" s="81">
        <f t="shared" si="1"/>
        <v>26.200488581168898</v>
      </c>
      <c r="J55" s="81">
        <f t="shared" si="2"/>
        <v>21.521596491819977</v>
      </c>
      <c r="K55" s="81">
        <f t="shared" si="3"/>
        <v>0</v>
      </c>
    </row>
    <row r="56" spans="1:11">
      <c r="A56" s="71" t="s">
        <v>238</v>
      </c>
      <c r="B56" s="106">
        <v>105.66090782502255</v>
      </c>
      <c r="C56" s="106">
        <v>127.94353665739578</v>
      </c>
      <c r="D56" s="106">
        <v>130.63849810800235</v>
      </c>
      <c r="E56" s="106"/>
      <c r="F56" s="106"/>
      <c r="G56" s="106"/>
      <c r="H56" s="90">
        <f t="shared" si="0"/>
        <v>0.23639386408020835</v>
      </c>
      <c r="I56" s="81">
        <f t="shared" si="1"/>
        <v>24.977590282979804</v>
      </c>
      <c r="J56" s="81">
        <f t="shared" si="2"/>
        <v>2.69496145060657</v>
      </c>
      <c r="K56" s="81">
        <f t="shared" si="3"/>
        <v>0</v>
      </c>
    </row>
    <row r="57" spans="1:11">
      <c r="A57" s="71" t="s">
        <v>239</v>
      </c>
      <c r="B57" s="106">
        <v>93.567287766937667</v>
      </c>
      <c r="C57" s="106">
        <v>110.31684800059456</v>
      </c>
      <c r="D57" s="106">
        <v>117.15367391411648</v>
      </c>
      <c r="E57" s="106"/>
      <c r="F57" s="106"/>
      <c r="G57" s="106"/>
      <c r="H57" s="90">
        <f t="shared" si="0"/>
        <v>0.25207940413885915</v>
      </c>
      <c r="I57" s="81">
        <f t="shared" si="1"/>
        <v>23.586386147178814</v>
      </c>
      <c r="J57" s="81">
        <f t="shared" si="2"/>
        <v>6.8368259135219205</v>
      </c>
      <c r="K57" s="81">
        <f t="shared" si="3"/>
        <v>0</v>
      </c>
    </row>
    <row r="58" spans="1:11">
      <c r="A58" s="71" t="s">
        <v>240</v>
      </c>
      <c r="B58" s="106">
        <v>99.19924457360699</v>
      </c>
      <c r="C58" s="106">
        <v>123.05789166159929</v>
      </c>
      <c r="D58" s="106">
        <v>122.55449588300988</v>
      </c>
      <c r="E58" s="106"/>
      <c r="F58" s="106"/>
      <c r="G58" s="106"/>
      <c r="H58" s="90">
        <f t="shared" si="0"/>
        <v>0.23543779400530637</v>
      </c>
      <c r="I58" s="81">
        <f t="shared" si="1"/>
        <v>23.355251309402888</v>
      </c>
      <c r="J58" s="81">
        <f t="shared" si="2"/>
        <v>-0.50339577858940743</v>
      </c>
      <c r="K58" s="81">
        <f t="shared" si="3"/>
        <v>0</v>
      </c>
    </row>
    <row r="59" spans="1:11">
      <c r="A59" s="71" t="s">
        <v>241</v>
      </c>
      <c r="B59" s="106">
        <v>89.035385311791586</v>
      </c>
      <c r="C59" s="106">
        <v>103.84067057813972</v>
      </c>
      <c r="D59" s="106">
        <v>110.49122875707845</v>
      </c>
      <c r="E59" s="106"/>
      <c r="F59" s="106"/>
      <c r="G59" s="106"/>
      <c r="H59" s="90">
        <f t="shared" si="0"/>
        <v>0.24098108151215369</v>
      </c>
      <c r="I59" s="81">
        <f t="shared" si="1"/>
        <v>21.45584344528686</v>
      </c>
      <c r="J59" s="81">
        <f t="shared" si="2"/>
        <v>6.6505581789387236</v>
      </c>
      <c r="K59" s="81">
        <f t="shared" si="3"/>
        <v>0</v>
      </c>
    </row>
    <row r="60" spans="1:11">
      <c r="A60" s="71" t="s">
        <v>242</v>
      </c>
      <c r="B60" s="106">
        <v>100.33677568312386</v>
      </c>
      <c r="C60" s="106">
        <v>123.15078700608528</v>
      </c>
      <c r="D60" s="106">
        <v>123.91348922093938</v>
      </c>
      <c r="E60" s="106"/>
      <c r="F60" s="106"/>
      <c r="G60" s="106"/>
      <c r="H60" s="90">
        <f t="shared" si="0"/>
        <v>0.23497579404259256</v>
      </c>
      <c r="I60" s="81">
        <f t="shared" si="1"/>
        <v>23.576713537815522</v>
      </c>
      <c r="J60" s="81">
        <f t="shared" si="2"/>
        <v>0.76270221485410161</v>
      </c>
      <c r="K60" s="81">
        <f t="shared" si="3"/>
        <v>0</v>
      </c>
    </row>
    <row r="61" spans="1:11">
      <c r="A61" s="71" t="s">
        <v>245</v>
      </c>
      <c r="B61" s="106">
        <v>108.92424449915113</v>
      </c>
      <c r="C61" s="106">
        <v>134.78488692680799</v>
      </c>
      <c r="D61" s="106">
        <v>138.20792575360673</v>
      </c>
      <c r="E61" s="106"/>
      <c r="F61" s="106"/>
      <c r="G61" s="106"/>
      <c r="H61" s="90">
        <f t="shared" si="0"/>
        <v>0.26884447433265252</v>
      </c>
      <c r="I61" s="81">
        <f t="shared" si="1"/>
        <v>29.283681254455601</v>
      </c>
      <c r="J61" s="81">
        <f t="shared" si="2"/>
        <v>3.423038826798745</v>
      </c>
      <c r="K61" s="81">
        <f t="shared" si="3"/>
        <v>0</v>
      </c>
    </row>
    <row r="62" spans="1:11">
      <c r="A62" s="71" t="s">
        <v>246</v>
      </c>
      <c r="B62" s="106">
        <v>90.817449118596244</v>
      </c>
      <c r="C62" s="106">
        <v>106.04180361888318</v>
      </c>
      <c r="D62" s="106">
        <v>111.56224256155099</v>
      </c>
      <c r="E62" s="106"/>
      <c r="F62" s="106"/>
      <c r="G62" s="106"/>
      <c r="H62" s="90">
        <f t="shared" si="0"/>
        <v>0.2284229918841327</v>
      </c>
      <c r="I62" s="81">
        <f t="shared" si="1"/>
        <v>20.744793442954744</v>
      </c>
      <c r="J62" s="81">
        <f t="shared" si="2"/>
        <v>5.5204389426678091</v>
      </c>
      <c r="K62" s="81">
        <f t="shared" si="3"/>
        <v>0</v>
      </c>
    </row>
    <row r="63" spans="1:11">
      <c r="A63" s="71" t="s">
        <v>247</v>
      </c>
      <c r="B63" s="106">
        <v>94.170840363398383</v>
      </c>
      <c r="C63" s="106">
        <v>109.18984117295676</v>
      </c>
      <c r="D63" s="106">
        <v>114.79105768195718</v>
      </c>
      <c r="E63" s="106"/>
      <c r="F63" s="106"/>
      <c r="G63" s="106"/>
      <c r="H63" s="90">
        <f t="shared" si="0"/>
        <v>0.21896605402465233</v>
      </c>
      <c r="I63" s="81">
        <f t="shared" si="1"/>
        <v>20.620217318558801</v>
      </c>
      <c r="J63" s="81">
        <f t="shared" si="2"/>
        <v>5.6012165090004231</v>
      </c>
      <c r="K63" s="81">
        <f t="shared" si="3"/>
        <v>0</v>
      </c>
    </row>
    <row r="64" spans="1:11">
      <c r="A64" s="71" t="s">
        <v>248</v>
      </c>
      <c r="B64" s="106">
        <v>95.865859471197055</v>
      </c>
      <c r="C64" s="106">
        <v>112.96322795462234</v>
      </c>
      <c r="D64" s="106">
        <v>116.52023221884944</v>
      </c>
      <c r="E64" s="106"/>
      <c r="F64" s="106"/>
      <c r="G64" s="106"/>
      <c r="H64" s="90">
        <f t="shared" si="0"/>
        <v>0.21545076486648518</v>
      </c>
      <c r="I64" s="81">
        <f t="shared" si="1"/>
        <v>20.654372747652388</v>
      </c>
      <c r="J64" s="81">
        <f t="shared" si="2"/>
        <v>3.5570042642271034</v>
      </c>
      <c r="K64" s="81">
        <f t="shared" si="3"/>
        <v>0</v>
      </c>
    </row>
    <row r="65" spans="1:11">
      <c r="A65" s="71" t="s">
        <v>243</v>
      </c>
      <c r="B65" s="106">
        <v>95.761412945500169</v>
      </c>
      <c r="C65" s="106">
        <v>116.65334128171379</v>
      </c>
      <c r="D65" s="106">
        <v>121.01533356996293</v>
      </c>
      <c r="E65" s="106"/>
      <c r="F65" s="106"/>
      <c r="G65" s="106"/>
      <c r="H65" s="90">
        <f t="shared" si="0"/>
        <v>0.26371708444648057</v>
      </c>
      <c r="I65" s="81">
        <f t="shared" si="1"/>
        <v>25.253920624462765</v>
      </c>
      <c r="J65" s="81">
        <f t="shared" si="2"/>
        <v>4.3619922882491409</v>
      </c>
      <c r="K65" s="81">
        <f t="shared" si="3"/>
        <v>0</v>
      </c>
    </row>
    <row r="66" spans="1:11">
      <c r="A66" s="71" t="s">
        <v>249</v>
      </c>
      <c r="B66" s="106">
        <v>88.0831606056515</v>
      </c>
      <c r="C66" s="106">
        <v>106.28058528078957</v>
      </c>
      <c r="D66" s="106">
        <v>110.974963109269</v>
      </c>
      <c r="E66" s="106"/>
      <c r="F66" s="106"/>
      <c r="G66" s="106"/>
      <c r="H66" s="90">
        <f t="shared" si="0"/>
        <v>0.25988852291647602</v>
      </c>
      <c r="I66" s="81">
        <f t="shared" si="1"/>
        <v>22.891802503617498</v>
      </c>
      <c r="J66" s="81">
        <f t="shared" si="2"/>
        <v>4.694377828479432</v>
      </c>
      <c r="K66" s="81">
        <f t="shared" si="3"/>
        <v>0</v>
      </c>
    </row>
    <row r="67" spans="1:11">
      <c r="A67" s="71" t="s">
        <v>250</v>
      </c>
      <c r="B67" s="106">
        <v>95.300392056478358</v>
      </c>
      <c r="C67" s="106">
        <v>116.79784679161756</v>
      </c>
      <c r="D67" s="106">
        <v>122.7527456374834</v>
      </c>
      <c r="E67" s="106"/>
      <c r="F67" s="106"/>
      <c r="G67" s="106"/>
      <c r="H67" s="90">
        <f t="shared" si="0"/>
        <v>0.28806128693296262</v>
      </c>
      <c r="I67" s="81">
        <f t="shared" si="1"/>
        <v>27.452353581005042</v>
      </c>
      <c r="J67" s="81">
        <f t="shared" si="2"/>
        <v>5.9548988458658414</v>
      </c>
      <c r="K67" s="81">
        <f t="shared" si="3"/>
        <v>0</v>
      </c>
    </row>
    <row r="68" spans="1:11">
      <c r="A68" s="71" t="s">
        <v>252</v>
      </c>
      <c r="B68" s="106">
        <v>98.206050930569489</v>
      </c>
      <c r="C68" s="106">
        <v>114.514017034594</v>
      </c>
      <c r="D68" s="106">
        <v>121.56167030860787</v>
      </c>
      <c r="E68" s="106"/>
      <c r="F68" s="106"/>
      <c r="G68" s="106"/>
      <c r="H68" s="90">
        <f t="shared" ref="H68:H84" si="4">(D68-B68)/B68</f>
        <v>0.23782261028447757</v>
      </c>
      <c r="I68" s="81">
        <f t="shared" ref="I68:I84" si="5">(D68-B68)</f>
        <v>23.355619378038384</v>
      </c>
      <c r="J68" s="81">
        <f t="shared" ref="J68:J84" si="6">(D68-C68)</f>
        <v>7.047653274013868</v>
      </c>
      <c r="K68" s="81">
        <f t="shared" ref="K68:K84" si="7">G68-F68</f>
        <v>0</v>
      </c>
    </row>
    <row r="69" spans="1:11">
      <c r="A69" s="71" t="s">
        <v>253</v>
      </c>
      <c r="B69" s="106">
        <v>131.09038404868716</v>
      </c>
      <c r="C69" s="106">
        <v>146.91967974561632</v>
      </c>
      <c r="D69" s="106">
        <v>161.29505715663004</v>
      </c>
      <c r="E69" s="106"/>
      <c r="F69" s="106"/>
      <c r="G69" s="106"/>
      <c r="H69" s="90">
        <f t="shared" si="4"/>
        <v>0.23041105056740716</v>
      </c>
      <c r="I69" s="81">
        <f t="shared" si="5"/>
        <v>30.204673107942881</v>
      </c>
      <c r="J69" s="81">
        <f t="shared" si="6"/>
        <v>14.375377411013716</v>
      </c>
      <c r="K69" s="81">
        <f t="shared" si="7"/>
        <v>0</v>
      </c>
    </row>
    <row r="70" spans="1:11">
      <c r="A70" s="71" t="s">
        <v>179</v>
      </c>
      <c r="B70" s="106">
        <v>94.626763374259397</v>
      </c>
      <c r="C70" s="106">
        <v>109.92781821068439</v>
      </c>
      <c r="D70" s="106">
        <v>113.60730343161903</v>
      </c>
      <c r="E70" s="106"/>
      <c r="F70" s="106"/>
      <c r="G70" s="106"/>
      <c r="H70" s="90">
        <f t="shared" si="4"/>
        <v>0.20058321113963795</v>
      </c>
      <c r="I70" s="81">
        <f t="shared" si="5"/>
        <v>18.980540057359633</v>
      </c>
      <c r="J70" s="81">
        <f t="shared" si="6"/>
        <v>3.6794852209346374</v>
      </c>
      <c r="K70" s="81">
        <f t="shared" si="7"/>
        <v>0</v>
      </c>
    </row>
    <row r="71" spans="1:11">
      <c r="A71" s="71" t="s">
        <v>189</v>
      </c>
      <c r="B71" s="106">
        <v>93.111835179351701</v>
      </c>
      <c r="C71" s="106">
        <v>109.71422590737143</v>
      </c>
      <c r="D71" s="106">
        <v>114.16706437843207</v>
      </c>
      <c r="E71" s="106"/>
      <c r="F71" s="106"/>
      <c r="G71" s="106"/>
      <c r="H71" s="90">
        <f t="shared" si="4"/>
        <v>0.22612838806714378</v>
      </c>
      <c r="I71" s="81">
        <f t="shared" si="5"/>
        <v>21.055229199080372</v>
      </c>
      <c r="J71" s="81">
        <f t="shared" si="6"/>
        <v>4.4528384710606446</v>
      </c>
      <c r="K71" s="81">
        <f t="shared" si="7"/>
        <v>0</v>
      </c>
    </row>
    <row r="72" spans="1:11">
      <c r="A72" s="71" t="s">
        <v>217</v>
      </c>
      <c r="B72" s="106">
        <v>92.955288466716809</v>
      </c>
      <c r="C72" s="106">
        <v>111.44473936773039</v>
      </c>
      <c r="D72" s="106">
        <v>115.09877525643785</v>
      </c>
      <c r="E72" s="106"/>
      <c r="F72" s="106"/>
      <c r="G72" s="106"/>
      <c r="H72" s="90">
        <f t="shared" si="4"/>
        <v>0.23821653565896517</v>
      </c>
      <c r="I72" s="81">
        <f t="shared" si="5"/>
        <v>22.143486789721038</v>
      </c>
      <c r="J72" s="81">
        <f t="shared" si="6"/>
        <v>3.6540358887074547</v>
      </c>
      <c r="K72" s="81">
        <f t="shared" si="7"/>
        <v>0</v>
      </c>
    </row>
    <row r="73" spans="1:11">
      <c r="A73" s="71" t="s">
        <v>222</v>
      </c>
      <c r="B73" s="106">
        <v>112.90988965890101</v>
      </c>
      <c r="C73" s="106">
        <v>127.31904913193301</v>
      </c>
      <c r="D73" s="106">
        <v>132.35627478691785</v>
      </c>
      <c r="E73" s="106"/>
      <c r="F73" s="106"/>
      <c r="G73" s="106"/>
      <c r="H73" s="90">
        <f t="shared" si="4"/>
        <v>0.17222924569994769</v>
      </c>
      <c r="I73" s="81">
        <f t="shared" si="5"/>
        <v>19.446385128016843</v>
      </c>
      <c r="J73" s="81">
        <f t="shared" si="6"/>
        <v>5.0372256549848373</v>
      </c>
      <c r="K73" s="81">
        <f t="shared" si="7"/>
        <v>0</v>
      </c>
    </row>
    <row r="74" spans="1:11">
      <c r="A74" s="71" t="s">
        <v>188</v>
      </c>
      <c r="B74" s="106">
        <v>96.268616938118598</v>
      </c>
      <c r="C74" s="106">
        <v>112.1587574190054</v>
      </c>
      <c r="D74" s="106">
        <v>113.79059473638556</v>
      </c>
      <c r="E74" s="106"/>
      <c r="F74" s="106"/>
      <c r="G74" s="106"/>
      <c r="H74" s="90">
        <f t="shared" si="4"/>
        <v>0.18201131745281099</v>
      </c>
      <c r="I74" s="81">
        <f t="shared" si="5"/>
        <v>17.52197779826696</v>
      </c>
      <c r="J74" s="81">
        <f t="shared" si="6"/>
        <v>1.6318373173801604</v>
      </c>
      <c r="K74" s="81">
        <f t="shared" si="7"/>
        <v>0</v>
      </c>
    </row>
    <row r="75" spans="1:11">
      <c r="A75" s="71" t="s">
        <v>244</v>
      </c>
      <c r="B75" s="106">
        <v>86.515381673715595</v>
      </c>
      <c r="C75" s="106">
        <v>110.53433582396561</v>
      </c>
      <c r="D75" s="106">
        <v>113.79966466251911</v>
      </c>
      <c r="E75" s="106"/>
      <c r="F75" s="106"/>
      <c r="G75" s="106"/>
      <c r="H75" s="90">
        <f t="shared" si="4"/>
        <v>0.31536915703271762</v>
      </c>
      <c r="I75" s="81">
        <f t="shared" si="5"/>
        <v>27.284282988803511</v>
      </c>
      <c r="J75" s="81">
        <f t="shared" si="6"/>
        <v>3.2653288385535006</v>
      </c>
      <c r="K75" s="81">
        <f t="shared" si="7"/>
        <v>0</v>
      </c>
    </row>
    <row r="76" spans="1:11">
      <c r="A76" s="71" t="s">
        <v>187</v>
      </c>
      <c r="B76" s="106">
        <v>94.12074402326715</v>
      </c>
      <c r="C76" s="106">
        <v>109.12896487698305</v>
      </c>
      <c r="D76" s="106">
        <v>115.53460427890195</v>
      </c>
      <c r="E76" s="106"/>
      <c r="F76" s="106"/>
      <c r="G76" s="106"/>
      <c r="H76" s="90">
        <f t="shared" si="4"/>
        <v>0.22751477878607909</v>
      </c>
      <c r="I76" s="81">
        <f t="shared" si="5"/>
        <v>21.413860255634802</v>
      </c>
      <c r="J76" s="81">
        <f t="shared" si="6"/>
        <v>6.4056394019189042</v>
      </c>
      <c r="K76" s="81">
        <f t="shared" si="7"/>
        <v>0</v>
      </c>
    </row>
    <row r="77" spans="1:11">
      <c r="A77" s="71" t="s">
        <v>183</v>
      </c>
      <c r="B77" s="106">
        <v>120.69791245317109</v>
      </c>
      <c r="C77" s="106">
        <v>148.72553029842376</v>
      </c>
      <c r="D77" s="106">
        <v>139.45066696078175</v>
      </c>
      <c r="E77" s="106"/>
      <c r="F77" s="106"/>
      <c r="G77" s="106"/>
      <c r="H77" s="90">
        <f t="shared" si="4"/>
        <v>0.15536933594345667</v>
      </c>
      <c r="I77" s="81">
        <f t="shared" si="5"/>
        <v>18.752754507610661</v>
      </c>
      <c r="J77" s="81">
        <f t="shared" si="6"/>
        <v>-9.2748633376420173</v>
      </c>
      <c r="K77" s="81">
        <f t="shared" si="7"/>
        <v>0</v>
      </c>
    </row>
    <row r="78" spans="1:11">
      <c r="A78" s="71" t="s">
        <v>211</v>
      </c>
      <c r="B78" s="106">
        <v>93.69938545478594</v>
      </c>
      <c r="C78" s="106">
        <v>114.57955085227145</v>
      </c>
      <c r="D78" s="106">
        <v>118.09894273740589</v>
      </c>
      <c r="E78" s="106"/>
      <c r="F78" s="106"/>
      <c r="G78" s="106"/>
      <c r="H78" s="90">
        <f t="shared" si="4"/>
        <v>0.26040253267609537</v>
      </c>
      <c r="I78" s="81">
        <f t="shared" si="5"/>
        <v>24.399557282619952</v>
      </c>
      <c r="J78" s="81">
        <f t="shared" si="6"/>
        <v>3.5193918851344392</v>
      </c>
      <c r="K78" s="81">
        <f t="shared" si="7"/>
        <v>0</v>
      </c>
    </row>
    <row r="79" spans="1:11">
      <c r="A79" s="71" t="s">
        <v>251</v>
      </c>
      <c r="B79" s="106">
        <v>100.05357372352627</v>
      </c>
      <c r="C79" s="106">
        <v>120.66449528919844</v>
      </c>
      <c r="D79" s="106">
        <v>124.78371369603595</v>
      </c>
      <c r="E79" s="106"/>
      <c r="F79" s="106"/>
      <c r="G79" s="106"/>
      <c r="H79" s="90">
        <f t="shared" si="4"/>
        <v>0.24716898209798488</v>
      </c>
      <c r="I79" s="81">
        <f t="shared" si="5"/>
        <v>24.730139972509676</v>
      </c>
      <c r="J79" s="81">
        <f t="shared" si="6"/>
        <v>4.1192184068375042</v>
      </c>
      <c r="K79" s="81">
        <f t="shared" si="7"/>
        <v>0</v>
      </c>
    </row>
    <row r="80" spans="1:11">
      <c r="A80" s="71" t="s">
        <v>216</v>
      </c>
      <c r="B80" s="106">
        <v>111.54113128367825</v>
      </c>
      <c r="C80" s="106">
        <v>128.23303473228256</v>
      </c>
      <c r="D80" s="106">
        <v>136.60394866480507</v>
      </c>
      <c r="E80" s="106"/>
      <c r="F80" s="106"/>
      <c r="G80" s="106"/>
      <c r="H80" s="90">
        <f t="shared" si="4"/>
        <v>0.22469574311009563</v>
      </c>
      <c r="I80" s="81">
        <f t="shared" si="5"/>
        <v>25.06281738112682</v>
      </c>
      <c r="J80" s="81">
        <f t="shared" si="6"/>
        <v>8.3709139325225124</v>
      </c>
      <c r="K80" s="81">
        <f t="shared" si="7"/>
        <v>0</v>
      </c>
    </row>
    <row r="81" spans="1:11">
      <c r="A81" s="71" t="s">
        <v>221</v>
      </c>
      <c r="B81" s="106">
        <v>96.438418101193037</v>
      </c>
      <c r="C81" s="106">
        <v>108.25028887905994</v>
      </c>
      <c r="D81" s="106">
        <v>114.8577594294516</v>
      </c>
      <c r="E81" s="106"/>
      <c r="F81" s="106"/>
      <c r="G81" s="106"/>
      <c r="H81" s="90">
        <f t="shared" si="4"/>
        <v>0.19099588826655281</v>
      </c>
      <c r="I81" s="81">
        <f t="shared" si="5"/>
        <v>18.419341328258568</v>
      </c>
      <c r="J81" s="81">
        <f t="shared" si="6"/>
        <v>6.6074705503916675</v>
      </c>
      <c r="K81" s="81">
        <f t="shared" si="7"/>
        <v>0</v>
      </c>
    </row>
    <row r="82" spans="1:11">
      <c r="A82" s="71" t="s">
        <v>236</v>
      </c>
      <c r="B82" s="106">
        <v>93.261020771464104</v>
      </c>
      <c r="C82" s="106">
        <v>110.14285630412125</v>
      </c>
      <c r="D82" s="106">
        <v>116.66892426051106</v>
      </c>
      <c r="E82" s="106"/>
      <c r="F82" s="106"/>
      <c r="G82" s="106"/>
      <c r="H82" s="90">
        <f t="shared" si="4"/>
        <v>0.25099343000338764</v>
      </c>
      <c r="I82" s="81">
        <f t="shared" si="5"/>
        <v>23.407903489046959</v>
      </c>
      <c r="J82" s="81">
        <f t="shared" si="6"/>
        <v>6.5260679563898094</v>
      </c>
      <c r="K82" s="81">
        <f t="shared" si="7"/>
        <v>0</v>
      </c>
    </row>
    <row r="83" spans="1:11">
      <c r="A83" s="71" t="s">
        <v>200</v>
      </c>
      <c r="B83" s="106">
        <v>94.283192374879931</v>
      </c>
      <c r="C83" s="106">
        <v>112.46103743188804</v>
      </c>
      <c r="D83" s="106">
        <v>116.74469149430848</v>
      </c>
      <c r="E83" s="106"/>
      <c r="F83" s="106"/>
      <c r="G83" s="106"/>
      <c r="H83" s="90">
        <f t="shared" si="4"/>
        <v>0.23823439314739428</v>
      </c>
      <c r="I83" s="81">
        <f t="shared" si="5"/>
        <v>22.461499119428552</v>
      </c>
      <c r="J83" s="81">
        <f t="shared" si="6"/>
        <v>4.2836540624204389</v>
      </c>
      <c r="K83" s="81">
        <f t="shared" si="7"/>
        <v>0</v>
      </c>
    </row>
    <row r="84" spans="1:11" s="116" customFormat="1">
      <c r="A84" s="71" t="s">
        <v>173</v>
      </c>
      <c r="B84" s="107">
        <v>108.16620355122267</v>
      </c>
      <c r="C84" s="107">
        <v>130.9277230823709</v>
      </c>
      <c r="D84" s="107">
        <v>130.9277230823709</v>
      </c>
      <c r="E84" s="107"/>
      <c r="F84" s="107"/>
      <c r="G84" s="107"/>
      <c r="H84" s="114">
        <f t="shared" si="4"/>
        <v>0.21043097366701424</v>
      </c>
      <c r="I84" s="117">
        <f t="shared" si="5"/>
        <v>22.761519531148238</v>
      </c>
      <c r="J84" s="117">
        <f t="shared" si="6"/>
        <v>0</v>
      </c>
      <c r="K84" s="81">
        <f t="shared" si="7"/>
        <v>0</v>
      </c>
    </row>
    <row r="85" spans="1:11">
      <c r="B85" s="72"/>
      <c r="C85" s="72"/>
      <c r="D85" s="72"/>
      <c r="E85" s="72"/>
      <c r="F85" s="72"/>
      <c r="G85" s="72"/>
    </row>
    <row r="86" spans="1:11">
      <c r="D86" s="167"/>
      <c r="E86" s="167"/>
    </row>
    <row r="87" spans="1:11">
      <c r="D87" s="167"/>
      <c r="E87" s="167"/>
    </row>
  </sheetData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84"/>
  <sheetViews>
    <sheetView topLeftCell="A36" zoomScale="60" zoomScaleNormal="60" workbookViewId="0">
      <selection activeCell="O7" sqref="O7"/>
    </sheetView>
  </sheetViews>
  <sheetFormatPr defaultRowHeight="15"/>
  <cols>
    <col min="2" max="2" width="19.140625" customWidth="1"/>
    <col min="3" max="3" width="11.140625" style="151" customWidth="1"/>
    <col min="4" max="4" width="11.140625" style="149" customWidth="1"/>
    <col min="5" max="5" width="11.140625" style="150" customWidth="1"/>
    <col min="6" max="8" width="11.140625" style="157" customWidth="1"/>
    <col min="9" max="9" width="31.140625" customWidth="1"/>
    <col min="10" max="10" width="25.140625" customWidth="1"/>
    <col min="11" max="11" width="29" customWidth="1"/>
    <col min="12" max="12" width="28.140625" customWidth="1"/>
    <col min="13" max="13" width="28.140625" style="157" customWidth="1"/>
  </cols>
  <sheetData>
    <row r="1" spans="1:13" s="157" customFormat="1" ht="15.75" thickBot="1">
      <c r="C1" s="186" t="s">
        <v>281</v>
      </c>
      <c r="D1" s="186"/>
      <c r="E1" s="187"/>
      <c r="F1" s="188" t="s">
        <v>280</v>
      </c>
      <c r="G1" s="186"/>
      <c r="H1" s="187"/>
    </row>
    <row r="2" spans="1:13" s="74" customFormat="1" ht="66.599999999999994" customHeight="1">
      <c r="A2" s="92" t="s">
        <v>91</v>
      </c>
      <c r="B2" s="92" t="s">
        <v>174</v>
      </c>
      <c r="C2" s="93">
        <v>43221</v>
      </c>
      <c r="D2" s="93">
        <v>43556</v>
      </c>
      <c r="E2" s="93">
        <v>43586</v>
      </c>
      <c r="F2" s="93">
        <v>43221</v>
      </c>
      <c r="G2" s="93">
        <v>43556</v>
      </c>
      <c r="H2" s="93">
        <v>43586</v>
      </c>
      <c r="I2" s="92" t="s">
        <v>339</v>
      </c>
      <c r="J2" s="92" t="s">
        <v>340</v>
      </c>
      <c r="K2" s="1" t="s">
        <v>341</v>
      </c>
      <c r="L2" s="161" t="s">
        <v>342</v>
      </c>
      <c r="M2" s="162"/>
    </row>
    <row r="3" spans="1:13">
      <c r="A3" s="75">
        <v>1</v>
      </c>
      <c r="B3" s="89" t="s">
        <v>92</v>
      </c>
      <c r="C3" s="82">
        <v>41656</v>
      </c>
      <c r="D3" s="82">
        <v>40398</v>
      </c>
      <c r="E3" s="82">
        <v>40401</v>
      </c>
      <c r="F3" s="82"/>
      <c r="G3" s="82"/>
      <c r="H3" s="82"/>
      <c r="I3" s="90">
        <f>(E3-C3)/C3</f>
        <v>-3.012771269444978E-2</v>
      </c>
      <c r="J3" s="83">
        <f>E3-C3</f>
        <v>-1255</v>
      </c>
      <c r="K3" s="83">
        <f>E3-D3</f>
        <v>3</v>
      </c>
      <c r="L3" s="83">
        <f>H3-G3</f>
        <v>0</v>
      </c>
    </row>
    <row r="4" spans="1:13">
      <c r="A4" s="75">
        <v>2</v>
      </c>
      <c r="B4" s="89" t="s">
        <v>93</v>
      </c>
      <c r="C4" s="82">
        <v>7282</v>
      </c>
      <c r="D4" s="82">
        <v>7404</v>
      </c>
      <c r="E4" s="82">
        <v>7430</v>
      </c>
      <c r="F4" s="82"/>
      <c r="G4" s="82"/>
      <c r="H4" s="82"/>
      <c r="I4" s="90">
        <f t="shared" ref="I4:I67" si="0">(E4-C4)/C4</f>
        <v>2.0324086789343589E-2</v>
      </c>
      <c r="J4" s="83">
        <f t="shared" ref="J4:J67" si="1">E4-C4</f>
        <v>148</v>
      </c>
      <c r="K4" s="83">
        <f t="shared" ref="K4:K67" si="2">E4-D4</f>
        <v>26</v>
      </c>
      <c r="L4" s="83">
        <f t="shared" ref="L4:L67" si="3">H4-G4</f>
        <v>0</v>
      </c>
    </row>
    <row r="5" spans="1:13">
      <c r="A5" s="75">
        <v>3</v>
      </c>
      <c r="B5" s="89" t="s">
        <v>94</v>
      </c>
      <c r="C5" s="82">
        <v>13560</v>
      </c>
      <c r="D5" s="82">
        <v>13029</v>
      </c>
      <c r="E5" s="82">
        <v>13046</v>
      </c>
      <c r="F5" s="82"/>
      <c r="G5" s="82"/>
      <c r="H5" s="82"/>
      <c r="I5" s="90">
        <f t="shared" si="0"/>
        <v>-3.7905604719764015E-2</v>
      </c>
      <c r="J5" s="83">
        <f t="shared" si="1"/>
        <v>-514</v>
      </c>
      <c r="K5" s="83">
        <f t="shared" si="2"/>
        <v>17</v>
      </c>
      <c r="L5" s="83">
        <f t="shared" si="3"/>
        <v>0</v>
      </c>
    </row>
    <row r="6" spans="1:13">
      <c r="A6" s="75">
        <v>4</v>
      </c>
      <c r="B6" s="89" t="s">
        <v>95</v>
      </c>
      <c r="C6" s="82">
        <v>2853</v>
      </c>
      <c r="D6" s="82">
        <v>2731</v>
      </c>
      <c r="E6" s="82">
        <v>2794</v>
      </c>
      <c r="F6" s="82"/>
      <c r="G6" s="82"/>
      <c r="H6" s="82"/>
      <c r="I6" s="90">
        <f t="shared" si="0"/>
        <v>-2.0679985979670523E-2</v>
      </c>
      <c r="J6" s="83">
        <f t="shared" si="1"/>
        <v>-59</v>
      </c>
      <c r="K6" s="83">
        <f t="shared" si="2"/>
        <v>63</v>
      </c>
      <c r="L6" s="83">
        <f t="shared" si="3"/>
        <v>0</v>
      </c>
    </row>
    <row r="7" spans="1:13">
      <c r="A7" s="75">
        <v>5</v>
      </c>
      <c r="B7" s="89" t="s">
        <v>96</v>
      </c>
      <c r="C7" s="82">
        <v>6211</v>
      </c>
      <c r="D7" s="82">
        <v>6133</v>
      </c>
      <c r="E7" s="82">
        <v>6119</v>
      </c>
      <c r="F7" s="82"/>
      <c r="G7" s="82"/>
      <c r="H7" s="82"/>
      <c r="I7" s="90">
        <f t="shared" si="0"/>
        <v>-1.4812429560457254E-2</v>
      </c>
      <c r="J7" s="83">
        <f t="shared" si="1"/>
        <v>-92</v>
      </c>
      <c r="K7" s="83">
        <f t="shared" si="2"/>
        <v>-14</v>
      </c>
      <c r="L7" s="83">
        <f t="shared" si="3"/>
        <v>0</v>
      </c>
    </row>
    <row r="8" spans="1:13">
      <c r="A8" s="75">
        <v>6</v>
      </c>
      <c r="B8" s="89" t="s">
        <v>97</v>
      </c>
      <c r="C8" s="82">
        <v>145591</v>
      </c>
      <c r="D8" s="82">
        <v>142483</v>
      </c>
      <c r="E8" s="82">
        <v>142296</v>
      </c>
      <c r="F8" s="82"/>
      <c r="G8" s="82"/>
      <c r="H8" s="82"/>
      <c r="I8" s="90">
        <f t="shared" si="0"/>
        <v>-2.2631893454952572E-2</v>
      </c>
      <c r="J8" s="83">
        <f t="shared" si="1"/>
        <v>-3295</v>
      </c>
      <c r="K8" s="83">
        <f t="shared" si="2"/>
        <v>-187</v>
      </c>
      <c r="L8" s="83">
        <f t="shared" si="3"/>
        <v>0</v>
      </c>
    </row>
    <row r="9" spans="1:13">
      <c r="A9" s="75">
        <v>7</v>
      </c>
      <c r="B9" s="89" t="s">
        <v>98</v>
      </c>
      <c r="C9" s="82">
        <v>74028</v>
      </c>
      <c r="D9" s="82">
        <v>73291</v>
      </c>
      <c r="E9" s="82">
        <v>75067</v>
      </c>
      <c r="F9" s="82"/>
      <c r="G9" s="82"/>
      <c r="H9" s="82"/>
      <c r="I9" s="90">
        <f t="shared" si="0"/>
        <v>1.4035229913005889E-2</v>
      </c>
      <c r="J9" s="83">
        <f t="shared" si="1"/>
        <v>1039</v>
      </c>
      <c r="K9" s="83">
        <f t="shared" si="2"/>
        <v>1776</v>
      </c>
      <c r="L9" s="83">
        <f t="shared" si="3"/>
        <v>0</v>
      </c>
    </row>
    <row r="10" spans="1:13">
      <c r="A10" s="75">
        <v>8</v>
      </c>
      <c r="B10" s="89" t="s">
        <v>99</v>
      </c>
      <c r="C10" s="82">
        <v>4019</v>
      </c>
      <c r="D10" s="82">
        <v>3886</v>
      </c>
      <c r="E10" s="82">
        <v>3909</v>
      </c>
      <c r="F10" s="82"/>
      <c r="G10" s="82"/>
      <c r="H10" s="82"/>
      <c r="I10" s="90">
        <f t="shared" si="0"/>
        <v>-2.7369992535456581E-2</v>
      </c>
      <c r="J10" s="83">
        <f t="shared" si="1"/>
        <v>-110</v>
      </c>
      <c r="K10" s="83">
        <f t="shared" si="2"/>
        <v>23</v>
      </c>
      <c r="L10" s="83">
        <f t="shared" si="3"/>
        <v>0</v>
      </c>
    </row>
    <row r="11" spans="1:13">
      <c r="A11" s="75">
        <v>9</v>
      </c>
      <c r="B11" s="89" t="s">
        <v>100</v>
      </c>
      <c r="C11" s="82">
        <v>28312</v>
      </c>
      <c r="D11" s="82">
        <v>27221</v>
      </c>
      <c r="E11" s="82">
        <v>27439</v>
      </c>
      <c r="F11" s="82"/>
      <c r="G11" s="82"/>
      <c r="H11" s="82"/>
      <c r="I11" s="90">
        <f t="shared" si="0"/>
        <v>-3.0834981633229726E-2</v>
      </c>
      <c r="J11" s="83">
        <f t="shared" si="1"/>
        <v>-873</v>
      </c>
      <c r="K11" s="83">
        <f t="shared" si="2"/>
        <v>218</v>
      </c>
      <c r="L11" s="83">
        <f t="shared" si="3"/>
        <v>0</v>
      </c>
    </row>
    <row r="12" spans="1:13">
      <c r="A12" s="75">
        <v>10</v>
      </c>
      <c r="B12" s="89" t="s">
        <v>101</v>
      </c>
      <c r="C12" s="82">
        <v>30193</v>
      </c>
      <c r="D12" s="82">
        <v>29324</v>
      </c>
      <c r="E12" s="82">
        <v>29475</v>
      </c>
      <c r="F12" s="82"/>
      <c r="G12" s="82"/>
      <c r="H12" s="82"/>
      <c r="I12" s="90">
        <f t="shared" si="0"/>
        <v>-2.3780346437916072E-2</v>
      </c>
      <c r="J12" s="83">
        <f t="shared" si="1"/>
        <v>-718</v>
      </c>
      <c r="K12" s="83">
        <f t="shared" si="2"/>
        <v>151</v>
      </c>
      <c r="L12" s="83">
        <f t="shared" si="3"/>
        <v>0</v>
      </c>
    </row>
    <row r="13" spans="1:13">
      <c r="A13" s="75">
        <v>11</v>
      </c>
      <c r="B13" s="89" t="s">
        <v>102</v>
      </c>
      <c r="C13" s="82">
        <v>4753</v>
      </c>
      <c r="D13" s="82">
        <v>4576</v>
      </c>
      <c r="E13" s="82">
        <v>4550</v>
      </c>
      <c r="F13" s="82"/>
      <c r="G13" s="82"/>
      <c r="H13" s="82"/>
      <c r="I13" s="90">
        <f t="shared" si="0"/>
        <v>-4.2709867452135494E-2</v>
      </c>
      <c r="J13" s="83">
        <f t="shared" si="1"/>
        <v>-203</v>
      </c>
      <c r="K13" s="83">
        <f t="shared" si="2"/>
        <v>-26</v>
      </c>
      <c r="L13" s="83">
        <f t="shared" si="3"/>
        <v>0</v>
      </c>
    </row>
    <row r="14" spans="1:13">
      <c r="A14" s="75">
        <v>12</v>
      </c>
      <c r="B14" s="89" t="s">
        <v>103</v>
      </c>
      <c r="C14" s="82">
        <v>2653</v>
      </c>
      <c r="D14" s="82">
        <v>2593</v>
      </c>
      <c r="E14" s="82">
        <v>2628</v>
      </c>
      <c r="F14" s="82"/>
      <c r="G14" s="82"/>
      <c r="H14" s="82"/>
      <c r="I14" s="90">
        <f t="shared" si="0"/>
        <v>-9.4232943837165468E-3</v>
      </c>
      <c r="J14" s="83">
        <f t="shared" si="1"/>
        <v>-25</v>
      </c>
      <c r="K14" s="83">
        <f t="shared" si="2"/>
        <v>35</v>
      </c>
      <c r="L14" s="83">
        <f t="shared" si="3"/>
        <v>0</v>
      </c>
    </row>
    <row r="15" spans="1:13">
      <c r="A15" s="75">
        <v>13</v>
      </c>
      <c r="B15" s="89" t="s">
        <v>104</v>
      </c>
      <c r="C15" s="82">
        <v>2859</v>
      </c>
      <c r="D15" s="82">
        <v>2673</v>
      </c>
      <c r="E15" s="82">
        <v>2714</v>
      </c>
      <c r="F15" s="82"/>
      <c r="G15" s="82"/>
      <c r="H15" s="82"/>
      <c r="I15" s="90">
        <f t="shared" si="0"/>
        <v>-5.0717033927946832E-2</v>
      </c>
      <c r="J15" s="83">
        <f t="shared" si="1"/>
        <v>-145</v>
      </c>
      <c r="K15" s="83">
        <f t="shared" si="2"/>
        <v>41</v>
      </c>
      <c r="L15" s="83">
        <f t="shared" si="3"/>
        <v>0</v>
      </c>
    </row>
    <row r="16" spans="1:13">
      <c r="A16" s="75">
        <v>14</v>
      </c>
      <c r="B16" s="89" t="s">
        <v>105</v>
      </c>
      <c r="C16" s="82">
        <v>7444</v>
      </c>
      <c r="D16" s="82">
        <v>7081</v>
      </c>
      <c r="E16" s="82">
        <v>7090</v>
      </c>
      <c r="F16" s="82"/>
      <c r="G16" s="82"/>
      <c r="H16" s="82"/>
      <c r="I16" s="90">
        <f t="shared" si="0"/>
        <v>-4.7555077915099407E-2</v>
      </c>
      <c r="J16" s="83">
        <f t="shared" si="1"/>
        <v>-354</v>
      </c>
      <c r="K16" s="83">
        <f t="shared" si="2"/>
        <v>9</v>
      </c>
      <c r="L16" s="83">
        <f t="shared" si="3"/>
        <v>0</v>
      </c>
    </row>
    <row r="17" spans="1:12">
      <c r="A17" s="75">
        <v>15</v>
      </c>
      <c r="B17" s="89" t="s">
        <v>106</v>
      </c>
      <c r="C17" s="82">
        <v>6255</v>
      </c>
      <c r="D17" s="82">
        <v>6006</v>
      </c>
      <c r="E17" s="82">
        <v>6053</v>
      </c>
      <c r="F17" s="82"/>
      <c r="G17" s="82"/>
      <c r="H17" s="82"/>
      <c r="I17" s="90">
        <f t="shared" si="0"/>
        <v>-3.2294164668265388E-2</v>
      </c>
      <c r="J17" s="83">
        <f t="shared" si="1"/>
        <v>-202</v>
      </c>
      <c r="K17" s="83">
        <f t="shared" si="2"/>
        <v>47</v>
      </c>
      <c r="L17" s="83">
        <f t="shared" si="3"/>
        <v>0</v>
      </c>
    </row>
    <row r="18" spans="1:12">
      <c r="A18" s="75">
        <v>16</v>
      </c>
      <c r="B18" s="89" t="s">
        <v>107</v>
      </c>
      <c r="C18" s="82">
        <v>78451</v>
      </c>
      <c r="D18" s="82">
        <v>76356</v>
      </c>
      <c r="E18" s="82">
        <v>76140</v>
      </c>
      <c r="F18" s="82"/>
      <c r="G18" s="82"/>
      <c r="H18" s="82"/>
      <c r="I18" s="90">
        <f t="shared" si="0"/>
        <v>-2.9457878165988962E-2</v>
      </c>
      <c r="J18" s="83">
        <f t="shared" si="1"/>
        <v>-2311</v>
      </c>
      <c r="K18" s="83">
        <f t="shared" si="2"/>
        <v>-216</v>
      </c>
      <c r="L18" s="83">
        <f t="shared" si="3"/>
        <v>0</v>
      </c>
    </row>
    <row r="19" spans="1:12">
      <c r="A19" s="75">
        <v>17</v>
      </c>
      <c r="B19" s="89" t="s">
        <v>108</v>
      </c>
      <c r="C19" s="82">
        <v>14902</v>
      </c>
      <c r="D19" s="82">
        <v>14091</v>
      </c>
      <c r="E19" s="82">
        <v>14184</v>
      </c>
      <c r="F19" s="82"/>
      <c r="G19" s="82"/>
      <c r="H19" s="82"/>
      <c r="I19" s="90">
        <f t="shared" si="0"/>
        <v>-4.8181452154073282E-2</v>
      </c>
      <c r="J19" s="83">
        <f t="shared" si="1"/>
        <v>-718</v>
      </c>
      <c r="K19" s="83">
        <f t="shared" si="2"/>
        <v>93</v>
      </c>
      <c r="L19" s="83">
        <f t="shared" si="3"/>
        <v>0</v>
      </c>
    </row>
    <row r="20" spans="1:12">
      <c r="A20" s="75">
        <v>18</v>
      </c>
      <c r="B20" s="89" t="s">
        <v>109</v>
      </c>
      <c r="C20" s="82">
        <v>3124</v>
      </c>
      <c r="D20" s="82">
        <v>3013</v>
      </c>
      <c r="E20" s="82">
        <v>3031</v>
      </c>
      <c r="F20" s="82"/>
      <c r="G20" s="82"/>
      <c r="H20" s="82"/>
      <c r="I20" s="90">
        <f t="shared" si="0"/>
        <v>-2.9769526248399489E-2</v>
      </c>
      <c r="J20" s="83">
        <f t="shared" si="1"/>
        <v>-93</v>
      </c>
      <c r="K20" s="83">
        <f t="shared" si="2"/>
        <v>18</v>
      </c>
      <c r="L20" s="83">
        <f t="shared" si="3"/>
        <v>0</v>
      </c>
    </row>
    <row r="21" spans="1:12">
      <c r="A21" s="75">
        <v>19</v>
      </c>
      <c r="B21" s="89" t="s">
        <v>110</v>
      </c>
      <c r="C21" s="82">
        <v>8900</v>
      </c>
      <c r="D21" s="82">
        <v>8507</v>
      </c>
      <c r="E21" s="82">
        <v>8484</v>
      </c>
      <c r="F21" s="82"/>
      <c r="G21" s="82"/>
      <c r="H21" s="82"/>
      <c r="I21" s="90">
        <f t="shared" si="0"/>
        <v>-4.6741573033707864E-2</v>
      </c>
      <c r="J21" s="83">
        <f t="shared" si="1"/>
        <v>-416</v>
      </c>
      <c r="K21" s="83">
        <f t="shared" si="2"/>
        <v>-23</v>
      </c>
      <c r="L21" s="83">
        <f t="shared" si="3"/>
        <v>0</v>
      </c>
    </row>
    <row r="22" spans="1:12">
      <c r="A22" s="75">
        <v>20</v>
      </c>
      <c r="B22" s="89" t="s">
        <v>111</v>
      </c>
      <c r="C22" s="82">
        <v>26408</v>
      </c>
      <c r="D22" s="82">
        <v>25225</v>
      </c>
      <c r="E22" s="82">
        <v>25298</v>
      </c>
      <c r="F22" s="82"/>
      <c r="G22" s="82"/>
      <c r="H22" s="82"/>
      <c r="I22" s="90">
        <f t="shared" si="0"/>
        <v>-4.203271735837625E-2</v>
      </c>
      <c r="J22" s="83">
        <f t="shared" si="1"/>
        <v>-1110</v>
      </c>
      <c r="K22" s="83">
        <f t="shared" si="2"/>
        <v>73</v>
      </c>
      <c r="L22" s="83">
        <f t="shared" si="3"/>
        <v>0</v>
      </c>
    </row>
    <row r="23" spans="1:12">
      <c r="A23" s="75">
        <v>21</v>
      </c>
      <c r="B23" s="89" t="s">
        <v>112</v>
      </c>
      <c r="C23" s="82">
        <v>15847</v>
      </c>
      <c r="D23" s="82">
        <v>16372</v>
      </c>
      <c r="E23" s="82">
        <v>16394</v>
      </c>
      <c r="F23" s="82"/>
      <c r="G23" s="82"/>
      <c r="H23" s="82"/>
      <c r="I23" s="90">
        <f t="shared" si="0"/>
        <v>3.4517574304284725E-2</v>
      </c>
      <c r="J23" s="83">
        <f t="shared" si="1"/>
        <v>547</v>
      </c>
      <c r="K23" s="83">
        <f t="shared" si="2"/>
        <v>22</v>
      </c>
      <c r="L23" s="83">
        <f t="shared" si="3"/>
        <v>0</v>
      </c>
    </row>
    <row r="24" spans="1:12">
      <c r="A24" s="75">
        <v>22</v>
      </c>
      <c r="B24" s="89" t="s">
        <v>113</v>
      </c>
      <c r="C24" s="82">
        <v>9832</v>
      </c>
      <c r="D24" s="82">
        <v>9577</v>
      </c>
      <c r="E24" s="82">
        <v>9550</v>
      </c>
      <c r="F24" s="82"/>
      <c r="G24" s="82"/>
      <c r="H24" s="82"/>
      <c r="I24" s="90">
        <f t="shared" si="0"/>
        <v>-2.8681855166802279E-2</v>
      </c>
      <c r="J24" s="83">
        <f t="shared" si="1"/>
        <v>-282</v>
      </c>
      <c r="K24" s="83">
        <f t="shared" si="2"/>
        <v>-27</v>
      </c>
      <c r="L24" s="83">
        <f t="shared" si="3"/>
        <v>0</v>
      </c>
    </row>
    <row r="25" spans="1:12">
      <c r="A25" s="75">
        <v>23</v>
      </c>
      <c r="B25" s="89" t="s">
        <v>114</v>
      </c>
      <c r="C25" s="82">
        <v>8124</v>
      </c>
      <c r="D25" s="82">
        <v>8077</v>
      </c>
      <c r="E25" s="82">
        <v>8104</v>
      </c>
      <c r="F25" s="82"/>
      <c r="G25" s="82"/>
      <c r="H25" s="82"/>
      <c r="I25" s="90">
        <f t="shared" si="0"/>
        <v>-2.461841457410143E-3</v>
      </c>
      <c r="J25" s="83">
        <f t="shared" si="1"/>
        <v>-20</v>
      </c>
      <c r="K25" s="83">
        <f t="shared" si="2"/>
        <v>27</v>
      </c>
      <c r="L25" s="83">
        <f t="shared" si="3"/>
        <v>0</v>
      </c>
    </row>
    <row r="26" spans="1:12">
      <c r="A26" s="75">
        <v>24</v>
      </c>
      <c r="B26" s="89" t="s">
        <v>115</v>
      </c>
      <c r="C26" s="82">
        <v>4016</v>
      </c>
      <c r="D26" s="82">
        <v>3748</v>
      </c>
      <c r="E26" s="82">
        <v>3799</v>
      </c>
      <c r="F26" s="82"/>
      <c r="G26" s="82"/>
      <c r="H26" s="82"/>
      <c r="I26" s="90">
        <f t="shared" si="0"/>
        <v>-5.403386454183267E-2</v>
      </c>
      <c r="J26" s="83">
        <f t="shared" si="1"/>
        <v>-217</v>
      </c>
      <c r="K26" s="83">
        <f t="shared" si="2"/>
        <v>51</v>
      </c>
      <c r="L26" s="83">
        <f t="shared" si="3"/>
        <v>0</v>
      </c>
    </row>
    <row r="27" spans="1:12">
      <c r="A27" s="75">
        <v>25</v>
      </c>
      <c r="B27" s="89" t="s">
        <v>116</v>
      </c>
      <c r="C27" s="82">
        <v>10530</v>
      </c>
      <c r="D27" s="82">
        <v>10227</v>
      </c>
      <c r="E27" s="82">
        <v>10190</v>
      </c>
      <c r="F27" s="82"/>
      <c r="G27" s="82"/>
      <c r="H27" s="82"/>
      <c r="I27" s="90">
        <f t="shared" si="0"/>
        <v>-3.2288698955365625E-2</v>
      </c>
      <c r="J27" s="83">
        <f t="shared" si="1"/>
        <v>-340</v>
      </c>
      <c r="K27" s="83">
        <f t="shared" si="2"/>
        <v>-37</v>
      </c>
      <c r="L27" s="83">
        <f t="shared" si="3"/>
        <v>0</v>
      </c>
    </row>
    <row r="28" spans="1:12">
      <c r="A28" s="75">
        <v>26</v>
      </c>
      <c r="B28" s="89" t="s">
        <v>117</v>
      </c>
      <c r="C28" s="82">
        <v>20814</v>
      </c>
      <c r="D28" s="82">
        <v>20250</v>
      </c>
      <c r="E28" s="82">
        <v>20211</v>
      </c>
      <c r="F28" s="82"/>
      <c r="G28" s="82"/>
      <c r="H28" s="82"/>
      <c r="I28" s="90">
        <f t="shared" si="0"/>
        <v>-2.8970884981262612E-2</v>
      </c>
      <c r="J28" s="83">
        <f t="shared" si="1"/>
        <v>-603</v>
      </c>
      <c r="K28" s="83">
        <f t="shared" si="2"/>
        <v>-39</v>
      </c>
      <c r="L28" s="83">
        <f t="shared" si="3"/>
        <v>0</v>
      </c>
    </row>
    <row r="29" spans="1:12">
      <c r="A29" s="75">
        <v>27</v>
      </c>
      <c r="B29" s="89" t="s">
        <v>118</v>
      </c>
      <c r="C29" s="82">
        <v>33918</v>
      </c>
      <c r="D29" s="82">
        <v>33092</v>
      </c>
      <c r="E29" s="82">
        <v>33025</v>
      </c>
      <c r="F29" s="82"/>
      <c r="G29" s="82"/>
      <c r="H29" s="82"/>
      <c r="I29" s="90">
        <f t="shared" si="0"/>
        <v>-2.6328203313874639E-2</v>
      </c>
      <c r="J29" s="83">
        <f t="shared" si="1"/>
        <v>-893</v>
      </c>
      <c r="K29" s="83">
        <f t="shared" si="2"/>
        <v>-67</v>
      </c>
      <c r="L29" s="83">
        <f t="shared" si="3"/>
        <v>0</v>
      </c>
    </row>
    <row r="30" spans="1:12">
      <c r="A30" s="75">
        <v>28</v>
      </c>
      <c r="B30" s="89" t="s">
        <v>119</v>
      </c>
      <c r="C30" s="82">
        <v>9208</v>
      </c>
      <c r="D30" s="82">
        <v>8937</v>
      </c>
      <c r="E30" s="82">
        <v>8942</v>
      </c>
      <c r="F30" s="82"/>
      <c r="G30" s="82"/>
      <c r="H30" s="82"/>
      <c r="I30" s="90">
        <f t="shared" si="0"/>
        <v>-2.8887923544743701E-2</v>
      </c>
      <c r="J30" s="83">
        <f t="shared" si="1"/>
        <v>-266</v>
      </c>
      <c r="K30" s="83">
        <f t="shared" si="2"/>
        <v>5</v>
      </c>
      <c r="L30" s="83">
        <f t="shared" si="3"/>
        <v>0</v>
      </c>
    </row>
    <row r="31" spans="1:12">
      <c r="A31" s="75">
        <v>29</v>
      </c>
      <c r="B31" s="89" t="s">
        <v>120</v>
      </c>
      <c r="C31" s="82">
        <v>2390</v>
      </c>
      <c r="D31" s="82">
        <v>2208</v>
      </c>
      <c r="E31" s="82">
        <v>2255</v>
      </c>
      <c r="F31" s="82"/>
      <c r="G31" s="82"/>
      <c r="H31" s="82"/>
      <c r="I31" s="90">
        <f t="shared" si="0"/>
        <v>-5.6485355648535567E-2</v>
      </c>
      <c r="J31" s="83">
        <f t="shared" si="1"/>
        <v>-135</v>
      </c>
      <c r="K31" s="83">
        <f t="shared" si="2"/>
        <v>47</v>
      </c>
      <c r="L31" s="83">
        <f t="shared" si="3"/>
        <v>0</v>
      </c>
    </row>
    <row r="32" spans="1:12">
      <c r="A32" s="75">
        <v>30</v>
      </c>
      <c r="B32" s="89" t="s">
        <v>121</v>
      </c>
      <c r="C32" s="82">
        <v>1420</v>
      </c>
      <c r="D32" s="82">
        <v>1370</v>
      </c>
      <c r="E32" s="82">
        <v>1399</v>
      </c>
      <c r="F32" s="82"/>
      <c r="G32" s="82"/>
      <c r="H32" s="82"/>
      <c r="I32" s="90">
        <f t="shared" si="0"/>
        <v>-1.4788732394366197E-2</v>
      </c>
      <c r="J32" s="83">
        <f t="shared" si="1"/>
        <v>-21</v>
      </c>
      <c r="K32" s="83">
        <f t="shared" si="2"/>
        <v>29</v>
      </c>
      <c r="L32" s="83">
        <f t="shared" si="3"/>
        <v>0</v>
      </c>
    </row>
    <row r="33" spans="1:13">
      <c r="A33" s="75">
        <v>31</v>
      </c>
      <c r="B33" s="89" t="s">
        <v>122</v>
      </c>
      <c r="C33" s="82">
        <v>23516</v>
      </c>
      <c r="D33" s="82">
        <v>23314</v>
      </c>
      <c r="E33" s="82">
        <v>23348</v>
      </c>
      <c r="F33" s="82"/>
      <c r="G33" s="82"/>
      <c r="H33" s="82"/>
      <c r="I33" s="90">
        <f t="shared" si="0"/>
        <v>-7.1440721211090321E-3</v>
      </c>
      <c r="J33" s="83">
        <f t="shared" si="1"/>
        <v>-168</v>
      </c>
      <c r="K33" s="83">
        <f t="shared" si="2"/>
        <v>34</v>
      </c>
      <c r="L33" s="83">
        <f t="shared" si="3"/>
        <v>0</v>
      </c>
      <c r="M33"/>
    </row>
    <row r="34" spans="1:13">
      <c r="A34" s="75">
        <v>32</v>
      </c>
      <c r="B34" s="89" t="s">
        <v>123</v>
      </c>
      <c r="C34" s="82">
        <v>9313</v>
      </c>
      <c r="D34" s="82">
        <v>9012</v>
      </c>
      <c r="E34" s="82">
        <v>9026</v>
      </c>
      <c r="F34" s="82"/>
      <c r="G34" s="82"/>
      <c r="H34" s="82"/>
      <c r="I34" s="90">
        <f t="shared" si="0"/>
        <v>-3.0817137334908193E-2</v>
      </c>
      <c r="J34" s="83">
        <f t="shared" si="1"/>
        <v>-287</v>
      </c>
      <c r="K34" s="83">
        <f t="shared" si="2"/>
        <v>14</v>
      </c>
      <c r="L34" s="83">
        <f t="shared" si="3"/>
        <v>0</v>
      </c>
      <c r="M34"/>
    </row>
    <row r="35" spans="1:13">
      <c r="A35" s="75">
        <v>33</v>
      </c>
      <c r="B35" s="89" t="s">
        <v>124</v>
      </c>
      <c r="C35" s="82">
        <v>38458</v>
      </c>
      <c r="D35" s="82">
        <v>37283</v>
      </c>
      <c r="E35" s="82">
        <v>37377</v>
      </c>
      <c r="F35" s="82"/>
      <c r="G35" s="82"/>
      <c r="H35" s="82"/>
      <c r="I35" s="90">
        <f t="shared" si="0"/>
        <v>-2.8108585989911072E-2</v>
      </c>
      <c r="J35" s="83">
        <f t="shared" si="1"/>
        <v>-1081</v>
      </c>
      <c r="K35" s="83">
        <f t="shared" si="2"/>
        <v>94</v>
      </c>
      <c r="L35" s="83">
        <f t="shared" si="3"/>
        <v>0</v>
      </c>
      <c r="M35"/>
    </row>
    <row r="36" spans="1:13">
      <c r="A36" s="75">
        <v>34</v>
      </c>
      <c r="B36" s="89" t="s">
        <v>125</v>
      </c>
      <c r="C36" s="82">
        <v>527795</v>
      </c>
      <c r="D36" s="82">
        <v>523363</v>
      </c>
      <c r="E36" s="82">
        <v>522605</v>
      </c>
      <c r="F36" s="82"/>
      <c r="G36" s="82"/>
      <c r="H36" s="82"/>
      <c r="I36" s="90">
        <f t="shared" si="0"/>
        <v>-9.8333633323544178E-3</v>
      </c>
      <c r="J36" s="83">
        <f t="shared" si="1"/>
        <v>-5190</v>
      </c>
      <c r="K36" s="83">
        <f t="shared" si="2"/>
        <v>-758</v>
      </c>
      <c r="L36" s="83">
        <f t="shared" si="3"/>
        <v>0</v>
      </c>
      <c r="M36"/>
    </row>
    <row r="37" spans="1:13">
      <c r="A37" s="75">
        <v>35</v>
      </c>
      <c r="B37" s="89" t="s">
        <v>126</v>
      </c>
      <c r="C37" s="82">
        <v>132500</v>
      </c>
      <c r="D37" s="82">
        <v>128988</v>
      </c>
      <c r="E37" s="82">
        <v>129230</v>
      </c>
      <c r="F37" s="82"/>
      <c r="G37" s="82"/>
      <c r="H37" s="82"/>
      <c r="I37" s="90">
        <f t="shared" si="0"/>
        <v>-2.4679245283018868E-2</v>
      </c>
      <c r="J37" s="83">
        <f t="shared" si="1"/>
        <v>-3270</v>
      </c>
      <c r="K37" s="83">
        <f t="shared" si="2"/>
        <v>242</v>
      </c>
      <c r="L37" s="83">
        <f t="shared" si="3"/>
        <v>0</v>
      </c>
      <c r="M37"/>
    </row>
    <row r="38" spans="1:13">
      <c r="A38" s="75">
        <v>36</v>
      </c>
      <c r="B38" s="89" t="s">
        <v>127</v>
      </c>
      <c r="C38" s="82">
        <v>3020</v>
      </c>
      <c r="D38" s="82">
        <v>2942</v>
      </c>
      <c r="E38" s="82">
        <v>2961</v>
      </c>
      <c r="F38" s="82"/>
      <c r="G38" s="82"/>
      <c r="H38" s="82"/>
      <c r="I38" s="90">
        <f t="shared" si="0"/>
        <v>-1.9536423841059601E-2</v>
      </c>
      <c r="J38" s="83">
        <f t="shared" si="1"/>
        <v>-59</v>
      </c>
      <c r="K38" s="83">
        <f t="shared" si="2"/>
        <v>19</v>
      </c>
      <c r="L38" s="83">
        <f t="shared" si="3"/>
        <v>0</v>
      </c>
      <c r="M38"/>
    </row>
    <row r="39" spans="1:13">
      <c r="A39" s="75">
        <v>37</v>
      </c>
      <c r="B39" s="89" t="s">
        <v>128</v>
      </c>
      <c r="C39" s="82">
        <v>7925</v>
      </c>
      <c r="D39" s="82">
        <v>7617</v>
      </c>
      <c r="E39" s="82">
        <v>7638</v>
      </c>
      <c r="F39" s="82"/>
      <c r="G39" s="82"/>
      <c r="H39" s="82"/>
      <c r="I39" s="90">
        <f t="shared" si="0"/>
        <v>-3.6214511041009464E-2</v>
      </c>
      <c r="J39" s="83">
        <f t="shared" si="1"/>
        <v>-287</v>
      </c>
      <c r="K39" s="83">
        <f t="shared" si="2"/>
        <v>21</v>
      </c>
      <c r="L39" s="83">
        <f t="shared" si="3"/>
        <v>0</v>
      </c>
      <c r="M39"/>
    </row>
    <row r="40" spans="1:13">
      <c r="A40" s="75">
        <v>38</v>
      </c>
      <c r="B40" s="89" t="s">
        <v>129</v>
      </c>
      <c r="C40" s="82">
        <v>31344</v>
      </c>
      <c r="D40" s="82">
        <v>31256</v>
      </c>
      <c r="E40" s="82">
        <v>31249</v>
      </c>
      <c r="F40" s="82"/>
      <c r="G40" s="82"/>
      <c r="H40" s="82"/>
      <c r="I40" s="90">
        <f t="shared" si="0"/>
        <v>-3.0308831036242982E-3</v>
      </c>
      <c r="J40" s="83">
        <f t="shared" si="1"/>
        <v>-95</v>
      </c>
      <c r="K40" s="83">
        <f t="shared" si="2"/>
        <v>-7</v>
      </c>
      <c r="L40" s="83">
        <f t="shared" si="3"/>
        <v>0</v>
      </c>
      <c r="M40"/>
    </row>
    <row r="41" spans="1:13">
      <c r="A41" s="75">
        <v>39</v>
      </c>
      <c r="B41" s="89" t="s">
        <v>130</v>
      </c>
      <c r="C41" s="82">
        <v>8559</v>
      </c>
      <c r="D41" s="82">
        <v>8129</v>
      </c>
      <c r="E41" s="82">
        <v>8085</v>
      </c>
      <c r="F41" s="82"/>
      <c r="G41" s="82"/>
      <c r="H41" s="82"/>
      <c r="I41" s="90">
        <f t="shared" si="0"/>
        <v>-5.5380301437083772E-2</v>
      </c>
      <c r="J41" s="83">
        <f t="shared" si="1"/>
        <v>-474</v>
      </c>
      <c r="K41" s="83">
        <f t="shared" si="2"/>
        <v>-44</v>
      </c>
      <c r="L41" s="83">
        <f t="shared" si="3"/>
        <v>0</v>
      </c>
      <c r="M41"/>
    </row>
    <row r="42" spans="1:13">
      <c r="A42" s="75">
        <v>40</v>
      </c>
      <c r="B42" s="89" t="s">
        <v>131</v>
      </c>
      <c r="C42" s="82">
        <v>3918</v>
      </c>
      <c r="D42" s="82">
        <v>3818</v>
      </c>
      <c r="E42" s="82">
        <v>3794</v>
      </c>
      <c r="F42" s="82"/>
      <c r="G42" s="82"/>
      <c r="H42" s="82"/>
      <c r="I42" s="90">
        <f t="shared" si="0"/>
        <v>-3.1648800408371619E-2</v>
      </c>
      <c r="J42" s="83">
        <f t="shared" si="1"/>
        <v>-124</v>
      </c>
      <c r="K42" s="83">
        <f t="shared" si="2"/>
        <v>-24</v>
      </c>
      <c r="L42" s="83">
        <f t="shared" si="3"/>
        <v>0</v>
      </c>
      <c r="M42"/>
    </row>
    <row r="43" spans="1:13">
      <c r="A43" s="75">
        <v>41</v>
      </c>
      <c r="B43" s="89" t="s">
        <v>132</v>
      </c>
      <c r="C43" s="82">
        <v>46833</v>
      </c>
      <c r="D43" s="82">
        <v>45423</v>
      </c>
      <c r="E43" s="82">
        <v>45369</v>
      </c>
      <c r="F43" s="82"/>
      <c r="G43" s="82"/>
      <c r="H43" s="82"/>
      <c r="I43" s="90">
        <f t="shared" si="0"/>
        <v>-3.1260008968035359E-2</v>
      </c>
      <c r="J43" s="83">
        <f t="shared" si="1"/>
        <v>-1464</v>
      </c>
      <c r="K43" s="83">
        <f t="shared" si="2"/>
        <v>-54</v>
      </c>
      <c r="L43" s="83">
        <f t="shared" si="3"/>
        <v>0</v>
      </c>
      <c r="M43"/>
    </row>
    <row r="44" spans="1:13">
      <c r="A44" s="75">
        <v>42</v>
      </c>
      <c r="B44" s="89" t="s">
        <v>133</v>
      </c>
      <c r="C44" s="82">
        <v>46261</v>
      </c>
      <c r="D44" s="82">
        <v>44973</v>
      </c>
      <c r="E44" s="82">
        <v>44893</v>
      </c>
      <c r="F44" s="82"/>
      <c r="G44" s="82"/>
      <c r="H44" s="82"/>
      <c r="I44" s="90">
        <f t="shared" si="0"/>
        <v>-2.9571345193575582E-2</v>
      </c>
      <c r="J44" s="83">
        <f t="shared" si="1"/>
        <v>-1368</v>
      </c>
      <c r="K44" s="83">
        <f t="shared" si="2"/>
        <v>-80</v>
      </c>
      <c r="L44" s="83">
        <f t="shared" si="3"/>
        <v>0</v>
      </c>
      <c r="M44"/>
    </row>
    <row r="45" spans="1:13">
      <c r="A45" s="75">
        <v>43</v>
      </c>
      <c r="B45" s="89" t="s">
        <v>134</v>
      </c>
      <c r="C45" s="82">
        <v>10836</v>
      </c>
      <c r="D45" s="82">
        <v>10385</v>
      </c>
      <c r="E45" s="82">
        <v>10376</v>
      </c>
      <c r="F45" s="82"/>
      <c r="G45" s="82"/>
      <c r="H45" s="82"/>
      <c r="I45" s="90">
        <f t="shared" si="0"/>
        <v>-4.2451088962716869E-2</v>
      </c>
      <c r="J45" s="83">
        <f t="shared" si="1"/>
        <v>-460</v>
      </c>
      <c r="K45" s="83">
        <f t="shared" si="2"/>
        <v>-9</v>
      </c>
      <c r="L45" s="83">
        <f t="shared" si="3"/>
        <v>0</v>
      </c>
      <c r="M45"/>
    </row>
    <row r="46" spans="1:13">
      <c r="A46" s="75">
        <v>44</v>
      </c>
      <c r="B46" s="89" t="s">
        <v>135</v>
      </c>
      <c r="C46" s="82">
        <v>12343</v>
      </c>
      <c r="D46" s="82">
        <v>12441</v>
      </c>
      <c r="E46" s="82">
        <v>12472</v>
      </c>
      <c r="F46" s="82"/>
      <c r="G46" s="82"/>
      <c r="H46" s="82"/>
      <c r="I46" s="90">
        <f t="shared" si="0"/>
        <v>1.0451267925139755E-2</v>
      </c>
      <c r="J46" s="83">
        <f t="shared" si="1"/>
        <v>129</v>
      </c>
      <c r="K46" s="83">
        <f t="shared" si="2"/>
        <v>31</v>
      </c>
      <c r="L46" s="83">
        <f t="shared" si="3"/>
        <v>0</v>
      </c>
      <c r="M46"/>
    </row>
    <row r="47" spans="1:13">
      <c r="A47" s="75">
        <v>45</v>
      </c>
      <c r="B47" s="89" t="s">
        <v>136</v>
      </c>
      <c r="C47" s="82">
        <v>28622</v>
      </c>
      <c r="D47" s="82">
        <v>27354</v>
      </c>
      <c r="E47" s="82">
        <v>27227</v>
      </c>
      <c r="F47" s="82"/>
      <c r="G47" s="82"/>
      <c r="H47" s="82"/>
      <c r="I47" s="90">
        <f t="shared" si="0"/>
        <v>-4.8738732443574871E-2</v>
      </c>
      <c r="J47" s="83">
        <f t="shared" si="1"/>
        <v>-1395</v>
      </c>
      <c r="K47" s="83">
        <f t="shared" si="2"/>
        <v>-127</v>
      </c>
      <c r="L47" s="83">
        <f t="shared" si="3"/>
        <v>0</v>
      </c>
      <c r="M47"/>
    </row>
    <row r="48" spans="1:13">
      <c r="A48" s="75">
        <v>46</v>
      </c>
      <c r="B48" s="89" t="s">
        <v>137</v>
      </c>
      <c r="C48" s="82">
        <v>16116</v>
      </c>
      <c r="D48" s="82">
        <v>15795</v>
      </c>
      <c r="E48" s="82">
        <v>15799</v>
      </c>
      <c r="F48" s="82"/>
      <c r="G48" s="82"/>
      <c r="H48" s="82"/>
      <c r="I48" s="90">
        <f t="shared" si="0"/>
        <v>-1.9669893273765202E-2</v>
      </c>
      <c r="J48" s="83">
        <f t="shared" si="1"/>
        <v>-317</v>
      </c>
      <c r="K48" s="83">
        <f t="shared" si="2"/>
        <v>4</v>
      </c>
      <c r="L48" s="83">
        <f t="shared" si="3"/>
        <v>0</v>
      </c>
      <c r="M48"/>
    </row>
    <row r="49" spans="1:13">
      <c r="A49" s="75">
        <v>47</v>
      </c>
      <c r="B49" s="89" t="s">
        <v>138</v>
      </c>
      <c r="C49" s="82">
        <v>6078</v>
      </c>
      <c r="D49" s="82">
        <v>6304</v>
      </c>
      <c r="E49" s="82">
        <v>6368</v>
      </c>
      <c r="F49" s="82"/>
      <c r="G49" s="82"/>
      <c r="H49" s="82"/>
      <c r="I49" s="90">
        <f t="shared" si="0"/>
        <v>4.7713063507732807E-2</v>
      </c>
      <c r="J49" s="83">
        <f t="shared" si="1"/>
        <v>290</v>
      </c>
      <c r="K49" s="83">
        <f t="shared" si="2"/>
        <v>64</v>
      </c>
      <c r="L49" s="83">
        <f t="shared" si="3"/>
        <v>0</v>
      </c>
      <c r="M49"/>
    </row>
    <row r="50" spans="1:13">
      <c r="A50" s="75">
        <v>48</v>
      </c>
      <c r="B50" s="89" t="s">
        <v>139</v>
      </c>
      <c r="C50" s="82">
        <v>37227</v>
      </c>
      <c r="D50" s="82">
        <v>35838</v>
      </c>
      <c r="E50" s="82">
        <v>37389</v>
      </c>
      <c r="F50" s="82"/>
      <c r="G50" s="82"/>
      <c r="H50" s="82"/>
      <c r="I50" s="90">
        <f t="shared" si="0"/>
        <v>4.3516802320896124E-3</v>
      </c>
      <c r="J50" s="83">
        <f t="shared" si="1"/>
        <v>162</v>
      </c>
      <c r="K50" s="83">
        <f t="shared" si="2"/>
        <v>1551</v>
      </c>
      <c r="L50" s="83">
        <f t="shared" si="3"/>
        <v>0</v>
      </c>
      <c r="M50"/>
    </row>
    <row r="51" spans="1:13">
      <c r="A51" s="75">
        <v>49</v>
      </c>
      <c r="B51" s="89" t="s">
        <v>140</v>
      </c>
      <c r="C51" s="82">
        <v>2372</v>
      </c>
      <c r="D51" s="82">
        <v>2334</v>
      </c>
      <c r="E51" s="82">
        <v>2362</v>
      </c>
      <c r="F51" s="82"/>
      <c r="G51" s="82"/>
      <c r="H51" s="82"/>
      <c r="I51" s="90">
        <f t="shared" si="0"/>
        <v>-4.2158516020236085E-3</v>
      </c>
      <c r="J51" s="83">
        <f t="shared" si="1"/>
        <v>-10</v>
      </c>
      <c r="K51" s="83">
        <f t="shared" si="2"/>
        <v>28</v>
      </c>
      <c r="L51" s="83">
        <f t="shared" si="3"/>
        <v>0</v>
      </c>
      <c r="M51"/>
    </row>
    <row r="52" spans="1:13">
      <c r="A52" s="75">
        <v>50</v>
      </c>
      <c r="B52" s="89" t="s">
        <v>141</v>
      </c>
      <c r="C52" s="82">
        <v>6355</v>
      </c>
      <c r="D52" s="82">
        <v>6669</v>
      </c>
      <c r="E52" s="82">
        <v>6774</v>
      </c>
      <c r="F52" s="82"/>
      <c r="G52" s="82"/>
      <c r="H52" s="82"/>
      <c r="I52" s="90">
        <f t="shared" si="0"/>
        <v>6.5932336742722267E-2</v>
      </c>
      <c r="J52" s="83">
        <f t="shared" si="1"/>
        <v>419</v>
      </c>
      <c r="K52" s="83">
        <f t="shared" si="2"/>
        <v>105</v>
      </c>
      <c r="L52" s="83">
        <f t="shared" si="3"/>
        <v>0</v>
      </c>
      <c r="M52"/>
    </row>
    <row r="53" spans="1:13">
      <c r="A53" s="75">
        <v>51</v>
      </c>
      <c r="B53" s="89" t="s">
        <v>142</v>
      </c>
      <c r="C53" s="82">
        <v>6227</v>
      </c>
      <c r="D53" s="82">
        <v>5984</v>
      </c>
      <c r="E53" s="82">
        <v>6058</v>
      </c>
      <c r="F53" s="82"/>
      <c r="G53" s="82"/>
      <c r="H53" s="82"/>
      <c r="I53" s="90">
        <f t="shared" si="0"/>
        <v>-2.7139874739039668E-2</v>
      </c>
      <c r="J53" s="83">
        <f t="shared" si="1"/>
        <v>-169</v>
      </c>
      <c r="K53" s="83">
        <f t="shared" si="2"/>
        <v>74</v>
      </c>
      <c r="L53" s="83">
        <f t="shared" si="3"/>
        <v>0</v>
      </c>
      <c r="M53"/>
    </row>
    <row r="54" spans="1:13">
      <c r="A54" s="75">
        <v>52</v>
      </c>
      <c r="B54" s="89" t="s">
        <v>143</v>
      </c>
      <c r="C54" s="82">
        <v>13412</v>
      </c>
      <c r="D54" s="82">
        <v>13224</v>
      </c>
      <c r="E54" s="82">
        <v>13239</v>
      </c>
      <c r="F54" s="82"/>
      <c r="G54" s="82"/>
      <c r="H54" s="82"/>
      <c r="I54" s="90">
        <f t="shared" si="0"/>
        <v>-1.2898896510587534E-2</v>
      </c>
      <c r="J54" s="83">
        <f t="shared" si="1"/>
        <v>-173</v>
      </c>
      <c r="K54" s="83">
        <f t="shared" si="2"/>
        <v>15</v>
      </c>
      <c r="L54" s="83">
        <f t="shared" si="3"/>
        <v>0</v>
      </c>
      <c r="M54"/>
    </row>
    <row r="55" spans="1:13">
      <c r="A55" s="75">
        <v>53</v>
      </c>
      <c r="B55" s="89" t="s">
        <v>144</v>
      </c>
      <c r="C55" s="82">
        <v>7233</v>
      </c>
      <c r="D55" s="82">
        <v>7378</v>
      </c>
      <c r="E55" s="82">
        <v>7467</v>
      </c>
      <c r="F55" s="82"/>
      <c r="G55" s="82"/>
      <c r="H55" s="82"/>
      <c r="I55" s="90">
        <f t="shared" si="0"/>
        <v>3.2351721277478228E-2</v>
      </c>
      <c r="J55" s="83">
        <f t="shared" si="1"/>
        <v>234</v>
      </c>
      <c r="K55" s="83">
        <f t="shared" si="2"/>
        <v>89</v>
      </c>
      <c r="L55" s="83">
        <f t="shared" si="3"/>
        <v>0</v>
      </c>
      <c r="M55"/>
    </row>
    <row r="56" spans="1:13">
      <c r="A56" s="75">
        <v>54</v>
      </c>
      <c r="B56" s="89" t="s">
        <v>145</v>
      </c>
      <c r="C56" s="82">
        <v>23117</v>
      </c>
      <c r="D56" s="82">
        <v>21991</v>
      </c>
      <c r="E56" s="82">
        <v>21923</v>
      </c>
      <c r="F56" s="82"/>
      <c r="G56" s="82"/>
      <c r="H56" s="82"/>
      <c r="I56" s="90">
        <f t="shared" si="0"/>
        <v>-5.1650300644547301E-2</v>
      </c>
      <c r="J56" s="83">
        <f t="shared" si="1"/>
        <v>-1194</v>
      </c>
      <c r="K56" s="83">
        <f t="shared" si="2"/>
        <v>-68</v>
      </c>
      <c r="L56" s="83">
        <f t="shared" si="3"/>
        <v>0</v>
      </c>
      <c r="M56"/>
    </row>
    <row r="57" spans="1:13">
      <c r="A57" s="75">
        <v>55</v>
      </c>
      <c r="B57" s="89" t="s">
        <v>146</v>
      </c>
      <c r="C57" s="82">
        <v>26397</v>
      </c>
      <c r="D57" s="82">
        <v>25617</v>
      </c>
      <c r="E57" s="82">
        <v>25628</v>
      </c>
      <c r="F57" s="82"/>
      <c r="G57" s="82"/>
      <c r="H57" s="82"/>
      <c r="I57" s="90">
        <f t="shared" si="0"/>
        <v>-2.9132098344508847E-2</v>
      </c>
      <c r="J57" s="83">
        <f t="shared" si="1"/>
        <v>-769</v>
      </c>
      <c r="K57" s="83">
        <f t="shared" si="2"/>
        <v>11</v>
      </c>
      <c r="L57" s="83">
        <f t="shared" si="3"/>
        <v>0</v>
      </c>
      <c r="M57"/>
    </row>
    <row r="58" spans="1:13">
      <c r="A58" s="75">
        <v>56</v>
      </c>
      <c r="B58" s="89" t="s">
        <v>147</v>
      </c>
      <c r="C58" s="82">
        <v>2359</v>
      </c>
      <c r="D58" s="82">
        <v>2389</v>
      </c>
      <c r="E58" s="82">
        <v>2391</v>
      </c>
      <c r="F58" s="82"/>
      <c r="G58" s="82"/>
      <c r="H58" s="82"/>
      <c r="I58" s="90">
        <f t="shared" si="0"/>
        <v>1.3565069944891903E-2</v>
      </c>
      <c r="J58" s="83">
        <f t="shared" si="1"/>
        <v>32</v>
      </c>
      <c r="K58" s="83">
        <f t="shared" si="2"/>
        <v>2</v>
      </c>
      <c r="L58" s="83">
        <f t="shared" si="3"/>
        <v>0</v>
      </c>
      <c r="M58"/>
    </row>
    <row r="59" spans="1:13">
      <c r="A59" s="75">
        <v>57</v>
      </c>
      <c r="B59" s="89" t="s">
        <v>148</v>
      </c>
      <c r="C59" s="82">
        <v>4316</v>
      </c>
      <c r="D59" s="82">
        <v>4125</v>
      </c>
      <c r="E59" s="82">
        <v>4155</v>
      </c>
      <c r="F59" s="82"/>
      <c r="G59" s="82"/>
      <c r="H59" s="82"/>
      <c r="I59" s="90">
        <f t="shared" si="0"/>
        <v>-3.7303058387395734E-2</v>
      </c>
      <c r="J59" s="83">
        <f t="shared" si="1"/>
        <v>-161</v>
      </c>
      <c r="K59" s="83">
        <f t="shared" si="2"/>
        <v>30</v>
      </c>
      <c r="L59" s="83">
        <f t="shared" si="3"/>
        <v>0</v>
      </c>
      <c r="M59"/>
    </row>
    <row r="60" spans="1:13">
      <c r="A60" s="75">
        <v>58</v>
      </c>
      <c r="B60" s="89" t="s">
        <v>149</v>
      </c>
      <c r="C60" s="82">
        <v>10267</v>
      </c>
      <c r="D60" s="82">
        <v>9807</v>
      </c>
      <c r="E60" s="82">
        <v>9834</v>
      </c>
      <c r="F60" s="82"/>
      <c r="G60" s="82"/>
      <c r="H60" s="82"/>
      <c r="I60" s="90">
        <f t="shared" si="0"/>
        <v>-4.2173955391058733E-2</v>
      </c>
      <c r="J60" s="83">
        <f t="shared" si="1"/>
        <v>-433</v>
      </c>
      <c r="K60" s="83">
        <f t="shared" si="2"/>
        <v>27</v>
      </c>
      <c r="L60" s="83">
        <f t="shared" si="3"/>
        <v>0</v>
      </c>
      <c r="M60"/>
    </row>
    <row r="61" spans="1:13">
      <c r="A61" s="75">
        <v>59</v>
      </c>
      <c r="B61" s="89" t="s">
        <v>150</v>
      </c>
      <c r="C61" s="82">
        <v>24924</v>
      </c>
      <c r="D61" s="82">
        <v>23654</v>
      </c>
      <c r="E61" s="82">
        <v>23587</v>
      </c>
      <c r="F61" s="82"/>
      <c r="G61" s="82"/>
      <c r="H61" s="82"/>
      <c r="I61" s="90">
        <f t="shared" si="0"/>
        <v>-5.3643074947841436E-2</v>
      </c>
      <c r="J61" s="83">
        <f t="shared" si="1"/>
        <v>-1337</v>
      </c>
      <c r="K61" s="83">
        <f t="shared" si="2"/>
        <v>-67</v>
      </c>
      <c r="L61" s="83">
        <f t="shared" si="3"/>
        <v>0</v>
      </c>
      <c r="M61"/>
    </row>
    <row r="62" spans="1:13">
      <c r="A62" s="75">
        <v>60</v>
      </c>
      <c r="B62" s="89" t="s">
        <v>151</v>
      </c>
      <c r="C62" s="82">
        <v>8969</v>
      </c>
      <c r="D62" s="82">
        <v>8638</v>
      </c>
      <c r="E62" s="82">
        <v>8613</v>
      </c>
      <c r="F62" s="82"/>
      <c r="G62" s="82"/>
      <c r="H62" s="82"/>
      <c r="I62" s="90">
        <f t="shared" si="0"/>
        <v>-3.9692273386107702E-2</v>
      </c>
      <c r="J62" s="83">
        <f t="shared" si="1"/>
        <v>-356</v>
      </c>
      <c r="K62" s="83">
        <f t="shared" si="2"/>
        <v>-25</v>
      </c>
      <c r="L62" s="83">
        <f t="shared" si="3"/>
        <v>0</v>
      </c>
      <c r="M62"/>
    </row>
    <row r="63" spans="1:13">
      <c r="A63" s="75">
        <v>61</v>
      </c>
      <c r="B63" s="89" t="s">
        <v>152</v>
      </c>
      <c r="C63" s="82">
        <v>18749</v>
      </c>
      <c r="D63" s="82">
        <v>19198</v>
      </c>
      <c r="E63" s="82">
        <v>19214</v>
      </c>
      <c r="F63" s="82"/>
      <c r="G63" s="82"/>
      <c r="H63" s="82"/>
      <c r="I63" s="90">
        <f t="shared" si="0"/>
        <v>2.4801322737212653E-2</v>
      </c>
      <c r="J63" s="83">
        <f t="shared" si="1"/>
        <v>465</v>
      </c>
      <c r="K63" s="83">
        <f t="shared" si="2"/>
        <v>16</v>
      </c>
      <c r="L63" s="83">
        <f t="shared" si="3"/>
        <v>0</v>
      </c>
      <c r="M63"/>
    </row>
    <row r="64" spans="1:13">
      <c r="A64" s="75">
        <v>62</v>
      </c>
      <c r="B64" s="89" t="s">
        <v>153</v>
      </c>
      <c r="C64" s="82">
        <v>1288</v>
      </c>
      <c r="D64" s="82">
        <v>1277</v>
      </c>
      <c r="E64" s="82">
        <v>1302</v>
      </c>
      <c r="F64" s="82"/>
      <c r="G64" s="82"/>
      <c r="H64" s="82"/>
      <c r="I64" s="90">
        <f t="shared" si="0"/>
        <v>1.0869565217391304E-2</v>
      </c>
      <c r="J64" s="83">
        <f t="shared" si="1"/>
        <v>14</v>
      </c>
      <c r="K64" s="83">
        <f t="shared" si="2"/>
        <v>25</v>
      </c>
      <c r="L64" s="83">
        <f t="shared" si="3"/>
        <v>0</v>
      </c>
      <c r="M64"/>
    </row>
    <row r="65" spans="1:13">
      <c r="A65" s="75">
        <v>63</v>
      </c>
      <c r="B65" s="89" t="s">
        <v>154</v>
      </c>
      <c r="C65" s="82">
        <v>13612</v>
      </c>
      <c r="D65" s="82">
        <v>13445</v>
      </c>
      <c r="E65" s="82">
        <v>13411</v>
      </c>
      <c r="F65" s="82"/>
      <c r="G65" s="82"/>
      <c r="H65" s="82"/>
      <c r="I65" s="90">
        <f t="shared" si="0"/>
        <v>-1.4766382603585072E-2</v>
      </c>
      <c r="J65" s="83">
        <f t="shared" si="1"/>
        <v>-201</v>
      </c>
      <c r="K65" s="83">
        <f t="shared" si="2"/>
        <v>-34</v>
      </c>
      <c r="L65" s="83">
        <f t="shared" si="3"/>
        <v>0</v>
      </c>
      <c r="M65"/>
    </row>
    <row r="66" spans="1:13">
      <c r="A66" s="75">
        <v>64</v>
      </c>
      <c r="B66" s="89" t="s">
        <v>155</v>
      </c>
      <c r="C66" s="82">
        <v>9299</v>
      </c>
      <c r="D66" s="82">
        <v>9014</v>
      </c>
      <c r="E66" s="82">
        <v>8998</v>
      </c>
      <c r="F66" s="82"/>
      <c r="G66" s="82"/>
      <c r="H66" s="82"/>
      <c r="I66" s="90">
        <f t="shared" si="0"/>
        <v>-3.2369071943219703E-2</v>
      </c>
      <c r="J66" s="83">
        <f t="shared" si="1"/>
        <v>-301</v>
      </c>
      <c r="K66" s="83">
        <f t="shared" si="2"/>
        <v>-16</v>
      </c>
      <c r="L66" s="83">
        <f t="shared" si="3"/>
        <v>0</v>
      </c>
      <c r="M66"/>
    </row>
    <row r="67" spans="1:13">
      <c r="A67" s="75">
        <v>65</v>
      </c>
      <c r="B67" s="89" t="s">
        <v>156</v>
      </c>
      <c r="C67" s="82">
        <v>9121</v>
      </c>
      <c r="D67" s="82">
        <v>9052</v>
      </c>
      <c r="E67" s="82">
        <v>9083</v>
      </c>
      <c r="F67" s="82"/>
      <c r="G67" s="82"/>
      <c r="H67" s="82"/>
      <c r="I67" s="90">
        <f t="shared" si="0"/>
        <v>-4.1662098454116874E-3</v>
      </c>
      <c r="J67" s="83">
        <f t="shared" si="1"/>
        <v>-38</v>
      </c>
      <c r="K67" s="83">
        <f t="shared" si="2"/>
        <v>31</v>
      </c>
      <c r="L67" s="83">
        <f t="shared" si="3"/>
        <v>0</v>
      </c>
      <c r="M67"/>
    </row>
    <row r="68" spans="1:13">
      <c r="A68" s="75">
        <v>66</v>
      </c>
      <c r="B68" s="89" t="s">
        <v>157</v>
      </c>
      <c r="C68" s="82">
        <v>5923</v>
      </c>
      <c r="D68" s="82">
        <v>5760</v>
      </c>
      <c r="E68" s="82">
        <v>5801</v>
      </c>
      <c r="F68" s="82"/>
      <c r="G68" s="82"/>
      <c r="H68" s="82"/>
      <c r="I68" s="90">
        <f t="shared" ref="I68:I84" si="4">(E68-C68)/C68</f>
        <v>-2.0597670099611682E-2</v>
      </c>
      <c r="J68" s="83">
        <f t="shared" ref="J68:J84" si="5">E68-C68</f>
        <v>-122</v>
      </c>
      <c r="K68" s="83">
        <f t="shared" ref="K68:K84" si="6">E68-D68</f>
        <v>41</v>
      </c>
      <c r="L68" s="83">
        <f t="shared" ref="L68:L84" si="7">H68-G68</f>
        <v>0</v>
      </c>
      <c r="M68"/>
    </row>
    <row r="69" spans="1:13">
      <c r="A69" s="75">
        <v>67</v>
      </c>
      <c r="B69" s="89" t="s">
        <v>158</v>
      </c>
      <c r="C69" s="82">
        <v>11287</v>
      </c>
      <c r="D69" s="82">
        <v>10990</v>
      </c>
      <c r="E69" s="82">
        <v>10961</v>
      </c>
      <c r="F69" s="82"/>
      <c r="G69" s="82"/>
      <c r="H69" s="82"/>
      <c r="I69" s="90">
        <f t="shared" si="4"/>
        <v>-2.8882785505448746E-2</v>
      </c>
      <c r="J69" s="83">
        <f t="shared" si="5"/>
        <v>-326</v>
      </c>
      <c r="K69" s="83">
        <f t="shared" si="6"/>
        <v>-29</v>
      </c>
      <c r="L69" s="83">
        <f t="shared" si="7"/>
        <v>0</v>
      </c>
      <c r="M69"/>
    </row>
    <row r="70" spans="1:13">
      <c r="A70" s="75">
        <v>68</v>
      </c>
      <c r="B70" s="89" t="s">
        <v>159</v>
      </c>
      <c r="C70" s="82">
        <v>7426</v>
      </c>
      <c r="D70" s="82">
        <v>7276</v>
      </c>
      <c r="E70" s="82">
        <v>7282</v>
      </c>
      <c r="F70" s="82"/>
      <c r="G70" s="82"/>
      <c r="H70" s="82"/>
      <c r="I70" s="90">
        <f t="shared" si="4"/>
        <v>-1.9391327767304067E-2</v>
      </c>
      <c r="J70" s="83">
        <f t="shared" si="5"/>
        <v>-144</v>
      </c>
      <c r="K70" s="83">
        <f t="shared" si="6"/>
        <v>6</v>
      </c>
      <c r="L70" s="83">
        <f t="shared" si="7"/>
        <v>0</v>
      </c>
      <c r="M70"/>
    </row>
    <row r="71" spans="1:13">
      <c r="A71" s="75">
        <v>69</v>
      </c>
      <c r="B71" s="89" t="s">
        <v>160</v>
      </c>
      <c r="C71" s="82">
        <v>1250</v>
      </c>
      <c r="D71" s="82">
        <v>1195</v>
      </c>
      <c r="E71" s="82">
        <v>1193</v>
      </c>
      <c r="F71" s="82"/>
      <c r="G71" s="82"/>
      <c r="H71" s="82"/>
      <c r="I71" s="90">
        <f t="shared" si="4"/>
        <v>-4.5600000000000002E-2</v>
      </c>
      <c r="J71" s="83">
        <f t="shared" si="5"/>
        <v>-57</v>
      </c>
      <c r="K71" s="83">
        <f t="shared" si="6"/>
        <v>-2</v>
      </c>
      <c r="L71" s="83">
        <f t="shared" si="7"/>
        <v>0</v>
      </c>
      <c r="M71"/>
    </row>
    <row r="72" spans="1:13">
      <c r="A72" s="75">
        <v>70</v>
      </c>
      <c r="B72" s="89" t="s">
        <v>161</v>
      </c>
      <c r="C72" s="82">
        <v>4676</v>
      </c>
      <c r="D72" s="82">
        <v>4513</v>
      </c>
      <c r="E72" s="82">
        <v>4507</v>
      </c>
      <c r="F72" s="82"/>
      <c r="G72" s="82"/>
      <c r="H72" s="82"/>
      <c r="I72" s="90">
        <f t="shared" si="4"/>
        <v>-3.6142001710863986E-2</v>
      </c>
      <c r="J72" s="83">
        <f t="shared" si="5"/>
        <v>-169</v>
      </c>
      <c r="K72" s="83">
        <f t="shared" si="6"/>
        <v>-6</v>
      </c>
      <c r="L72" s="83">
        <f t="shared" si="7"/>
        <v>0</v>
      </c>
      <c r="M72"/>
    </row>
    <row r="73" spans="1:13">
      <c r="A73" s="75">
        <v>71</v>
      </c>
      <c r="B73" s="89" t="s">
        <v>162</v>
      </c>
      <c r="C73" s="82">
        <v>4949</v>
      </c>
      <c r="D73" s="82">
        <v>4622</v>
      </c>
      <c r="E73" s="82">
        <v>4613</v>
      </c>
      <c r="F73" s="82"/>
      <c r="G73" s="82"/>
      <c r="H73" s="82"/>
      <c r="I73" s="90">
        <f t="shared" si="4"/>
        <v>-6.7892503536067891E-2</v>
      </c>
      <c r="J73" s="83">
        <f t="shared" si="5"/>
        <v>-336</v>
      </c>
      <c r="K73" s="83">
        <f t="shared" si="6"/>
        <v>-9</v>
      </c>
      <c r="L73" s="83">
        <f t="shared" si="7"/>
        <v>0</v>
      </c>
      <c r="M73"/>
    </row>
    <row r="74" spans="1:13">
      <c r="A74" s="75">
        <v>72</v>
      </c>
      <c r="B74" s="89" t="s">
        <v>163</v>
      </c>
      <c r="C74" s="82">
        <v>4367</v>
      </c>
      <c r="D74" s="82">
        <v>4717</v>
      </c>
      <c r="E74" s="82">
        <v>4777</v>
      </c>
      <c r="F74" s="82"/>
      <c r="G74" s="82"/>
      <c r="H74" s="82"/>
      <c r="I74" s="90">
        <f t="shared" si="4"/>
        <v>9.3885962903595147E-2</v>
      </c>
      <c r="J74" s="83">
        <f t="shared" si="5"/>
        <v>410</v>
      </c>
      <c r="K74" s="83">
        <f t="shared" si="6"/>
        <v>60</v>
      </c>
      <c r="L74" s="83">
        <f t="shared" si="7"/>
        <v>0</v>
      </c>
      <c r="M74"/>
    </row>
    <row r="75" spans="1:13">
      <c r="A75" s="75">
        <v>73</v>
      </c>
      <c r="B75" s="89" t="s">
        <v>164</v>
      </c>
      <c r="C75" s="82">
        <v>2645</v>
      </c>
      <c r="D75" s="82">
        <v>2797</v>
      </c>
      <c r="E75" s="82">
        <v>2812</v>
      </c>
      <c r="F75" s="82"/>
      <c r="G75" s="82"/>
      <c r="H75" s="82"/>
      <c r="I75" s="90">
        <f t="shared" si="4"/>
        <v>6.3137996219281664E-2</v>
      </c>
      <c r="J75" s="83">
        <f t="shared" si="5"/>
        <v>167</v>
      </c>
      <c r="K75" s="83">
        <f t="shared" si="6"/>
        <v>15</v>
      </c>
      <c r="L75" s="83">
        <f t="shared" si="7"/>
        <v>0</v>
      </c>
      <c r="M75"/>
    </row>
    <row r="76" spans="1:13">
      <c r="A76" s="75">
        <v>74</v>
      </c>
      <c r="B76" s="89" t="s">
        <v>165</v>
      </c>
      <c r="C76" s="82">
        <v>4226</v>
      </c>
      <c r="D76" s="82">
        <v>4063</v>
      </c>
      <c r="E76" s="82">
        <v>4077</v>
      </c>
      <c r="F76" s="82"/>
      <c r="G76" s="82"/>
      <c r="H76" s="82"/>
      <c r="I76" s="90">
        <f t="shared" si="4"/>
        <v>-3.5257927117841932E-2</v>
      </c>
      <c r="J76" s="83">
        <f t="shared" si="5"/>
        <v>-149</v>
      </c>
      <c r="K76" s="83">
        <f t="shared" si="6"/>
        <v>14</v>
      </c>
      <c r="L76" s="83">
        <f t="shared" si="7"/>
        <v>0</v>
      </c>
      <c r="M76"/>
    </row>
    <row r="77" spans="1:13">
      <c r="A77" s="75">
        <v>75</v>
      </c>
      <c r="B77" s="89" t="s">
        <v>166</v>
      </c>
      <c r="C77" s="82">
        <v>1320</v>
      </c>
      <c r="D77" s="82">
        <v>1253</v>
      </c>
      <c r="E77" s="82">
        <v>1270</v>
      </c>
      <c r="F77" s="82"/>
      <c r="G77" s="82"/>
      <c r="H77" s="82"/>
      <c r="I77" s="90">
        <f t="shared" si="4"/>
        <v>-3.787878787878788E-2</v>
      </c>
      <c r="J77" s="83">
        <f t="shared" si="5"/>
        <v>-50</v>
      </c>
      <c r="K77" s="83">
        <f t="shared" si="6"/>
        <v>17</v>
      </c>
      <c r="L77" s="83">
        <f t="shared" si="7"/>
        <v>0</v>
      </c>
      <c r="M77"/>
    </row>
    <row r="78" spans="1:13">
      <c r="A78" s="75">
        <v>76</v>
      </c>
      <c r="B78" s="89" t="s">
        <v>167</v>
      </c>
      <c r="C78" s="82">
        <v>2049</v>
      </c>
      <c r="D78" s="82">
        <v>2057</v>
      </c>
      <c r="E78" s="82">
        <v>2075</v>
      </c>
      <c r="F78" s="82"/>
      <c r="G78" s="82"/>
      <c r="H78" s="82"/>
      <c r="I78" s="90">
        <f t="shared" si="4"/>
        <v>1.268911664226452E-2</v>
      </c>
      <c r="J78" s="83">
        <f t="shared" si="5"/>
        <v>26</v>
      </c>
      <c r="K78" s="83">
        <f t="shared" si="6"/>
        <v>18</v>
      </c>
      <c r="L78" s="83">
        <f t="shared" si="7"/>
        <v>0</v>
      </c>
      <c r="M78"/>
    </row>
    <row r="79" spans="1:13">
      <c r="A79" s="75">
        <v>77</v>
      </c>
      <c r="B79" s="89" t="s">
        <v>168</v>
      </c>
      <c r="C79" s="82">
        <v>7158</v>
      </c>
      <c r="D79" s="82">
        <v>6953</v>
      </c>
      <c r="E79" s="82">
        <v>6979</v>
      </c>
      <c r="F79" s="82"/>
      <c r="G79" s="82"/>
      <c r="H79" s="82"/>
      <c r="I79" s="90">
        <f t="shared" si="4"/>
        <v>-2.5006985191394243E-2</v>
      </c>
      <c r="J79" s="83">
        <f t="shared" si="5"/>
        <v>-179</v>
      </c>
      <c r="K79" s="83">
        <f t="shared" si="6"/>
        <v>26</v>
      </c>
      <c r="L79" s="83">
        <f t="shared" si="7"/>
        <v>0</v>
      </c>
      <c r="M79"/>
    </row>
    <row r="80" spans="1:13">
      <c r="A80" s="75">
        <v>78</v>
      </c>
      <c r="B80" s="89" t="s">
        <v>169</v>
      </c>
      <c r="C80" s="82">
        <v>5249</v>
      </c>
      <c r="D80" s="82">
        <v>5074</v>
      </c>
      <c r="E80" s="82">
        <v>5040</v>
      </c>
      <c r="F80" s="82"/>
      <c r="G80" s="82"/>
      <c r="H80" s="82"/>
      <c r="I80" s="90">
        <f t="shared" si="4"/>
        <v>-3.9817108020575351E-2</v>
      </c>
      <c r="J80" s="83">
        <f t="shared" si="5"/>
        <v>-209</v>
      </c>
      <c r="K80" s="83">
        <f t="shared" si="6"/>
        <v>-34</v>
      </c>
      <c r="L80" s="83">
        <f t="shared" si="7"/>
        <v>0</v>
      </c>
      <c r="M80"/>
    </row>
    <row r="81" spans="1:13">
      <c r="A81" s="75">
        <v>79</v>
      </c>
      <c r="B81" s="89" t="s">
        <v>170</v>
      </c>
      <c r="C81" s="82">
        <v>1628</v>
      </c>
      <c r="D81" s="82">
        <v>1636</v>
      </c>
      <c r="E81" s="82">
        <v>1636</v>
      </c>
      <c r="F81" s="82"/>
      <c r="G81" s="82"/>
      <c r="H81" s="82"/>
      <c r="I81" s="90">
        <f t="shared" si="4"/>
        <v>4.9140049140049139E-3</v>
      </c>
      <c r="J81" s="83">
        <f t="shared" si="5"/>
        <v>8</v>
      </c>
      <c r="K81" s="83">
        <f t="shared" si="6"/>
        <v>0</v>
      </c>
      <c r="L81" s="83">
        <f t="shared" si="7"/>
        <v>0</v>
      </c>
      <c r="M81"/>
    </row>
    <row r="82" spans="1:13">
      <c r="A82" s="75">
        <v>80</v>
      </c>
      <c r="B82" s="89" t="s">
        <v>171</v>
      </c>
      <c r="C82" s="82">
        <v>6934</v>
      </c>
      <c r="D82" s="82">
        <v>6824</v>
      </c>
      <c r="E82" s="82">
        <v>6770</v>
      </c>
      <c r="F82" s="82"/>
      <c r="G82" s="82"/>
      <c r="H82" s="82"/>
      <c r="I82" s="90">
        <f t="shared" si="4"/>
        <v>-2.365157196423421E-2</v>
      </c>
      <c r="J82" s="83">
        <f t="shared" si="5"/>
        <v>-164</v>
      </c>
      <c r="K82" s="83">
        <f t="shared" si="6"/>
        <v>-54</v>
      </c>
      <c r="L82" s="83">
        <f t="shared" si="7"/>
        <v>0</v>
      </c>
      <c r="M82"/>
    </row>
    <row r="83" spans="1:13">
      <c r="A83" s="75">
        <v>81</v>
      </c>
      <c r="B83" s="89" t="s">
        <v>172</v>
      </c>
      <c r="C83" s="82">
        <v>8317</v>
      </c>
      <c r="D83" s="82">
        <v>7936</v>
      </c>
      <c r="E83" s="82">
        <v>7922</v>
      </c>
      <c r="F83" s="82"/>
      <c r="G83" s="82"/>
      <c r="H83" s="82"/>
      <c r="I83" s="90">
        <f t="shared" si="4"/>
        <v>-4.7493086449440905E-2</v>
      </c>
      <c r="J83" s="83">
        <f t="shared" si="5"/>
        <v>-395</v>
      </c>
      <c r="K83" s="83">
        <f t="shared" si="6"/>
        <v>-14</v>
      </c>
      <c r="L83" s="83">
        <f t="shared" si="7"/>
        <v>0</v>
      </c>
      <c r="M83"/>
    </row>
    <row r="84" spans="1:13" s="116" customFormat="1">
      <c r="A84" s="189" t="s">
        <v>173</v>
      </c>
      <c r="B84" s="189"/>
      <c r="C84" s="118">
        <v>1883638</v>
      </c>
      <c r="D84" s="118">
        <v>1845576</v>
      </c>
      <c r="E84" s="118">
        <v>1848977</v>
      </c>
      <c r="F84" s="118"/>
      <c r="G84" s="118"/>
      <c r="H84" s="118"/>
      <c r="I84" s="113">
        <f t="shared" si="4"/>
        <v>-1.8401094053103622E-2</v>
      </c>
      <c r="J84" s="119">
        <f t="shared" si="5"/>
        <v>-34661</v>
      </c>
      <c r="K84" s="119">
        <f t="shared" si="6"/>
        <v>3401</v>
      </c>
      <c r="L84" s="83">
        <f t="shared" si="7"/>
        <v>0</v>
      </c>
    </row>
  </sheetData>
  <mergeCells count="3">
    <mergeCell ref="A84:B84"/>
    <mergeCell ref="C1:E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52" zoomScale="80" zoomScaleNormal="80" workbookViewId="0">
      <selection activeCell="K4" sqref="K4"/>
    </sheetView>
  </sheetViews>
  <sheetFormatPr defaultRowHeight="15"/>
  <cols>
    <col min="1" max="1" width="9.140625" style="157"/>
    <col min="2" max="2" width="16.7109375" style="157" customWidth="1"/>
    <col min="3" max="3" width="10.140625" style="157" customWidth="1"/>
    <col min="4" max="4" width="21.28515625" style="157" customWidth="1"/>
    <col min="5" max="5" width="9.28515625" style="157" customWidth="1"/>
    <col min="6" max="6" width="11.7109375" style="157" customWidth="1"/>
    <col min="7" max="7" width="8.7109375" style="157" customWidth="1"/>
    <col min="8" max="8" width="10.5703125" style="157" bestFit="1" customWidth="1"/>
    <col min="9" max="16384" width="9.140625" style="157"/>
  </cols>
  <sheetData>
    <row r="1" spans="1:8" ht="45">
      <c r="A1" s="174" t="s">
        <v>0</v>
      </c>
      <c r="B1" s="174" t="s">
        <v>286</v>
      </c>
      <c r="C1" s="174" t="s">
        <v>287</v>
      </c>
      <c r="D1" s="174" t="s">
        <v>288</v>
      </c>
      <c r="E1" s="174" t="s">
        <v>289</v>
      </c>
      <c r="F1" s="174" t="s">
        <v>290</v>
      </c>
      <c r="G1" s="174" t="s">
        <v>291</v>
      </c>
      <c r="H1" s="174" t="s">
        <v>292</v>
      </c>
    </row>
    <row r="2" spans="1:8">
      <c r="A2" s="175">
        <v>41275</v>
      </c>
      <c r="B2" s="159">
        <v>11698045</v>
      </c>
      <c r="C2" s="176">
        <f>(B2/$B$2)*100</f>
        <v>100</v>
      </c>
      <c r="D2" s="159">
        <v>2963719</v>
      </c>
      <c r="E2" s="176">
        <f>(D2/$D$2)*100</f>
        <v>100</v>
      </c>
      <c r="F2" s="159">
        <v>2667984</v>
      </c>
      <c r="G2" s="176">
        <f>(F2/$F$2*100)</f>
        <v>100</v>
      </c>
      <c r="H2" s="159">
        <f>B2+D2+F2</f>
        <v>17329748</v>
      </c>
    </row>
    <row r="3" spans="1:8">
      <c r="A3" s="175">
        <v>41306</v>
      </c>
      <c r="B3" s="159">
        <v>11620928</v>
      </c>
      <c r="C3" s="176">
        <f t="shared" ref="C3:C74" si="0">(B3/$B$2)*100</f>
        <v>99.340770188522953</v>
      </c>
      <c r="D3" s="159">
        <v>2969232</v>
      </c>
      <c r="E3" s="176">
        <f t="shared" ref="E3:E74" si="1">(D3/$D$2)*100</f>
        <v>100.18601628561952</v>
      </c>
      <c r="F3" s="159">
        <v>2670744</v>
      </c>
      <c r="G3" s="176">
        <f t="shared" ref="G3:G63" si="2">(F3/$F$2*100)</f>
        <v>100.10344889624525</v>
      </c>
      <c r="H3" s="159">
        <f>B3+D3+F3</f>
        <v>17260904</v>
      </c>
    </row>
    <row r="4" spans="1:8">
      <c r="A4" s="175">
        <v>41334</v>
      </c>
      <c r="B4" s="159">
        <v>11896801</v>
      </c>
      <c r="C4" s="176">
        <f t="shared" si="0"/>
        <v>101.69905313238236</v>
      </c>
      <c r="D4" s="159">
        <v>2973096</v>
      </c>
      <c r="E4" s="176">
        <f t="shared" si="1"/>
        <v>100.31639301836645</v>
      </c>
      <c r="F4" s="159">
        <v>2651342</v>
      </c>
      <c r="G4" s="176">
        <f t="shared" si="2"/>
        <v>99.376233140828433</v>
      </c>
      <c r="H4" s="159">
        <f t="shared" ref="H4:H63" si="3">B4+D4+F4</f>
        <v>17521239</v>
      </c>
    </row>
    <row r="5" spans="1:8">
      <c r="A5" s="175">
        <v>41365</v>
      </c>
      <c r="B5" s="159">
        <v>12132681</v>
      </c>
      <c r="C5" s="176">
        <f t="shared" si="0"/>
        <v>103.71545843771331</v>
      </c>
      <c r="D5" s="159">
        <v>2976760</v>
      </c>
      <c r="E5" s="176">
        <f t="shared" si="1"/>
        <v>100.44002147302089</v>
      </c>
      <c r="F5" s="159">
        <v>2649513</v>
      </c>
      <c r="G5" s="176">
        <f t="shared" si="2"/>
        <v>99.307679506323879</v>
      </c>
      <c r="H5" s="159">
        <f t="shared" si="3"/>
        <v>17758954</v>
      </c>
    </row>
    <row r="6" spans="1:8">
      <c r="A6" s="175">
        <v>41395</v>
      </c>
      <c r="B6" s="159">
        <v>12216079</v>
      </c>
      <c r="C6" s="176">
        <f t="shared" si="0"/>
        <v>104.42838098160847</v>
      </c>
      <c r="D6" s="159">
        <v>2981302</v>
      </c>
      <c r="E6" s="176">
        <f t="shared" si="1"/>
        <v>100.59327486850135</v>
      </c>
      <c r="F6" s="159">
        <v>2650756</v>
      </c>
      <c r="G6" s="176">
        <f t="shared" si="2"/>
        <v>99.354268991118388</v>
      </c>
      <c r="H6" s="159">
        <f t="shared" si="3"/>
        <v>17848137</v>
      </c>
    </row>
    <row r="7" spans="1:8">
      <c r="A7" s="175">
        <v>41426</v>
      </c>
      <c r="B7" s="159">
        <v>12274403</v>
      </c>
      <c r="C7" s="176">
        <f t="shared" si="0"/>
        <v>104.92696001767816</v>
      </c>
      <c r="D7" s="159">
        <v>2974355</v>
      </c>
      <c r="E7" s="176">
        <f t="shared" si="1"/>
        <v>100.35887342895869</v>
      </c>
      <c r="F7" s="159">
        <v>2663305</v>
      </c>
      <c r="G7" s="176">
        <f t="shared" si="2"/>
        <v>99.82462413567697</v>
      </c>
      <c r="H7" s="159">
        <f t="shared" si="3"/>
        <v>17912063</v>
      </c>
    </row>
    <row r="8" spans="1:8">
      <c r="A8" s="175">
        <v>41456</v>
      </c>
      <c r="B8" s="159">
        <v>12200031</v>
      </c>
      <c r="C8" s="176">
        <f t="shared" si="0"/>
        <v>104.29119566560054</v>
      </c>
      <c r="D8" s="159">
        <v>2970694</v>
      </c>
      <c r="E8" s="176">
        <f t="shared" si="1"/>
        <v>100.23534619847563</v>
      </c>
      <c r="F8" s="159">
        <v>2668898</v>
      </c>
      <c r="G8" s="176">
        <f t="shared" si="2"/>
        <v>100.03425807651021</v>
      </c>
      <c r="H8" s="159">
        <f t="shared" si="3"/>
        <v>17839623</v>
      </c>
    </row>
    <row r="9" spans="1:8">
      <c r="A9" s="175">
        <v>41487</v>
      </c>
      <c r="B9" s="159">
        <v>12236880</v>
      </c>
      <c r="C9" s="176">
        <f t="shared" si="0"/>
        <v>104.60619701839069</v>
      </c>
      <c r="D9" s="159">
        <v>2931681</v>
      </c>
      <c r="E9" s="176">
        <f t="shared" si="1"/>
        <v>98.91899333236384</v>
      </c>
      <c r="F9" s="159">
        <v>2663081</v>
      </c>
      <c r="G9" s="176">
        <f t="shared" si="2"/>
        <v>99.816228283228085</v>
      </c>
      <c r="H9" s="159">
        <f t="shared" si="3"/>
        <v>17831642</v>
      </c>
    </row>
    <row r="10" spans="1:8">
      <c r="A10" s="175">
        <v>41518</v>
      </c>
      <c r="B10" s="159">
        <v>12523723</v>
      </c>
      <c r="C10" s="176">
        <f t="shared" si="0"/>
        <v>107.05825631547836</v>
      </c>
      <c r="D10" s="159">
        <v>2883080</v>
      </c>
      <c r="E10" s="176">
        <f t="shared" si="1"/>
        <v>97.279128014497999</v>
      </c>
      <c r="F10" s="159">
        <v>2707070</v>
      </c>
      <c r="G10" s="176">
        <f t="shared" si="2"/>
        <v>101.46500128936304</v>
      </c>
      <c r="H10" s="159">
        <f t="shared" si="3"/>
        <v>18113873</v>
      </c>
    </row>
    <row r="11" spans="1:8">
      <c r="A11" s="175">
        <v>41548</v>
      </c>
      <c r="B11" s="159">
        <v>12297151</v>
      </c>
      <c r="C11" s="176">
        <f t="shared" si="0"/>
        <v>105.12141986118193</v>
      </c>
      <c r="D11" s="159">
        <v>2856746</v>
      </c>
      <c r="E11" s="176">
        <f t="shared" si="1"/>
        <v>96.390582238059679</v>
      </c>
      <c r="F11" s="159">
        <v>2756891</v>
      </c>
      <c r="G11" s="176">
        <f t="shared" si="2"/>
        <v>103.33236631104235</v>
      </c>
      <c r="H11" s="159">
        <f t="shared" si="3"/>
        <v>17910788</v>
      </c>
    </row>
    <row r="12" spans="1:8">
      <c r="A12" s="175">
        <v>41579</v>
      </c>
      <c r="B12" s="159">
        <v>12433976</v>
      </c>
      <c r="C12" s="176">
        <f t="shared" si="0"/>
        <v>106.29105974545318</v>
      </c>
      <c r="D12" s="159">
        <v>2800861</v>
      </c>
      <c r="E12" s="176">
        <f t="shared" si="1"/>
        <v>94.504944632065317</v>
      </c>
      <c r="F12" s="159">
        <v>2766055</v>
      </c>
      <c r="G12" s="176">
        <f t="shared" si="2"/>
        <v>103.6758466317639</v>
      </c>
      <c r="H12" s="159">
        <f t="shared" si="3"/>
        <v>18000892</v>
      </c>
    </row>
    <row r="13" spans="1:8">
      <c r="A13" s="175">
        <v>41609</v>
      </c>
      <c r="B13" s="159">
        <v>12363785</v>
      </c>
      <c r="C13" s="176">
        <f t="shared" si="0"/>
        <v>105.69103640822036</v>
      </c>
      <c r="D13" s="159">
        <v>2760917</v>
      </c>
      <c r="E13" s="176">
        <f t="shared" si="1"/>
        <v>93.157178531432976</v>
      </c>
      <c r="F13" s="159">
        <v>2822178</v>
      </c>
      <c r="G13" s="176">
        <f t="shared" si="2"/>
        <v>105.77941996653652</v>
      </c>
      <c r="H13" s="159">
        <f t="shared" si="3"/>
        <v>17946880</v>
      </c>
    </row>
    <row r="14" spans="1:8">
      <c r="A14" s="175">
        <v>41640</v>
      </c>
      <c r="B14" s="159">
        <v>12329012</v>
      </c>
      <c r="C14" s="176">
        <f t="shared" si="0"/>
        <v>105.39378161051698</v>
      </c>
      <c r="D14" s="159">
        <v>2720965</v>
      </c>
      <c r="E14" s="176">
        <f t="shared" si="1"/>
        <v>91.809142499676923</v>
      </c>
      <c r="F14" s="159">
        <v>2838873</v>
      </c>
      <c r="G14" s="176">
        <f t="shared" si="2"/>
        <v>106.40517334436788</v>
      </c>
      <c r="H14" s="159">
        <f t="shared" si="3"/>
        <v>17888850</v>
      </c>
    </row>
    <row r="15" spans="1:8">
      <c r="A15" s="175">
        <v>41671</v>
      </c>
      <c r="B15" s="159">
        <v>12355589</v>
      </c>
      <c r="C15" s="176">
        <f t="shared" si="0"/>
        <v>105.62097341906276</v>
      </c>
      <c r="D15" s="159">
        <v>2855300</v>
      </c>
      <c r="E15" s="176">
        <f t="shared" si="1"/>
        <v>96.341792187450963</v>
      </c>
      <c r="F15" s="159">
        <v>2836699</v>
      </c>
      <c r="G15" s="176">
        <f t="shared" si="2"/>
        <v>106.32368859783267</v>
      </c>
      <c r="H15" s="159">
        <f t="shared" si="3"/>
        <v>18047588</v>
      </c>
    </row>
    <row r="16" spans="1:8">
      <c r="A16" s="175">
        <v>41699</v>
      </c>
      <c r="B16" s="159">
        <v>12566310</v>
      </c>
      <c r="C16" s="176">
        <f t="shared" si="0"/>
        <v>107.42230859942836</v>
      </c>
      <c r="D16" s="159">
        <v>2871284</v>
      </c>
      <c r="E16" s="176">
        <f t="shared" si="1"/>
        <v>96.881114572602868</v>
      </c>
      <c r="F16" s="159">
        <v>2849623</v>
      </c>
      <c r="G16" s="176">
        <f t="shared" si="2"/>
        <v>106.80809929894633</v>
      </c>
      <c r="H16" s="159">
        <f t="shared" si="3"/>
        <v>18287217</v>
      </c>
    </row>
    <row r="17" spans="1:8">
      <c r="A17" s="175">
        <v>41730</v>
      </c>
      <c r="B17" s="159">
        <v>12730077</v>
      </c>
      <c r="C17" s="176">
        <f t="shared" si="0"/>
        <v>108.8222604717284</v>
      </c>
      <c r="D17" s="159">
        <v>2815090</v>
      </c>
      <c r="E17" s="176">
        <f t="shared" si="1"/>
        <v>94.985050876955611</v>
      </c>
      <c r="F17" s="159">
        <v>2844868</v>
      </c>
      <c r="G17" s="176">
        <f t="shared" si="2"/>
        <v>106.62987484182813</v>
      </c>
      <c r="H17" s="159">
        <f t="shared" si="3"/>
        <v>18390035</v>
      </c>
    </row>
    <row r="18" spans="1:8">
      <c r="A18" s="175">
        <v>41760</v>
      </c>
      <c r="B18" s="159">
        <v>12922571</v>
      </c>
      <c r="C18" s="176">
        <f t="shared" si="0"/>
        <v>110.46778329199452</v>
      </c>
      <c r="D18" s="159">
        <v>2815276</v>
      </c>
      <c r="E18" s="176">
        <f t="shared" si="1"/>
        <v>94.991326775581626</v>
      </c>
      <c r="F18" s="159">
        <v>2849314</v>
      </c>
      <c r="G18" s="176">
        <f t="shared" si="2"/>
        <v>106.79651752034496</v>
      </c>
      <c r="H18" s="159">
        <f t="shared" si="3"/>
        <v>18587161</v>
      </c>
    </row>
    <row r="19" spans="1:8">
      <c r="A19" s="175">
        <v>41791</v>
      </c>
      <c r="B19" s="159">
        <v>13034290</v>
      </c>
      <c r="C19" s="176">
        <f t="shared" si="0"/>
        <v>111.42280611845825</v>
      </c>
      <c r="D19" s="159">
        <v>2816946</v>
      </c>
      <c r="E19" s="176">
        <f t="shared" si="1"/>
        <v>95.04767489765392</v>
      </c>
      <c r="F19" s="159">
        <v>2852087</v>
      </c>
      <c r="G19" s="176">
        <f t="shared" si="2"/>
        <v>106.90045367588412</v>
      </c>
      <c r="H19" s="159">
        <f t="shared" si="3"/>
        <v>18703323</v>
      </c>
    </row>
    <row r="20" spans="1:8">
      <c r="A20" s="175">
        <v>41821</v>
      </c>
      <c r="B20" s="159">
        <v>12701507</v>
      </c>
      <c r="C20" s="176">
        <f t="shared" si="0"/>
        <v>108.57803162836184</v>
      </c>
      <c r="D20" s="159">
        <v>2875917</v>
      </c>
      <c r="E20" s="176">
        <f t="shared" si="1"/>
        <v>97.037438434615424</v>
      </c>
      <c r="F20" s="159">
        <v>2864800</v>
      </c>
      <c r="G20" s="176">
        <f t="shared" si="2"/>
        <v>107.37695578384279</v>
      </c>
      <c r="H20" s="159">
        <f t="shared" si="3"/>
        <v>18442224</v>
      </c>
    </row>
    <row r="21" spans="1:8">
      <c r="A21" s="175">
        <v>41852</v>
      </c>
      <c r="B21" s="159">
        <v>12884711</v>
      </c>
      <c r="C21" s="176">
        <f t="shared" si="0"/>
        <v>110.14413946945835</v>
      </c>
      <c r="D21" s="159">
        <v>2909657</v>
      </c>
      <c r="E21" s="176">
        <f t="shared" si="1"/>
        <v>98.175872948818693</v>
      </c>
      <c r="F21" s="159">
        <v>2859563</v>
      </c>
      <c r="G21" s="176">
        <f t="shared" si="2"/>
        <v>107.18066525136582</v>
      </c>
      <c r="H21" s="159">
        <f t="shared" si="3"/>
        <v>18653931</v>
      </c>
    </row>
    <row r="22" spans="1:8">
      <c r="A22" s="175">
        <v>41883</v>
      </c>
      <c r="B22" s="159">
        <v>13155308</v>
      </c>
      <c r="C22" s="176">
        <f t="shared" si="0"/>
        <v>112.45732086002404</v>
      </c>
      <c r="D22" s="159">
        <v>2907549</v>
      </c>
      <c r="E22" s="176">
        <f t="shared" si="1"/>
        <v>98.104746097723833</v>
      </c>
      <c r="F22" s="159">
        <v>2879940</v>
      </c>
      <c r="G22" s="176">
        <f t="shared" si="2"/>
        <v>107.94442545382581</v>
      </c>
      <c r="H22" s="159">
        <f t="shared" si="3"/>
        <v>18942797</v>
      </c>
    </row>
    <row r="23" spans="1:8">
      <c r="A23" s="175">
        <v>41913</v>
      </c>
      <c r="B23" s="159">
        <v>13072609</v>
      </c>
      <c r="C23" s="176">
        <f t="shared" si="0"/>
        <v>111.75037367354972</v>
      </c>
      <c r="D23" s="159">
        <v>2924846</v>
      </c>
      <c r="E23" s="176">
        <f t="shared" si="1"/>
        <v>98.688370928552942</v>
      </c>
      <c r="F23" s="159">
        <v>2908367</v>
      </c>
      <c r="G23" s="176">
        <f t="shared" si="2"/>
        <v>109.0099116036678</v>
      </c>
      <c r="H23" s="159">
        <f t="shared" si="3"/>
        <v>18905822</v>
      </c>
    </row>
    <row r="24" spans="1:8">
      <c r="A24" s="175">
        <v>41944</v>
      </c>
      <c r="B24" s="159">
        <v>13100694</v>
      </c>
      <c r="C24" s="176">
        <f t="shared" si="0"/>
        <v>111.99045652500055</v>
      </c>
      <c r="D24" s="159">
        <v>2868886</v>
      </c>
      <c r="E24" s="176">
        <f t="shared" si="1"/>
        <v>96.800202718273894</v>
      </c>
      <c r="F24" s="159">
        <v>2929226</v>
      </c>
      <c r="G24" s="176">
        <f t="shared" si="2"/>
        <v>109.79173788148655</v>
      </c>
      <c r="H24" s="159">
        <f t="shared" si="3"/>
        <v>18898806</v>
      </c>
    </row>
    <row r="25" spans="1:8">
      <c r="A25" s="175">
        <v>41974</v>
      </c>
      <c r="B25" s="159">
        <v>13093230</v>
      </c>
      <c r="C25" s="176">
        <f t="shared" si="0"/>
        <v>111.92665099168279</v>
      </c>
      <c r="D25" s="159">
        <v>2827633</v>
      </c>
      <c r="E25" s="176">
        <f t="shared" si="1"/>
        <v>95.40826913752619</v>
      </c>
      <c r="F25" s="159">
        <v>2909003</v>
      </c>
      <c r="G25" s="176">
        <f t="shared" si="2"/>
        <v>109.03374982758518</v>
      </c>
      <c r="H25" s="159">
        <f t="shared" si="3"/>
        <v>18829866</v>
      </c>
    </row>
    <row r="26" spans="1:8">
      <c r="A26" s="175">
        <v>42005</v>
      </c>
      <c r="B26" s="159">
        <v>12913416</v>
      </c>
      <c r="C26" s="176">
        <f t="shared" si="0"/>
        <v>110.38952235181179</v>
      </c>
      <c r="D26" s="159">
        <v>2821819</v>
      </c>
      <c r="E26" s="176">
        <f t="shared" si="1"/>
        <v>95.212096693377475</v>
      </c>
      <c r="F26" s="159">
        <v>2926680</v>
      </c>
      <c r="G26" s="176">
        <f t="shared" si="2"/>
        <v>109.69631002284872</v>
      </c>
      <c r="H26" s="159">
        <f t="shared" si="3"/>
        <v>18661915</v>
      </c>
    </row>
    <row r="27" spans="1:8">
      <c r="A27" s="175">
        <v>42036</v>
      </c>
      <c r="B27" s="159">
        <v>12851205</v>
      </c>
      <c r="C27" s="176">
        <f t="shared" si="0"/>
        <v>109.85771554135755</v>
      </c>
      <c r="D27" s="159">
        <v>2914541</v>
      </c>
      <c r="E27" s="176">
        <f t="shared" si="1"/>
        <v>98.340665899837333</v>
      </c>
      <c r="F27" s="159">
        <v>2929385</v>
      </c>
      <c r="G27" s="176">
        <f t="shared" si="2"/>
        <v>109.7976974374659</v>
      </c>
      <c r="H27" s="159">
        <f t="shared" si="3"/>
        <v>18695131</v>
      </c>
    </row>
    <row r="28" spans="1:8">
      <c r="A28" s="175">
        <v>42064</v>
      </c>
      <c r="B28" s="159">
        <v>13148326</v>
      </c>
      <c r="C28" s="176">
        <f t="shared" si="0"/>
        <v>112.39763567331123</v>
      </c>
      <c r="D28" s="159">
        <v>2898016</v>
      </c>
      <c r="E28" s="176">
        <f t="shared" si="1"/>
        <v>97.783089422445244</v>
      </c>
      <c r="F28" s="159">
        <v>2926533</v>
      </c>
      <c r="G28" s="176">
        <f t="shared" si="2"/>
        <v>109.69080024467912</v>
      </c>
      <c r="H28" s="159">
        <f t="shared" si="3"/>
        <v>18972875</v>
      </c>
    </row>
    <row r="29" spans="1:8">
      <c r="A29" s="175">
        <v>42095</v>
      </c>
      <c r="B29" s="159">
        <v>13451823</v>
      </c>
      <c r="C29" s="176">
        <f t="shared" si="0"/>
        <v>114.99206063919227</v>
      </c>
      <c r="D29" s="159">
        <v>2789168</v>
      </c>
      <c r="E29" s="176">
        <f t="shared" si="1"/>
        <v>94.110406553387833</v>
      </c>
      <c r="F29" s="159">
        <v>2928695</v>
      </c>
      <c r="G29" s="176">
        <f t="shared" si="2"/>
        <v>109.77183521340457</v>
      </c>
      <c r="H29" s="159">
        <f t="shared" si="3"/>
        <v>19169686</v>
      </c>
    </row>
    <row r="30" spans="1:8">
      <c r="A30" s="175">
        <v>42125</v>
      </c>
      <c r="B30" s="159">
        <v>13585611</v>
      </c>
      <c r="C30" s="176">
        <f t="shared" si="0"/>
        <v>116.13573892047775</v>
      </c>
      <c r="D30" s="159">
        <v>2874835</v>
      </c>
      <c r="E30" s="176">
        <f t="shared" si="1"/>
        <v>97.000930250135056</v>
      </c>
      <c r="F30" s="159">
        <v>2928677</v>
      </c>
      <c r="G30" s="176">
        <f t="shared" si="2"/>
        <v>109.77116054668994</v>
      </c>
      <c r="H30" s="159">
        <f t="shared" si="3"/>
        <v>19389123</v>
      </c>
    </row>
    <row r="31" spans="1:8">
      <c r="A31" s="175">
        <v>42156</v>
      </c>
      <c r="B31" s="159">
        <v>13596512</v>
      </c>
      <c r="C31" s="176">
        <f t="shared" si="0"/>
        <v>116.22892543155716</v>
      </c>
      <c r="D31" s="159">
        <v>2829934</v>
      </c>
      <c r="E31" s="176">
        <f t="shared" si="1"/>
        <v>95.485908076980309</v>
      </c>
      <c r="F31" s="159">
        <v>2936848</v>
      </c>
      <c r="G31" s="176">
        <f t="shared" si="2"/>
        <v>110.0774217536537</v>
      </c>
      <c r="H31" s="159">
        <f t="shared" si="3"/>
        <v>19363294</v>
      </c>
    </row>
    <row r="32" spans="1:8">
      <c r="A32" s="175">
        <v>42186</v>
      </c>
      <c r="B32" s="159">
        <v>13318215</v>
      </c>
      <c r="C32" s="176">
        <f t="shared" si="0"/>
        <v>113.84992107655596</v>
      </c>
      <c r="D32" s="159">
        <v>2838611</v>
      </c>
      <c r="E32" s="176">
        <f t="shared" si="1"/>
        <v>95.778682122023042</v>
      </c>
      <c r="F32" s="159">
        <v>2948014</v>
      </c>
      <c r="G32" s="176">
        <f t="shared" si="2"/>
        <v>110.49594000563721</v>
      </c>
      <c r="H32" s="159">
        <f t="shared" si="3"/>
        <v>19104840</v>
      </c>
    </row>
    <row r="33" spans="1:8">
      <c r="A33" s="175">
        <v>42217</v>
      </c>
      <c r="B33" s="159">
        <v>13566414</v>
      </c>
      <c r="C33" s="176">
        <f t="shared" si="0"/>
        <v>115.97163457654676</v>
      </c>
      <c r="D33" s="159">
        <v>2629792</v>
      </c>
      <c r="E33" s="176">
        <f t="shared" si="1"/>
        <v>88.732838707043413</v>
      </c>
      <c r="F33" s="159">
        <v>2949836</v>
      </c>
      <c r="G33" s="176">
        <f t="shared" si="2"/>
        <v>110.56423126975274</v>
      </c>
      <c r="H33" s="159">
        <f t="shared" si="3"/>
        <v>19146042</v>
      </c>
    </row>
    <row r="34" spans="1:8">
      <c r="A34" s="175">
        <v>42248</v>
      </c>
      <c r="B34" s="159">
        <v>13489364</v>
      </c>
      <c r="C34" s="176">
        <f t="shared" si="0"/>
        <v>115.31297751034468</v>
      </c>
      <c r="D34" s="159">
        <v>2841359</v>
      </c>
      <c r="E34" s="176">
        <f t="shared" si="1"/>
        <v>95.871403463013877</v>
      </c>
      <c r="F34" s="159">
        <v>2967562</v>
      </c>
      <c r="G34" s="176">
        <f t="shared" si="2"/>
        <v>111.22862805773947</v>
      </c>
      <c r="H34" s="159">
        <f t="shared" si="3"/>
        <v>19298285</v>
      </c>
    </row>
    <row r="35" spans="1:8">
      <c r="A35" s="175">
        <v>42278</v>
      </c>
      <c r="B35" s="159">
        <v>13741124</v>
      </c>
      <c r="C35" s="176">
        <f t="shared" si="0"/>
        <v>117.46513199427768</v>
      </c>
      <c r="D35" s="159">
        <v>2834268</v>
      </c>
      <c r="E35" s="176">
        <f t="shared" si="1"/>
        <v>95.6321432632446</v>
      </c>
      <c r="F35" s="159">
        <v>3071020</v>
      </c>
      <c r="G35" s="176">
        <f t="shared" si="2"/>
        <v>115.10638744460238</v>
      </c>
      <c r="H35" s="159">
        <f t="shared" si="3"/>
        <v>19646412</v>
      </c>
    </row>
    <row r="36" spans="1:8">
      <c r="A36" s="175">
        <v>42309</v>
      </c>
      <c r="B36" s="159">
        <v>13755572</v>
      </c>
      <c r="C36" s="176">
        <f t="shared" si="0"/>
        <v>117.58863981118213</v>
      </c>
      <c r="D36" s="159">
        <v>2830809</v>
      </c>
      <c r="E36" s="176">
        <f t="shared" si="1"/>
        <v>95.515431793634946</v>
      </c>
      <c r="F36" s="159">
        <v>2996123</v>
      </c>
      <c r="G36" s="176">
        <f t="shared" si="2"/>
        <v>112.29913672645712</v>
      </c>
      <c r="H36" s="159">
        <f t="shared" si="3"/>
        <v>19582504</v>
      </c>
    </row>
    <row r="37" spans="1:8">
      <c r="A37" s="175">
        <v>42339</v>
      </c>
      <c r="B37" s="159">
        <v>13713717</v>
      </c>
      <c r="C37" s="176">
        <f t="shared" si="0"/>
        <v>117.23084498307195</v>
      </c>
      <c r="D37" s="159">
        <v>2833035</v>
      </c>
      <c r="E37" s="176">
        <f t="shared" si="1"/>
        <v>95.590540128804378</v>
      </c>
      <c r="F37" s="159">
        <v>3031979</v>
      </c>
      <c r="G37" s="176">
        <f t="shared" si="2"/>
        <v>113.64307282202593</v>
      </c>
      <c r="H37" s="159">
        <f t="shared" si="3"/>
        <v>19578731</v>
      </c>
    </row>
    <row r="38" spans="1:8">
      <c r="A38" s="175">
        <v>42370</v>
      </c>
      <c r="B38" s="159">
        <v>13352629</v>
      </c>
      <c r="C38" s="176">
        <f t="shared" si="0"/>
        <v>114.14410698539798</v>
      </c>
      <c r="D38" s="159">
        <v>2803728</v>
      </c>
      <c r="E38" s="176">
        <f t="shared" si="1"/>
        <v>94.601681198521177</v>
      </c>
      <c r="F38" s="159">
        <v>3034105</v>
      </c>
      <c r="G38" s="176">
        <f t="shared" si="2"/>
        <v>113.72275845732209</v>
      </c>
      <c r="H38" s="159">
        <f t="shared" si="3"/>
        <v>19190462</v>
      </c>
    </row>
    <row r="39" spans="1:8">
      <c r="A39" s="175">
        <v>42401</v>
      </c>
      <c r="B39" s="159">
        <v>13258741</v>
      </c>
      <c r="C39" s="176">
        <f t="shared" si="0"/>
        <v>113.34151133800563</v>
      </c>
      <c r="D39" s="159">
        <v>2708174</v>
      </c>
      <c r="E39" s="176">
        <f t="shared" si="1"/>
        <v>91.377556374271649</v>
      </c>
      <c r="F39" s="159">
        <v>3059263</v>
      </c>
      <c r="G39" s="176">
        <f t="shared" si="2"/>
        <v>114.66571763548808</v>
      </c>
      <c r="H39" s="159">
        <f t="shared" si="3"/>
        <v>19026178</v>
      </c>
    </row>
    <row r="40" spans="1:8">
      <c r="A40" s="175">
        <v>42430</v>
      </c>
      <c r="B40" s="159">
        <v>13503330</v>
      </c>
      <c r="C40" s="176">
        <f t="shared" si="0"/>
        <v>115.43236498064419</v>
      </c>
      <c r="D40" s="159">
        <v>2683978</v>
      </c>
      <c r="E40" s="176">
        <f t="shared" si="1"/>
        <v>90.561149690642068</v>
      </c>
      <c r="F40" s="159">
        <v>3068719</v>
      </c>
      <c r="G40" s="176">
        <f t="shared" si="2"/>
        <v>115.02014254958051</v>
      </c>
      <c r="H40" s="159">
        <f t="shared" si="3"/>
        <v>19256027</v>
      </c>
    </row>
    <row r="41" spans="1:8">
      <c r="A41" s="175">
        <v>42461</v>
      </c>
      <c r="B41" s="159">
        <v>13665900</v>
      </c>
      <c r="C41" s="176">
        <f t="shared" si="0"/>
        <v>116.82208437392745</v>
      </c>
      <c r="D41" s="159">
        <v>2671866</v>
      </c>
      <c r="E41" s="176">
        <f t="shared" si="1"/>
        <v>90.152473969360784</v>
      </c>
      <c r="F41" s="159">
        <v>3062031</v>
      </c>
      <c r="G41" s="176">
        <f t="shared" si="2"/>
        <v>114.7694663836065</v>
      </c>
      <c r="H41" s="159">
        <f t="shared" si="3"/>
        <v>19399797</v>
      </c>
    </row>
    <row r="42" spans="1:8">
      <c r="A42" s="175">
        <v>42491</v>
      </c>
      <c r="B42" s="159">
        <v>13696518</v>
      </c>
      <c r="C42" s="176">
        <f t="shared" si="0"/>
        <v>117.08382041614647</v>
      </c>
      <c r="D42" s="159">
        <v>2683126</v>
      </c>
      <c r="E42" s="176">
        <f t="shared" si="1"/>
        <v>90.532402025968054</v>
      </c>
      <c r="F42" s="159">
        <v>3063975</v>
      </c>
      <c r="G42" s="176">
        <f t="shared" si="2"/>
        <v>114.84233038878796</v>
      </c>
      <c r="H42" s="159">
        <f t="shared" si="3"/>
        <v>19443619</v>
      </c>
    </row>
    <row r="43" spans="1:8">
      <c r="A43" s="177">
        <v>42522</v>
      </c>
      <c r="B43" s="159">
        <v>13686743</v>
      </c>
      <c r="C43" s="176">
        <f t="shared" si="0"/>
        <v>117.00025944506112</v>
      </c>
      <c r="D43" s="159">
        <v>2679867</v>
      </c>
      <c r="E43" s="176">
        <f t="shared" si="1"/>
        <v>90.422438834450901</v>
      </c>
      <c r="F43" s="159">
        <v>3083240</v>
      </c>
      <c r="G43" s="176">
        <f t="shared" si="2"/>
        <v>115.56441118087663</v>
      </c>
      <c r="H43" s="159">
        <f t="shared" si="3"/>
        <v>19449850</v>
      </c>
    </row>
    <row r="44" spans="1:8">
      <c r="A44" s="177">
        <v>42552</v>
      </c>
      <c r="B44" s="159">
        <v>13362031</v>
      </c>
      <c r="C44" s="176">
        <f t="shared" si="0"/>
        <v>114.22447938950482</v>
      </c>
      <c r="D44" s="159">
        <v>2684141</v>
      </c>
      <c r="E44" s="176">
        <f t="shared" si="1"/>
        <v>90.566649537287446</v>
      </c>
      <c r="F44" s="159">
        <v>3071724</v>
      </c>
      <c r="G44" s="176">
        <f t="shared" si="2"/>
        <v>115.13277440944174</v>
      </c>
      <c r="H44" s="159">
        <f t="shared" si="3"/>
        <v>19117896</v>
      </c>
    </row>
    <row r="45" spans="1:8">
      <c r="A45" s="177">
        <v>42583</v>
      </c>
      <c r="B45" s="159">
        <v>13471407</v>
      </c>
      <c r="C45" s="176">
        <f t="shared" si="0"/>
        <v>115.15947322821891</v>
      </c>
      <c r="D45" s="159">
        <v>2690074</v>
      </c>
      <c r="E45" s="176">
        <f t="shared" si="1"/>
        <v>90.766837206901201</v>
      </c>
      <c r="F45" s="159">
        <v>3042243</v>
      </c>
      <c r="G45" s="176">
        <f t="shared" si="2"/>
        <v>114.02778277530901</v>
      </c>
      <c r="H45" s="159">
        <f t="shared" si="3"/>
        <v>19203724</v>
      </c>
    </row>
    <row r="46" spans="1:8">
      <c r="A46" s="177">
        <v>42614</v>
      </c>
      <c r="B46" s="159">
        <v>13470684</v>
      </c>
      <c r="C46" s="176">
        <f t="shared" si="0"/>
        <v>115.15329270831151</v>
      </c>
      <c r="D46" s="159">
        <v>2692666</v>
      </c>
      <c r="E46" s="176">
        <f t="shared" si="1"/>
        <v>90.854294890979887</v>
      </c>
      <c r="F46" s="159">
        <v>2992784</v>
      </c>
      <c r="G46" s="176">
        <f t="shared" si="2"/>
        <v>112.17398605089086</v>
      </c>
      <c r="H46" s="159">
        <f t="shared" si="3"/>
        <v>19156134</v>
      </c>
    </row>
    <row r="47" spans="1:8">
      <c r="A47" s="177">
        <v>42644</v>
      </c>
      <c r="B47" s="159">
        <v>13660465</v>
      </c>
      <c r="C47" s="176">
        <f t="shared" si="0"/>
        <v>116.7756236191603</v>
      </c>
      <c r="D47" s="159">
        <v>2695038</v>
      </c>
      <c r="E47" s="176">
        <f t="shared" si="1"/>
        <v>90.934329469156822</v>
      </c>
      <c r="F47" s="159">
        <v>2994165</v>
      </c>
      <c r="G47" s="176">
        <f t="shared" si="2"/>
        <v>112.22574798049763</v>
      </c>
      <c r="H47" s="159">
        <f t="shared" si="3"/>
        <v>19349668</v>
      </c>
    </row>
    <row r="48" spans="1:8">
      <c r="A48" s="177">
        <v>42675</v>
      </c>
      <c r="B48" s="159">
        <v>13583875</v>
      </c>
      <c r="C48" s="176">
        <f t="shared" si="0"/>
        <v>116.12089883395046</v>
      </c>
      <c r="D48" s="159">
        <v>2706609</v>
      </c>
      <c r="E48" s="176">
        <f t="shared" si="1"/>
        <v>91.324751098197908</v>
      </c>
      <c r="F48" s="159">
        <v>2985474</v>
      </c>
      <c r="G48" s="176">
        <f t="shared" si="2"/>
        <v>111.89999640177753</v>
      </c>
      <c r="H48" s="159">
        <f t="shared" si="3"/>
        <v>19275958</v>
      </c>
    </row>
    <row r="49" spans="1:10">
      <c r="A49" s="177">
        <v>42705</v>
      </c>
      <c r="B49" s="159">
        <v>13415843</v>
      </c>
      <c r="C49" s="176">
        <f t="shared" si="0"/>
        <v>114.6844878781027</v>
      </c>
      <c r="D49" s="159">
        <v>2701537</v>
      </c>
      <c r="E49" s="176">
        <f t="shared" si="1"/>
        <v>91.153614765772332</v>
      </c>
      <c r="F49" s="159">
        <v>2981646</v>
      </c>
      <c r="G49" s="176">
        <f t="shared" si="2"/>
        <v>111.75651728046346</v>
      </c>
      <c r="H49" s="159">
        <f t="shared" si="3"/>
        <v>19099026</v>
      </c>
    </row>
    <row r="50" spans="1:10">
      <c r="A50" s="177">
        <v>42736</v>
      </c>
      <c r="B50" s="159">
        <v>13115945</v>
      </c>
      <c r="C50" s="176">
        <f t="shared" si="0"/>
        <v>112.12082873676756</v>
      </c>
      <c r="D50" s="159">
        <v>2520079</v>
      </c>
      <c r="E50" s="176">
        <f t="shared" si="1"/>
        <v>85.030969535235968</v>
      </c>
      <c r="F50" s="159">
        <v>2970210</v>
      </c>
      <c r="G50" s="176">
        <f t="shared" si="2"/>
        <v>111.32787902776029</v>
      </c>
      <c r="H50" s="159">
        <f t="shared" si="3"/>
        <v>18606234</v>
      </c>
      <c r="J50" s="159"/>
    </row>
    <row r="51" spans="1:10">
      <c r="A51" s="177">
        <v>42767</v>
      </c>
      <c r="B51" s="159">
        <v>13126079</v>
      </c>
      <c r="C51" s="176">
        <f t="shared" si="0"/>
        <v>112.20745859671423</v>
      </c>
      <c r="D51" s="159">
        <v>2698940</v>
      </c>
      <c r="E51" s="176">
        <f t="shared" si="1"/>
        <v>91.065988374741323</v>
      </c>
      <c r="F51" s="159">
        <v>2965218</v>
      </c>
      <c r="G51" s="176">
        <f t="shared" si="2"/>
        <v>111.14077145889931</v>
      </c>
      <c r="H51" s="159">
        <f t="shared" si="3"/>
        <v>18790237</v>
      </c>
      <c r="J51" s="159"/>
    </row>
    <row r="52" spans="1:10">
      <c r="A52" s="177">
        <v>42795</v>
      </c>
      <c r="B52" s="159">
        <v>13558783</v>
      </c>
      <c r="C52" s="176">
        <f t="shared" si="0"/>
        <v>115.90640145426011</v>
      </c>
      <c r="D52" s="159">
        <v>2734104</v>
      </c>
      <c r="E52" s="176">
        <f t="shared" si="1"/>
        <v>92.252470628963138</v>
      </c>
      <c r="F52" s="159">
        <v>2970810</v>
      </c>
      <c r="G52" s="176">
        <f t="shared" si="2"/>
        <v>111.35036791824839</v>
      </c>
      <c r="H52" s="159">
        <f t="shared" si="3"/>
        <v>19263697</v>
      </c>
      <c r="J52" s="159"/>
    </row>
    <row r="53" spans="1:10">
      <c r="A53" s="177">
        <v>42826</v>
      </c>
      <c r="B53" s="159">
        <v>13849359</v>
      </c>
      <c r="C53" s="176">
        <f t="shared" si="0"/>
        <v>118.39037206644359</v>
      </c>
      <c r="D53" s="159">
        <v>2760089</v>
      </c>
      <c r="E53" s="176">
        <f t="shared" si="1"/>
        <v>93.129240660130066</v>
      </c>
      <c r="F53" s="159">
        <v>2969930</v>
      </c>
      <c r="G53" s="176">
        <f t="shared" si="2"/>
        <v>111.31738421219917</v>
      </c>
      <c r="H53" s="159">
        <f t="shared" si="3"/>
        <v>19579378</v>
      </c>
      <c r="J53" s="159"/>
    </row>
    <row r="54" spans="1:10">
      <c r="A54" s="177">
        <v>42856</v>
      </c>
      <c r="B54" s="159">
        <v>14105505</v>
      </c>
      <c r="C54" s="176">
        <f t="shared" si="0"/>
        <v>120.580019994794</v>
      </c>
      <c r="D54" s="159">
        <v>2771634</v>
      </c>
      <c r="E54" s="176">
        <f t="shared" si="1"/>
        <v>93.518785013019112</v>
      </c>
      <c r="F54" s="159">
        <v>2970555</v>
      </c>
      <c r="G54" s="176">
        <f t="shared" si="2"/>
        <v>111.34081013979093</v>
      </c>
      <c r="H54" s="159">
        <f t="shared" si="3"/>
        <v>19847694</v>
      </c>
      <c r="J54" s="159"/>
    </row>
    <row r="55" spans="1:10">
      <c r="A55" s="177">
        <v>42887</v>
      </c>
      <c r="B55" s="159">
        <v>14009873</v>
      </c>
      <c r="C55" s="176">
        <f t="shared" si="0"/>
        <v>119.76251587337885</v>
      </c>
      <c r="D55" s="159">
        <v>2789173</v>
      </c>
      <c r="E55" s="176">
        <f t="shared" si="1"/>
        <v>94.110575260340141</v>
      </c>
      <c r="F55" s="159">
        <v>2976758</v>
      </c>
      <c r="G55" s="176">
        <f t="shared" si="2"/>
        <v>111.57330778595373</v>
      </c>
      <c r="H55" s="159">
        <f t="shared" si="3"/>
        <v>19775804</v>
      </c>
      <c r="J55" s="159"/>
    </row>
    <row r="56" spans="1:10">
      <c r="A56" s="177">
        <v>42917</v>
      </c>
      <c r="B56" s="159">
        <v>14195607</v>
      </c>
      <c r="C56" s="176">
        <f t="shared" si="0"/>
        <v>121.35025125993275</v>
      </c>
      <c r="D56" s="159">
        <v>2751389</v>
      </c>
      <c r="E56" s="176">
        <f t="shared" si="1"/>
        <v>92.835690563106681</v>
      </c>
      <c r="F56" s="159">
        <v>2975092</v>
      </c>
      <c r="G56" s="176">
        <f t="shared" si="2"/>
        <v>111.5108636333651</v>
      </c>
      <c r="H56" s="159">
        <f t="shared" si="3"/>
        <v>19922088</v>
      </c>
      <c r="J56" s="159"/>
    </row>
    <row r="57" spans="1:10">
      <c r="A57" s="177">
        <v>42948</v>
      </c>
      <c r="B57" s="159">
        <v>14265038</v>
      </c>
      <c r="C57" s="176">
        <f t="shared" si="0"/>
        <v>121.94377778509144</v>
      </c>
      <c r="D57" s="159">
        <v>2753919</v>
      </c>
      <c r="E57" s="176">
        <f t="shared" si="1"/>
        <v>92.921056280976714</v>
      </c>
      <c r="F57" s="159">
        <v>2960311</v>
      </c>
      <c r="G57" s="176">
        <f t="shared" si="2"/>
        <v>110.95684981619081</v>
      </c>
      <c r="H57" s="159">
        <f t="shared" si="3"/>
        <v>19979268</v>
      </c>
      <c r="J57" s="159"/>
    </row>
    <row r="58" spans="1:10">
      <c r="A58" s="177">
        <v>42979</v>
      </c>
      <c r="B58" s="159">
        <v>14547574</v>
      </c>
      <c r="C58" s="176">
        <f t="shared" si="0"/>
        <v>124.35901896427993</v>
      </c>
      <c r="D58" s="159">
        <v>2772117</v>
      </c>
      <c r="E58" s="176">
        <f t="shared" si="1"/>
        <v>93.535082104612471</v>
      </c>
      <c r="F58" s="159">
        <v>2964754</v>
      </c>
      <c r="G58" s="176">
        <f t="shared" si="2"/>
        <v>111.12338005025518</v>
      </c>
      <c r="H58" s="159">
        <f t="shared" si="3"/>
        <v>20284445</v>
      </c>
      <c r="J58" s="159"/>
    </row>
    <row r="59" spans="1:10">
      <c r="A59" s="177">
        <v>43009</v>
      </c>
      <c r="B59" s="159">
        <v>14644895</v>
      </c>
      <c r="C59" s="176">
        <f t="shared" si="0"/>
        <v>125.1909613956862</v>
      </c>
      <c r="D59" s="159">
        <v>2768836</v>
      </c>
      <c r="E59" s="176">
        <f t="shared" si="1"/>
        <v>93.424376602505163</v>
      </c>
      <c r="F59" s="159">
        <v>2976497</v>
      </c>
      <c r="G59" s="176">
        <f t="shared" si="2"/>
        <v>111.56352511859143</v>
      </c>
      <c r="H59" s="159">
        <f t="shared" si="3"/>
        <v>20390228</v>
      </c>
      <c r="J59" s="159"/>
    </row>
    <row r="60" spans="1:10">
      <c r="A60" s="177">
        <v>43040</v>
      </c>
      <c r="B60" s="178">
        <v>14555878</v>
      </c>
      <c r="C60" s="176">
        <f t="shared" si="0"/>
        <v>124.43000518462701</v>
      </c>
      <c r="D60" s="178">
        <v>2767790</v>
      </c>
      <c r="E60" s="176">
        <f t="shared" si="1"/>
        <v>93.389083108081437</v>
      </c>
      <c r="F60" s="178">
        <v>2979048</v>
      </c>
      <c r="G60" s="176">
        <f t="shared" si="2"/>
        <v>111.65914038464999</v>
      </c>
      <c r="H60" s="159">
        <f t="shared" si="3"/>
        <v>20302716</v>
      </c>
      <c r="J60" s="178"/>
    </row>
    <row r="61" spans="1:10">
      <c r="A61" s="177">
        <v>43070</v>
      </c>
      <c r="B61" s="178">
        <v>14477817</v>
      </c>
      <c r="C61" s="176">
        <f t="shared" si="0"/>
        <v>123.7627056486789</v>
      </c>
      <c r="D61" s="178">
        <v>2777484</v>
      </c>
      <c r="E61" s="176">
        <f t="shared" si="1"/>
        <v>93.716172147224484</v>
      </c>
      <c r="F61" s="178">
        <v>2986088</v>
      </c>
      <c r="G61" s="176">
        <f t="shared" si="2"/>
        <v>111.92301003304368</v>
      </c>
      <c r="H61" s="159">
        <f t="shared" si="3"/>
        <v>20241389</v>
      </c>
      <c r="J61" s="178"/>
    </row>
    <row r="62" spans="1:10">
      <c r="A62" s="177">
        <v>43101</v>
      </c>
      <c r="B62" s="178">
        <v>14218231</v>
      </c>
      <c r="C62" s="176">
        <f t="shared" si="0"/>
        <v>121.543651097256</v>
      </c>
      <c r="D62" s="178">
        <v>2762901</v>
      </c>
      <c r="E62" s="176">
        <f t="shared" si="1"/>
        <v>93.224121450110488</v>
      </c>
      <c r="F62" s="178">
        <v>2989631</v>
      </c>
      <c r="G62" s="176">
        <f t="shared" si="2"/>
        <v>112.05580693137588</v>
      </c>
      <c r="H62" s="159">
        <f t="shared" si="3"/>
        <v>19970763</v>
      </c>
      <c r="J62" s="178"/>
    </row>
    <row r="63" spans="1:10">
      <c r="A63" s="177">
        <v>43132</v>
      </c>
      <c r="B63" s="178">
        <v>14127524</v>
      </c>
      <c r="C63" s="176">
        <f t="shared" si="0"/>
        <v>120.76824802776873</v>
      </c>
      <c r="D63" s="178">
        <v>2835795</v>
      </c>
      <c r="E63" s="176">
        <f t="shared" si="1"/>
        <v>95.683666366480765</v>
      </c>
      <c r="F63" s="178">
        <v>2996690</v>
      </c>
      <c r="G63" s="176">
        <f t="shared" si="2"/>
        <v>112.32038872796839</v>
      </c>
      <c r="H63" s="159">
        <f t="shared" si="3"/>
        <v>19960009</v>
      </c>
      <c r="J63" s="178"/>
    </row>
    <row r="64" spans="1:10">
      <c r="A64" s="177">
        <v>43160</v>
      </c>
      <c r="B64" s="178">
        <v>14325806</v>
      </c>
      <c r="C64" s="176">
        <f t="shared" si="0"/>
        <v>122.46324920104171</v>
      </c>
      <c r="D64" s="178">
        <v>2804909</v>
      </c>
      <c r="E64" s="176">
        <f t="shared" si="1"/>
        <v>94.641529780657336</v>
      </c>
      <c r="F64" s="178">
        <v>3006828</v>
      </c>
      <c r="G64" s="176">
        <f t="shared" ref="G64:G78" si="4">(F64/$F$2*100)</f>
        <v>112.70037601424896</v>
      </c>
      <c r="H64" s="159">
        <f t="shared" ref="H64:H78" si="5">B64+D64+F64</f>
        <v>20137543</v>
      </c>
      <c r="J64" s="178"/>
    </row>
    <row r="65" spans="1:10">
      <c r="A65" s="177">
        <v>43191</v>
      </c>
      <c r="B65" s="178">
        <v>14527332</v>
      </c>
      <c r="C65" s="176">
        <f t="shared" si="0"/>
        <v>124.185981503747</v>
      </c>
      <c r="D65" s="178">
        <v>2812961</v>
      </c>
      <c r="E65" s="176">
        <f t="shared" si="1"/>
        <v>94.913215456661035</v>
      </c>
      <c r="F65" s="178">
        <v>3011373</v>
      </c>
      <c r="G65" s="176">
        <f t="shared" si="4"/>
        <v>112.87072935969631</v>
      </c>
      <c r="H65" s="159">
        <f t="shared" si="5"/>
        <v>20351666</v>
      </c>
      <c r="J65" s="178"/>
    </row>
    <row r="66" spans="1:10">
      <c r="A66" s="177">
        <v>43221</v>
      </c>
      <c r="B66" s="178">
        <v>14729306</v>
      </c>
      <c r="C66" s="176">
        <f t="shared" si="0"/>
        <v>125.91254350620125</v>
      </c>
      <c r="D66" s="178">
        <v>2803693</v>
      </c>
      <c r="E66" s="176">
        <f t="shared" si="1"/>
        <v>94.600500249855003</v>
      </c>
      <c r="F66" s="178">
        <v>3014740</v>
      </c>
      <c r="G66" s="176">
        <f t="shared" si="4"/>
        <v>112.9969295168187</v>
      </c>
      <c r="H66" s="159">
        <f t="shared" si="5"/>
        <v>20547739</v>
      </c>
      <c r="J66" s="178"/>
    </row>
    <row r="67" spans="1:10">
      <c r="A67" s="177">
        <v>43252</v>
      </c>
      <c r="B67" s="178">
        <v>14570283</v>
      </c>
      <c r="C67" s="176">
        <f t="shared" si="0"/>
        <v>124.55314541874304</v>
      </c>
      <c r="D67" s="178">
        <v>2702964</v>
      </c>
      <c r="E67" s="176">
        <f t="shared" si="1"/>
        <v>91.201763729962252</v>
      </c>
      <c r="F67" s="178">
        <v>3019444</v>
      </c>
      <c r="G67" s="176">
        <f t="shared" si="4"/>
        <v>113.17324241824538</v>
      </c>
      <c r="H67" s="159">
        <f t="shared" si="5"/>
        <v>20292691</v>
      </c>
    </row>
    <row r="68" spans="1:10">
      <c r="A68" s="177">
        <v>43282</v>
      </c>
      <c r="B68" s="159">
        <v>14664384</v>
      </c>
      <c r="C68" s="176">
        <f t="shared" si="0"/>
        <v>125.35756188320354</v>
      </c>
      <c r="D68" s="159">
        <v>2848614</v>
      </c>
      <c r="E68" s="176">
        <f t="shared" si="1"/>
        <v>96.116197250818985</v>
      </c>
      <c r="F68" s="159">
        <v>3010588</v>
      </c>
      <c r="G68" s="176">
        <f t="shared" si="4"/>
        <v>112.84130639464105</v>
      </c>
      <c r="H68" s="159">
        <f t="shared" si="5"/>
        <v>20523586</v>
      </c>
    </row>
    <row r="69" spans="1:10">
      <c r="A69" s="177">
        <v>43313</v>
      </c>
      <c r="B69" s="159">
        <v>14482653</v>
      </c>
      <c r="C69" s="176">
        <f t="shared" si="0"/>
        <v>123.80404588971918</v>
      </c>
      <c r="D69" s="159">
        <v>2844133</v>
      </c>
      <c r="E69" s="176">
        <f t="shared" si="1"/>
        <v>95.965002080156722</v>
      </c>
      <c r="F69" s="159">
        <v>2998531</v>
      </c>
      <c r="G69" s="176">
        <f t="shared" si="4"/>
        <v>112.38939214028269</v>
      </c>
      <c r="H69" s="159">
        <f t="shared" si="5"/>
        <v>20325317</v>
      </c>
    </row>
    <row r="70" spans="1:10">
      <c r="A70" s="177">
        <v>43344</v>
      </c>
      <c r="B70" s="159">
        <v>14809349</v>
      </c>
      <c r="C70" s="176">
        <f t="shared" si="0"/>
        <v>126.59678604416381</v>
      </c>
      <c r="D70" s="159">
        <v>2810852</v>
      </c>
      <c r="E70" s="176">
        <f t="shared" si="1"/>
        <v>94.842054864175722</v>
      </c>
      <c r="F70" s="159">
        <v>3001713</v>
      </c>
      <c r="G70" s="176">
        <f t="shared" si="4"/>
        <v>112.50865822283791</v>
      </c>
      <c r="H70" s="159">
        <f t="shared" si="5"/>
        <v>20621914</v>
      </c>
    </row>
    <row r="71" spans="1:10">
      <c r="A71" s="177">
        <v>43374</v>
      </c>
      <c r="B71" s="178">
        <v>14695062</v>
      </c>
      <c r="C71" s="176">
        <f t="shared" si="0"/>
        <v>125.61981083163896</v>
      </c>
      <c r="D71" s="178">
        <v>2904436</v>
      </c>
      <c r="E71" s="176">
        <f t="shared" si="1"/>
        <v>97.999709149214212</v>
      </c>
      <c r="F71" s="178">
        <v>3020919</v>
      </c>
      <c r="G71" s="176">
        <f t="shared" si="4"/>
        <v>113.22852760736197</v>
      </c>
      <c r="H71" s="159">
        <f t="shared" si="5"/>
        <v>20620417</v>
      </c>
    </row>
    <row r="72" spans="1:10">
      <c r="A72" s="177">
        <v>43405</v>
      </c>
      <c r="B72" s="178">
        <v>14448590</v>
      </c>
      <c r="C72" s="176">
        <f t="shared" si="0"/>
        <v>123.51286048224297</v>
      </c>
      <c r="D72" s="178">
        <v>2879630</v>
      </c>
      <c r="E72" s="176">
        <f t="shared" si="1"/>
        <v>97.162720217402537</v>
      </c>
      <c r="F72" s="178">
        <v>3021127</v>
      </c>
      <c r="G72" s="176">
        <f t="shared" si="4"/>
        <v>113.23632375606449</v>
      </c>
      <c r="H72" s="159">
        <f t="shared" si="5"/>
        <v>20349347</v>
      </c>
    </row>
    <row r="73" spans="1:10">
      <c r="A73" s="177">
        <v>43435</v>
      </c>
      <c r="B73" s="178">
        <v>14229170</v>
      </c>
      <c r="C73" s="176">
        <f t="shared" si="0"/>
        <v>121.63716244893912</v>
      </c>
      <c r="D73" s="178">
        <v>2833299</v>
      </c>
      <c r="E73" s="176">
        <f t="shared" si="1"/>
        <v>95.599447855886481</v>
      </c>
      <c r="F73" s="178">
        <v>3031311</v>
      </c>
      <c r="G73" s="176">
        <f t="shared" si="4"/>
        <v>113.61803519061584</v>
      </c>
      <c r="H73" s="159">
        <f t="shared" si="5"/>
        <v>20093780</v>
      </c>
    </row>
    <row r="74" spans="1:10">
      <c r="A74" s="177">
        <v>43466</v>
      </c>
      <c r="B74" s="178">
        <v>13826757</v>
      </c>
      <c r="C74" s="176">
        <f t="shared" si="0"/>
        <v>118.19716029473301</v>
      </c>
      <c r="D74" s="178">
        <v>2791418</v>
      </c>
      <c r="E74" s="176">
        <f t="shared" si="1"/>
        <v>94.18632468192834</v>
      </c>
      <c r="F74" s="178">
        <v>3030725</v>
      </c>
      <c r="G74" s="176">
        <f t="shared" si="4"/>
        <v>113.59607104090578</v>
      </c>
      <c r="H74" s="159">
        <f t="shared" si="5"/>
        <v>19648900</v>
      </c>
    </row>
    <row r="75" spans="1:10">
      <c r="A75" s="177">
        <v>43497</v>
      </c>
      <c r="B75" s="178">
        <v>13807689</v>
      </c>
      <c r="C75" s="176">
        <f t="shared" ref="C75:C78" si="6">(B75/$B$2)*100</f>
        <v>118.03415869916725</v>
      </c>
      <c r="D75" s="178">
        <v>2801378</v>
      </c>
      <c r="E75" s="176">
        <f t="shared" ref="E75:E78" si="7">(D75/$D$2)*100</f>
        <v>94.522388930934412</v>
      </c>
      <c r="F75" s="178">
        <v>3038819</v>
      </c>
      <c r="G75" s="176">
        <f t="shared" si="4"/>
        <v>113.89944617359025</v>
      </c>
      <c r="H75" s="159">
        <f t="shared" si="5"/>
        <v>19647886</v>
      </c>
    </row>
    <row r="76" spans="1:10">
      <c r="A76" s="177">
        <v>43525</v>
      </c>
      <c r="B76" s="178">
        <v>13994899</v>
      </c>
      <c r="C76" s="176">
        <f t="shared" si="6"/>
        <v>119.63451157864414</v>
      </c>
      <c r="D76" s="178">
        <v>2793511</v>
      </c>
      <c r="E76" s="176">
        <f t="shared" si="7"/>
        <v>94.256945412166274</v>
      </c>
      <c r="F76" s="178">
        <v>3039681</v>
      </c>
      <c r="G76" s="176">
        <f t="shared" si="4"/>
        <v>113.93175521292483</v>
      </c>
      <c r="H76" s="159">
        <f t="shared" si="5"/>
        <v>19828091</v>
      </c>
    </row>
    <row r="77" spans="1:10">
      <c r="A77" s="177">
        <v>43556</v>
      </c>
      <c r="B77" s="178">
        <v>14226393</v>
      </c>
      <c r="C77" s="176">
        <f t="shared" si="6"/>
        <v>121.61342343955764</v>
      </c>
      <c r="D77" s="178">
        <v>2761695</v>
      </c>
      <c r="E77" s="176">
        <f t="shared" si="7"/>
        <v>93.183429333212757</v>
      </c>
      <c r="F77" s="178">
        <v>3050182</v>
      </c>
      <c r="G77" s="176">
        <f t="shared" si="4"/>
        <v>114.3253482779507</v>
      </c>
      <c r="H77" s="159">
        <f t="shared" si="5"/>
        <v>20038270</v>
      </c>
    </row>
    <row r="78" spans="1:10">
      <c r="A78" s="177">
        <v>43586</v>
      </c>
      <c r="B78" s="178">
        <v>14324472</v>
      </c>
      <c r="C78" s="176">
        <f t="shared" si="6"/>
        <v>122.45184558616418</v>
      </c>
      <c r="D78" s="178">
        <v>2838167</v>
      </c>
      <c r="E78" s="176">
        <f t="shared" si="7"/>
        <v>95.7637009446577</v>
      </c>
      <c r="F78" s="178">
        <v>3055833</v>
      </c>
      <c r="G78" s="176">
        <f t="shared" si="4"/>
        <v>114.53715614486444</v>
      </c>
      <c r="H78" s="159">
        <f t="shared" si="5"/>
        <v>20218472</v>
      </c>
    </row>
    <row r="80" spans="1:10">
      <c r="B80" s="103"/>
      <c r="C80" s="103"/>
      <c r="D80" s="103"/>
      <c r="E80" s="103"/>
      <c r="F80" s="103"/>
      <c r="G80" s="103"/>
      <c r="H80" s="10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97"/>
  <sheetViews>
    <sheetView topLeftCell="A2" zoomScale="50" zoomScaleNormal="50" workbookViewId="0">
      <selection activeCell="S2" sqref="S2"/>
    </sheetView>
  </sheetViews>
  <sheetFormatPr defaultRowHeight="15"/>
  <cols>
    <col min="2" max="2" width="34.5703125" customWidth="1"/>
    <col min="3" max="3" width="11.42578125" style="152" customWidth="1"/>
    <col min="4" max="4" width="11.42578125" style="151" customWidth="1"/>
    <col min="5" max="5" width="11.42578125" style="153" customWidth="1"/>
    <col min="6" max="8" width="11.42578125" style="157" customWidth="1"/>
    <col min="9" max="9" width="24.42578125" customWidth="1"/>
    <col min="10" max="10" width="23.5703125" customWidth="1"/>
    <col min="11" max="11" width="30.85546875" customWidth="1"/>
    <col min="12" max="12" width="30.85546875" style="157" customWidth="1"/>
  </cols>
  <sheetData>
    <row r="1" spans="1:12" s="157" customFormat="1" ht="15.75" thickBot="1">
      <c r="C1" s="186" t="s">
        <v>281</v>
      </c>
      <c r="D1" s="186"/>
      <c r="E1" s="187"/>
      <c r="F1" s="188" t="s">
        <v>280</v>
      </c>
      <c r="G1" s="186"/>
      <c r="H1" s="187"/>
    </row>
    <row r="2" spans="1:12" ht="45">
      <c r="A2" s="95" t="s">
        <v>1</v>
      </c>
      <c r="B2" s="94" t="s">
        <v>90</v>
      </c>
      <c r="C2" s="93">
        <v>43221</v>
      </c>
      <c r="D2" s="93">
        <v>43556</v>
      </c>
      <c r="E2" s="93">
        <v>43586</v>
      </c>
      <c r="F2" s="93">
        <v>43221</v>
      </c>
      <c r="G2" s="93">
        <v>43556</v>
      </c>
      <c r="H2" s="93">
        <v>43586</v>
      </c>
      <c r="I2" s="92" t="s">
        <v>343</v>
      </c>
      <c r="J2" s="92" t="s">
        <v>344</v>
      </c>
      <c r="K2" s="1" t="s">
        <v>345</v>
      </c>
      <c r="L2" s="164" t="s">
        <v>346</v>
      </c>
    </row>
    <row r="3" spans="1:12">
      <c r="A3" s="84">
        <v>1</v>
      </c>
      <c r="B3" s="85" t="s">
        <v>2</v>
      </c>
      <c r="C3" s="82">
        <v>17256</v>
      </c>
      <c r="D3" s="82">
        <v>17071</v>
      </c>
      <c r="E3" s="82">
        <v>17298</v>
      </c>
      <c r="F3" s="82"/>
      <c r="G3" s="82"/>
      <c r="H3" s="82"/>
      <c r="I3" s="90">
        <f>(E3-C3)/C3</f>
        <v>2.4339360222531293E-3</v>
      </c>
      <c r="J3" s="83">
        <f>E3-C3</f>
        <v>42</v>
      </c>
      <c r="K3" s="83">
        <f>E3-D3</f>
        <v>227</v>
      </c>
      <c r="L3" s="83">
        <f>H3-G3</f>
        <v>0</v>
      </c>
    </row>
    <row r="4" spans="1:12">
      <c r="A4" s="84">
        <v>2</v>
      </c>
      <c r="B4" s="85" t="s">
        <v>3</v>
      </c>
      <c r="C4" s="82">
        <v>3487</v>
      </c>
      <c r="D4" s="82">
        <v>2945</v>
      </c>
      <c r="E4" s="82">
        <v>3295</v>
      </c>
      <c r="F4" s="82"/>
      <c r="G4" s="82"/>
      <c r="H4" s="82"/>
      <c r="I4" s="90">
        <f t="shared" ref="I4:I67" si="0">(E4-C4)/C4</f>
        <v>-5.5061657585316892E-2</v>
      </c>
      <c r="J4" s="83">
        <f t="shared" ref="J4:J67" si="1">E4-C4</f>
        <v>-192</v>
      </c>
      <c r="K4" s="83">
        <f t="shared" ref="K4:K67" si="2">E4-D4</f>
        <v>350</v>
      </c>
      <c r="L4" s="83">
        <f t="shared" ref="L4:L67" si="3">H4-G4</f>
        <v>0</v>
      </c>
    </row>
    <row r="5" spans="1:12">
      <c r="A5" s="84">
        <v>3</v>
      </c>
      <c r="B5" s="85" t="s">
        <v>4</v>
      </c>
      <c r="C5" s="82">
        <v>1135</v>
      </c>
      <c r="D5" s="82">
        <v>1157</v>
      </c>
      <c r="E5" s="82">
        <v>1125</v>
      </c>
      <c r="F5" s="82"/>
      <c r="G5" s="82"/>
      <c r="H5" s="82"/>
      <c r="I5" s="90">
        <f t="shared" si="0"/>
        <v>-8.8105726872246704E-3</v>
      </c>
      <c r="J5" s="83">
        <f t="shared" si="1"/>
        <v>-10</v>
      </c>
      <c r="K5" s="83">
        <f t="shared" si="2"/>
        <v>-32</v>
      </c>
      <c r="L5" s="83">
        <f t="shared" si="3"/>
        <v>0</v>
      </c>
    </row>
    <row r="6" spans="1:12">
      <c r="A6" s="84">
        <v>5</v>
      </c>
      <c r="B6" s="85" t="s">
        <v>5</v>
      </c>
      <c r="C6" s="82">
        <v>407</v>
      </c>
      <c r="D6" s="82">
        <v>410</v>
      </c>
      <c r="E6" s="82">
        <v>410</v>
      </c>
      <c r="F6" s="82"/>
      <c r="G6" s="82"/>
      <c r="H6" s="82"/>
      <c r="I6" s="90">
        <f t="shared" si="0"/>
        <v>7.3710073710073713E-3</v>
      </c>
      <c r="J6" s="83">
        <f t="shared" si="1"/>
        <v>3</v>
      </c>
      <c r="K6" s="83">
        <f t="shared" si="2"/>
        <v>0</v>
      </c>
      <c r="L6" s="83">
        <f t="shared" si="3"/>
        <v>0</v>
      </c>
    </row>
    <row r="7" spans="1:12">
      <c r="A7" s="84">
        <v>6</v>
      </c>
      <c r="B7" s="85" t="s">
        <v>6</v>
      </c>
      <c r="C7" s="82">
        <v>27</v>
      </c>
      <c r="D7" s="82">
        <v>29</v>
      </c>
      <c r="E7" s="82">
        <v>29</v>
      </c>
      <c r="F7" s="82"/>
      <c r="G7" s="82"/>
      <c r="H7" s="82"/>
      <c r="I7" s="90">
        <f t="shared" si="0"/>
        <v>7.407407407407407E-2</v>
      </c>
      <c r="J7" s="83">
        <f t="shared" si="1"/>
        <v>2</v>
      </c>
      <c r="K7" s="83">
        <f t="shared" si="2"/>
        <v>0</v>
      </c>
      <c r="L7" s="83">
        <f t="shared" si="3"/>
        <v>0</v>
      </c>
    </row>
    <row r="8" spans="1:12">
      <c r="A8" s="84">
        <v>7</v>
      </c>
      <c r="B8" s="85" t="s">
        <v>7</v>
      </c>
      <c r="C8" s="82">
        <v>750</v>
      </c>
      <c r="D8" s="82">
        <v>735</v>
      </c>
      <c r="E8" s="82">
        <v>755</v>
      </c>
      <c r="F8" s="82"/>
      <c r="G8" s="82"/>
      <c r="H8" s="82"/>
      <c r="I8" s="90">
        <f t="shared" si="0"/>
        <v>6.6666666666666671E-3</v>
      </c>
      <c r="J8" s="83">
        <f t="shared" si="1"/>
        <v>5</v>
      </c>
      <c r="K8" s="83">
        <f t="shared" si="2"/>
        <v>20</v>
      </c>
      <c r="L8" s="83">
        <f t="shared" si="3"/>
        <v>0</v>
      </c>
    </row>
    <row r="9" spans="1:12">
      <c r="A9" s="84">
        <v>8</v>
      </c>
      <c r="B9" s="85" t="s">
        <v>300</v>
      </c>
      <c r="C9" s="82">
        <v>5016</v>
      </c>
      <c r="D9" s="82">
        <v>4846</v>
      </c>
      <c r="E9" s="82">
        <v>4878</v>
      </c>
      <c r="F9" s="82"/>
      <c r="G9" s="82"/>
      <c r="H9" s="82"/>
      <c r="I9" s="90">
        <f t="shared" si="0"/>
        <v>-2.751196172248804E-2</v>
      </c>
      <c r="J9" s="83">
        <f t="shared" si="1"/>
        <v>-138</v>
      </c>
      <c r="K9" s="83">
        <f t="shared" si="2"/>
        <v>32</v>
      </c>
      <c r="L9" s="83">
        <f t="shared" si="3"/>
        <v>0</v>
      </c>
    </row>
    <row r="10" spans="1:12">
      <c r="A10" s="84">
        <v>9</v>
      </c>
      <c r="B10" s="85" t="s">
        <v>8</v>
      </c>
      <c r="C10" s="82">
        <v>636</v>
      </c>
      <c r="D10" s="82">
        <v>600</v>
      </c>
      <c r="E10" s="82">
        <v>621</v>
      </c>
      <c r="F10" s="82"/>
      <c r="G10" s="82"/>
      <c r="H10" s="82"/>
      <c r="I10" s="90">
        <f t="shared" si="0"/>
        <v>-2.358490566037736E-2</v>
      </c>
      <c r="J10" s="83">
        <f t="shared" si="1"/>
        <v>-15</v>
      </c>
      <c r="K10" s="83">
        <f t="shared" si="2"/>
        <v>21</v>
      </c>
      <c r="L10" s="83">
        <f t="shared" si="3"/>
        <v>0</v>
      </c>
    </row>
    <row r="11" spans="1:12">
      <c r="A11" s="86">
        <v>10</v>
      </c>
      <c r="B11" s="85" t="s">
        <v>9</v>
      </c>
      <c r="C11" s="82">
        <v>43004</v>
      </c>
      <c r="D11" s="82">
        <v>43391</v>
      </c>
      <c r="E11" s="82">
        <v>43564</v>
      </c>
      <c r="F11" s="82"/>
      <c r="G11" s="82"/>
      <c r="H11" s="82"/>
      <c r="I11" s="90">
        <f t="shared" si="0"/>
        <v>1.3022044460980374E-2</v>
      </c>
      <c r="J11" s="83">
        <f t="shared" si="1"/>
        <v>560</v>
      </c>
      <c r="K11" s="83">
        <f t="shared" si="2"/>
        <v>173</v>
      </c>
      <c r="L11" s="83">
        <f t="shared" si="3"/>
        <v>0</v>
      </c>
    </row>
    <row r="12" spans="1:12">
      <c r="A12" s="86">
        <v>11</v>
      </c>
      <c r="B12" s="85" t="s">
        <v>10</v>
      </c>
      <c r="C12" s="82">
        <v>666</v>
      </c>
      <c r="D12" s="82">
        <v>660</v>
      </c>
      <c r="E12" s="82">
        <v>663</v>
      </c>
      <c r="F12" s="82"/>
      <c r="G12" s="82"/>
      <c r="H12" s="82"/>
      <c r="I12" s="90">
        <f t="shared" si="0"/>
        <v>-4.5045045045045045E-3</v>
      </c>
      <c r="J12" s="83">
        <f t="shared" si="1"/>
        <v>-3</v>
      </c>
      <c r="K12" s="83">
        <f t="shared" si="2"/>
        <v>3</v>
      </c>
      <c r="L12" s="83">
        <f t="shared" si="3"/>
        <v>0</v>
      </c>
    </row>
    <row r="13" spans="1:12">
      <c r="A13" s="86">
        <v>12</v>
      </c>
      <c r="B13" s="85" t="s">
        <v>11</v>
      </c>
      <c r="C13" s="82">
        <v>63</v>
      </c>
      <c r="D13" s="82">
        <v>69</v>
      </c>
      <c r="E13" s="82">
        <v>68</v>
      </c>
      <c r="F13" s="82"/>
      <c r="G13" s="82"/>
      <c r="H13" s="82"/>
      <c r="I13" s="90">
        <f t="shared" si="0"/>
        <v>7.9365079365079361E-2</v>
      </c>
      <c r="J13" s="83">
        <f t="shared" si="1"/>
        <v>5</v>
      </c>
      <c r="K13" s="83">
        <f t="shared" si="2"/>
        <v>-1</v>
      </c>
      <c r="L13" s="83">
        <f t="shared" si="3"/>
        <v>0</v>
      </c>
    </row>
    <row r="14" spans="1:12">
      <c r="A14" s="86">
        <v>13</v>
      </c>
      <c r="B14" s="85" t="s">
        <v>12</v>
      </c>
      <c r="C14" s="82">
        <v>16661</v>
      </c>
      <c r="D14" s="82">
        <v>16329</v>
      </c>
      <c r="E14" s="82">
        <v>16337</v>
      </c>
      <c r="F14" s="82"/>
      <c r="G14" s="82"/>
      <c r="H14" s="82"/>
      <c r="I14" s="90">
        <f t="shared" si="0"/>
        <v>-1.9446611848028331E-2</v>
      </c>
      <c r="J14" s="83">
        <f t="shared" si="1"/>
        <v>-324</v>
      </c>
      <c r="K14" s="83">
        <f t="shared" si="2"/>
        <v>8</v>
      </c>
      <c r="L14" s="83">
        <f t="shared" si="3"/>
        <v>0</v>
      </c>
    </row>
    <row r="15" spans="1:12">
      <c r="A15" s="86">
        <v>14</v>
      </c>
      <c r="B15" s="85" t="s">
        <v>13</v>
      </c>
      <c r="C15" s="82">
        <v>33345</v>
      </c>
      <c r="D15" s="82">
        <v>33013</v>
      </c>
      <c r="E15" s="82">
        <v>32986</v>
      </c>
      <c r="F15" s="82"/>
      <c r="G15" s="82"/>
      <c r="H15" s="82"/>
      <c r="I15" s="90">
        <f t="shared" si="0"/>
        <v>-1.0766231818863398E-2</v>
      </c>
      <c r="J15" s="83">
        <f t="shared" si="1"/>
        <v>-359</v>
      </c>
      <c r="K15" s="83">
        <f t="shared" si="2"/>
        <v>-27</v>
      </c>
      <c r="L15" s="83">
        <f t="shared" si="3"/>
        <v>0</v>
      </c>
    </row>
    <row r="16" spans="1:12">
      <c r="A16" s="86">
        <v>15</v>
      </c>
      <c r="B16" s="85" t="s">
        <v>14</v>
      </c>
      <c r="C16" s="82">
        <v>6562</v>
      </c>
      <c r="D16" s="82">
        <v>6269</v>
      </c>
      <c r="E16" s="82">
        <v>6287</v>
      </c>
      <c r="F16" s="82"/>
      <c r="G16" s="82"/>
      <c r="H16" s="82"/>
      <c r="I16" s="90">
        <f t="shared" si="0"/>
        <v>-4.1907954891801283E-2</v>
      </c>
      <c r="J16" s="83">
        <f t="shared" si="1"/>
        <v>-275</v>
      </c>
      <c r="K16" s="83">
        <f t="shared" si="2"/>
        <v>18</v>
      </c>
      <c r="L16" s="83">
        <f t="shared" si="3"/>
        <v>0</v>
      </c>
    </row>
    <row r="17" spans="1:12">
      <c r="A17" s="86">
        <v>16</v>
      </c>
      <c r="B17" s="85" t="s">
        <v>15</v>
      </c>
      <c r="C17" s="82">
        <v>10575</v>
      </c>
      <c r="D17" s="82">
        <v>10112</v>
      </c>
      <c r="E17" s="82">
        <v>10111</v>
      </c>
      <c r="F17" s="82"/>
      <c r="G17" s="82"/>
      <c r="H17" s="82"/>
      <c r="I17" s="90">
        <f t="shared" si="0"/>
        <v>-4.3877068557919618E-2</v>
      </c>
      <c r="J17" s="83">
        <f t="shared" si="1"/>
        <v>-464</v>
      </c>
      <c r="K17" s="83">
        <f t="shared" si="2"/>
        <v>-1</v>
      </c>
      <c r="L17" s="83">
        <f t="shared" si="3"/>
        <v>0</v>
      </c>
    </row>
    <row r="18" spans="1:12">
      <c r="A18" s="86">
        <v>17</v>
      </c>
      <c r="B18" s="85" t="s">
        <v>16</v>
      </c>
      <c r="C18" s="82">
        <v>2618</v>
      </c>
      <c r="D18" s="82">
        <v>2683</v>
      </c>
      <c r="E18" s="82">
        <v>2696</v>
      </c>
      <c r="F18" s="82"/>
      <c r="G18" s="82"/>
      <c r="H18" s="82"/>
      <c r="I18" s="90">
        <f t="shared" si="0"/>
        <v>2.9793735676088617E-2</v>
      </c>
      <c r="J18" s="83">
        <f t="shared" si="1"/>
        <v>78</v>
      </c>
      <c r="K18" s="83">
        <f t="shared" si="2"/>
        <v>13</v>
      </c>
      <c r="L18" s="83">
        <f t="shared" si="3"/>
        <v>0</v>
      </c>
    </row>
    <row r="19" spans="1:12">
      <c r="A19" s="86">
        <v>18</v>
      </c>
      <c r="B19" s="85" t="s">
        <v>17</v>
      </c>
      <c r="C19" s="82">
        <v>7751</v>
      </c>
      <c r="D19" s="82">
        <v>7409</v>
      </c>
      <c r="E19" s="82">
        <v>7389</v>
      </c>
      <c r="F19" s="82"/>
      <c r="G19" s="82"/>
      <c r="H19" s="82"/>
      <c r="I19" s="90">
        <f t="shared" si="0"/>
        <v>-4.6703651141788156E-2</v>
      </c>
      <c r="J19" s="83">
        <f t="shared" si="1"/>
        <v>-362</v>
      </c>
      <c r="K19" s="83">
        <f t="shared" si="2"/>
        <v>-20</v>
      </c>
      <c r="L19" s="83">
        <f t="shared" si="3"/>
        <v>0</v>
      </c>
    </row>
    <row r="20" spans="1:12">
      <c r="A20" s="86">
        <v>19</v>
      </c>
      <c r="B20" s="85" t="s">
        <v>18</v>
      </c>
      <c r="C20" s="82">
        <v>259</v>
      </c>
      <c r="D20" s="82">
        <v>239</v>
      </c>
      <c r="E20" s="82">
        <v>245</v>
      </c>
      <c r="F20" s="82"/>
      <c r="G20" s="82"/>
      <c r="H20" s="82"/>
      <c r="I20" s="90">
        <f t="shared" si="0"/>
        <v>-5.4054054054054057E-2</v>
      </c>
      <c r="J20" s="83">
        <f t="shared" si="1"/>
        <v>-14</v>
      </c>
      <c r="K20" s="83">
        <f t="shared" si="2"/>
        <v>6</v>
      </c>
      <c r="L20" s="83">
        <f t="shared" si="3"/>
        <v>0</v>
      </c>
    </row>
    <row r="21" spans="1:12">
      <c r="A21" s="86">
        <v>20</v>
      </c>
      <c r="B21" s="85" t="s">
        <v>19</v>
      </c>
      <c r="C21" s="82">
        <v>4684</v>
      </c>
      <c r="D21" s="82">
        <v>4807</v>
      </c>
      <c r="E21" s="82">
        <v>4854</v>
      </c>
      <c r="F21" s="82"/>
      <c r="G21" s="82"/>
      <c r="H21" s="82"/>
      <c r="I21" s="90">
        <f t="shared" si="0"/>
        <v>3.6293766011955594E-2</v>
      </c>
      <c r="J21" s="83">
        <f t="shared" si="1"/>
        <v>170</v>
      </c>
      <c r="K21" s="83">
        <f t="shared" si="2"/>
        <v>47</v>
      </c>
      <c r="L21" s="83">
        <f t="shared" si="3"/>
        <v>0</v>
      </c>
    </row>
    <row r="22" spans="1:12">
      <c r="A22" s="86">
        <v>21</v>
      </c>
      <c r="B22" s="85" t="s">
        <v>20</v>
      </c>
      <c r="C22" s="82">
        <v>401</v>
      </c>
      <c r="D22" s="82">
        <v>438</v>
      </c>
      <c r="E22" s="82">
        <v>441</v>
      </c>
      <c r="F22" s="82"/>
      <c r="G22" s="82"/>
      <c r="H22" s="82"/>
      <c r="I22" s="90">
        <f t="shared" si="0"/>
        <v>9.9750623441396513E-2</v>
      </c>
      <c r="J22" s="83">
        <f t="shared" si="1"/>
        <v>40</v>
      </c>
      <c r="K22" s="83">
        <f t="shared" si="2"/>
        <v>3</v>
      </c>
      <c r="L22" s="83">
        <f t="shared" si="3"/>
        <v>0</v>
      </c>
    </row>
    <row r="23" spans="1:12">
      <c r="A23" s="86">
        <v>22</v>
      </c>
      <c r="B23" s="85" t="s">
        <v>21</v>
      </c>
      <c r="C23" s="82">
        <v>13356</v>
      </c>
      <c r="D23" s="82">
        <v>13145</v>
      </c>
      <c r="E23" s="82">
        <v>13151</v>
      </c>
      <c r="F23" s="82"/>
      <c r="G23" s="82"/>
      <c r="H23" s="82"/>
      <c r="I23" s="90">
        <f t="shared" si="0"/>
        <v>-1.5348906858340821E-2</v>
      </c>
      <c r="J23" s="83">
        <f t="shared" si="1"/>
        <v>-205</v>
      </c>
      <c r="K23" s="83">
        <f t="shared" si="2"/>
        <v>6</v>
      </c>
      <c r="L23" s="83">
        <f t="shared" si="3"/>
        <v>0</v>
      </c>
    </row>
    <row r="24" spans="1:12">
      <c r="A24" s="86">
        <v>23</v>
      </c>
      <c r="B24" s="85" t="s">
        <v>22</v>
      </c>
      <c r="C24" s="82">
        <v>14203</v>
      </c>
      <c r="D24" s="82">
        <v>13613</v>
      </c>
      <c r="E24" s="82">
        <v>13660</v>
      </c>
      <c r="F24" s="82"/>
      <c r="G24" s="82"/>
      <c r="H24" s="82"/>
      <c r="I24" s="90">
        <f t="shared" si="0"/>
        <v>-3.8231359571921426E-2</v>
      </c>
      <c r="J24" s="83">
        <f t="shared" si="1"/>
        <v>-543</v>
      </c>
      <c r="K24" s="83">
        <f t="shared" si="2"/>
        <v>47</v>
      </c>
      <c r="L24" s="83">
        <f t="shared" si="3"/>
        <v>0</v>
      </c>
    </row>
    <row r="25" spans="1:12">
      <c r="A25" s="86">
        <v>24</v>
      </c>
      <c r="B25" s="85" t="s">
        <v>23</v>
      </c>
      <c r="C25" s="82">
        <v>6647</v>
      </c>
      <c r="D25" s="82">
        <v>6468</v>
      </c>
      <c r="E25" s="82">
        <v>6463</v>
      </c>
      <c r="F25" s="82"/>
      <c r="G25" s="82"/>
      <c r="H25" s="82"/>
      <c r="I25" s="90">
        <f t="shared" si="0"/>
        <v>-2.768166089965398E-2</v>
      </c>
      <c r="J25" s="83">
        <f t="shared" si="1"/>
        <v>-184</v>
      </c>
      <c r="K25" s="83">
        <f t="shared" si="2"/>
        <v>-5</v>
      </c>
      <c r="L25" s="83">
        <f t="shared" si="3"/>
        <v>0</v>
      </c>
    </row>
    <row r="26" spans="1:12">
      <c r="A26" s="86">
        <v>25</v>
      </c>
      <c r="B26" s="85" t="s">
        <v>24</v>
      </c>
      <c r="C26" s="82">
        <v>35724</v>
      </c>
      <c r="D26" s="82">
        <v>34633</v>
      </c>
      <c r="E26" s="82">
        <v>34555</v>
      </c>
      <c r="F26" s="82"/>
      <c r="G26" s="82"/>
      <c r="H26" s="82"/>
      <c r="I26" s="90">
        <f t="shared" si="0"/>
        <v>-3.2723099316985776E-2</v>
      </c>
      <c r="J26" s="83">
        <f t="shared" si="1"/>
        <v>-1169</v>
      </c>
      <c r="K26" s="83">
        <f t="shared" si="2"/>
        <v>-78</v>
      </c>
      <c r="L26" s="83">
        <f t="shared" si="3"/>
        <v>0</v>
      </c>
    </row>
    <row r="27" spans="1:12">
      <c r="A27" s="86">
        <v>26</v>
      </c>
      <c r="B27" s="85" t="s">
        <v>25</v>
      </c>
      <c r="C27" s="82">
        <v>1714</v>
      </c>
      <c r="D27" s="82">
        <v>1811</v>
      </c>
      <c r="E27" s="82">
        <v>1817</v>
      </c>
      <c r="F27" s="82"/>
      <c r="G27" s="82"/>
      <c r="H27" s="82"/>
      <c r="I27" s="90">
        <f t="shared" si="0"/>
        <v>6.0093348891481914E-2</v>
      </c>
      <c r="J27" s="83">
        <f t="shared" si="1"/>
        <v>103</v>
      </c>
      <c r="K27" s="83">
        <f t="shared" si="2"/>
        <v>6</v>
      </c>
      <c r="L27" s="83">
        <f t="shared" si="3"/>
        <v>0</v>
      </c>
    </row>
    <row r="28" spans="1:12">
      <c r="A28" s="86">
        <v>27</v>
      </c>
      <c r="B28" s="85" t="s">
        <v>26</v>
      </c>
      <c r="C28" s="82">
        <v>6185</v>
      </c>
      <c r="D28" s="82">
        <v>6243</v>
      </c>
      <c r="E28" s="82">
        <v>6257</v>
      </c>
      <c r="F28" s="82"/>
      <c r="G28" s="82"/>
      <c r="H28" s="82"/>
      <c r="I28" s="90">
        <f t="shared" si="0"/>
        <v>1.1641067097817299E-2</v>
      </c>
      <c r="J28" s="83">
        <f t="shared" si="1"/>
        <v>72</v>
      </c>
      <c r="K28" s="83">
        <f t="shared" si="2"/>
        <v>14</v>
      </c>
      <c r="L28" s="83">
        <f t="shared" si="3"/>
        <v>0</v>
      </c>
    </row>
    <row r="29" spans="1:12">
      <c r="A29" s="86">
        <v>28</v>
      </c>
      <c r="B29" s="85" t="s">
        <v>27</v>
      </c>
      <c r="C29" s="82">
        <v>11584</v>
      </c>
      <c r="D29" s="82">
        <v>11845</v>
      </c>
      <c r="E29" s="82">
        <v>11874</v>
      </c>
      <c r="F29" s="82"/>
      <c r="G29" s="82"/>
      <c r="H29" s="82"/>
      <c r="I29" s="90">
        <f t="shared" si="0"/>
        <v>2.503453038674033E-2</v>
      </c>
      <c r="J29" s="83">
        <f t="shared" si="1"/>
        <v>290</v>
      </c>
      <c r="K29" s="83">
        <f t="shared" si="2"/>
        <v>29</v>
      </c>
      <c r="L29" s="83">
        <f t="shared" si="3"/>
        <v>0</v>
      </c>
    </row>
    <row r="30" spans="1:12">
      <c r="A30" s="86">
        <v>29</v>
      </c>
      <c r="B30" s="85" t="s">
        <v>28</v>
      </c>
      <c r="C30" s="82">
        <v>3607</v>
      </c>
      <c r="D30" s="82">
        <v>3620</v>
      </c>
      <c r="E30" s="82">
        <v>3629</v>
      </c>
      <c r="F30" s="82"/>
      <c r="G30" s="82"/>
      <c r="H30" s="82"/>
      <c r="I30" s="90">
        <f t="shared" si="0"/>
        <v>6.0992514555031881E-3</v>
      </c>
      <c r="J30" s="83">
        <f t="shared" si="1"/>
        <v>22</v>
      </c>
      <c r="K30" s="83">
        <f t="shared" si="2"/>
        <v>9</v>
      </c>
      <c r="L30" s="83">
        <f t="shared" si="3"/>
        <v>0</v>
      </c>
    </row>
    <row r="31" spans="1:12">
      <c r="A31" s="86">
        <v>30</v>
      </c>
      <c r="B31" s="85" t="s">
        <v>29</v>
      </c>
      <c r="C31" s="82">
        <v>1090</v>
      </c>
      <c r="D31" s="82">
        <v>1130</v>
      </c>
      <c r="E31" s="82">
        <v>1141</v>
      </c>
      <c r="F31" s="82"/>
      <c r="G31" s="82"/>
      <c r="H31" s="82"/>
      <c r="I31" s="90">
        <f t="shared" si="0"/>
        <v>4.6788990825688076E-2</v>
      </c>
      <c r="J31" s="83">
        <f t="shared" si="1"/>
        <v>51</v>
      </c>
      <c r="K31" s="83">
        <f t="shared" si="2"/>
        <v>11</v>
      </c>
      <c r="L31" s="83">
        <f t="shared" si="3"/>
        <v>0</v>
      </c>
    </row>
    <row r="32" spans="1:12">
      <c r="A32" s="86">
        <v>31</v>
      </c>
      <c r="B32" s="85" t="s">
        <v>30</v>
      </c>
      <c r="C32" s="82">
        <v>22344</v>
      </c>
      <c r="D32" s="82">
        <v>21286</v>
      </c>
      <c r="E32" s="82">
        <v>21275</v>
      </c>
      <c r="F32" s="82"/>
      <c r="G32" s="82"/>
      <c r="H32" s="82"/>
      <c r="I32" s="90">
        <f t="shared" si="0"/>
        <v>-4.7842821339061939E-2</v>
      </c>
      <c r="J32" s="83">
        <f t="shared" si="1"/>
        <v>-1069</v>
      </c>
      <c r="K32" s="83">
        <f t="shared" si="2"/>
        <v>-11</v>
      </c>
      <c r="L32" s="83">
        <f t="shared" si="3"/>
        <v>0</v>
      </c>
    </row>
    <row r="33" spans="1:12">
      <c r="A33" s="86">
        <v>32</v>
      </c>
      <c r="B33" s="85" t="s">
        <v>31</v>
      </c>
      <c r="C33" s="82">
        <v>6787</v>
      </c>
      <c r="D33" s="82">
        <v>7021</v>
      </c>
      <c r="E33" s="82">
        <v>7038</v>
      </c>
      <c r="F33" s="82"/>
      <c r="G33" s="82"/>
      <c r="H33" s="82"/>
      <c r="I33" s="90">
        <f t="shared" si="0"/>
        <v>3.6982466480035364E-2</v>
      </c>
      <c r="J33" s="83">
        <f t="shared" si="1"/>
        <v>251</v>
      </c>
      <c r="K33" s="83">
        <f t="shared" si="2"/>
        <v>17</v>
      </c>
      <c r="L33" s="83">
        <f t="shared" si="3"/>
        <v>0</v>
      </c>
    </row>
    <row r="34" spans="1:12">
      <c r="A34" s="86">
        <v>33</v>
      </c>
      <c r="B34" s="85" t="s">
        <v>32</v>
      </c>
      <c r="C34" s="82">
        <v>19075</v>
      </c>
      <c r="D34" s="82">
        <v>18749</v>
      </c>
      <c r="E34" s="82">
        <v>18777</v>
      </c>
      <c r="F34" s="82"/>
      <c r="G34" s="82"/>
      <c r="H34" s="82"/>
      <c r="I34" s="90">
        <f t="shared" si="0"/>
        <v>-1.562254259501966E-2</v>
      </c>
      <c r="J34" s="83">
        <f t="shared" si="1"/>
        <v>-298</v>
      </c>
      <c r="K34" s="83">
        <f t="shared" si="2"/>
        <v>28</v>
      </c>
      <c r="L34" s="83">
        <f t="shared" si="3"/>
        <v>0</v>
      </c>
    </row>
    <row r="35" spans="1:12">
      <c r="A35" s="86">
        <v>35</v>
      </c>
      <c r="B35" s="85" t="s">
        <v>33</v>
      </c>
      <c r="C35" s="82">
        <v>14033</v>
      </c>
      <c r="D35" s="82">
        <v>13063</v>
      </c>
      <c r="E35" s="82">
        <v>12906</v>
      </c>
      <c r="F35" s="82"/>
      <c r="G35" s="82"/>
      <c r="H35" s="82"/>
      <c r="I35" s="90">
        <f t="shared" si="0"/>
        <v>-8.0310696216062141E-2</v>
      </c>
      <c r="J35" s="83">
        <f t="shared" si="1"/>
        <v>-1127</v>
      </c>
      <c r="K35" s="83">
        <f t="shared" si="2"/>
        <v>-157</v>
      </c>
      <c r="L35" s="83">
        <f t="shared" si="3"/>
        <v>0</v>
      </c>
    </row>
    <row r="36" spans="1:12">
      <c r="A36" s="86">
        <v>36</v>
      </c>
      <c r="B36" s="85" t="s">
        <v>34</v>
      </c>
      <c r="C36" s="82">
        <v>860</v>
      </c>
      <c r="D36" s="82">
        <v>704</v>
      </c>
      <c r="E36" s="82">
        <v>753</v>
      </c>
      <c r="F36" s="82"/>
      <c r="G36" s="82"/>
      <c r="H36" s="82"/>
      <c r="I36" s="90">
        <f t="shared" si="0"/>
        <v>-0.12441860465116279</v>
      </c>
      <c r="J36" s="83">
        <f t="shared" si="1"/>
        <v>-107</v>
      </c>
      <c r="K36" s="83">
        <f t="shared" si="2"/>
        <v>49</v>
      </c>
      <c r="L36" s="83">
        <f t="shared" si="3"/>
        <v>0</v>
      </c>
    </row>
    <row r="37" spans="1:12">
      <c r="A37" s="86">
        <v>37</v>
      </c>
      <c r="B37" s="85" t="s">
        <v>35</v>
      </c>
      <c r="C37" s="82">
        <v>547</v>
      </c>
      <c r="D37" s="82">
        <v>494</v>
      </c>
      <c r="E37" s="82">
        <v>496</v>
      </c>
      <c r="F37" s="82"/>
      <c r="G37" s="82"/>
      <c r="H37" s="82"/>
      <c r="I37" s="90">
        <f t="shared" si="0"/>
        <v>-9.3235831809872036E-2</v>
      </c>
      <c r="J37" s="83">
        <f t="shared" si="1"/>
        <v>-51</v>
      </c>
      <c r="K37" s="83">
        <f t="shared" si="2"/>
        <v>2</v>
      </c>
      <c r="L37" s="83">
        <f t="shared" si="3"/>
        <v>0</v>
      </c>
    </row>
    <row r="38" spans="1:12">
      <c r="A38" s="86">
        <v>38</v>
      </c>
      <c r="B38" s="85" t="s">
        <v>36</v>
      </c>
      <c r="C38" s="82">
        <v>3539</v>
      </c>
      <c r="D38" s="82">
        <v>3721</v>
      </c>
      <c r="E38" s="82">
        <v>3742</v>
      </c>
      <c r="F38" s="82"/>
      <c r="G38" s="82"/>
      <c r="H38" s="82"/>
      <c r="I38" s="90">
        <f t="shared" si="0"/>
        <v>5.7360836394461712E-2</v>
      </c>
      <c r="J38" s="83">
        <f t="shared" si="1"/>
        <v>203</v>
      </c>
      <c r="K38" s="83">
        <f t="shared" si="2"/>
        <v>21</v>
      </c>
      <c r="L38" s="83">
        <f t="shared" si="3"/>
        <v>0</v>
      </c>
    </row>
    <row r="39" spans="1:12">
      <c r="A39" s="86">
        <v>39</v>
      </c>
      <c r="B39" s="85" t="s">
        <v>37</v>
      </c>
      <c r="C39" s="82">
        <v>110</v>
      </c>
      <c r="D39" s="82">
        <v>100</v>
      </c>
      <c r="E39" s="82">
        <v>102</v>
      </c>
      <c r="F39" s="82"/>
      <c r="G39" s="82"/>
      <c r="H39" s="82"/>
      <c r="I39" s="90">
        <f t="shared" si="0"/>
        <v>-7.2727272727272724E-2</v>
      </c>
      <c r="J39" s="83">
        <f t="shared" si="1"/>
        <v>-8</v>
      </c>
      <c r="K39" s="83">
        <f t="shared" si="2"/>
        <v>2</v>
      </c>
      <c r="L39" s="83">
        <f t="shared" si="3"/>
        <v>0</v>
      </c>
    </row>
    <row r="40" spans="1:12">
      <c r="A40" s="86">
        <v>41</v>
      </c>
      <c r="B40" s="85" t="s">
        <v>38</v>
      </c>
      <c r="C40" s="82">
        <v>136021</v>
      </c>
      <c r="D40" s="82">
        <v>98045</v>
      </c>
      <c r="E40" s="82">
        <v>96901</v>
      </c>
      <c r="F40" s="82"/>
      <c r="G40" s="82"/>
      <c r="H40" s="82"/>
      <c r="I40" s="90">
        <f t="shared" si="0"/>
        <v>-0.28760264959087201</v>
      </c>
      <c r="J40" s="83">
        <f t="shared" si="1"/>
        <v>-39120</v>
      </c>
      <c r="K40" s="83">
        <f t="shared" si="2"/>
        <v>-1144</v>
      </c>
      <c r="L40" s="83">
        <f t="shared" si="3"/>
        <v>0</v>
      </c>
    </row>
    <row r="41" spans="1:12">
      <c r="A41" s="86">
        <v>42</v>
      </c>
      <c r="B41" s="85" t="s">
        <v>39</v>
      </c>
      <c r="C41" s="82">
        <v>14562</v>
      </c>
      <c r="D41" s="82">
        <v>11774</v>
      </c>
      <c r="E41" s="82">
        <v>11930</v>
      </c>
      <c r="F41" s="82"/>
      <c r="G41" s="82"/>
      <c r="H41" s="82"/>
      <c r="I41" s="90">
        <f t="shared" si="0"/>
        <v>-0.180744403241313</v>
      </c>
      <c r="J41" s="83">
        <f t="shared" si="1"/>
        <v>-2632</v>
      </c>
      <c r="K41" s="83">
        <f t="shared" si="2"/>
        <v>156</v>
      </c>
      <c r="L41" s="83">
        <f t="shared" si="3"/>
        <v>0</v>
      </c>
    </row>
    <row r="42" spans="1:12">
      <c r="A42" s="86">
        <v>43</v>
      </c>
      <c r="B42" s="85" t="s">
        <v>40</v>
      </c>
      <c r="C42" s="82">
        <v>57749</v>
      </c>
      <c r="D42" s="82">
        <v>53695</v>
      </c>
      <c r="E42" s="82">
        <v>53633</v>
      </c>
      <c r="F42" s="82"/>
      <c r="G42" s="82"/>
      <c r="H42" s="82"/>
      <c r="I42" s="90">
        <f t="shared" si="0"/>
        <v>-7.1273961453877988E-2</v>
      </c>
      <c r="J42" s="83">
        <f t="shared" si="1"/>
        <v>-4116</v>
      </c>
      <c r="K42" s="83">
        <f t="shared" si="2"/>
        <v>-62</v>
      </c>
      <c r="L42" s="83">
        <f t="shared" si="3"/>
        <v>0</v>
      </c>
    </row>
    <row r="43" spans="1:12">
      <c r="A43" s="86">
        <v>45</v>
      </c>
      <c r="B43" s="85" t="s">
        <v>41</v>
      </c>
      <c r="C43" s="82">
        <v>54880</v>
      </c>
      <c r="D43" s="82">
        <v>56072</v>
      </c>
      <c r="E43" s="82">
        <v>56162</v>
      </c>
      <c r="F43" s="82"/>
      <c r="G43" s="82"/>
      <c r="H43" s="82"/>
      <c r="I43" s="90">
        <f t="shared" si="0"/>
        <v>2.3360058309037902E-2</v>
      </c>
      <c r="J43" s="83">
        <f t="shared" si="1"/>
        <v>1282</v>
      </c>
      <c r="K43" s="83">
        <f t="shared" si="2"/>
        <v>90</v>
      </c>
      <c r="L43" s="83">
        <f t="shared" si="3"/>
        <v>0</v>
      </c>
    </row>
    <row r="44" spans="1:12">
      <c r="A44" s="86">
        <v>46</v>
      </c>
      <c r="B44" s="85" t="s">
        <v>42</v>
      </c>
      <c r="C44" s="82">
        <v>138893</v>
      </c>
      <c r="D44" s="82">
        <v>140426</v>
      </c>
      <c r="E44" s="82">
        <v>140711</v>
      </c>
      <c r="F44" s="82"/>
      <c r="G44" s="82"/>
      <c r="H44" s="82"/>
      <c r="I44" s="90">
        <f t="shared" si="0"/>
        <v>1.3089212559308245E-2</v>
      </c>
      <c r="J44" s="83">
        <f t="shared" si="1"/>
        <v>1818</v>
      </c>
      <c r="K44" s="83">
        <f t="shared" si="2"/>
        <v>285</v>
      </c>
      <c r="L44" s="83">
        <f t="shared" si="3"/>
        <v>0</v>
      </c>
    </row>
    <row r="45" spans="1:12">
      <c r="A45" s="86">
        <v>47</v>
      </c>
      <c r="B45" s="85" t="s">
        <v>43</v>
      </c>
      <c r="C45" s="82">
        <v>322329</v>
      </c>
      <c r="D45" s="82">
        <v>320840</v>
      </c>
      <c r="E45" s="82">
        <v>322037</v>
      </c>
      <c r="F45" s="82"/>
      <c r="G45" s="82"/>
      <c r="H45" s="82"/>
      <c r="I45" s="90">
        <f t="shared" si="0"/>
        <v>-9.0590669781496548E-4</v>
      </c>
      <c r="J45" s="83">
        <f t="shared" si="1"/>
        <v>-292</v>
      </c>
      <c r="K45" s="83">
        <f t="shared" si="2"/>
        <v>1197</v>
      </c>
      <c r="L45" s="83">
        <f t="shared" si="3"/>
        <v>0</v>
      </c>
    </row>
    <row r="46" spans="1:12">
      <c r="A46" s="86">
        <v>49</v>
      </c>
      <c r="B46" s="85" t="s">
        <v>44</v>
      </c>
      <c r="C46" s="82">
        <v>126324</v>
      </c>
      <c r="D46" s="82">
        <v>129859</v>
      </c>
      <c r="E46" s="82">
        <v>130875</v>
      </c>
      <c r="F46" s="82"/>
      <c r="G46" s="82"/>
      <c r="H46" s="82"/>
      <c r="I46" s="90">
        <f t="shared" si="0"/>
        <v>3.6026408283461576E-2</v>
      </c>
      <c r="J46" s="83">
        <f t="shared" si="1"/>
        <v>4551</v>
      </c>
      <c r="K46" s="83">
        <f t="shared" si="2"/>
        <v>1016</v>
      </c>
      <c r="L46" s="83">
        <f t="shared" si="3"/>
        <v>0</v>
      </c>
    </row>
    <row r="47" spans="1:12">
      <c r="A47" s="86">
        <v>50</v>
      </c>
      <c r="B47" s="85" t="s">
        <v>45</v>
      </c>
      <c r="C47" s="82">
        <v>2792</v>
      </c>
      <c r="D47" s="82">
        <v>2746</v>
      </c>
      <c r="E47" s="82">
        <v>3021</v>
      </c>
      <c r="F47" s="82"/>
      <c r="G47" s="82"/>
      <c r="H47" s="82"/>
      <c r="I47" s="90">
        <f t="shared" si="0"/>
        <v>8.2020057306590261E-2</v>
      </c>
      <c r="J47" s="83">
        <f t="shared" si="1"/>
        <v>229</v>
      </c>
      <c r="K47" s="83">
        <f t="shared" si="2"/>
        <v>275</v>
      </c>
      <c r="L47" s="83">
        <f t="shared" si="3"/>
        <v>0</v>
      </c>
    </row>
    <row r="48" spans="1:12">
      <c r="A48" s="86">
        <v>51</v>
      </c>
      <c r="B48" s="85" t="s">
        <v>46</v>
      </c>
      <c r="C48" s="82">
        <v>270</v>
      </c>
      <c r="D48" s="82">
        <v>284</v>
      </c>
      <c r="E48" s="82">
        <v>286</v>
      </c>
      <c r="F48" s="82"/>
      <c r="G48" s="82"/>
      <c r="H48" s="82"/>
      <c r="I48" s="90">
        <f t="shared" si="0"/>
        <v>5.9259259259259262E-2</v>
      </c>
      <c r="J48" s="83">
        <f t="shared" si="1"/>
        <v>16</v>
      </c>
      <c r="K48" s="83">
        <f t="shared" si="2"/>
        <v>2</v>
      </c>
      <c r="L48" s="83">
        <f t="shared" si="3"/>
        <v>0</v>
      </c>
    </row>
    <row r="49" spans="1:12">
      <c r="A49" s="86">
        <v>52</v>
      </c>
      <c r="B49" s="85" t="s">
        <v>47</v>
      </c>
      <c r="C49" s="82">
        <v>18618</v>
      </c>
      <c r="D49" s="82">
        <v>18473</v>
      </c>
      <c r="E49" s="82">
        <v>18526</v>
      </c>
      <c r="F49" s="82"/>
      <c r="G49" s="82"/>
      <c r="H49" s="82"/>
      <c r="I49" s="90">
        <f t="shared" si="0"/>
        <v>-4.9414545063916644E-3</v>
      </c>
      <c r="J49" s="83">
        <f t="shared" si="1"/>
        <v>-92</v>
      </c>
      <c r="K49" s="83">
        <f t="shared" si="2"/>
        <v>53</v>
      </c>
      <c r="L49" s="83">
        <f t="shared" si="3"/>
        <v>0</v>
      </c>
    </row>
    <row r="50" spans="1:12">
      <c r="A50" s="86">
        <v>53</v>
      </c>
      <c r="B50" s="85" t="s">
        <v>48</v>
      </c>
      <c r="C50" s="82">
        <v>2895</v>
      </c>
      <c r="D50" s="82">
        <v>3047</v>
      </c>
      <c r="E50" s="82">
        <v>3063</v>
      </c>
      <c r="F50" s="82"/>
      <c r="G50" s="82"/>
      <c r="H50" s="82"/>
      <c r="I50" s="90">
        <f t="shared" si="0"/>
        <v>5.8031088082901555E-2</v>
      </c>
      <c r="J50" s="83">
        <f t="shared" si="1"/>
        <v>168</v>
      </c>
      <c r="K50" s="83">
        <f t="shared" si="2"/>
        <v>16</v>
      </c>
      <c r="L50" s="83">
        <f t="shared" si="3"/>
        <v>0</v>
      </c>
    </row>
    <row r="51" spans="1:12">
      <c r="A51" s="86">
        <v>55</v>
      </c>
      <c r="B51" s="85" t="s">
        <v>49</v>
      </c>
      <c r="C51" s="82">
        <v>18876</v>
      </c>
      <c r="D51" s="82">
        <v>18815</v>
      </c>
      <c r="E51" s="82">
        <v>19431</v>
      </c>
      <c r="F51" s="82"/>
      <c r="G51" s="82"/>
      <c r="H51" s="82"/>
      <c r="I51" s="90">
        <f t="shared" si="0"/>
        <v>2.9402415766052129E-2</v>
      </c>
      <c r="J51" s="83">
        <f t="shared" si="1"/>
        <v>555</v>
      </c>
      <c r="K51" s="83">
        <f t="shared" si="2"/>
        <v>616</v>
      </c>
      <c r="L51" s="83">
        <f t="shared" si="3"/>
        <v>0</v>
      </c>
    </row>
    <row r="52" spans="1:12">
      <c r="A52" s="86">
        <v>56</v>
      </c>
      <c r="B52" s="85" t="s">
        <v>50</v>
      </c>
      <c r="C52" s="82">
        <v>120381</v>
      </c>
      <c r="D52" s="82">
        <v>121509</v>
      </c>
      <c r="E52" s="82">
        <v>121343</v>
      </c>
      <c r="F52" s="82"/>
      <c r="G52" s="82"/>
      <c r="H52" s="82"/>
      <c r="I52" s="90">
        <f t="shared" si="0"/>
        <v>7.9912943072411764E-3</v>
      </c>
      <c r="J52" s="83">
        <f t="shared" si="1"/>
        <v>962</v>
      </c>
      <c r="K52" s="83">
        <f t="shared" si="2"/>
        <v>-166</v>
      </c>
      <c r="L52" s="83">
        <f t="shared" si="3"/>
        <v>0</v>
      </c>
    </row>
    <row r="53" spans="1:12">
      <c r="A53" s="86">
        <v>58</v>
      </c>
      <c r="B53" s="85" t="s">
        <v>51</v>
      </c>
      <c r="C53" s="82">
        <v>2623</v>
      </c>
      <c r="D53" s="82">
        <v>2705</v>
      </c>
      <c r="E53" s="82">
        <v>2701</v>
      </c>
      <c r="F53" s="82"/>
      <c r="G53" s="82"/>
      <c r="H53" s="82"/>
      <c r="I53" s="90">
        <f t="shared" si="0"/>
        <v>2.9736942432329393E-2</v>
      </c>
      <c r="J53" s="83">
        <f t="shared" si="1"/>
        <v>78</v>
      </c>
      <c r="K53" s="83">
        <f t="shared" si="2"/>
        <v>-4</v>
      </c>
      <c r="L53" s="83">
        <f t="shared" si="3"/>
        <v>0</v>
      </c>
    </row>
    <row r="54" spans="1:12">
      <c r="A54" s="86">
        <v>59</v>
      </c>
      <c r="B54" s="85" t="s">
        <v>52</v>
      </c>
      <c r="C54" s="82">
        <v>2105</v>
      </c>
      <c r="D54" s="82">
        <v>2129</v>
      </c>
      <c r="E54" s="82">
        <v>2128</v>
      </c>
      <c r="F54" s="82"/>
      <c r="G54" s="82"/>
      <c r="H54" s="82"/>
      <c r="I54" s="90">
        <f t="shared" si="0"/>
        <v>1.0926365795724466E-2</v>
      </c>
      <c r="J54" s="83">
        <f t="shared" si="1"/>
        <v>23</v>
      </c>
      <c r="K54" s="83">
        <f t="shared" si="2"/>
        <v>-1</v>
      </c>
      <c r="L54" s="83">
        <f t="shared" si="3"/>
        <v>0</v>
      </c>
    </row>
    <row r="55" spans="1:12">
      <c r="A55" s="86">
        <v>60</v>
      </c>
      <c r="B55" s="85" t="s">
        <v>53</v>
      </c>
      <c r="C55" s="82">
        <v>749</v>
      </c>
      <c r="D55" s="82">
        <v>737</v>
      </c>
      <c r="E55" s="82">
        <v>737</v>
      </c>
      <c r="F55" s="82"/>
      <c r="G55" s="82"/>
      <c r="H55" s="82"/>
      <c r="I55" s="90">
        <f t="shared" si="0"/>
        <v>-1.602136181575434E-2</v>
      </c>
      <c r="J55" s="83">
        <f t="shared" si="1"/>
        <v>-12</v>
      </c>
      <c r="K55" s="83">
        <f t="shared" si="2"/>
        <v>0</v>
      </c>
      <c r="L55" s="83">
        <f t="shared" si="3"/>
        <v>0</v>
      </c>
    </row>
    <row r="56" spans="1:12">
      <c r="A56" s="86">
        <v>61</v>
      </c>
      <c r="B56" s="85" t="s">
        <v>54</v>
      </c>
      <c r="C56" s="82">
        <v>3091</v>
      </c>
      <c r="D56" s="82">
        <v>2991</v>
      </c>
      <c r="E56" s="82">
        <v>2995</v>
      </c>
      <c r="F56" s="82"/>
      <c r="G56" s="82"/>
      <c r="H56" s="82"/>
      <c r="I56" s="90">
        <f t="shared" si="0"/>
        <v>-3.1057910061468779E-2</v>
      </c>
      <c r="J56" s="83">
        <f t="shared" si="1"/>
        <v>-96</v>
      </c>
      <c r="K56" s="83">
        <f t="shared" si="2"/>
        <v>4</v>
      </c>
      <c r="L56" s="83">
        <f t="shared" si="3"/>
        <v>0</v>
      </c>
    </row>
    <row r="57" spans="1:12">
      <c r="A57" s="86">
        <v>62</v>
      </c>
      <c r="B57" s="85" t="s">
        <v>55</v>
      </c>
      <c r="C57" s="82">
        <v>8865</v>
      </c>
      <c r="D57" s="82">
        <v>9757</v>
      </c>
      <c r="E57" s="82">
        <v>9815</v>
      </c>
      <c r="F57" s="82"/>
      <c r="G57" s="82"/>
      <c r="H57" s="82"/>
      <c r="I57" s="90">
        <f t="shared" si="0"/>
        <v>0.10716300056401579</v>
      </c>
      <c r="J57" s="83">
        <f t="shared" si="1"/>
        <v>950</v>
      </c>
      <c r="K57" s="83">
        <f t="shared" si="2"/>
        <v>58</v>
      </c>
      <c r="L57" s="83">
        <f t="shared" si="3"/>
        <v>0</v>
      </c>
    </row>
    <row r="58" spans="1:12">
      <c r="A58" s="86">
        <v>63</v>
      </c>
      <c r="B58" s="85" t="s">
        <v>56</v>
      </c>
      <c r="C58" s="82">
        <v>1816</v>
      </c>
      <c r="D58" s="82">
        <v>1843</v>
      </c>
      <c r="E58" s="82">
        <v>1827</v>
      </c>
      <c r="F58" s="82"/>
      <c r="G58" s="82"/>
      <c r="H58" s="82"/>
      <c r="I58" s="90">
        <f t="shared" si="0"/>
        <v>6.0572687224669606E-3</v>
      </c>
      <c r="J58" s="83">
        <f t="shared" si="1"/>
        <v>11</v>
      </c>
      <c r="K58" s="83">
        <f t="shared" si="2"/>
        <v>-16</v>
      </c>
      <c r="L58" s="83">
        <f t="shared" si="3"/>
        <v>0</v>
      </c>
    </row>
    <row r="59" spans="1:12">
      <c r="A59" s="86">
        <v>64</v>
      </c>
      <c r="B59" s="85" t="s">
        <v>57</v>
      </c>
      <c r="C59" s="82">
        <v>7142</v>
      </c>
      <c r="D59" s="82">
        <v>7070</v>
      </c>
      <c r="E59" s="82">
        <v>7067</v>
      </c>
      <c r="F59" s="82"/>
      <c r="G59" s="82"/>
      <c r="H59" s="82"/>
      <c r="I59" s="90">
        <f t="shared" si="0"/>
        <v>-1.0501260151218146E-2</v>
      </c>
      <c r="J59" s="83">
        <f t="shared" si="1"/>
        <v>-75</v>
      </c>
      <c r="K59" s="83">
        <f t="shared" si="2"/>
        <v>-3</v>
      </c>
      <c r="L59" s="83">
        <f t="shared" si="3"/>
        <v>0</v>
      </c>
    </row>
    <row r="60" spans="1:12">
      <c r="A60" s="86">
        <v>65</v>
      </c>
      <c r="B60" s="85" t="s">
        <v>58</v>
      </c>
      <c r="C60" s="82">
        <v>3729</v>
      </c>
      <c r="D60" s="82">
        <v>3568</v>
      </c>
      <c r="E60" s="82">
        <v>3560</v>
      </c>
      <c r="F60" s="82"/>
      <c r="G60" s="82"/>
      <c r="H60" s="82"/>
      <c r="I60" s="90">
        <f t="shared" si="0"/>
        <v>-4.5320461249664788E-2</v>
      </c>
      <c r="J60" s="83">
        <f t="shared" si="1"/>
        <v>-169</v>
      </c>
      <c r="K60" s="83">
        <f t="shared" si="2"/>
        <v>-8</v>
      </c>
      <c r="L60" s="83">
        <f t="shared" si="3"/>
        <v>0</v>
      </c>
    </row>
    <row r="61" spans="1:12">
      <c r="A61" s="86">
        <v>66</v>
      </c>
      <c r="B61" s="85" t="s">
        <v>59</v>
      </c>
      <c r="C61" s="82">
        <v>11904</v>
      </c>
      <c r="D61" s="82">
        <v>12197</v>
      </c>
      <c r="E61" s="82">
        <v>12233</v>
      </c>
      <c r="F61" s="82"/>
      <c r="G61" s="82"/>
      <c r="H61" s="82"/>
      <c r="I61" s="90">
        <f t="shared" si="0"/>
        <v>2.7637768817204301E-2</v>
      </c>
      <c r="J61" s="83">
        <f t="shared" si="1"/>
        <v>329</v>
      </c>
      <c r="K61" s="83">
        <f t="shared" si="2"/>
        <v>36</v>
      </c>
      <c r="L61" s="83">
        <f t="shared" si="3"/>
        <v>0</v>
      </c>
    </row>
    <row r="62" spans="1:12">
      <c r="A62" s="86">
        <v>68</v>
      </c>
      <c r="B62" s="85" t="s">
        <v>60</v>
      </c>
      <c r="C62" s="82">
        <v>61449</v>
      </c>
      <c r="D62" s="82">
        <v>63299</v>
      </c>
      <c r="E62" s="82">
        <v>63001</v>
      </c>
      <c r="F62" s="82"/>
      <c r="G62" s="82"/>
      <c r="H62" s="82"/>
      <c r="I62" s="90">
        <f t="shared" si="0"/>
        <v>2.5256716952269363E-2</v>
      </c>
      <c r="J62" s="83">
        <f t="shared" si="1"/>
        <v>1552</v>
      </c>
      <c r="K62" s="83">
        <f t="shared" si="2"/>
        <v>-298</v>
      </c>
      <c r="L62" s="83">
        <f t="shared" si="3"/>
        <v>0</v>
      </c>
    </row>
    <row r="63" spans="1:12">
      <c r="A63" s="86">
        <v>69</v>
      </c>
      <c r="B63" s="85" t="s">
        <v>61</v>
      </c>
      <c r="C63" s="82">
        <v>50339</v>
      </c>
      <c r="D63" s="82">
        <v>51709</v>
      </c>
      <c r="E63" s="82">
        <v>51686</v>
      </c>
      <c r="F63" s="82"/>
      <c r="G63" s="82"/>
      <c r="H63" s="82"/>
      <c r="I63" s="90">
        <f t="shared" si="0"/>
        <v>2.6758576848964023E-2</v>
      </c>
      <c r="J63" s="83">
        <f t="shared" si="1"/>
        <v>1347</v>
      </c>
      <c r="K63" s="83">
        <f t="shared" si="2"/>
        <v>-23</v>
      </c>
      <c r="L63" s="83">
        <f t="shared" si="3"/>
        <v>0</v>
      </c>
    </row>
    <row r="64" spans="1:12">
      <c r="A64" s="86">
        <v>70</v>
      </c>
      <c r="B64" s="85" t="s">
        <v>62</v>
      </c>
      <c r="C64" s="82">
        <v>20032</v>
      </c>
      <c r="D64" s="82">
        <v>19466</v>
      </c>
      <c r="E64" s="82">
        <v>19416</v>
      </c>
      <c r="F64" s="82"/>
      <c r="G64" s="82"/>
      <c r="H64" s="82"/>
      <c r="I64" s="90">
        <f t="shared" si="0"/>
        <v>-3.0750798722044729E-2</v>
      </c>
      <c r="J64" s="83">
        <f t="shared" si="1"/>
        <v>-616</v>
      </c>
      <c r="K64" s="83">
        <f t="shared" si="2"/>
        <v>-50</v>
      </c>
      <c r="L64" s="83">
        <f t="shared" si="3"/>
        <v>0</v>
      </c>
    </row>
    <row r="65" spans="1:12">
      <c r="A65" s="86">
        <v>71</v>
      </c>
      <c r="B65" s="85" t="s">
        <v>63</v>
      </c>
      <c r="C65" s="82">
        <v>25038</v>
      </c>
      <c r="D65" s="82">
        <v>24416</v>
      </c>
      <c r="E65" s="82">
        <v>24476</v>
      </c>
      <c r="F65" s="82"/>
      <c r="G65" s="82"/>
      <c r="H65" s="82"/>
      <c r="I65" s="90">
        <f t="shared" si="0"/>
        <v>-2.244588225896637E-2</v>
      </c>
      <c r="J65" s="83">
        <f t="shared" si="1"/>
        <v>-562</v>
      </c>
      <c r="K65" s="83">
        <f t="shared" si="2"/>
        <v>60</v>
      </c>
      <c r="L65" s="83">
        <f t="shared" si="3"/>
        <v>0</v>
      </c>
    </row>
    <row r="66" spans="1:12">
      <c r="A66" s="86">
        <v>72</v>
      </c>
      <c r="B66" s="85" t="s">
        <v>64</v>
      </c>
      <c r="C66" s="82">
        <v>923</v>
      </c>
      <c r="D66" s="82">
        <v>933</v>
      </c>
      <c r="E66" s="82">
        <v>934</v>
      </c>
      <c r="F66" s="82"/>
      <c r="G66" s="82"/>
      <c r="H66" s="82"/>
      <c r="I66" s="90">
        <f t="shared" si="0"/>
        <v>1.1917659804983749E-2</v>
      </c>
      <c r="J66" s="83">
        <f t="shared" si="1"/>
        <v>11</v>
      </c>
      <c r="K66" s="83">
        <f t="shared" si="2"/>
        <v>1</v>
      </c>
      <c r="L66" s="83">
        <f t="shared" si="3"/>
        <v>0</v>
      </c>
    </row>
    <row r="67" spans="1:12">
      <c r="A67" s="86">
        <v>73</v>
      </c>
      <c r="B67" s="85" t="s">
        <v>65</v>
      </c>
      <c r="C67" s="82">
        <v>7406</v>
      </c>
      <c r="D67" s="82">
        <v>7155</v>
      </c>
      <c r="E67" s="82">
        <v>7144</v>
      </c>
      <c r="F67" s="82"/>
      <c r="G67" s="82"/>
      <c r="H67" s="82"/>
      <c r="I67" s="90">
        <f t="shared" si="0"/>
        <v>-3.5376721577099646E-2</v>
      </c>
      <c r="J67" s="83">
        <f t="shared" si="1"/>
        <v>-262</v>
      </c>
      <c r="K67" s="83">
        <f t="shared" si="2"/>
        <v>-11</v>
      </c>
      <c r="L67" s="83">
        <f t="shared" si="3"/>
        <v>0</v>
      </c>
    </row>
    <row r="68" spans="1:12">
      <c r="A68" s="86">
        <v>74</v>
      </c>
      <c r="B68" s="85" t="s">
        <v>66</v>
      </c>
      <c r="C68" s="82">
        <v>8991</v>
      </c>
      <c r="D68" s="82">
        <v>9012</v>
      </c>
      <c r="E68" s="82">
        <v>9091</v>
      </c>
      <c r="F68" s="82"/>
      <c r="G68" s="82"/>
      <c r="H68" s="82"/>
      <c r="I68" s="90">
        <f t="shared" ref="I68:I92" si="4">(E68-C68)/C68</f>
        <v>1.1122233344455567E-2</v>
      </c>
      <c r="J68" s="83">
        <f t="shared" ref="J68:J92" si="5">E68-C68</f>
        <v>100</v>
      </c>
      <c r="K68" s="83">
        <f t="shared" ref="K68:K92" si="6">E68-D68</f>
        <v>79</v>
      </c>
      <c r="L68" s="83">
        <f t="shared" ref="L68:L92" si="7">H68-G68</f>
        <v>0</v>
      </c>
    </row>
    <row r="69" spans="1:12">
      <c r="A69" s="86">
        <v>75</v>
      </c>
      <c r="B69" s="85" t="s">
        <v>67</v>
      </c>
      <c r="C69" s="82">
        <v>2622</v>
      </c>
      <c r="D69" s="82">
        <v>2813</v>
      </c>
      <c r="E69" s="82">
        <v>2802</v>
      </c>
      <c r="F69" s="82"/>
      <c r="G69" s="82"/>
      <c r="H69" s="82"/>
      <c r="I69" s="90">
        <f t="shared" si="4"/>
        <v>6.8649885583524028E-2</v>
      </c>
      <c r="J69" s="83">
        <f t="shared" si="5"/>
        <v>180</v>
      </c>
      <c r="K69" s="83">
        <f t="shared" si="6"/>
        <v>-11</v>
      </c>
      <c r="L69" s="83">
        <f t="shared" si="7"/>
        <v>0</v>
      </c>
    </row>
    <row r="70" spans="1:12">
      <c r="A70" s="86">
        <v>77</v>
      </c>
      <c r="B70" s="85" t="s">
        <v>68</v>
      </c>
      <c r="C70" s="82">
        <v>5896</v>
      </c>
      <c r="D70" s="82">
        <v>5661</v>
      </c>
      <c r="E70" s="82">
        <v>5690</v>
      </c>
      <c r="F70" s="82"/>
      <c r="G70" s="82"/>
      <c r="H70" s="82"/>
      <c r="I70" s="90">
        <f t="shared" si="4"/>
        <v>-3.4938941655359566E-2</v>
      </c>
      <c r="J70" s="83">
        <f t="shared" si="5"/>
        <v>-206</v>
      </c>
      <c r="K70" s="83">
        <f t="shared" si="6"/>
        <v>29</v>
      </c>
      <c r="L70" s="83">
        <f t="shared" si="7"/>
        <v>0</v>
      </c>
    </row>
    <row r="71" spans="1:12">
      <c r="A71" s="86">
        <v>78</v>
      </c>
      <c r="B71" s="85" t="s">
        <v>69</v>
      </c>
      <c r="C71" s="82">
        <v>1825</v>
      </c>
      <c r="D71" s="82">
        <v>2159</v>
      </c>
      <c r="E71" s="82">
        <v>2156</v>
      </c>
      <c r="F71" s="82"/>
      <c r="G71" s="82"/>
      <c r="H71" s="82"/>
      <c r="I71" s="90">
        <f t="shared" si="4"/>
        <v>0.18136986301369862</v>
      </c>
      <c r="J71" s="83">
        <f t="shared" si="5"/>
        <v>331</v>
      </c>
      <c r="K71" s="83">
        <f t="shared" si="6"/>
        <v>-3</v>
      </c>
      <c r="L71" s="83">
        <f t="shared" si="7"/>
        <v>0</v>
      </c>
    </row>
    <row r="72" spans="1:12">
      <c r="A72" s="86">
        <v>79</v>
      </c>
      <c r="B72" s="85" t="s">
        <v>70</v>
      </c>
      <c r="C72" s="82">
        <v>8235</v>
      </c>
      <c r="D72" s="82">
        <v>8778</v>
      </c>
      <c r="E72" s="82">
        <v>8840</v>
      </c>
      <c r="F72" s="82"/>
      <c r="G72" s="82"/>
      <c r="H72" s="82"/>
      <c r="I72" s="90">
        <f t="shared" si="4"/>
        <v>7.3466909532483304E-2</v>
      </c>
      <c r="J72" s="83">
        <f t="shared" si="5"/>
        <v>605</v>
      </c>
      <c r="K72" s="83">
        <f t="shared" si="6"/>
        <v>62</v>
      </c>
      <c r="L72" s="83">
        <f t="shared" si="7"/>
        <v>0</v>
      </c>
    </row>
    <row r="73" spans="1:12">
      <c r="A73" s="86">
        <v>80</v>
      </c>
      <c r="B73" s="85" t="s">
        <v>71</v>
      </c>
      <c r="C73" s="82">
        <v>22540</v>
      </c>
      <c r="D73" s="82">
        <v>22268</v>
      </c>
      <c r="E73" s="82">
        <v>22270</v>
      </c>
      <c r="F73" s="82"/>
      <c r="G73" s="82"/>
      <c r="H73" s="82"/>
      <c r="I73" s="90">
        <f t="shared" si="4"/>
        <v>-1.1978704525288377E-2</v>
      </c>
      <c r="J73" s="83">
        <f t="shared" si="5"/>
        <v>-270</v>
      </c>
      <c r="K73" s="83">
        <f t="shared" si="6"/>
        <v>2</v>
      </c>
      <c r="L73" s="83">
        <f t="shared" si="7"/>
        <v>0</v>
      </c>
    </row>
    <row r="74" spans="1:12">
      <c r="A74" s="86">
        <v>81</v>
      </c>
      <c r="B74" s="85" t="s">
        <v>72</v>
      </c>
      <c r="C74" s="82">
        <v>49079</v>
      </c>
      <c r="D74" s="82">
        <v>47569</v>
      </c>
      <c r="E74" s="82">
        <v>47651</v>
      </c>
      <c r="F74" s="82"/>
      <c r="G74" s="82"/>
      <c r="H74" s="82"/>
      <c r="I74" s="90">
        <f t="shared" si="4"/>
        <v>-2.9095947350190509E-2</v>
      </c>
      <c r="J74" s="83">
        <f t="shared" si="5"/>
        <v>-1428</v>
      </c>
      <c r="K74" s="83">
        <f t="shared" si="6"/>
        <v>82</v>
      </c>
      <c r="L74" s="83">
        <f t="shared" si="7"/>
        <v>0</v>
      </c>
    </row>
    <row r="75" spans="1:12">
      <c r="A75" s="86">
        <v>82</v>
      </c>
      <c r="B75" s="85" t="s">
        <v>73</v>
      </c>
      <c r="C75" s="82">
        <v>50445</v>
      </c>
      <c r="D75" s="82">
        <v>47385</v>
      </c>
      <c r="E75" s="82">
        <v>47066</v>
      </c>
      <c r="F75" s="82"/>
      <c r="G75" s="82"/>
      <c r="H75" s="82"/>
      <c r="I75" s="90">
        <f t="shared" si="4"/>
        <v>-6.6983843790266631E-2</v>
      </c>
      <c r="J75" s="83">
        <f t="shared" si="5"/>
        <v>-3379</v>
      </c>
      <c r="K75" s="83">
        <f t="shared" si="6"/>
        <v>-319</v>
      </c>
      <c r="L75" s="83">
        <f t="shared" si="7"/>
        <v>0</v>
      </c>
    </row>
    <row r="76" spans="1:12">
      <c r="A76" s="86">
        <v>84</v>
      </c>
      <c r="B76" s="85" t="s">
        <v>74</v>
      </c>
      <c r="C76" s="82">
        <v>3963</v>
      </c>
      <c r="D76" s="82">
        <v>4494</v>
      </c>
      <c r="E76" s="82">
        <v>4577</v>
      </c>
      <c r="F76" s="82"/>
      <c r="G76" s="82"/>
      <c r="H76" s="82"/>
      <c r="I76" s="90">
        <f t="shared" si="4"/>
        <v>0.15493313146606105</v>
      </c>
      <c r="J76" s="83">
        <f t="shared" si="5"/>
        <v>614</v>
      </c>
      <c r="K76" s="83">
        <f t="shared" si="6"/>
        <v>83</v>
      </c>
      <c r="L76" s="83">
        <f t="shared" si="7"/>
        <v>0</v>
      </c>
    </row>
    <row r="77" spans="1:12">
      <c r="A77" s="86">
        <v>85</v>
      </c>
      <c r="B77" s="85" t="s">
        <v>75</v>
      </c>
      <c r="C77" s="82">
        <v>35016</v>
      </c>
      <c r="D77" s="82">
        <v>36747</v>
      </c>
      <c r="E77" s="82">
        <v>36683</v>
      </c>
      <c r="F77" s="82"/>
      <c r="G77" s="82"/>
      <c r="H77" s="82"/>
      <c r="I77" s="90">
        <f t="shared" si="4"/>
        <v>4.7606808316198311E-2</v>
      </c>
      <c r="J77" s="83">
        <f t="shared" si="5"/>
        <v>1667</v>
      </c>
      <c r="K77" s="83">
        <f t="shared" si="6"/>
        <v>-64</v>
      </c>
      <c r="L77" s="83">
        <f t="shared" si="7"/>
        <v>0</v>
      </c>
    </row>
    <row r="78" spans="1:12">
      <c r="A78" s="86">
        <v>86</v>
      </c>
      <c r="B78" s="85" t="s">
        <v>76</v>
      </c>
      <c r="C78" s="82">
        <v>25120</v>
      </c>
      <c r="D78" s="82">
        <v>27059</v>
      </c>
      <c r="E78" s="82">
        <v>27321</v>
      </c>
      <c r="F78" s="82"/>
      <c r="G78" s="82"/>
      <c r="H78" s="82"/>
      <c r="I78" s="90">
        <f t="shared" si="4"/>
        <v>8.7619426751592358E-2</v>
      </c>
      <c r="J78" s="83">
        <f t="shared" si="5"/>
        <v>2201</v>
      </c>
      <c r="K78" s="83">
        <f t="shared" si="6"/>
        <v>262</v>
      </c>
      <c r="L78" s="83">
        <f t="shared" si="7"/>
        <v>0</v>
      </c>
    </row>
    <row r="79" spans="1:12">
      <c r="A79" s="86">
        <v>87</v>
      </c>
      <c r="B79" s="85" t="s">
        <v>77</v>
      </c>
      <c r="C79" s="82">
        <v>1610</v>
      </c>
      <c r="D79" s="82">
        <v>1657</v>
      </c>
      <c r="E79" s="82">
        <v>1659</v>
      </c>
      <c r="F79" s="82"/>
      <c r="G79" s="82"/>
      <c r="H79" s="82"/>
      <c r="I79" s="90">
        <f t="shared" si="4"/>
        <v>3.0434782608695653E-2</v>
      </c>
      <c r="J79" s="83">
        <f t="shared" si="5"/>
        <v>49</v>
      </c>
      <c r="K79" s="83">
        <f t="shared" si="6"/>
        <v>2</v>
      </c>
      <c r="L79" s="83">
        <f t="shared" si="7"/>
        <v>0</v>
      </c>
    </row>
    <row r="80" spans="1:12">
      <c r="A80" s="86">
        <v>88</v>
      </c>
      <c r="B80" s="85" t="s">
        <v>78</v>
      </c>
      <c r="C80" s="82">
        <v>5030</v>
      </c>
      <c r="D80" s="82">
        <v>5253</v>
      </c>
      <c r="E80" s="82">
        <v>5283</v>
      </c>
      <c r="F80" s="82"/>
      <c r="G80" s="82"/>
      <c r="H80" s="82"/>
      <c r="I80" s="90">
        <f t="shared" si="4"/>
        <v>5.0298210735586484E-2</v>
      </c>
      <c r="J80" s="83">
        <f t="shared" si="5"/>
        <v>253</v>
      </c>
      <c r="K80" s="83">
        <f t="shared" si="6"/>
        <v>30</v>
      </c>
      <c r="L80" s="83">
        <f t="shared" si="7"/>
        <v>0</v>
      </c>
    </row>
    <row r="81" spans="1:12">
      <c r="A81" s="86">
        <v>90</v>
      </c>
      <c r="B81" s="85" t="s">
        <v>79</v>
      </c>
      <c r="C81" s="82">
        <v>1450</v>
      </c>
      <c r="D81" s="82">
        <v>1450</v>
      </c>
      <c r="E81" s="82">
        <v>1439</v>
      </c>
      <c r="F81" s="82"/>
      <c r="G81" s="82"/>
      <c r="H81" s="82"/>
      <c r="I81" s="90">
        <f t="shared" si="4"/>
        <v>-7.5862068965517242E-3</v>
      </c>
      <c r="J81" s="83">
        <f t="shared" si="5"/>
        <v>-11</v>
      </c>
      <c r="K81" s="83">
        <f t="shared" si="6"/>
        <v>-11</v>
      </c>
      <c r="L81" s="83">
        <f t="shared" si="7"/>
        <v>0</v>
      </c>
    </row>
    <row r="82" spans="1:12">
      <c r="A82" s="86">
        <v>91</v>
      </c>
      <c r="B82" s="85" t="s">
        <v>80</v>
      </c>
      <c r="C82" s="82">
        <v>502</v>
      </c>
      <c r="D82" s="82">
        <v>550</v>
      </c>
      <c r="E82" s="82">
        <v>564</v>
      </c>
      <c r="F82" s="82"/>
      <c r="G82" s="82"/>
      <c r="H82" s="82"/>
      <c r="I82" s="90">
        <f t="shared" si="4"/>
        <v>0.12350597609561753</v>
      </c>
      <c r="J82" s="83">
        <f t="shared" si="5"/>
        <v>62</v>
      </c>
      <c r="K82" s="83">
        <f t="shared" si="6"/>
        <v>14</v>
      </c>
      <c r="L82" s="83">
        <f t="shared" si="7"/>
        <v>0</v>
      </c>
    </row>
    <row r="83" spans="1:12">
      <c r="A83" s="86">
        <v>92</v>
      </c>
      <c r="B83" s="85" t="s">
        <v>81</v>
      </c>
      <c r="C83" s="82">
        <v>3203</v>
      </c>
      <c r="D83" s="82">
        <v>2915</v>
      </c>
      <c r="E83" s="82">
        <v>2893</v>
      </c>
      <c r="F83" s="82"/>
      <c r="G83" s="82"/>
      <c r="H83" s="82"/>
      <c r="I83" s="90">
        <f t="shared" si="4"/>
        <v>-9.678426475179519E-2</v>
      </c>
      <c r="J83" s="83">
        <f t="shared" si="5"/>
        <v>-310</v>
      </c>
      <c r="K83" s="83">
        <f t="shared" si="6"/>
        <v>-22</v>
      </c>
      <c r="L83" s="83">
        <f t="shared" si="7"/>
        <v>0</v>
      </c>
    </row>
    <row r="84" spans="1:12">
      <c r="A84" s="86">
        <v>93</v>
      </c>
      <c r="B84" s="85" t="s">
        <v>82</v>
      </c>
      <c r="C84" s="82">
        <v>8614</v>
      </c>
      <c r="D84" s="82">
        <v>8943</v>
      </c>
      <c r="E84" s="82">
        <v>9089</v>
      </c>
      <c r="F84" s="82"/>
      <c r="G84" s="82"/>
      <c r="H84" s="82"/>
      <c r="I84" s="90">
        <f t="shared" si="4"/>
        <v>5.5142790805665198E-2</v>
      </c>
      <c r="J84" s="83">
        <f t="shared" si="5"/>
        <v>475</v>
      </c>
      <c r="K84" s="83">
        <f t="shared" si="6"/>
        <v>146</v>
      </c>
      <c r="L84" s="83">
        <f t="shared" si="7"/>
        <v>0</v>
      </c>
    </row>
    <row r="85" spans="1:12">
      <c r="A85" s="86">
        <v>94</v>
      </c>
      <c r="B85" s="85" t="s">
        <v>83</v>
      </c>
      <c r="C85" s="82">
        <v>10862</v>
      </c>
      <c r="D85" s="82">
        <v>11386</v>
      </c>
      <c r="E85" s="82">
        <v>11411</v>
      </c>
      <c r="F85" s="82"/>
      <c r="G85" s="82"/>
      <c r="H85" s="82"/>
      <c r="I85" s="90">
        <f t="shared" si="4"/>
        <v>5.054317805192414E-2</v>
      </c>
      <c r="J85" s="83">
        <f t="shared" si="5"/>
        <v>549</v>
      </c>
      <c r="K85" s="83">
        <f t="shared" si="6"/>
        <v>25</v>
      </c>
      <c r="L85" s="83">
        <f t="shared" si="7"/>
        <v>0</v>
      </c>
    </row>
    <row r="86" spans="1:12">
      <c r="A86" s="86">
        <v>95</v>
      </c>
      <c r="B86" s="85" t="s">
        <v>84</v>
      </c>
      <c r="C86" s="82">
        <v>11949</v>
      </c>
      <c r="D86" s="82">
        <v>11654</v>
      </c>
      <c r="E86" s="82">
        <v>11632</v>
      </c>
      <c r="F86" s="82"/>
      <c r="G86" s="82"/>
      <c r="H86" s="82"/>
      <c r="I86" s="90">
        <f t="shared" si="4"/>
        <v>-2.652941668758892E-2</v>
      </c>
      <c r="J86" s="83">
        <f t="shared" si="5"/>
        <v>-317</v>
      </c>
      <c r="K86" s="83">
        <f t="shared" si="6"/>
        <v>-22</v>
      </c>
      <c r="L86" s="83">
        <f t="shared" si="7"/>
        <v>0</v>
      </c>
    </row>
    <row r="87" spans="1:12">
      <c r="A87" s="86">
        <v>96</v>
      </c>
      <c r="B87" s="85" t="s">
        <v>85</v>
      </c>
      <c r="C87" s="82">
        <v>32240</v>
      </c>
      <c r="D87" s="82">
        <v>32560</v>
      </c>
      <c r="E87" s="82">
        <v>32950</v>
      </c>
      <c r="F87" s="82"/>
      <c r="G87" s="82"/>
      <c r="H87" s="82"/>
      <c r="I87" s="90">
        <f t="shared" si="4"/>
        <v>2.2022332506203474E-2</v>
      </c>
      <c r="J87" s="83">
        <f t="shared" si="5"/>
        <v>710</v>
      </c>
      <c r="K87" s="83">
        <f t="shared" si="6"/>
        <v>390</v>
      </c>
      <c r="L87" s="83">
        <f t="shared" si="7"/>
        <v>0</v>
      </c>
    </row>
    <row r="88" spans="1:12">
      <c r="A88" s="86">
        <v>97</v>
      </c>
      <c r="B88" s="85" t="s">
        <v>86</v>
      </c>
      <c r="C88" s="82">
        <v>13746</v>
      </c>
      <c r="D88" s="82">
        <v>11001</v>
      </c>
      <c r="E88" s="82">
        <v>10779</v>
      </c>
      <c r="F88" s="82"/>
      <c r="G88" s="82"/>
      <c r="H88" s="82"/>
      <c r="I88" s="90">
        <f t="shared" si="4"/>
        <v>-0.21584460934089916</v>
      </c>
      <c r="J88" s="83">
        <f t="shared" si="5"/>
        <v>-2967</v>
      </c>
      <c r="K88" s="83">
        <f t="shared" si="6"/>
        <v>-222</v>
      </c>
      <c r="L88" s="83">
        <f t="shared" si="7"/>
        <v>0</v>
      </c>
    </row>
    <row r="89" spans="1:12">
      <c r="A89" s="86">
        <v>98</v>
      </c>
      <c r="B89" s="85" t="s">
        <v>87</v>
      </c>
      <c r="C89" s="82">
        <v>395</v>
      </c>
      <c r="D89" s="82">
        <v>363</v>
      </c>
      <c r="E89" s="82">
        <v>357</v>
      </c>
      <c r="F89" s="82"/>
      <c r="G89" s="82"/>
      <c r="H89" s="82"/>
      <c r="I89" s="90">
        <f t="shared" si="4"/>
        <v>-9.6202531645569619E-2</v>
      </c>
      <c r="J89" s="83">
        <f t="shared" si="5"/>
        <v>-38</v>
      </c>
      <c r="K89" s="83">
        <f t="shared" si="6"/>
        <v>-6</v>
      </c>
      <c r="L89" s="83">
        <f t="shared" si="7"/>
        <v>0</v>
      </c>
    </row>
    <row r="90" spans="1:12">
      <c r="A90" s="86">
        <v>99</v>
      </c>
      <c r="B90" s="85" t="s">
        <v>88</v>
      </c>
      <c r="C90" s="82">
        <v>437</v>
      </c>
      <c r="D90" s="82">
        <v>439</v>
      </c>
      <c r="E90" s="82">
        <v>434</v>
      </c>
      <c r="F90" s="82"/>
      <c r="G90" s="82"/>
      <c r="H90" s="82"/>
      <c r="I90" s="90">
        <f t="shared" si="4"/>
        <v>-6.8649885583524023E-3</v>
      </c>
      <c r="J90" s="83">
        <f t="shared" si="5"/>
        <v>-3</v>
      </c>
      <c r="K90" s="83">
        <f t="shared" si="6"/>
        <v>-5</v>
      </c>
      <c r="L90" s="83">
        <f t="shared" si="7"/>
        <v>0</v>
      </c>
    </row>
    <row r="91" spans="1:12" s="157" customFormat="1">
      <c r="A91" s="86"/>
      <c r="B91" s="85" t="s">
        <v>285</v>
      </c>
      <c r="C91" s="82">
        <v>41359</v>
      </c>
      <c r="D91" s="82">
        <v>47042</v>
      </c>
      <c r="E91" s="82">
        <v>47013</v>
      </c>
      <c r="F91" s="82"/>
      <c r="G91" s="82"/>
      <c r="H91" s="82"/>
      <c r="I91" s="90">
        <f>(E91-C91)/C91</f>
        <v>0.1367054329166566</v>
      </c>
      <c r="J91" s="83">
        <f>E91-C91</f>
        <v>5654</v>
      </c>
      <c r="K91" s="83">
        <f>E91-D91</f>
        <v>-29</v>
      </c>
      <c r="L91" s="83">
        <f>H91-G91</f>
        <v>0</v>
      </c>
    </row>
    <row r="92" spans="1:12" s="116" customFormat="1" ht="14.45" customHeight="1">
      <c r="A92" s="191" t="s">
        <v>89</v>
      </c>
      <c r="B92" s="191"/>
      <c r="C92" s="118">
        <v>1883638</v>
      </c>
      <c r="D92" s="118">
        <v>1845576</v>
      </c>
      <c r="E92" s="118">
        <v>1848977</v>
      </c>
      <c r="F92" s="118"/>
      <c r="G92" s="118"/>
      <c r="H92" s="118"/>
      <c r="I92" s="113">
        <f t="shared" si="4"/>
        <v>-1.8401094053103622E-2</v>
      </c>
      <c r="J92" s="119">
        <f t="shared" si="5"/>
        <v>-34661</v>
      </c>
      <c r="K92" s="119">
        <f t="shared" si="6"/>
        <v>3401</v>
      </c>
      <c r="L92" s="83">
        <f t="shared" si="7"/>
        <v>0</v>
      </c>
    </row>
    <row r="93" spans="1:12">
      <c r="A93" s="8"/>
      <c r="B93" s="8"/>
    </row>
    <row r="94" spans="1:12">
      <c r="E94" s="166"/>
      <c r="F94" s="166"/>
    </row>
    <row r="95" spans="1:12">
      <c r="E95" s="166"/>
      <c r="F95" s="166"/>
    </row>
    <row r="97" spans="3:8">
      <c r="C97" s="170"/>
      <c r="D97" s="170"/>
      <c r="E97" s="170"/>
      <c r="F97" s="170"/>
      <c r="G97" s="170"/>
      <c r="H97" s="170"/>
    </row>
  </sheetData>
  <mergeCells count="3">
    <mergeCell ref="A92:B92"/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87"/>
  <sheetViews>
    <sheetView topLeftCell="A3" zoomScale="60" zoomScaleNormal="60" workbookViewId="0">
      <selection activeCell="R6" sqref="R6"/>
    </sheetView>
  </sheetViews>
  <sheetFormatPr defaultRowHeight="15"/>
  <cols>
    <col min="2" max="2" width="19.140625" customWidth="1"/>
    <col min="3" max="3" width="13.140625" style="154" customWidth="1"/>
    <col min="4" max="4" width="13.140625" style="153" customWidth="1"/>
    <col min="5" max="5" width="13.140625" style="155" customWidth="1"/>
    <col min="6" max="8" width="13.140625" style="157" customWidth="1"/>
    <col min="9" max="9" width="34.85546875" customWidth="1"/>
    <col min="10" max="10" width="34.5703125" customWidth="1"/>
    <col min="11" max="11" width="31" customWidth="1"/>
    <col min="12" max="12" width="31" style="157" customWidth="1"/>
  </cols>
  <sheetData>
    <row r="1" spans="1:12" s="157" customFormat="1" ht="15.75" thickBot="1">
      <c r="C1" s="186" t="s">
        <v>281</v>
      </c>
      <c r="D1" s="186"/>
      <c r="E1" s="187"/>
      <c r="F1" s="188" t="s">
        <v>280</v>
      </c>
      <c r="G1" s="186"/>
      <c r="H1" s="187"/>
    </row>
    <row r="2" spans="1:12" ht="43.5" customHeight="1">
      <c r="A2" s="92" t="s">
        <v>91</v>
      </c>
      <c r="B2" s="92" t="s">
        <v>174</v>
      </c>
      <c r="C2" s="93">
        <v>43221</v>
      </c>
      <c r="D2" s="93">
        <v>43556</v>
      </c>
      <c r="E2" s="93">
        <v>43586</v>
      </c>
      <c r="F2" s="93">
        <v>43221</v>
      </c>
      <c r="G2" s="93">
        <v>43556</v>
      </c>
      <c r="H2" s="93">
        <v>43586</v>
      </c>
      <c r="I2" s="92" t="s">
        <v>347</v>
      </c>
      <c r="J2" s="92" t="s">
        <v>348</v>
      </c>
      <c r="K2" s="1" t="s">
        <v>349</v>
      </c>
      <c r="L2" s="164" t="s">
        <v>350</v>
      </c>
    </row>
    <row r="3" spans="1:12">
      <c r="A3" s="75">
        <v>1</v>
      </c>
      <c r="B3" s="89" t="s">
        <v>92</v>
      </c>
      <c r="C3" s="26">
        <v>257220</v>
      </c>
      <c r="D3" s="26">
        <v>237518</v>
      </c>
      <c r="E3" s="26">
        <v>236584</v>
      </c>
      <c r="F3" s="26"/>
      <c r="G3" s="26"/>
      <c r="H3" s="26"/>
      <c r="I3" s="90">
        <f>(E3-C3)/C3</f>
        <v>-8.0227042998211651E-2</v>
      </c>
      <c r="J3" s="26">
        <f>E3-C3</f>
        <v>-20636</v>
      </c>
      <c r="K3" s="26">
        <f>E3-D3</f>
        <v>-934</v>
      </c>
      <c r="L3" s="26">
        <f>H3-G3</f>
        <v>0</v>
      </c>
    </row>
    <row r="4" spans="1:12">
      <c r="A4" s="75">
        <v>2</v>
      </c>
      <c r="B4" s="89" t="s">
        <v>93</v>
      </c>
      <c r="C4" s="26">
        <v>46952</v>
      </c>
      <c r="D4" s="26">
        <v>45095</v>
      </c>
      <c r="E4" s="26">
        <v>47476</v>
      </c>
      <c r="F4" s="26"/>
      <c r="G4" s="26"/>
      <c r="H4" s="26"/>
      <c r="I4" s="90">
        <f t="shared" ref="I4:I67" si="0">(E4-C4)/C4</f>
        <v>1.1160333958084852E-2</v>
      </c>
      <c r="J4" s="26">
        <f t="shared" ref="J4:J67" si="1">E4-C4</f>
        <v>524</v>
      </c>
      <c r="K4" s="26">
        <f t="shared" ref="K4:K67" si="2">E4-D4</f>
        <v>2381</v>
      </c>
      <c r="L4" s="26">
        <f t="shared" ref="L4:L67" si="3">H4-G4</f>
        <v>0</v>
      </c>
    </row>
    <row r="5" spans="1:12">
      <c r="A5" s="75">
        <v>3</v>
      </c>
      <c r="B5" s="89" t="s">
        <v>94</v>
      </c>
      <c r="C5" s="26">
        <v>86078</v>
      </c>
      <c r="D5" s="26">
        <v>81820</v>
      </c>
      <c r="E5" s="26">
        <v>82338</v>
      </c>
      <c r="F5" s="26"/>
      <c r="G5" s="26"/>
      <c r="H5" s="26"/>
      <c r="I5" s="90">
        <f t="shared" si="0"/>
        <v>-4.3448964892306978E-2</v>
      </c>
      <c r="J5" s="26">
        <f t="shared" si="1"/>
        <v>-3740</v>
      </c>
      <c r="K5" s="26">
        <f t="shared" si="2"/>
        <v>518</v>
      </c>
      <c r="L5" s="26">
        <f t="shared" si="3"/>
        <v>0</v>
      </c>
    </row>
    <row r="6" spans="1:12">
      <c r="A6" s="75">
        <v>4</v>
      </c>
      <c r="B6" s="89" t="s">
        <v>95</v>
      </c>
      <c r="C6" s="26">
        <v>25742</v>
      </c>
      <c r="D6" s="26">
        <v>22064</v>
      </c>
      <c r="E6" s="26">
        <v>23037</v>
      </c>
      <c r="F6" s="26"/>
      <c r="G6" s="26"/>
      <c r="H6" s="26"/>
      <c r="I6" s="90">
        <f t="shared" si="0"/>
        <v>-0.10508119027270608</v>
      </c>
      <c r="J6" s="26">
        <f t="shared" si="1"/>
        <v>-2705</v>
      </c>
      <c r="K6" s="26">
        <f t="shared" si="2"/>
        <v>973</v>
      </c>
      <c r="L6" s="26">
        <f t="shared" si="3"/>
        <v>0</v>
      </c>
    </row>
    <row r="7" spans="1:12">
      <c r="A7" s="75">
        <v>5</v>
      </c>
      <c r="B7" s="89" t="s">
        <v>96</v>
      </c>
      <c r="C7" s="26">
        <v>36728</v>
      </c>
      <c r="D7" s="26">
        <v>34351</v>
      </c>
      <c r="E7" s="26">
        <v>33998</v>
      </c>
      <c r="F7" s="26"/>
      <c r="G7" s="26"/>
      <c r="H7" s="26"/>
      <c r="I7" s="90">
        <f t="shared" si="0"/>
        <v>-7.4330211282944897E-2</v>
      </c>
      <c r="J7" s="26">
        <f t="shared" si="1"/>
        <v>-2730</v>
      </c>
      <c r="K7" s="26">
        <f t="shared" si="2"/>
        <v>-353</v>
      </c>
      <c r="L7" s="26">
        <f t="shared" si="3"/>
        <v>0</v>
      </c>
    </row>
    <row r="8" spans="1:12">
      <c r="A8" s="75">
        <v>6</v>
      </c>
      <c r="B8" s="89" t="s">
        <v>97</v>
      </c>
      <c r="C8" s="26">
        <v>919527</v>
      </c>
      <c r="D8" s="26">
        <v>876093</v>
      </c>
      <c r="E8" s="26">
        <v>872687</v>
      </c>
      <c r="F8" s="26"/>
      <c r="G8" s="26"/>
      <c r="H8" s="26"/>
      <c r="I8" s="90">
        <f t="shared" si="0"/>
        <v>-5.0939232888213178E-2</v>
      </c>
      <c r="J8" s="26">
        <f t="shared" si="1"/>
        <v>-46840</v>
      </c>
      <c r="K8" s="26">
        <f t="shared" si="2"/>
        <v>-3406</v>
      </c>
      <c r="L8" s="26">
        <f t="shared" si="3"/>
        <v>0</v>
      </c>
    </row>
    <row r="9" spans="1:12">
      <c r="A9" s="75">
        <v>7</v>
      </c>
      <c r="B9" s="89" t="s">
        <v>98</v>
      </c>
      <c r="C9" s="26">
        <v>458468</v>
      </c>
      <c r="D9" s="26">
        <v>444175</v>
      </c>
      <c r="E9" s="26">
        <v>457330</v>
      </c>
      <c r="F9" s="26"/>
      <c r="G9" s="26"/>
      <c r="H9" s="26"/>
      <c r="I9" s="90">
        <f t="shared" si="0"/>
        <v>-2.4821797813587864E-3</v>
      </c>
      <c r="J9" s="26">
        <f t="shared" si="1"/>
        <v>-1138</v>
      </c>
      <c r="K9" s="26">
        <f t="shared" si="2"/>
        <v>13155</v>
      </c>
      <c r="L9" s="26">
        <f t="shared" si="3"/>
        <v>0</v>
      </c>
    </row>
    <row r="10" spans="1:12">
      <c r="A10" s="75">
        <v>8</v>
      </c>
      <c r="B10" s="89" t="s">
        <v>99</v>
      </c>
      <c r="C10" s="26">
        <v>23435</v>
      </c>
      <c r="D10" s="26">
        <v>23339</v>
      </c>
      <c r="E10" s="26">
        <v>23368</v>
      </c>
      <c r="F10" s="26"/>
      <c r="G10" s="26"/>
      <c r="H10" s="26"/>
      <c r="I10" s="90">
        <f t="shared" si="0"/>
        <v>-2.8589716236398551E-3</v>
      </c>
      <c r="J10" s="26">
        <f t="shared" si="1"/>
        <v>-67</v>
      </c>
      <c r="K10" s="26">
        <f t="shared" si="2"/>
        <v>29</v>
      </c>
      <c r="L10" s="26">
        <f t="shared" si="3"/>
        <v>0</v>
      </c>
    </row>
    <row r="11" spans="1:12">
      <c r="A11" s="75">
        <v>9</v>
      </c>
      <c r="B11" s="89" t="s">
        <v>100</v>
      </c>
      <c r="C11" s="26">
        <v>150579</v>
      </c>
      <c r="D11" s="26">
        <v>135112</v>
      </c>
      <c r="E11" s="26">
        <v>137906</v>
      </c>
      <c r="F11" s="26"/>
      <c r="G11" s="26"/>
      <c r="H11" s="26"/>
      <c r="I11" s="90">
        <f t="shared" si="0"/>
        <v>-8.4161802110520059E-2</v>
      </c>
      <c r="J11" s="26">
        <f t="shared" si="1"/>
        <v>-12673</v>
      </c>
      <c r="K11" s="26">
        <f t="shared" si="2"/>
        <v>2794</v>
      </c>
      <c r="L11" s="26">
        <f t="shared" si="3"/>
        <v>0</v>
      </c>
    </row>
    <row r="12" spans="1:12">
      <c r="A12" s="75">
        <v>10</v>
      </c>
      <c r="B12" s="89" t="s">
        <v>101</v>
      </c>
      <c r="C12" s="26">
        <v>159436</v>
      </c>
      <c r="D12" s="26">
        <v>151215</v>
      </c>
      <c r="E12" s="26">
        <v>152231</v>
      </c>
      <c r="F12" s="26"/>
      <c r="G12" s="26"/>
      <c r="H12" s="26"/>
      <c r="I12" s="90">
        <f t="shared" si="0"/>
        <v>-4.5190546677036557E-2</v>
      </c>
      <c r="J12" s="26">
        <f t="shared" si="1"/>
        <v>-7205</v>
      </c>
      <c r="K12" s="26">
        <f t="shared" si="2"/>
        <v>1016</v>
      </c>
      <c r="L12" s="26">
        <f t="shared" si="3"/>
        <v>0</v>
      </c>
    </row>
    <row r="13" spans="1:12">
      <c r="A13" s="75">
        <v>11</v>
      </c>
      <c r="B13" s="89" t="s">
        <v>102</v>
      </c>
      <c r="C13" s="26">
        <v>31946</v>
      </c>
      <c r="D13" s="26">
        <v>29291</v>
      </c>
      <c r="E13" s="26">
        <v>29026</v>
      </c>
      <c r="F13" s="26"/>
      <c r="G13" s="26"/>
      <c r="H13" s="26"/>
      <c r="I13" s="90">
        <f t="shared" si="0"/>
        <v>-9.1404244662868589E-2</v>
      </c>
      <c r="J13" s="26">
        <f t="shared" si="1"/>
        <v>-2920</v>
      </c>
      <c r="K13" s="26">
        <f t="shared" si="2"/>
        <v>-265</v>
      </c>
      <c r="L13" s="26">
        <f t="shared" si="3"/>
        <v>0</v>
      </c>
    </row>
    <row r="14" spans="1:12">
      <c r="A14" s="75">
        <v>12</v>
      </c>
      <c r="B14" s="89" t="s">
        <v>103</v>
      </c>
      <c r="C14" s="26">
        <v>22445</v>
      </c>
      <c r="D14" s="26">
        <v>22508</v>
      </c>
      <c r="E14" s="26">
        <v>23273</v>
      </c>
      <c r="F14" s="26"/>
      <c r="G14" s="26"/>
      <c r="H14" s="26"/>
      <c r="I14" s="90">
        <f t="shared" si="0"/>
        <v>3.6890175985742929E-2</v>
      </c>
      <c r="J14" s="26">
        <f t="shared" si="1"/>
        <v>828</v>
      </c>
      <c r="K14" s="26">
        <f t="shared" si="2"/>
        <v>765</v>
      </c>
      <c r="L14" s="26">
        <f t="shared" si="3"/>
        <v>0</v>
      </c>
    </row>
    <row r="15" spans="1:12">
      <c r="A15" s="75">
        <v>13</v>
      </c>
      <c r="B15" s="89" t="s">
        <v>104</v>
      </c>
      <c r="C15" s="26">
        <v>24800</v>
      </c>
      <c r="D15" s="26">
        <v>22113</v>
      </c>
      <c r="E15" s="26">
        <v>23629</v>
      </c>
      <c r="F15" s="26"/>
      <c r="G15" s="26"/>
      <c r="H15" s="26"/>
      <c r="I15" s="90">
        <f t="shared" si="0"/>
        <v>-4.7217741935483871E-2</v>
      </c>
      <c r="J15" s="26">
        <f t="shared" si="1"/>
        <v>-1171</v>
      </c>
      <c r="K15" s="26">
        <f t="shared" si="2"/>
        <v>1516</v>
      </c>
      <c r="L15" s="26">
        <f t="shared" si="3"/>
        <v>0</v>
      </c>
    </row>
    <row r="16" spans="1:12">
      <c r="A16" s="75">
        <v>14</v>
      </c>
      <c r="B16" s="89" t="s">
        <v>105</v>
      </c>
      <c r="C16" s="26">
        <v>48622</v>
      </c>
      <c r="D16" s="26">
        <v>45172</v>
      </c>
      <c r="E16" s="26">
        <v>45375</v>
      </c>
      <c r="F16" s="26"/>
      <c r="G16" s="26"/>
      <c r="H16" s="26"/>
      <c r="I16" s="90">
        <f t="shared" si="0"/>
        <v>-6.6780469746205426E-2</v>
      </c>
      <c r="J16" s="26">
        <f t="shared" si="1"/>
        <v>-3247</v>
      </c>
      <c r="K16" s="26">
        <f t="shared" si="2"/>
        <v>203</v>
      </c>
      <c r="L16" s="26">
        <f t="shared" si="3"/>
        <v>0</v>
      </c>
    </row>
    <row r="17" spans="1:12">
      <c r="A17" s="75">
        <v>15</v>
      </c>
      <c r="B17" s="89" t="s">
        <v>106</v>
      </c>
      <c r="C17" s="26">
        <v>35690</v>
      </c>
      <c r="D17" s="26">
        <v>32068</v>
      </c>
      <c r="E17" s="26">
        <v>32356</v>
      </c>
      <c r="F17" s="26"/>
      <c r="G17" s="26"/>
      <c r="H17" s="26"/>
      <c r="I17" s="90">
        <f t="shared" si="0"/>
        <v>-9.3415522555337624E-2</v>
      </c>
      <c r="J17" s="26">
        <f t="shared" si="1"/>
        <v>-3334</v>
      </c>
      <c r="K17" s="26">
        <f t="shared" si="2"/>
        <v>288</v>
      </c>
      <c r="L17" s="26">
        <f t="shared" si="3"/>
        <v>0</v>
      </c>
    </row>
    <row r="18" spans="1:12">
      <c r="A18" s="75">
        <v>16</v>
      </c>
      <c r="B18" s="89" t="s">
        <v>107</v>
      </c>
      <c r="C18" s="26">
        <v>528682</v>
      </c>
      <c r="D18" s="26">
        <v>502111</v>
      </c>
      <c r="E18" s="26">
        <v>500625</v>
      </c>
      <c r="F18" s="26"/>
      <c r="G18" s="26"/>
      <c r="H18" s="26"/>
      <c r="I18" s="90">
        <f t="shared" si="0"/>
        <v>-5.3069709201372467E-2</v>
      </c>
      <c r="J18" s="26">
        <f t="shared" si="1"/>
        <v>-28057</v>
      </c>
      <c r="K18" s="26">
        <f t="shared" si="2"/>
        <v>-1486</v>
      </c>
      <c r="L18" s="26">
        <f t="shared" si="3"/>
        <v>0</v>
      </c>
    </row>
    <row r="19" spans="1:12">
      <c r="A19" s="75">
        <v>17</v>
      </c>
      <c r="B19" s="89" t="s">
        <v>108</v>
      </c>
      <c r="C19" s="26">
        <v>73487</v>
      </c>
      <c r="D19" s="26">
        <v>67570</v>
      </c>
      <c r="E19" s="26">
        <v>68682</v>
      </c>
      <c r="F19" s="26"/>
      <c r="G19" s="26"/>
      <c r="H19" s="26"/>
      <c r="I19" s="90">
        <f t="shared" si="0"/>
        <v>-6.5385714480112128E-2</v>
      </c>
      <c r="J19" s="26">
        <f t="shared" si="1"/>
        <v>-4805</v>
      </c>
      <c r="K19" s="26">
        <f t="shared" si="2"/>
        <v>1112</v>
      </c>
      <c r="L19" s="26">
        <f t="shared" si="3"/>
        <v>0</v>
      </c>
    </row>
    <row r="20" spans="1:12">
      <c r="A20" s="75">
        <v>18</v>
      </c>
      <c r="B20" s="89" t="s">
        <v>109</v>
      </c>
      <c r="C20" s="26">
        <v>20380</v>
      </c>
      <c r="D20" s="26">
        <v>18890</v>
      </c>
      <c r="E20" s="26">
        <v>19010</v>
      </c>
      <c r="F20" s="26"/>
      <c r="G20" s="26"/>
      <c r="H20" s="26"/>
      <c r="I20" s="90">
        <f t="shared" si="0"/>
        <v>-6.7222767419038279E-2</v>
      </c>
      <c r="J20" s="26">
        <f t="shared" si="1"/>
        <v>-1370</v>
      </c>
      <c r="K20" s="26">
        <f t="shared" si="2"/>
        <v>120</v>
      </c>
      <c r="L20" s="26">
        <f t="shared" si="3"/>
        <v>0</v>
      </c>
    </row>
    <row r="21" spans="1:12">
      <c r="A21" s="75">
        <v>19</v>
      </c>
      <c r="B21" s="89" t="s">
        <v>110</v>
      </c>
      <c r="C21" s="26">
        <v>55466</v>
      </c>
      <c r="D21" s="26">
        <v>50893</v>
      </c>
      <c r="E21" s="26">
        <v>51382</v>
      </c>
      <c r="F21" s="26"/>
      <c r="G21" s="26"/>
      <c r="H21" s="26"/>
      <c r="I21" s="90">
        <f t="shared" si="0"/>
        <v>-7.3630692676594667E-2</v>
      </c>
      <c r="J21" s="26">
        <f t="shared" si="1"/>
        <v>-4084</v>
      </c>
      <c r="K21" s="26">
        <f t="shared" si="2"/>
        <v>489</v>
      </c>
      <c r="L21" s="26">
        <f t="shared" si="3"/>
        <v>0</v>
      </c>
    </row>
    <row r="22" spans="1:12">
      <c r="A22" s="75">
        <v>20</v>
      </c>
      <c r="B22" s="89" t="s">
        <v>111</v>
      </c>
      <c r="C22" s="26">
        <v>170979</v>
      </c>
      <c r="D22" s="26">
        <v>156577</v>
      </c>
      <c r="E22" s="26">
        <v>156652</v>
      </c>
      <c r="F22" s="26"/>
      <c r="G22" s="26"/>
      <c r="H22" s="26"/>
      <c r="I22" s="90">
        <f t="shared" si="0"/>
        <v>-8.3793916211932454E-2</v>
      </c>
      <c r="J22" s="26">
        <f t="shared" si="1"/>
        <v>-14327</v>
      </c>
      <c r="K22" s="26">
        <f t="shared" si="2"/>
        <v>75</v>
      </c>
      <c r="L22" s="26">
        <f t="shared" si="3"/>
        <v>0</v>
      </c>
    </row>
    <row r="23" spans="1:12">
      <c r="A23" s="75">
        <v>21</v>
      </c>
      <c r="B23" s="89" t="s">
        <v>112</v>
      </c>
      <c r="C23" s="26">
        <v>127982</v>
      </c>
      <c r="D23" s="26">
        <v>125193</v>
      </c>
      <c r="E23" s="26">
        <v>125915</v>
      </c>
      <c r="F23" s="26"/>
      <c r="G23" s="26"/>
      <c r="H23" s="26"/>
      <c r="I23" s="90">
        <f t="shared" si="0"/>
        <v>-1.615070869341001E-2</v>
      </c>
      <c r="J23" s="26">
        <f t="shared" si="1"/>
        <v>-2067</v>
      </c>
      <c r="K23" s="26">
        <f t="shared" si="2"/>
        <v>722</v>
      </c>
      <c r="L23" s="26">
        <f t="shared" si="3"/>
        <v>0</v>
      </c>
    </row>
    <row r="24" spans="1:12">
      <c r="A24" s="75">
        <v>22</v>
      </c>
      <c r="B24" s="89" t="s">
        <v>113</v>
      </c>
      <c r="C24" s="26">
        <v>52625</v>
      </c>
      <c r="D24" s="26">
        <v>51047</v>
      </c>
      <c r="E24" s="26">
        <v>50982</v>
      </c>
      <c r="F24" s="26"/>
      <c r="G24" s="26"/>
      <c r="H24" s="26"/>
      <c r="I24" s="90">
        <f t="shared" si="0"/>
        <v>-3.1220902612826604E-2</v>
      </c>
      <c r="J24" s="26">
        <f t="shared" si="1"/>
        <v>-1643</v>
      </c>
      <c r="K24" s="26">
        <f t="shared" si="2"/>
        <v>-65</v>
      </c>
      <c r="L24" s="26">
        <f t="shared" si="3"/>
        <v>0</v>
      </c>
    </row>
    <row r="25" spans="1:12">
      <c r="A25" s="75">
        <v>23</v>
      </c>
      <c r="B25" s="89" t="s">
        <v>114</v>
      </c>
      <c r="C25" s="26">
        <v>59812</v>
      </c>
      <c r="D25" s="26">
        <v>57513</v>
      </c>
      <c r="E25" s="26">
        <v>58289</v>
      </c>
      <c r="F25" s="26"/>
      <c r="G25" s="26"/>
      <c r="H25" s="26"/>
      <c r="I25" s="90">
        <f t="shared" si="0"/>
        <v>-2.5463117769009565E-2</v>
      </c>
      <c r="J25" s="26">
        <f t="shared" si="1"/>
        <v>-1523</v>
      </c>
      <c r="K25" s="26">
        <f t="shared" si="2"/>
        <v>776</v>
      </c>
      <c r="L25" s="26">
        <f t="shared" si="3"/>
        <v>0</v>
      </c>
    </row>
    <row r="26" spans="1:12">
      <c r="A26" s="75">
        <v>24</v>
      </c>
      <c r="B26" s="89" t="s">
        <v>115</v>
      </c>
      <c r="C26" s="26">
        <v>28994</v>
      </c>
      <c r="D26" s="26">
        <v>25775</v>
      </c>
      <c r="E26" s="26">
        <v>27260</v>
      </c>
      <c r="F26" s="26"/>
      <c r="G26" s="26"/>
      <c r="H26" s="26"/>
      <c r="I26" s="90">
        <f t="shared" si="0"/>
        <v>-5.9805476995240393E-2</v>
      </c>
      <c r="J26" s="26">
        <f t="shared" si="1"/>
        <v>-1734</v>
      </c>
      <c r="K26" s="26">
        <f t="shared" si="2"/>
        <v>1485</v>
      </c>
      <c r="L26" s="26">
        <f t="shared" si="3"/>
        <v>0</v>
      </c>
    </row>
    <row r="27" spans="1:12">
      <c r="A27" s="75">
        <v>25</v>
      </c>
      <c r="B27" s="89" t="s">
        <v>116</v>
      </c>
      <c r="C27" s="26">
        <v>76170</v>
      </c>
      <c r="D27" s="26">
        <v>68459</v>
      </c>
      <c r="E27" s="26">
        <v>69702</v>
      </c>
      <c r="F27" s="26"/>
      <c r="G27" s="26"/>
      <c r="H27" s="26"/>
      <c r="I27" s="90">
        <f t="shared" si="0"/>
        <v>-8.4915320992516738E-2</v>
      </c>
      <c r="J27" s="26">
        <f t="shared" si="1"/>
        <v>-6468</v>
      </c>
      <c r="K27" s="26">
        <f t="shared" si="2"/>
        <v>1243</v>
      </c>
      <c r="L27" s="26">
        <f t="shared" si="3"/>
        <v>0</v>
      </c>
    </row>
    <row r="28" spans="1:12">
      <c r="A28" s="75">
        <v>26</v>
      </c>
      <c r="B28" s="89" t="s">
        <v>117</v>
      </c>
      <c r="C28" s="26">
        <v>120679</v>
      </c>
      <c r="D28" s="26">
        <v>117287</v>
      </c>
      <c r="E28" s="26">
        <v>117228</v>
      </c>
      <c r="F28" s="26"/>
      <c r="G28" s="26"/>
      <c r="H28" s="26"/>
      <c r="I28" s="90">
        <f t="shared" si="0"/>
        <v>-2.8596524664606104E-2</v>
      </c>
      <c r="J28" s="26">
        <f t="shared" si="1"/>
        <v>-3451</v>
      </c>
      <c r="K28" s="26">
        <f t="shared" si="2"/>
        <v>-59</v>
      </c>
      <c r="L28" s="26">
        <f t="shared" si="3"/>
        <v>0</v>
      </c>
    </row>
    <row r="29" spans="1:12">
      <c r="A29" s="75">
        <v>27</v>
      </c>
      <c r="B29" s="89" t="s">
        <v>118</v>
      </c>
      <c r="C29" s="26">
        <v>223454</v>
      </c>
      <c r="D29" s="26">
        <v>217950</v>
      </c>
      <c r="E29" s="26">
        <v>217058</v>
      </c>
      <c r="F29" s="26"/>
      <c r="G29" s="26"/>
      <c r="H29" s="26"/>
      <c r="I29" s="90">
        <f t="shared" si="0"/>
        <v>-2.8623340821824626E-2</v>
      </c>
      <c r="J29" s="26">
        <f t="shared" si="1"/>
        <v>-6396</v>
      </c>
      <c r="K29" s="26">
        <f t="shared" si="2"/>
        <v>-892</v>
      </c>
      <c r="L29" s="26">
        <f t="shared" si="3"/>
        <v>0</v>
      </c>
    </row>
    <row r="30" spans="1:12">
      <c r="A30" s="75">
        <v>28</v>
      </c>
      <c r="B30" s="89" t="s">
        <v>119</v>
      </c>
      <c r="C30" s="26">
        <v>50634</v>
      </c>
      <c r="D30" s="26">
        <v>47302</v>
      </c>
      <c r="E30" s="26">
        <v>47686</v>
      </c>
      <c r="F30" s="26"/>
      <c r="G30" s="26"/>
      <c r="H30" s="26"/>
      <c r="I30" s="90">
        <f t="shared" si="0"/>
        <v>-5.8221748232413002E-2</v>
      </c>
      <c r="J30" s="26">
        <f t="shared" si="1"/>
        <v>-2948</v>
      </c>
      <c r="K30" s="26">
        <f t="shared" si="2"/>
        <v>384</v>
      </c>
      <c r="L30" s="26">
        <f t="shared" si="3"/>
        <v>0</v>
      </c>
    </row>
    <row r="31" spans="1:12">
      <c r="A31" s="75">
        <v>29</v>
      </c>
      <c r="B31" s="89" t="s">
        <v>120</v>
      </c>
      <c r="C31" s="26">
        <v>15233</v>
      </c>
      <c r="D31" s="26">
        <v>15136</v>
      </c>
      <c r="E31" s="26">
        <v>15544</v>
      </c>
      <c r="F31" s="26"/>
      <c r="G31" s="26"/>
      <c r="H31" s="26"/>
      <c r="I31" s="90">
        <f t="shared" si="0"/>
        <v>2.0416201667432549E-2</v>
      </c>
      <c r="J31" s="26">
        <f t="shared" si="1"/>
        <v>311</v>
      </c>
      <c r="K31" s="26">
        <f t="shared" si="2"/>
        <v>408</v>
      </c>
      <c r="L31" s="26">
        <f t="shared" si="3"/>
        <v>0</v>
      </c>
    </row>
    <row r="32" spans="1:12">
      <c r="A32" s="75">
        <v>30</v>
      </c>
      <c r="B32" s="89" t="s">
        <v>121</v>
      </c>
      <c r="C32" s="26">
        <v>14383</v>
      </c>
      <c r="D32" s="26">
        <v>11775</v>
      </c>
      <c r="E32" s="26">
        <v>12929</v>
      </c>
      <c r="F32" s="26"/>
      <c r="G32" s="26"/>
      <c r="H32" s="26"/>
      <c r="I32" s="90">
        <f t="shared" si="0"/>
        <v>-0.10109156643259404</v>
      </c>
      <c r="J32" s="26">
        <f t="shared" si="1"/>
        <v>-1454</v>
      </c>
      <c r="K32" s="26">
        <f t="shared" si="2"/>
        <v>1154</v>
      </c>
      <c r="L32" s="26">
        <f t="shared" si="3"/>
        <v>0</v>
      </c>
    </row>
    <row r="33" spans="1:12">
      <c r="A33" s="75">
        <v>31</v>
      </c>
      <c r="B33" s="89" t="s">
        <v>122</v>
      </c>
      <c r="C33" s="26">
        <v>137923</v>
      </c>
      <c r="D33" s="26">
        <v>136747</v>
      </c>
      <c r="E33" s="26">
        <v>135742</v>
      </c>
      <c r="F33" s="26"/>
      <c r="G33" s="26"/>
      <c r="H33" s="26"/>
      <c r="I33" s="90">
        <f t="shared" si="0"/>
        <v>-1.5813171117217577E-2</v>
      </c>
      <c r="J33" s="26">
        <f t="shared" si="1"/>
        <v>-2181</v>
      </c>
      <c r="K33" s="26">
        <f t="shared" si="2"/>
        <v>-1005</v>
      </c>
      <c r="L33" s="26">
        <f t="shared" si="3"/>
        <v>0</v>
      </c>
    </row>
    <row r="34" spans="1:12">
      <c r="A34" s="75">
        <v>32</v>
      </c>
      <c r="B34" s="89" t="s">
        <v>123</v>
      </c>
      <c r="C34" s="26">
        <v>52645</v>
      </c>
      <c r="D34" s="26">
        <v>48834</v>
      </c>
      <c r="E34" s="26">
        <v>49696</v>
      </c>
      <c r="F34" s="26"/>
      <c r="G34" s="26"/>
      <c r="H34" s="26"/>
      <c r="I34" s="90">
        <f t="shared" si="0"/>
        <v>-5.6016715737486941E-2</v>
      </c>
      <c r="J34" s="26">
        <f t="shared" si="1"/>
        <v>-2949</v>
      </c>
      <c r="K34" s="26">
        <f t="shared" si="2"/>
        <v>862</v>
      </c>
      <c r="L34" s="26">
        <f t="shared" si="3"/>
        <v>0</v>
      </c>
    </row>
    <row r="35" spans="1:12">
      <c r="A35" s="75">
        <v>33</v>
      </c>
      <c r="B35" s="89" t="s">
        <v>124</v>
      </c>
      <c r="C35" s="26">
        <v>226743</v>
      </c>
      <c r="D35" s="26">
        <v>210489</v>
      </c>
      <c r="E35" s="26">
        <v>211356</v>
      </c>
      <c r="F35" s="26"/>
      <c r="G35" s="26"/>
      <c r="H35" s="26"/>
      <c r="I35" s="90">
        <f t="shared" si="0"/>
        <v>-6.786097034969106E-2</v>
      </c>
      <c r="J35" s="26">
        <f t="shared" si="1"/>
        <v>-15387</v>
      </c>
      <c r="K35" s="26">
        <f t="shared" si="2"/>
        <v>867</v>
      </c>
      <c r="L35" s="26">
        <f t="shared" si="3"/>
        <v>0</v>
      </c>
    </row>
    <row r="36" spans="1:12">
      <c r="A36" s="75">
        <v>34</v>
      </c>
      <c r="B36" s="89" t="s">
        <v>125</v>
      </c>
      <c r="C36" s="26">
        <v>3336914</v>
      </c>
      <c r="D36" s="26">
        <v>3198697</v>
      </c>
      <c r="E36" s="26">
        <v>3184803</v>
      </c>
      <c r="F36" s="26"/>
      <c r="G36" s="26"/>
      <c r="H36" s="26"/>
      <c r="I36" s="90">
        <f t="shared" si="0"/>
        <v>-4.55843333091593E-2</v>
      </c>
      <c r="J36" s="26">
        <f t="shared" si="1"/>
        <v>-152111</v>
      </c>
      <c r="K36" s="26">
        <f t="shared" si="2"/>
        <v>-13894</v>
      </c>
      <c r="L36" s="26">
        <f t="shared" si="3"/>
        <v>0</v>
      </c>
    </row>
    <row r="37" spans="1:12">
      <c r="A37" s="75">
        <v>35</v>
      </c>
      <c r="B37" s="89" t="s">
        <v>126</v>
      </c>
      <c r="C37" s="26">
        <v>772855</v>
      </c>
      <c r="D37" s="26">
        <v>728950</v>
      </c>
      <c r="E37" s="26">
        <v>734939</v>
      </c>
      <c r="F37" s="26"/>
      <c r="G37" s="26"/>
      <c r="H37" s="26"/>
      <c r="I37" s="90">
        <f t="shared" si="0"/>
        <v>-4.9059655433425414E-2</v>
      </c>
      <c r="J37" s="26">
        <f t="shared" si="1"/>
        <v>-37916</v>
      </c>
      <c r="K37" s="26">
        <f t="shared" si="2"/>
        <v>5989</v>
      </c>
      <c r="L37" s="26">
        <f t="shared" si="3"/>
        <v>0</v>
      </c>
    </row>
    <row r="38" spans="1:12">
      <c r="A38" s="75">
        <v>36</v>
      </c>
      <c r="B38" s="89" t="s">
        <v>127</v>
      </c>
      <c r="C38" s="26">
        <v>25825</v>
      </c>
      <c r="D38" s="26">
        <v>22519</v>
      </c>
      <c r="E38" s="26">
        <v>23222</v>
      </c>
      <c r="F38" s="26"/>
      <c r="G38" s="26"/>
      <c r="H38" s="26"/>
      <c r="I38" s="90">
        <f t="shared" si="0"/>
        <v>-0.10079380445304938</v>
      </c>
      <c r="J38" s="26">
        <f t="shared" si="1"/>
        <v>-2603</v>
      </c>
      <c r="K38" s="26">
        <f t="shared" si="2"/>
        <v>703</v>
      </c>
      <c r="L38" s="26">
        <f t="shared" si="3"/>
        <v>0</v>
      </c>
    </row>
    <row r="39" spans="1:12">
      <c r="A39" s="75">
        <v>37</v>
      </c>
      <c r="B39" s="89" t="s">
        <v>128</v>
      </c>
      <c r="C39" s="26">
        <v>48346</v>
      </c>
      <c r="D39" s="26">
        <v>43778</v>
      </c>
      <c r="E39" s="26">
        <v>44576</v>
      </c>
      <c r="F39" s="26"/>
      <c r="G39" s="26"/>
      <c r="H39" s="26"/>
      <c r="I39" s="90">
        <f t="shared" si="0"/>
        <v>-7.7979563976337235E-2</v>
      </c>
      <c r="J39" s="26">
        <f t="shared" si="1"/>
        <v>-3770</v>
      </c>
      <c r="K39" s="26">
        <f t="shared" si="2"/>
        <v>798</v>
      </c>
      <c r="L39" s="26">
        <f t="shared" si="3"/>
        <v>0</v>
      </c>
    </row>
    <row r="40" spans="1:12">
      <c r="A40" s="75">
        <v>38</v>
      </c>
      <c r="B40" s="89" t="s">
        <v>129</v>
      </c>
      <c r="C40" s="26">
        <v>182634</v>
      </c>
      <c r="D40" s="26">
        <v>171038</v>
      </c>
      <c r="E40" s="26">
        <v>171814</v>
      </c>
      <c r="F40" s="26"/>
      <c r="G40" s="26"/>
      <c r="H40" s="26"/>
      <c r="I40" s="90">
        <f t="shared" si="0"/>
        <v>-5.9244171402915123E-2</v>
      </c>
      <c r="J40" s="26">
        <f t="shared" si="1"/>
        <v>-10820</v>
      </c>
      <c r="K40" s="26">
        <f t="shared" si="2"/>
        <v>776</v>
      </c>
      <c r="L40" s="26">
        <f t="shared" si="3"/>
        <v>0</v>
      </c>
    </row>
    <row r="41" spans="1:12">
      <c r="A41" s="75">
        <v>39</v>
      </c>
      <c r="B41" s="89" t="s">
        <v>130</v>
      </c>
      <c r="C41" s="26">
        <v>52293</v>
      </c>
      <c r="D41" s="26">
        <v>49438</v>
      </c>
      <c r="E41" s="26">
        <v>49166</v>
      </c>
      <c r="F41" s="26"/>
      <c r="G41" s="26"/>
      <c r="H41" s="26"/>
      <c r="I41" s="90">
        <f t="shared" si="0"/>
        <v>-5.9797678465569007E-2</v>
      </c>
      <c r="J41" s="26">
        <f t="shared" si="1"/>
        <v>-3127</v>
      </c>
      <c r="K41" s="26">
        <f t="shared" si="2"/>
        <v>-272</v>
      </c>
      <c r="L41" s="26">
        <f t="shared" si="3"/>
        <v>0</v>
      </c>
    </row>
    <row r="42" spans="1:12">
      <c r="A42" s="75">
        <v>40</v>
      </c>
      <c r="B42" s="89" t="s">
        <v>131</v>
      </c>
      <c r="C42" s="26">
        <v>21464</v>
      </c>
      <c r="D42" s="26">
        <v>20046</v>
      </c>
      <c r="E42" s="26">
        <v>19665</v>
      </c>
      <c r="F42" s="26"/>
      <c r="G42" s="26"/>
      <c r="H42" s="26"/>
      <c r="I42" s="90">
        <f t="shared" si="0"/>
        <v>-8.3814759597465524E-2</v>
      </c>
      <c r="J42" s="26">
        <f t="shared" si="1"/>
        <v>-1799</v>
      </c>
      <c r="K42" s="26">
        <f t="shared" si="2"/>
        <v>-381</v>
      </c>
      <c r="L42" s="26">
        <f t="shared" si="3"/>
        <v>0</v>
      </c>
    </row>
    <row r="43" spans="1:12">
      <c r="A43" s="75">
        <v>41</v>
      </c>
      <c r="B43" s="89" t="s">
        <v>132</v>
      </c>
      <c r="C43" s="26">
        <v>368589</v>
      </c>
      <c r="D43" s="26">
        <v>349641</v>
      </c>
      <c r="E43" s="26">
        <v>348424</v>
      </c>
      <c r="F43" s="26"/>
      <c r="G43" s="26"/>
      <c r="H43" s="26"/>
      <c r="I43" s="90">
        <f t="shared" si="0"/>
        <v>-5.4708632107849119E-2</v>
      </c>
      <c r="J43" s="26">
        <f t="shared" si="1"/>
        <v>-20165</v>
      </c>
      <c r="K43" s="26">
        <f t="shared" si="2"/>
        <v>-1217</v>
      </c>
      <c r="L43" s="26">
        <f t="shared" si="3"/>
        <v>0</v>
      </c>
    </row>
    <row r="44" spans="1:12">
      <c r="A44" s="75">
        <v>42</v>
      </c>
      <c r="B44" s="89" t="s">
        <v>133</v>
      </c>
      <c r="C44" s="26">
        <v>273078</v>
      </c>
      <c r="D44" s="26">
        <v>252807</v>
      </c>
      <c r="E44" s="26">
        <v>252143</v>
      </c>
      <c r="F44" s="26"/>
      <c r="G44" s="26"/>
      <c r="H44" s="26"/>
      <c r="I44" s="90">
        <f t="shared" si="0"/>
        <v>-7.6663077948424987E-2</v>
      </c>
      <c r="J44" s="26">
        <f t="shared" si="1"/>
        <v>-20935</v>
      </c>
      <c r="K44" s="26">
        <f t="shared" si="2"/>
        <v>-664</v>
      </c>
      <c r="L44" s="26">
        <f t="shared" si="3"/>
        <v>0</v>
      </c>
    </row>
    <row r="45" spans="1:12">
      <c r="A45" s="75">
        <v>43</v>
      </c>
      <c r="B45" s="89" t="s">
        <v>134</v>
      </c>
      <c r="C45" s="26">
        <v>64883</v>
      </c>
      <c r="D45" s="26">
        <v>61764</v>
      </c>
      <c r="E45" s="26">
        <v>62220</v>
      </c>
      <c r="F45" s="26"/>
      <c r="G45" s="26"/>
      <c r="H45" s="26"/>
      <c r="I45" s="90">
        <f t="shared" si="0"/>
        <v>-4.1043108364286485E-2</v>
      </c>
      <c r="J45" s="26">
        <f t="shared" si="1"/>
        <v>-2663</v>
      </c>
      <c r="K45" s="26">
        <f t="shared" si="2"/>
        <v>456</v>
      </c>
      <c r="L45" s="26">
        <f t="shared" si="3"/>
        <v>0</v>
      </c>
    </row>
    <row r="46" spans="1:12">
      <c r="A46" s="75">
        <v>44</v>
      </c>
      <c r="B46" s="89" t="s">
        <v>135</v>
      </c>
      <c r="C46" s="26">
        <v>80837</v>
      </c>
      <c r="D46" s="26">
        <v>75906</v>
      </c>
      <c r="E46" s="26">
        <v>76556</v>
      </c>
      <c r="F46" s="26"/>
      <c r="G46" s="26"/>
      <c r="H46" s="26"/>
      <c r="I46" s="90">
        <f t="shared" si="0"/>
        <v>-5.2958422504546188E-2</v>
      </c>
      <c r="J46" s="26">
        <f t="shared" si="1"/>
        <v>-4281</v>
      </c>
      <c r="K46" s="26">
        <f t="shared" si="2"/>
        <v>650</v>
      </c>
      <c r="L46" s="26">
        <f t="shared" si="3"/>
        <v>0</v>
      </c>
    </row>
    <row r="47" spans="1:12">
      <c r="A47" s="75">
        <v>45</v>
      </c>
      <c r="B47" s="89" t="s">
        <v>136</v>
      </c>
      <c r="C47" s="26">
        <v>182899</v>
      </c>
      <c r="D47" s="26">
        <v>167643</v>
      </c>
      <c r="E47" s="26">
        <v>167091</v>
      </c>
      <c r="F47" s="26"/>
      <c r="G47" s="26"/>
      <c r="H47" s="26"/>
      <c r="I47" s="90">
        <f t="shared" si="0"/>
        <v>-8.6430215583464101E-2</v>
      </c>
      <c r="J47" s="26">
        <f t="shared" si="1"/>
        <v>-15808</v>
      </c>
      <c r="K47" s="26">
        <f t="shared" si="2"/>
        <v>-552</v>
      </c>
      <c r="L47" s="26">
        <f t="shared" si="3"/>
        <v>0</v>
      </c>
    </row>
    <row r="48" spans="1:12">
      <c r="A48" s="75">
        <v>46</v>
      </c>
      <c r="B48" s="89" t="s">
        <v>137</v>
      </c>
      <c r="C48" s="26">
        <v>110030</v>
      </c>
      <c r="D48" s="26">
        <v>104134</v>
      </c>
      <c r="E48" s="26">
        <v>103691</v>
      </c>
      <c r="F48" s="26"/>
      <c r="G48" s="26"/>
      <c r="H48" s="26"/>
      <c r="I48" s="90">
        <f t="shared" si="0"/>
        <v>-5.7611560483504499E-2</v>
      </c>
      <c r="J48" s="26">
        <f t="shared" si="1"/>
        <v>-6339</v>
      </c>
      <c r="K48" s="26">
        <f t="shared" si="2"/>
        <v>-443</v>
      </c>
      <c r="L48" s="26">
        <f t="shared" si="3"/>
        <v>0</v>
      </c>
    </row>
    <row r="49" spans="1:12">
      <c r="A49" s="75">
        <v>47</v>
      </c>
      <c r="B49" s="89" t="s">
        <v>138</v>
      </c>
      <c r="C49" s="26">
        <v>59518</v>
      </c>
      <c r="D49" s="26">
        <v>64391</v>
      </c>
      <c r="E49" s="26">
        <v>64899</v>
      </c>
      <c r="F49" s="26"/>
      <c r="G49" s="26"/>
      <c r="H49" s="26"/>
      <c r="I49" s="90">
        <f t="shared" si="0"/>
        <v>9.0409623979300385E-2</v>
      </c>
      <c r="J49" s="26">
        <f t="shared" si="1"/>
        <v>5381</v>
      </c>
      <c r="K49" s="26">
        <f t="shared" si="2"/>
        <v>508</v>
      </c>
      <c r="L49" s="26">
        <f t="shared" si="3"/>
        <v>0</v>
      </c>
    </row>
    <row r="50" spans="1:12">
      <c r="A50" s="75">
        <v>48</v>
      </c>
      <c r="B50" s="89" t="s">
        <v>139</v>
      </c>
      <c r="C50" s="26">
        <v>201457</v>
      </c>
      <c r="D50" s="26">
        <v>187509</v>
      </c>
      <c r="E50" s="26">
        <v>206285</v>
      </c>
      <c r="F50" s="26"/>
      <c r="G50" s="26"/>
      <c r="H50" s="26"/>
      <c r="I50" s="90">
        <f t="shared" si="0"/>
        <v>2.3965411973771077E-2</v>
      </c>
      <c r="J50" s="26">
        <f t="shared" si="1"/>
        <v>4828</v>
      </c>
      <c r="K50" s="26">
        <f t="shared" si="2"/>
        <v>18776</v>
      </c>
      <c r="L50" s="26">
        <f t="shared" si="3"/>
        <v>0</v>
      </c>
    </row>
    <row r="51" spans="1:12">
      <c r="A51" s="75">
        <v>49</v>
      </c>
      <c r="B51" s="89" t="s">
        <v>140</v>
      </c>
      <c r="C51" s="26">
        <v>19668</v>
      </c>
      <c r="D51" s="26">
        <v>19911</v>
      </c>
      <c r="E51" s="26">
        <v>20776</v>
      </c>
      <c r="F51" s="26"/>
      <c r="G51" s="26"/>
      <c r="H51" s="26"/>
      <c r="I51" s="90">
        <f t="shared" si="0"/>
        <v>5.6335163717714055E-2</v>
      </c>
      <c r="J51" s="26">
        <f t="shared" si="1"/>
        <v>1108</v>
      </c>
      <c r="K51" s="26">
        <f t="shared" si="2"/>
        <v>865</v>
      </c>
      <c r="L51" s="26">
        <f t="shared" si="3"/>
        <v>0</v>
      </c>
    </row>
    <row r="52" spans="1:12">
      <c r="A52" s="75">
        <v>50</v>
      </c>
      <c r="B52" s="89" t="s">
        <v>141</v>
      </c>
      <c r="C52" s="26">
        <v>37123</v>
      </c>
      <c r="D52" s="26">
        <v>39450</v>
      </c>
      <c r="E52" s="26">
        <v>39868</v>
      </c>
      <c r="F52" s="26"/>
      <c r="G52" s="26"/>
      <c r="H52" s="26"/>
      <c r="I52" s="90">
        <f t="shared" si="0"/>
        <v>7.3943377421005846E-2</v>
      </c>
      <c r="J52" s="26">
        <f t="shared" si="1"/>
        <v>2745</v>
      </c>
      <c r="K52" s="26">
        <f t="shared" si="2"/>
        <v>418</v>
      </c>
      <c r="L52" s="26">
        <f t="shared" si="3"/>
        <v>0</v>
      </c>
    </row>
    <row r="53" spans="1:12">
      <c r="A53" s="75">
        <v>51</v>
      </c>
      <c r="B53" s="89" t="s">
        <v>142</v>
      </c>
      <c r="C53" s="26">
        <v>36029</v>
      </c>
      <c r="D53" s="26">
        <v>34172</v>
      </c>
      <c r="E53" s="26">
        <v>34133</v>
      </c>
      <c r="F53" s="26"/>
      <c r="G53" s="26"/>
      <c r="H53" s="26"/>
      <c r="I53" s="90">
        <f t="shared" si="0"/>
        <v>-5.262427488967221E-2</v>
      </c>
      <c r="J53" s="26">
        <f t="shared" si="1"/>
        <v>-1896</v>
      </c>
      <c r="K53" s="26">
        <f t="shared" si="2"/>
        <v>-39</v>
      </c>
      <c r="L53" s="26">
        <f t="shared" si="3"/>
        <v>0</v>
      </c>
    </row>
    <row r="54" spans="1:12">
      <c r="A54" s="75">
        <v>52</v>
      </c>
      <c r="B54" s="89" t="s">
        <v>143</v>
      </c>
      <c r="C54" s="26">
        <v>76551</v>
      </c>
      <c r="D54" s="26">
        <v>71722</v>
      </c>
      <c r="E54" s="26">
        <v>71508</v>
      </c>
      <c r="F54" s="26"/>
      <c r="G54" s="26"/>
      <c r="H54" s="26"/>
      <c r="I54" s="90">
        <f t="shared" si="0"/>
        <v>-6.5877650193988321E-2</v>
      </c>
      <c r="J54" s="26">
        <f t="shared" si="1"/>
        <v>-5043</v>
      </c>
      <c r="K54" s="26">
        <f t="shared" si="2"/>
        <v>-214</v>
      </c>
      <c r="L54" s="26">
        <f t="shared" si="3"/>
        <v>0</v>
      </c>
    </row>
    <row r="55" spans="1:12">
      <c r="A55" s="75">
        <v>53</v>
      </c>
      <c r="B55" s="89" t="s">
        <v>144</v>
      </c>
      <c r="C55" s="26">
        <v>47947</v>
      </c>
      <c r="D55" s="26">
        <v>45957</v>
      </c>
      <c r="E55" s="26">
        <v>49288</v>
      </c>
      <c r="F55" s="26"/>
      <c r="G55" s="26"/>
      <c r="H55" s="26"/>
      <c r="I55" s="90">
        <f t="shared" si="0"/>
        <v>2.7968381754854318E-2</v>
      </c>
      <c r="J55" s="26">
        <f t="shared" si="1"/>
        <v>1341</v>
      </c>
      <c r="K55" s="26">
        <f t="shared" si="2"/>
        <v>3331</v>
      </c>
      <c r="L55" s="26">
        <f t="shared" si="3"/>
        <v>0</v>
      </c>
    </row>
    <row r="56" spans="1:12">
      <c r="A56" s="75">
        <v>54</v>
      </c>
      <c r="B56" s="89" t="s">
        <v>145</v>
      </c>
      <c r="C56" s="26">
        <v>139875</v>
      </c>
      <c r="D56" s="26">
        <v>130145</v>
      </c>
      <c r="E56" s="26">
        <v>129407</v>
      </c>
      <c r="F56" s="26"/>
      <c r="G56" s="26"/>
      <c r="H56" s="26"/>
      <c r="I56" s="90">
        <f t="shared" si="0"/>
        <v>-7.4838248436103663E-2</v>
      </c>
      <c r="J56" s="26">
        <f t="shared" si="1"/>
        <v>-10468</v>
      </c>
      <c r="K56" s="26">
        <f t="shared" si="2"/>
        <v>-738</v>
      </c>
      <c r="L56" s="26">
        <f t="shared" si="3"/>
        <v>0</v>
      </c>
    </row>
    <row r="57" spans="1:12">
      <c r="A57" s="75">
        <v>55</v>
      </c>
      <c r="B57" s="89" t="s">
        <v>146</v>
      </c>
      <c r="C57" s="26">
        <v>154095</v>
      </c>
      <c r="D57" s="26">
        <v>142757</v>
      </c>
      <c r="E57" s="26">
        <v>144299</v>
      </c>
      <c r="F57" s="26"/>
      <c r="G57" s="26"/>
      <c r="H57" s="26"/>
      <c r="I57" s="90">
        <f t="shared" si="0"/>
        <v>-6.3571173626658886E-2</v>
      </c>
      <c r="J57" s="26">
        <f t="shared" si="1"/>
        <v>-9796</v>
      </c>
      <c r="K57" s="26">
        <f t="shared" si="2"/>
        <v>1542</v>
      </c>
      <c r="L57" s="26">
        <f t="shared" si="3"/>
        <v>0</v>
      </c>
    </row>
    <row r="58" spans="1:12">
      <c r="A58" s="75">
        <v>56</v>
      </c>
      <c r="B58" s="89" t="s">
        <v>147</v>
      </c>
      <c r="C58" s="26">
        <v>21061</v>
      </c>
      <c r="D58" s="26">
        <v>20991</v>
      </c>
      <c r="E58" s="26">
        <v>21363</v>
      </c>
      <c r="F58" s="26"/>
      <c r="G58" s="26"/>
      <c r="H58" s="26"/>
      <c r="I58" s="90">
        <f t="shared" si="0"/>
        <v>1.4339300128199041E-2</v>
      </c>
      <c r="J58" s="26">
        <f t="shared" si="1"/>
        <v>302</v>
      </c>
      <c r="K58" s="26">
        <f t="shared" si="2"/>
        <v>372</v>
      </c>
      <c r="L58" s="26">
        <f t="shared" si="3"/>
        <v>0</v>
      </c>
    </row>
    <row r="59" spans="1:12">
      <c r="A59" s="75">
        <v>57</v>
      </c>
      <c r="B59" s="89" t="s">
        <v>148</v>
      </c>
      <c r="C59" s="26">
        <v>23988</v>
      </c>
      <c r="D59" s="26">
        <v>22740</v>
      </c>
      <c r="E59" s="26">
        <v>22784</v>
      </c>
      <c r="F59" s="26"/>
      <c r="G59" s="26"/>
      <c r="H59" s="26"/>
      <c r="I59" s="90">
        <f t="shared" si="0"/>
        <v>-5.0191762547940638E-2</v>
      </c>
      <c r="J59" s="26">
        <f t="shared" si="1"/>
        <v>-1204</v>
      </c>
      <c r="K59" s="26">
        <f t="shared" si="2"/>
        <v>44</v>
      </c>
      <c r="L59" s="26">
        <f t="shared" si="3"/>
        <v>0</v>
      </c>
    </row>
    <row r="60" spans="1:12">
      <c r="A60" s="75">
        <v>58</v>
      </c>
      <c r="B60" s="89" t="s">
        <v>149</v>
      </c>
      <c r="C60" s="26">
        <v>69297</v>
      </c>
      <c r="D60" s="26">
        <v>62148</v>
      </c>
      <c r="E60" s="26">
        <v>62611</v>
      </c>
      <c r="F60" s="26"/>
      <c r="G60" s="26"/>
      <c r="H60" s="26"/>
      <c r="I60" s="90">
        <f t="shared" si="0"/>
        <v>-9.6483253243286146E-2</v>
      </c>
      <c r="J60" s="26">
        <f t="shared" si="1"/>
        <v>-6686</v>
      </c>
      <c r="K60" s="26">
        <f t="shared" si="2"/>
        <v>463</v>
      </c>
      <c r="L60" s="26">
        <f t="shared" si="3"/>
        <v>0</v>
      </c>
    </row>
    <row r="61" spans="1:12">
      <c r="A61" s="75">
        <v>59</v>
      </c>
      <c r="B61" s="89" t="s">
        <v>150</v>
      </c>
      <c r="C61" s="26">
        <v>198966</v>
      </c>
      <c r="D61" s="26">
        <v>182215</v>
      </c>
      <c r="E61" s="26">
        <v>183371</v>
      </c>
      <c r="F61" s="26"/>
      <c r="G61" s="26"/>
      <c r="H61" s="26"/>
      <c r="I61" s="90">
        <f t="shared" si="0"/>
        <v>-7.838022576721651E-2</v>
      </c>
      <c r="J61" s="26">
        <f t="shared" si="1"/>
        <v>-15595</v>
      </c>
      <c r="K61" s="26">
        <f t="shared" si="2"/>
        <v>1156</v>
      </c>
      <c r="L61" s="26">
        <f t="shared" si="3"/>
        <v>0</v>
      </c>
    </row>
    <row r="62" spans="1:12">
      <c r="A62" s="75">
        <v>60</v>
      </c>
      <c r="B62" s="89" t="s">
        <v>151</v>
      </c>
      <c r="C62" s="26">
        <v>51442</v>
      </c>
      <c r="D62" s="26">
        <v>49155</v>
      </c>
      <c r="E62" s="26">
        <v>48984</v>
      </c>
      <c r="F62" s="26"/>
      <c r="G62" s="26"/>
      <c r="H62" s="26"/>
      <c r="I62" s="90">
        <f t="shared" si="0"/>
        <v>-4.7781968041678009E-2</v>
      </c>
      <c r="J62" s="26">
        <f t="shared" si="1"/>
        <v>-2458</v>
      </c>
      <c r="K62" s="26">
        <f t="shared" si="2"/>
        <v>-171</v>
      </c>
      <c r="L62" s="26">
        <f t="shared" si="3"/>
        <v>0</v>
      </c>
    </row>
    <row r="63" spans="1:12">
      <c r="A63" s="75">
        <v>61</v>
      </c>
      <c r="B63" s="89" t="s">
        <v>152</v>
      </c>
      <c r="C63" s="26">
        <v>109697</v>
      </c>
      <c r="D63" s="26">
        <v>103180</v>
      </c>
      <c r="E63" s="26">
        <v>104672</v>
      </c>
      <c r="F63" s="26"/>
      <c r="G63" s="26"/>
      <c r="H63" s="26"/>
      <c r="I63" s="90">
        <f t="shared" si="0"/>
        <v>-4.5807998395580557E-2</v>
      </c>
      <c r="J63" s="26">
        <f t="shared" si="1"/>
        <v>-5025</v>
      </c>
      <c r="K63" s="26">
        <f t="shared" si="2"/>
        <v>1492</v>
      </c>
      <c r="L63" s="26">
        <f t="shared" si="3"/>
        <v>0</v>
      </c>
    </row>
    <row r="64" spans="1:12">
      <c r="A64" s="75">
        <v>62</v>
      </c>
      <c r="B64" s="89" t="s">
        <v>153</v>
      </c>
      <c r="C64" s="26">
        <v>8776</v>
      </c>
      <c r="D64" s="26">
        <v>7725</v>
      </c>
      <c r="E64" s="26">
        <v>8524</v>
      </c>
      <c r="F64" s="26"/>
      <c r="G64" s="26"/>
      <c r="H64" s="26"/>
      <c r="I64" s="90">
        <f t="shared" si="0"/>
        <v>-2.8714676390154969E-2</v>
      </c>
      <c r="J64" s="26">
        <f t="shared" si="1"/>
        <v>-252</v>
      </c>
      <c r="K64" s="26">
        <f t="shared" si="2"/>
        <v>799</v>
      </c>
      <c r="L64" s="26">
        <f t="shared" si="3"/>
        <v>0</v>
      </c>
    </row>
    <row r="65" spans="1:12">
      <c r="A65" s="75">
        <v>63</v>
      </c>
      <c r="B65" s="89" t="s">
        <v>154</v>
      </c>
      <c r="C65" s="26">
        <v>103080</v>
      </c>
      <c r="D65" s="26">
        <v>98537</v>
      </c>
      <c r="E65" s="26">
        <v>98651</v>
      </c>
      <c r="F65" s="26"/>
      <c r="G65" s="26"/>
      <c r="H65" s="26"/>
      <c r="I65" s="90">
        <f t="shared" si="0"/>
        <v>-4.2966627861854872E-2</v>
      </c>
      <c r="J65" s="26">
        <f t="shared" si="1"/>
        <v>-4429</v>
      </c>
      <c r="K65" s="26">
        <f t="shared" si="2"/>
        <v>114</v>
      </c>
      <c r="L65" s="26">
        <f t="shared" si="3"/>
        <v>0</v>
      </c>
    </row>
    <row r="66" spans="1:12">
      <c r="A66" s="75">
        <v>64</v>
      </c>
      <c r="B66" s="89" t="s">
        <v>155</v>
      </c>
      <c r="C66" s="26">
        <v>53073</v>
      </c>
      <c r="D66" s="26">
        <v>49676</v>
      </c>
      <c r="E66" s="26">
        <v>49135</v>
      </c>
      <c r="F66" s="26"/>
      <c r="G66" s="26"/>
      <c r="H66" s="26"/>
      <c r="I66" s="90">
        <f t="shared" si="0"/>
        <v>-7.4199687223258537E-2</v>
      </c>
      <c r="J66" s="26">
        <f t="shared" si="1"/>
        <v>-3938</v>
      </c>
      <c r="K66" s="26">
        <f t="shared" si="2"/>
        <v>-541</v>
      </c>
      <c r="L66" s="26">
        <f t="shared" si="3"/>
        <v>0</v>
      </c>
    </row>
    <row r="67" spans="1:12">
      <c r="A67" s="75">
        <v>65</v>
      </c>
      <c r="B67" s="89" t="s">
        <v>156</v>
      </c>
      <c r="C67" s="26">
        <v>71895</v>
      </c>
      <c r="D67" s="26">
        <v>66834</v>
      </c>
      <c r="E67" s="26">
        <v>68516</v>
      </c>
      <c r="F67" s="26"/>
      <c r="G67" s="26"/>
      <c r="H67" s="26"/>
      <c r="I67" s="90">
        <f t="shared" si="0"/>
        <v>-4.6999095903748525E-2</v>
      </c>
      <c r="J67" s="26">
        <f t="shared" si="1"/>
        <v>-3379</v>
      </c>
      <c r="K67" s="26">
        <f t="shared" si="2"/>
        <v>1682</v>
      </c>
      <c r="L67" s="26">
        <f t="shared" si="3"/>
        <v>0</v>
      </c>
    </row>
    <row r="68" spans="1:12">
      <c r="A68" s="75">
        <v>66</v>
      </c>
      <c r="B68" s="89" t="s">
        <v>157</v>
      </c>
      <c r="C68" s="26">
        <v>35420</v>
      </c>
      <c r="D68" s="26">
        <v>35037</v>
      </c>
      <c r="E68" s="26">
        <v>35419</v>
      </c>
      <c r="F68" s="26"/>
      <c r="G68" s="26"/>
      <c r="H68" s="26"/>
      <c r="I68" s="90">
        <f t="shared" ref="I68:I84" si="4">(E68-C68)/C68</f>
        <v>-2.8232636928289102E-5</v>
      </c>
      <c r="J68" s="26">
        <f t="shared" ref="J68:J84" si="5">E68-C68</f>
        <v>-1</v>
      </c>
      <c r="K68" s="26">
        <f t="shared" ref="K68:K84" si="6">E68-D68</f>
        <v>382</v>
      </c>
      <c r="L68" s="26">
        <f t="shared" ref="L68:L84" si="7">H68-G68</f>
        <v>0</v>
      </c>
    </row>
    <row r="69" spans="1:12">
      <c r="A69" s="75">
        <v>67</v>
      </c>
      <c r="B69" s="89" t="s">
        <v>158</v>
      </c>
      <c r="C69" s="26">
        <v>65561</v>
      </c>
      <c r="D69" s="26">
        <v>63873</v>
      </c>
      <c r="E69" s="26">
        <v>63744</v>
      </c>
      <c r="F69" s="26"/>
      <c r="G69" s="26"/>
      <c r="H69" s="26"/>
      <c r="I69" s="90">
        <f t="shared" si="4"/>
        <v>-2.7714647427586524E-2</v>
      </c>
      <c r="J69" s="26">
        <f t="shared" si="5"/>
        <v>-1817</v>
      </c>
      <c r="K69" s="26">
        <f t="shared" si="6"/>
        <v>-129</v>
      </c>
      <c r="L69" s="26">
        <f t="shared" si="7"/>
        <v>0</v>
      </c>
    </row>
    <row r="70" spans="1:12">
      <c r="A70" s="75">
        <v>68</v>
      </c>
      <c r="B70" s="89" t="s">
        <v>159</v>
      </c>
      <c r="C70" s="26">
        <v>42894</v>
      </c>
      <c r="D70" s="26">
        <v>42669</v>
      </c>
      <c r="E70" s="26">
        <v>42654</v>
      </c>
      <c r="F70" s="26"/>
      <c r="G70" s="26"/>
      <c r="H70" s="26"/>
      <c r="I70" s="90">
        <f t="shared" si="4"/>
        <v>-5.5951881382011468E-3</v>
      </c>
      <c r="J70" s="26">
        <f t="shared" si="5"/>
        <v>-240</v>
      </c>
      <c r="K70" s="26">
        <f t="shared" si="6"/>
        <v>-15</v>
      </c>
      <c r="L70" s="26">
        <f t="shared" si="7"/>
        <v>0</v>
      </c>
    </row>
    <row r="71" spans="1:12">
      <c r="A71" s="75">
        <v>69</v>
      </c>
      <c r="B71" s="89" t="s">
        <v>160</v>
      </c>
      <c r="C71" s="26">
        <v>8887</v>
      </c>
      <c r="D71" s="26">
        <v>8672</v>
      </c>
      <c r="E71" s="26">
        <v>8910</v>
      </c>
      <c r="F71" s="26"/>
      <c r="G71" s="26"/>
      <c r="H71" s="26"/>
      <c r="I71" s="90">
        <f t="shared" si="4"/>
        <v>2.5880499606166312E-3</v>
      </c>
      <c r="J71" s="26">
        <f t="shared" si="5"/>
        <v>23</v>
      </c>
      <c r="K71" s="26">
        <f t="shared" si="6"/>
        <v>238</v>
      </c>
      <c r="L71" s="26">
        <f t="shared" si="7"/>
        <v>0</v>
      </c>
    </row>
    <row r="72" spans="1:12">
      <c r="A72" s="75">
        <v>70</v>
      </c>
      <c r="B72" s="89" t="s">
        <v>161</v>
      </c>
      <c r="C72" s="26">
        <v>29557</v>
      </c>
      <c r="D72" s="26">
        <v>28088</v>
      </c>
      <c r="E72" s="26">
        <v>27994</v>
      </c>
      <c r="F72" s="26"/>
      <c r="G72" s="26"/>
      <c r="H72" s="26"/>
      <c r="I72" s="90">
        <f t="shared" si="4"/>
        <v>-5.2880874242988124E-2</v>
      </c>
      <c r="J72" s="26">
        <f t="shared" si="5"/>
        <v>-1563</v>
      </c>
      <c r="K72" s="26">
        <f t="shared" si="6"/>
        <v>-94</v>
      </c>
      <c r="L72" s="26">
        <f t="shared" si="7"/>
        <v>0</v>
      </c>
    </row>
    <row r="73" spans="1:12">
      <c r="A73" s="75">
        <v>71</v>
      </c>
      <c r="B73" s="89" t="s">
        <v>162</v>
      </c>
      <c r="C73" s="26">
        <v>30767</v>
      </c>
      <c r="D73" s="26">
        <v>27857</v>
      </c>
      <c r="E73" s="26">
        <v>28111</v>
      </c>
      <c r="F73" s="26"/>
      <c r="G73" s="26"/>
      <c r="H73" s="26"/>
      <c r="I73" s="90">
        <f t="shared" si="4"/>
        <v>-8.6326258653752402E-2</v>
      </c>
      <c r="J73" s="26">
        <f t="shared" si="5"/>
        <v>-2656</v>
      </c>
      <c r="K73" s="26">
        <f t="shared" si="6"/>
        <v>254</v>
      </c>
      <c r="L73" s="26">
        <f t="shared" si="7"/>
        <v>0</v>
      </c>
    </row>
    <row r="74" spans="1:12">
      <c r="A74" s="75">
        <v>72</v>
      </c>
      <c r="B74" s="89" t="s">
        <v>163</v>
      </c>
      <c r="C74" s="26">
        <v>43700</v>
      </c>
      <c r="D74" s="26">
        <v>51171</v>
      </c>
      <c r="E74" s="26">
        <v>50689</v>
      </c>
      <c r="F74" s="26"/>
      <c r="G74" s="26"/>
      <c r="H74" s="26"/>
      <c r="I74" s="90">
        <f t="shared" si="4"/>
        <v>0.15993135011441648</v>
      </c>
      <c r="J74" s="26">
        <f t="shared" si="5"/>
        <v>6989</v>
      </c>
      <c r="K74" s="26">
        <f t="shared" si="6"/>
        <v>-482</v>
      </c>
      <c r="L74" s="26">
        <f t="shared" si="7"/>
        <v>0</v>
      </c>
    </row>
    <row r="75" spans="1:12">
      <c r="A75" s="75">
        <v>73</v>
      </c>
      <c r="B75" s="89" t="s">
        <v>164</v>
      </c>
      <c r="C75" s="26">
        <v>29527</v>
      </c>
      <c r="D75" s="26">
        <v>32355</v>
      </c>
      <c r="E75" s="26">
        <v>33151</v>
      </c>
      <c r="F75" s="26"/>
      <c r="G75" s="26"/>
      <c r="H75" s="26"/>
      <c r="I75" s="90">
        <f t="shared" si="4"/>
        <v>0.12273512378501034</v>
      </c>
      <c r="J75" s="26">
        <f t="shared" si="5"/>
        <v>3624</v>
      </c>
      <c r="K75" s="26">
        <f t="shared" si="6"/>
        <v>796</v>
      </c>
      <c r="L75" s="26">
        <f t="shared" si="7"/>
        <v>0</v>
      </c>
    </row>
    <row r="76" spans="1:12">
      <c r="A76" s="75">
        <v>74</v>
      </c>
      <c r="B76" s="89" t="s">
        <v>165</v>
      </c>
      <c r="C76" s="26">
        <v>24732</v>
      </c>
      <c r="D76" s="26">
        <v>22854</v>
      </c>
      <c r="E76" s="26">
        <v>22838</v>
      </c>
      <c r="F76" s="26"/>
      <c r="G76" s="26"/>
      <c r="H76" s="26"/>
      <c r="I76" s="90">
        <f t="shared" si="4"/>
        <v>-7.6580947759987056E-2</v>
      </c>
      <c r="J76" s="26">
        <f t="shared" si="5"/>
        <v>-1894</v>
      </c>
      <c r="K76" s="26">
        <f t="shared" si="6"/>
        <v>-16</v>
      </c>
      <c r="L76" s="26">
        <f t="shared" si="7"/>
        <v>0</v>
      </c>
    </row>
    <row r="77" spans="1:12">
      <c r="A77" s="75">
        <v>75</v>
      </c>
      <c r="B77" s="89" t="s">
        <v>166</v>
      </c>
      <c r="C77" s="26">
        <v>8891</v>
      </c>
      <c r="D77" s="26">
        <v>9260</v>
      </c>
      <c r="E77" s="26">
        <v>9499</v>
      </c>
      <c r="F77" s="26"/>
      <c r="G77" s="26"/>
      <c r="H77" s="26"/>
      <c r="I77" s="90">
        <f t="shared" si="4"/>
        <v>6.8383758857271396E-2</v>
      </c>
      <c r="J77" s="26">
        <f t="shared" si="5"/>
        <v>608</v>
      </c>
      <c r="K77" s="26">
        <f t="shared" si="6"/>
        <v>239</v>
      </c>
      <c r="L77" s="26">
        <f t="shared" si="7"/>
        <v>0</v>
      </c>
    </row>
    <row r="78" spans="1:12">
      <c r="A78" s="75">
        <v>76</v>
      </c>
      <c r="B78" s="89" t="s">
        <v>167</v>
      </c>
      <c r="C78" s="26">
        <v>16733</v>
      </c>
      <c r="D78" s="26">
        <v>16091</v>
      </c>
      <c r="E78" s="26">
        <v>15941</v>
      </c>
      <c r="F78" s="26"/>
      <c r="G78" s="26"/>
      <c r="H78" s="26"/>
      <c r="I78" s="90">
        <f t="shared" si="4"/>
        <v>-4.7331620151795852E-2</v>
      </c>
      <c r="J78" s="26">
        <f t="shared" si="5"/>
        <v>-792</v>
      </c>
      <c r="K78" s="26">
        <f t="shared" si="6"/>
        <v>-150</v>
      </c>
      <c r="L78" s="26">
        <f t="shared" si="7"/>
        <v>0</v>
      </c>
    </row>
    <row r="79" spans="1:12">
      <c r="A79" s="75">
        <v>77</v>
      </c>
      <c r="B79" s="89" t="s">
        <v>168</v>
      </c>
      <c r="C79" s="26">
        <v>40060</v>
      </c>
      <c r="D79" s="26">
        <v>39749</v>
      </c>
      <c r="E79" s="26">
        <v>39875</v>
      </c>
      <c r="F79" s="26"/>
      <c r="G79" s="26"/>
      <c r="H79" s="26"/>
      <c r="I79" s="90">
        <f t="shared" si="4"/>
        <v>-4.6180728906640043E-3</v>
      </c>
      <c r="J79" s="26">
        <f t="shared" si="5"/>
        <v>-185</v>
      </c>
      <c r="K79" s="26">
        <f t="shared" si="6"/>
        <v>126</v>
      </c>
      <c r="L79" s="26">
        <f t="shared" si="7"/>
        <v>0</v>
      </c>
    </row>
    <row r="80" spans="1:12">
      <c r="A80" s="75">
        <v>78</v>
      </c>
      <c r="B80" s="89" t="s">
        <v>169</v>
      </c>
      <c r="C80" s="26">
        <v>30567</v>
      </c>
      <c r="D80" s="26">
        <v>28898</v>
      </c>
      <c r="E80" s="26">
        <v>28664</v>
      </c>
      <c r="F80" s="26"/>
      <c r="G80" s="26"/>
      <c r="H80" s="26"/>
      <c r="I80" s="90">
        <f t="shared" si="4"/>
        <v>-6.2256682042725817E-2</v>
      </c>
      <c r="J80" s="26">
        <f t="shared" si="5"/>
        <v>-1903</v>
      </c>
      <c r="K80" s="26">
        <f t="shared" si="6"/>
        <v>-234</v>
      </c>
      <c r="L80" s="26">
        <f t="shared" si="7"/>
        <v>0</v>
      </c>
    </row>
    <row r="81" spans="1:12">
      <c r="A81" s="75">
        <v>79</v>
      </c>
      <c r="B81" s="89" t="s">
        <v>170</v>
      </c>
      <c r="C81" s="26">
        <v>12590</v>
      </c>
      <c r="D81" s="26">
        <v>13849</v>
      </c>
      <c r="E81" s="26">
        <v>13845</v>
      </c>
      <c r="F81" s="26"/>
      <c r="G81" s="26"/>
      <c r="H81" s="26"/>
      <c r="I81" s="90">
        <f t="shared" si="4"/>
        <v>9.9682287529785543E-2</v>
      </c>
      <c r="J81" s="26">
        <f t="shared" si="5"/>
        <v>1255</v>
      </c>
      <c r="K81" s="26">
        <f t="shared" si="6"/>
        <v>-4</v>
      </c>
      <c r="L81" s="26">
        <f t="shared" si="7"/>
        <v>0</v>
      </c>
    </row>
    <row r="82" spans="1:12">
      <c r="A82" s="75">
        <v>80</v>
      </c>
      <c r="B82" s="89" t="s">
        <v>171</v>
      </c>
      <c r="C82" s="26">
        <v>44624</v>
      </c>
      <c r="D82" s="26">
        <v>40819</v>
      </c>
      <c r="E82" s="26">
        <v>41050</v>
      </c>
      <c r="F82" s="26"/>
      <c r="G82" s="26"/>
      <c r="H82" s="26"/>
      <c r="I82" s="90">
        <f t="shared" si="4"/>
        <v>-8.0091430620294016E-2</v>
      </c>
      <c r="J82" s="26">
        <f t="shared" si="5"/>
        <v>-3574</v>
      </c>
      <c r="K82" s="26">
        <f t="shared" si="6"/>
        <v>231</v>
      </c>
      <c r="L82" s="26">
        <f t="shared" si="7"/>
        <v>0</v>
      </c>
    </row>
    <row r="83" spans="1:12">
      <c r="A83" s="75">
        <v>81</v>
      </c>
      <c r="B83" s="89" t="s">
        <v>172</v>
      </c>
      <c r="C83" s="26">
        <v>60028</v>
      </c>
      <c r="D83" s="26">
        <v>55002</v>
      </c>
      <c r="E83" s="26">
        <v>55080</v>
      </c>
      <c r="F83" s="26"/>
      <c r="G83" s="26"/>
      <c r="H83" s="26"/>
      <c r="I83" s="90">
        <f t="shared" si="4"/>
        <v>-8.2428200173252489E-2</v>
      </c>
      <c r="J83" s="26">
        <f t="shared" si="5"/>
        <v>-4948</v>
      </c>
      <c r="K83" s="26">
        <f t="shared" si="6"/>
        <v>78</v>
      </c>
      <c r="L83" s="26">
        <f t="shared" si="7"/>
        <v>0</v>
      </c>
    </row>
    <row r="84" spans="1:12" s="116" customFormat="1">
      <c r="A84" s="189" t="s">
        <v>173</v>
      </c>
      <c r="B84" s="189"/>
      <c r="C84" s="120">
        <v>11892662</v>
      </c>
      <c r="D84" s="120">
        <v>11293302</v>
      </c>
      <c r="E84" s="120">
        <v>11341200</v>
      </c>
      <c r="F84" s="120"/>
      <c r="G84" s="120"/>
      <c r="H84" s="120"/>
      <c r="I84" s="113">
        <f t="shared" si="4"/>
        <v>-4.6369938034058311E-2</v>
      </c>
      <c r="J84" s="121">
        <f t="shared" si="5"/>
        <v>-551462</v>
      </c>
      <c r="K84" s="121">
        <f t="shared" si="6"/>
        <v>47898</v>
      </c>
      <c r="L84" s="26">
        <f t="shared" si="7"/>
        <v>0</v>
      </c>
    </row>
    <row r="86" spans="1:12">
      <c r="E86" s="159"/>
      <c r="F86" s="159"/>
    </row>
    <row r="87" spans="1:12">
      <c r="E87" s="159"/>
      <c r="F87" s="159"/>
      <c r="G87" s="159"/>
      <c r="H87" s="159"/>
    </row>
  </sheetData>
  <mergeCells count="3">
    <mergeCell ref="A84:B84"/>
    <mergeCell ref="C1:E1"/>
    <mergeCell ref="F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94"/>
  <sheetViews>
    <sheetView zoomScale="50" zoomScaleNormal="50" workbookViewId="0">
      <selection activeCell="V5" sqref="V5"/>
    </sheetView>
  </sheetViews>
  <sheetFormatPr defaultRowHeight="15"/>
  <cols>
    <col min="2" max="2" width="39.5703125" customWidth="1"/>
    <col min="3" max="3" width="19.42578125" style="157" customWidth="1"/>
    <col min="4" max="4" width="19.42578125" style="155" customWidth="1"/>
    <col min="5" max="5" width="19.42578125" style="156" customWidth="1"/>
    <col min="6" max="8" width="19.42578125" style="157" customWidth="1"/>
    <col min="9" max="9" width="41.140625" customWidth="1"/>
    <col min="10" max="10" width="29.140625" customWidth="1"/>
    <col min="11" max="11" width="23.42578125" customWidth="1"/>
    <col min="12" max="12" width="23.42578125" style="157" customWidth="1"/>
  </cols>
  <sheetData>
    <row r="1" spans="1:12" s="157" customFormat="1" ht="15.75" thickBot="1">
      <c r="C1" s="186" t="s">
        <v>281</v>
      </c>
      <c r="D1" s="186"/>
      <c r="E1" s="187"/>
      <c r="F1" s="188" t="s">
        <v>280</v>
      </c>
      <c r="G1" s="186"/>
      <c r="H1" s="187"/>
    </row>
    <row r="2" spans="1:12" ht="62.1" customHeight="1">
      <c r="A2" s="95" t="s">
        <v>1</v>
      </c>
      <c r="B2" s="94" t="s">
        <v>90</v>
      </c>
      <c r="C2" s="93">
        <v>43221</v>
      </c>
      <c r="D2" s="93">
        <v>43556</v>
      </c>
      <c r="E2" s="93">
        <v>43586</v>
      </c>
      <c r="F2" s="93">
        <v>43221</v>
      </c>
      <c r="G2" s="93">
        <v>43556</v>
      </c>
      <c r="H2" s="93">
        <v>43586</v>
      </c>
      <c r="I2" s="92" t="s">
        <v>351</v>
      </c>
      <c r="J2" s="92" t="s">
        <v>352</v>
      </c>
      <c r="K2" s="1" t="s">
        <v>353</v>
      </c>
      <c r="L2" s="164" t="s">
        <v>354</v>
      </c>
    </row>
    <row r="3" spans="1:12">
      <c r="A3" s="84">
        <v>1</v>
      </c>
      <c r="B3" s="85" t="s">
        <v>2</v>
      </c>
      <c r="C3" s="26">
        <v>99516</v>
      </c>
      <c r="D3" s="26">
        <v>97855</v>
      </c>
      <c r="E3" s="26">
        <v>98605</v>
      </c>
      <c r="F3" s="26"/>
      <c r="G3" s="26"/>
      <c r="H3" s="26"/>
      <c r="I3" s="90">
        <f>(E3-C3)/C3</f>
        <v>-9.1543068451304319E-3</v>
      </c>
      <c r="J3" s="26">
        <f>E3-C3</f>
        <v>-911</v>
      </c>
      <c r="K3" s="26">
        <f>E3-D3</f>
        <v>750</v>
      </c>
      <c r="L3" s="26">
        <f>H3-G3</f>
        <v>0</v>
      </c>
    </row>
    <row r="4" spans="1:12">
      <c r="A4" s="84">
        <v>2</v>
      </c>
      <c r="B4" s="85" t="s">
        <v>3</v>
      </c>
      <c r="C4" s="26">
        <v>39208</v>
      </c>
      <c r="D4" s="26">
        <v>34997</v>
      </c>
      <c r="E4" s="26">
        <v>37863</v>
      </c>
      <c r="F4" s="26"/>
      <c r="G4" s="26"/>
      <c r="H4" s="26"/>
      <c r="I4" s="90">
        <f t="shared" ref="I4:I67" si="0">(E4-C4)/C4</f>
        <v>-3.4304223627831053E-2</v>
      </c>
      <c r="J4" s="26">
        <f t="shared" ref="J4:J67" si="1">E4-C4</f>
        <v>-1345</v>
      </c>
      <c r="K4" s="26">
        <f t="shared" ref="K4:K67" si="2">E4-D4</f>
        <v>2866</v>
      </c>
      <c r="L4" s="26">
        <f t="shared" ref="L4:L67" si="3">H4-G4</f>
        <v>0</v>
      </c>
    </row>
    <row r="5" spans="1:12">
      <c r="A5" s="84">
        <v>3</v>
      </c>
      <c r="B5" s="85" t="s">
        <v>4</v>
      </c>
      <c r="C5" s="26">
        <v>8213</v>
      </c>
      <c r="D5" s="26">
        <v>8391</v>
      </c>
      <c r="E5" s="26">
        <v>7816</v>
      </c>
      <c r="F5" s="26"/>
      <c r="G5" s="26"/>
      <c r="H5" s="26"/>
      <c r="I5" s="90">
        <f t="shared" si="0"/>
        <v>-4.8338000730549127E-2</v>
      </c>
      <c r="J5" s="26">
        <f t="shared" si="1"/>
        <v>-397</v>
      </c>
      <c r="K5" s="26">
        <f t="shared" si="2"/>
        <v>-575</v>
      </c>
      <c r="L5" s="26">
        <f t="shared" si="3"/>
        <v>0</v>
      </c>
    </row>
    <row r="6" spans="1:12">
      <c r="A6" s="84">
        <v>5</v>
      </c>
      <c r="B6" s="85" t="s">
        <v>5</v>
      </c>
      <c r="C6" s="26">
        <v>12074</v>
      </c>
      <c r="D6" s="26">
        <v>11493</v>
      </c>
      <c r="E6" s="26">
        <v>11469</v>
      </c>
      <c r="F6" s="26"/>
      <c r="G6" s="26"/>
      <c r="H6" s="26"/>
      <c r="I6" s="90">
        <f t="shared" si="0"/>
        <v>-5.010766937220474E-2</v>
      </c>
      <c r="J6" s="26">
        <f t="shared" si="1"/>
        <v>-605</v>
      </c>
      <c r="K6" s="26">
        <f t="shared" si="2"/>
        <v>-24</v>
      </c>
      <c r="L6" s="26">
        <f t="shared" si="3"/>
        <v>0</v>
      </c>
    </row>
    <row r="7" spans="1:12">
      <c r="A7" s="84">
        <v>6</v>
      </c>
      <c r="B7" s="85" t="s">
        <v>6</v>
      </c>
      <c r="C7" s="26">
        <v>1070</v>
      </c>
      <c r="D7" s="26">
        <v>1190</v>
      </c>
      <c r="E7" s="26">
        <v>1192</v>
      </c>
      <c r="F7" s="26"/>
      <c r="G7" s="26"/>
      <c r="H7" s="26"/>
      <c r="I7" s="90">
        <f t="shared" si="0"/>
        <v>0.11401869158878504</v>
      </c>
      <c r="J7" s="26">
        <f t="shared" si="1"/>
        <v>122</v>
      </c>
      <c r="K7" s="26">
        <f t="shared" si="2"/>
        <v>2</v>
      </c>
      <c r="L7" s="26">
        <f t="shared" si="3"/>
        <v>0</v>
      </c>
    </row>
    <row r="8" spans="1:12">
      <c r="A8" s="84">
        <v>7</v>
      </c>
      <c r="B8" s="85" t="s">
        <v>7</v>
      </c>
      <c r="C8" s="26">
        <v>17900</v>
      </c>
      <c r="D8" s="26">
        <v>15896</v>
      </c>
      <c r="E8" s="26">
        <v>16416</v>
      </c>
      <c r="F8" s="26"/>
      <c r="G8" s="26"/>
      <c r="H8" s="26"/>
      <c r="I8" s="90">
        <f t="shared" si="0"/>
        <v>-8.2905027932960895E-2</v>
      </c>
      <c r="J8" s="26">
        <f t="shared" si="1"/>
        <v>-1484</v>
      </c>
      <c r="K8" s="26">
        <f t="shared" si="2"/>
        <v>520</v>
      </c>
      <c r="L8" s="26">
        <f t="shared" si="3"/>
        <v>0</v>
      </c>
    </row>
    <row r="9" spans="1:12">
      <c r="A9" s="84">
        <v>8</v>
      </c>
      <c r="B9" s="85" t="s">
        <v>300</v>
      </c>
      <c r="C9" s="26">
        <v>64814</v>
      </c>
      <c r="D9" s="26">
        <v>54994</v>
      </c>
      <c r="E9" s="26">
        <v>55670</v>
      </c>
      <c r="F9" s="26"/>
      <c r="G9" s="26"/>
      <c r="H9" s="26"/>
      <c r="I9" s="90">
        <f t="shared" si="0"/>
        <v>-0.14108063072792915</v>
      </c>
      <c r="J9" s="26">
        <f t="shared" si="1"/>
        <v>-9144</v>
      </c>
      <c r="K9" s="26">
        <f t="shared" si="2"/>
        <v>676</v>
      </c>
      <c r="L9" s="26">
        <f t="shared" si="3"/>
        <v>0</v>
      </c>
    </row>
    <row r="10" spans="1:12">
      <c r="A10" s="84">
        <v>9</v>
      </c>
      <c r="B10" s="85" t="s">
        <v>8</v>
      </c>
      <c r="C10" s="26">
        <v>8522</v>
      </c>
      <c r="D10" s="26">
        <v>7527</v>
      </c>
      <c r="E10" s="26">
        <v>7829</v>
      </c>
      <c r="F10" s="26"/>
      <c r="G10" s="26"/>
      <c r="H10" s="26"/>
      <c r="I10" s="90">
        <f t="shared" si="0"/>
        <v>-8.1318939216146441E-2</v>
      </c>
      <c r="J10" s="26">
        <f t="shared" si="1"/>
        <v>-693</v>
      </c>
      <c r="K10" s="26">
        <f t="shared" si="2"/>
        <v>302</v>
      </c>
      <c r="L10" s="26">
        <f t="shared" si="3"/>
        <v>0</v>
      </c>
    </row>
    <row r="11" spans="1:12">
      <c r="A11" s="86">
        <v>10</v>
      </c>
      <c r="B11" s="85" t="s">
        <v>9</v>
      </c>
      <c r="C11" s="26">
        <v>336034</v>
      </c>
      <c r="D11" s="26">
        <v>329734</v>
      </c>
      <c r="E11" s="26">
        <v>335181</v>
      </c>
      <c r="F11" s="26"/>
      <c r="G11" s="26"/>
      <c r="H11" s="26"/>
      <c r="I11" s="90">
        <f t="shared" si="0"/>
        <v>-2.538433610884613E-3</v>
      </c>
      <c r="J11" s="26">
        <f t="shared" si="1"/>
        <v>-853</v>
      </c>
      <c r="K11" s="26">
        <f t="shared" si="2"/>
        <v>5447</v>
      </c>
      <c r="L11" s="26">
        <f t="shared" si="3"/>
        <v>0</v>
      </c>
    </row>
    <row r="12" spans="1:12">
      <c r="A12" s="86">
        <v>11</v>
      </c>
      <c r="B12" s="85" t="s">
        <v>10</v>
      </c>
      <c r="C12" s="26">
        <v>14496</v>
      </c>
      <c r="D12" s="26">
        <v>14400</v>
      </c>
      <c r="E12" s="26">
        <v>14487</v>
      </c>
      <c r="F12" s="26"/>
      <c r="G12" s="26"/>
      <c r="H12" s="26"/>
      <c r="I12" s="90">
        <f t="shared" si="0"/>
        <v>-6.2086092715231791E-4</v>
      </c>
      <c r="J12" s="26">
        <f t="shared" si="1"/>
        <v>-9</v>
      </c>
      <c r="K12" s="26">
        <f t="shared" si="2"/>
        <v>87</v>
      </c>
      <c r="L12" s="26">
        <f t="shared" si="3"/>
        <v>0</v>
      </c>
    </row>
    <row r="13" spans="1:12">
      <c r="A13" s="86">
        <v>12</v>
      </c>
      <c r="B13" s="85" t="s">
        <v>11</v>
      </c>
      <c r="C13" s="26">
        <v>999</v>
      </c>
      <c r="D13" s="26">
        <v>1244</v>
      </c>
      <c r="E13" s="26">
        <v>1245</v>
      </c>
      <c r="F13" s="26"/>
      <c r="G13" s="26"/>
      <c r="H13" s="26"/>
      <c r="I13" s="90">
        <f t="shared" si="0"/>
        <v>0.24624624624624625</v>
      </c>
      <c r="J13" s="26">
        <f t="shared" si="1"/>
        <v>246</v>
      </c>
      <c r="K13" s="26">
        <f t="shared" si="2"/>
        <v>1</v>
      </c>
      <c r="L13" s="26">
        <f t="shared" si="3"/>
        <v>0</v>
      </c>
    </row>
    <row r="14" spans="1:12">
      <c r="A14" s="86">
        <v>13</v>
      </c>
      <c r="B14" s="85" t="s">
        <v>12</v>
      </c>
      <c r="C14" s="26">
        <v>270690</v>
      </c>
      <c r="D14" s="26">
        <v>261039</v>
      </c>
      <c r="E14" s="26">
        <v>259430</v>
      </c>
      <c r="F14" s="26"/>
      <c r="G14" s="26"/>
      <c r="H14" s="26"/>
      <c r="I14" s="90">
        <f t="shared" si="0"/>
        <v>-4.1597399238981862E-2</v>
      </c>
      <c r="J14" s="26">
        <f t="shared" si="1"/>
        <v>-11260</v>
      </c>
      <c r="K14" s="26">
        <f t="shared" si="2"/>
        <v>-1609</v>
      </c>
      <c r="L14" s="26">
        <f t="shared" si="3"/>
        <v>0</v>
      </c>
    </row>
    <row r="15" spans="1:12">
      <c r="A15" s="86">
        <v>14</v>
      </c>
      <c r="B15" s="85" t="s">
        <v>13</v>
      </c>
      <c r="C15" s="26">
        <v>397400</v>
      </c>
      <c r="D15" s="26">
        <v>420407</v>
      </c>
      <c r="E15" s="26">
        <v>419462</v>
      </c>
      <c r="F15" s="26"/>
      <c r="G15" s="26"/>
      <c r="H15" s="26"/>
      <c r="I15" s="90">
        <f t="shared" si="0"/>
        <v>5.551585304479114E-2</v>
      </c>
      <c r="J15" s="26">
        <f t="shared" si="1"/>
        <v>22062</v>
      </c>
      <c r="K15" s="26">
        <f t="shared" si="2"/>
        <v>-945</v>
      </c>
      <c r="L15" s="26">
        <f t="shared" si="3"/>
        <v>0</v>
      </c>
    </row>
    <row r="16" spans="1:12">
      <c r="A16" s="86">
        <v>15</v>
      </c>
      <c r="B16" s="85" t="s">
        <v>14</v>
      </c>
      <c r="C16" s="26">
        <v>55975</v>
      </c>
      <c r="D16" s="26">
        <v>51759</v>
      </c>
      <c r="E16" s="26">
        <v>52088</v>
      </c>
      <c r="F16" s="26"/>
      <c r="G16" s="26"/>
      <c r="H16" s="26"/>
      <c r="I16" s="90">
        <f t="shared" si="0"/>
        <v>-6.9441715051362221E-2</v>
      </c>
      <c r="J16" s="26">
        <f t="shared" si="1"/>
        <v>-3887</v>
      </c>
      <c r="K16" s="26">
        <f t="shared" si="2"/>
        <v>329</v>
      </c>
      <c r="L16" s="26">
        <f t="shared" si="3"/>
        <v>0</v>
      </c>
    </row>
    <row r="17" spans="1:12">
      <c r="A17" s="86">
        <v>16</v>
      </c>
      <c r="B17" s="85" t="s">
        <v>15</v>
      </c>
      <c r="C17" s="26">
        <v>54727</v>
      </c>
      <c r="D17" s="26">
        <v>49868</v>
      </c>
      <c r="E17" s="26">
        <v>49708</v>
      </c>
      <c r="F17" s="26"/>
      <c r="G17" s="26"/>
      <c r="H17" s="26"/>
      <c r="I17" s="90">
        <f t="shared" si="0"/>
        <v>-9.1709759350960221E-2</v>
      </c>
      <c r="J17" s="26">
        <f t="shared" si="1"/>
        <v>-5019</v>
      </c>
      <c r="K17" s="26">
        <f t="shared" si="2"/>
        <v>-160</v>
      </c>
      <c r="L17" s="26">
        <f t="shared" si="3"/>
        <v>0</v>
      </c>
    </row>
    <row r="18" spans="1:12">
      <c r="A18" s="86">
        <v>17</v>
      </c>
      <c r="B18" s="85" t="s">
        <v>16</v>
      </c>
      <c r="C18" s="26">
        <v>43979</v>
      </c>
      <c r="D18" s="26">
        <v>44165</v>
      </c>
      <c r="E18" s="26">
        <v>43970</v>
      </c>
      <c r="F18" s="26"/>
      <c r="G18" s="26"/>
      <c r="H18" s="26"/>
      <c r="I18" s="90">
        <f t="shared" si="0"/>
        <v>-2.0464312512790195E-4</v>
      </c>
      <c r="J18" s="26">
        <f t="shared" si="1"/>
        <v>-9</v>
      </c>
      <c r="K18" s="26">
        <f t="shared" si="2"/>
        <v>-195</v>
      </c>
      <c r="L18" s="26">
        <f t="shared" si="3"/>
        <v>0</v>
      </c>
    </row>
    <row r="19" spans="1:12">
      <c r="A19" s="86">
        <v>18</v>
      </c>
      <c r="B19" s="85" t="s">
        <v>17</v>
      </c>
      <c r="C19" s="26">
        <v>48269</v>
      </c>
      <c r="D19" s="26">
        <v>44523</v>
      </c>
      <c r="E19" s="26">
        <v>44314</v>
      </c>
      <c r="F19" s="26"/>
      <c r="G19" s="26"/>
      <c r="H19" s="26"/>
      <c r="I19" s="90">
        <f t="shared" si="0"/>
        <v>-8.1936646709067931E-2</v>
      </c>
      <c r="J19" s="26">
        <f t="shared" si="1"/>
        <v>-3955</v>
      </c>
      <c r="K19" s="26">
        <f t="shared" si="2"/>
        <v>-209</v>
      </c>
      <c r="L19" s="26">
        <f t="shared" si="3"/>
        <v>0</v>
      </c>
    </row>
    <row r="20" spans="1:12">
      <c r="A20" s="86">
        <v>19</v>
      </c>
      <c r="B20" s="85" t="s">
        <v>18</v>
      </c>
      <c r="C20" s="26">
        <v>2983</v>
      </c>
      <c r="D20" s="26">
        <v>2768</v>
      </c>
      <c r="E20" s="26">
        <v>2809</v>
      </c>
      <c r="F20" s="26"/>
      <c r="G20" s="26"/>
      <c r="H20" s="26"/>
      <c r="I20" s="90">
        <f t="shared" si="0"/>
        <v>-5.8330539725108953E-2</v>
      </c>
      <c r="J20" s="26">
        <f t="shared" si="1"/>
        <v>-174</v>
      </c>
      <c r="K20" s="26">
        <f t="shared" si="2"/>
        <v>41</v>
      </c>
      <c r="L20" s="26">
        <f t="shared" si="3"/>
        <v>0</v>
      </c>
    </row>
    <row r="21" spans="1:12">
      <c r="A21" s="86">
        <v>20</v>
      </c>
      <c r="B21" s="85" t="s">
        <v>19</v>
      </c>
      <c r="C21" s="26">
        <v>58487</v>
      </c>
      <c r="D21" s="26">
        <v>59632</v>
      </c>
      <c r="E21" s="26">
        <v>60341</v>
      </c>
      <c r="F21" s="26"/>
      <c r="G21" s="26"/>
      <c r="H21" s="26"/>
      <c r="I21" s="90">
        <f t="shared" si="0"/>
        <v>3.1699351992750528E-2</v>
      </c>
      <c r="J21" s="26">
        <f t="shared" si="1"/>
        <v>1854</v>
      </c>
      <c r="K21" s="26">
        <f t="shared" si="2"/>
        <v>709</v>
      </c>
      <c r="L21" s="26">
        <f t="shared" si="3"/>
        <v>0</v>
      </c>
    </row>
    <row r="22" spans="1:12">
      <c r="A22" s="86">
        <v>21</v>
      </c>
      <c r="B22" s="85" t="s">
        <v>20</v>
      </c>
      <c r="C22" s="26">
        <v>10888</v>
      </c>
      <c r="D22" s="26">
        <v>11322</v>
      </c>
      <c r="E22" s="26">
        <v>11837</v>
      </c>
      <c r="F22" s="26"/>
      <c r="G22" s="26"/>
      <c r="H22" s="26"/>
      <c r="I22" s="90">
        <f t="shared" si="0"/>
        <v>8.7160176340925793E-2</v>
      </c>
      <c r="J22" s="26">
        <f t="shared" si="1"/>
        <v>949</v>
      </c>
      <c r="K22" s="26">
        <f t="shared" si="2"/>
        <v>515</v>
      </c>
      <c r="L22" s="26">
        <f t="shared" si="3"/>
        <v>0</v>
      </c>
    </row>
    <row r="23" spans="1:12">
      <c r="A23" s="86">
        <v>22</v>
      </c>
      <c r="B23" s="85" t="s">
        <v>21</v>
      </c>
      <c r="C23" s="26">
        <v>158479</v>
      </c>
      <c r="D23" s="26">
        <v>152530</v>
      </c>
      <c r="E23" s="26">
        <v>151513</v>
      </c>
      <c r="F23" s="26"/>
      <c r="G23" s="26"/>
      <c r="H23" s="26"/>
      <c r="I23" s="90">
        <f t="shared" si="0"/>
        <v>-4.3955350551177129E-2</v>
      </c>
      <c r="J23" s="26">
        <f t="shared" si="1"/>
        <v>-6966</v>
      </c>
      <c r="K23" s="26">
        <f t="shared" si="2"/>
        <v>-1017</v>
      </c>
      <c r="L23" s="26">
        <f t="shared" si="3"/>
        <v>0</v>
      </c>
    </row>
    <row r="24" spans="1:12">
      <c r="A24" s="86">
        <v>23</v>
      </c>
      <c r="B24" s="85" t="s">
        <v>22</v>
      </c>
      <c r="C24" s="26">
        <v>179730</v>
      </c>
      <c r="D24" s="26">
        <v>155439</v>
      </c>
      <c r="E24" s="26">
        <v>156112</v>
      </c>
      <c r="F24" s="26"/>
      <c r="G24" s="26"/>
      <c r="H24" s="26"/>
      <c r="I24" s="90">
        <f t="shared" si="0"/>
        <v>-0.13140822344628053</v>
      </c>
      <c r="J24" s="26">
        <f t="shared" si="1"/>
        <v>-23618</v>
      </c>
      <c r="K24" s="26">
        <f t="shared" si="2"/>
        <v>673</v>
      </c>
      <c r="L24" s="26">
        <f t="shared" si="3"/>
        <v>0</v>
      </c>
    </row>
    <row r="25" spans="1:12">
      <c r="A25" s="86">
        <v>24</v>
      </c>
      <c r="B25" s="85" t="s">
        <v>23</v>
      </c>
      <c r="C25" s="26">
        <v>87808</v>
      </c>
      <c r="D25" s="26">
        <v>78545</v>
      </c>
      <c r="E25" s="26">
        <v>78385</v>
      </c>
      <c r="F25" s="26"/>
      <c r="G25" s="26"/>
      <c r="H25" s="26"/>
      <c r="I25" s="90">
        <f t="shared" si="0"/>
        <v>-0.10731368440233237</v>
      </c>
      <c r="J25" s="26">
        <f t="shared" si="1"/>
        <v>-9423</v>
      </c>
      <c r="K25" s="26">
        <f t="shared" si="2"/>
        <v>-160</v>
      </c>
      <c r="L25" s="26">
        <f t="shared" si="3"/>
        <v>0</v>
      </c>
    </row>
    <row r="26" spans="1:12">
      <c r="A26" s="86">
        <v>25</v>
      </c>
      <c r="B26" s="85" t="s">
        <v>24</v>
      </c>
      <c r="C26" s="26">
        <v>309831</v>
      </c>
      <c r="D26" s="26">
        <v>287709</v>
      </c>
      <c r="E26" s="26">
        <v>286554</v>
      </c>
      <c r="F26" s="26"/>
      <c r="G26" s="26"/>
      <c r="H26" s="26"/>
      <c r="I26" s="90">
        <f t="shared" si="0"/>
        <v>-7.5128053680877646E-2</v>
      </c>
      <c r="J26" s="26">
        <f t="shared" si="1"/>
        <v>-23277</v>
      </c>
      <c r="K26" s="26">
        <f t="shared" si="2"/>
        <v>-1155</v>
      </c>
      <c r="L26" s="26">
        <f t="shared" si="3"/>
        <v>0</v>
      </c>
    </row>
    <row r="27" spans="1:12">
      <c r="A27" s="86">
        <v>26</v>
      </c>
      <c r="B27" s="85" t="s">
        <v>25</v>
      </c>
      <c r="C27" s="26">
        <v>20119</v>
      </c>
      <c r="D27" s="26">
        <v>20535</v>
      </c>
      <c r="E27" s="26">
        <v>20521</v>
      </c>
      <c r="F27" s="26"/>
      <c r="G27" s="26"/>
      <c r="H27" s="26"/>
      <c r="I27" s="90">
        <f t="shared" si="0"/>
        <v>1.998111238133108E-2</v>
      </c>
      <c r="J27" s="26">
        <f t="shared" si="1"/>
        <v>402</v>
      </c>
      <c r="K27" s="26">
        <f t="shared" si="2"/>
        <v>-14</v>
      </c>
      <c r="L27" s="26">
        <f t="shared" si="3"/>
        <v>0</v>
      </c>
    </row>
    <row r="28" spans="1:12">
      <c r="A28" s="86">
        <v>27</v>
      </c>
      <c r="B28" s="85" t="s">
        <v>26</v>
      </c>
      <c r="C28" s="26">
        <v>78558</v>
      </c>
      <c r="D28" s="26">
        <v>76248</v>
      </c>
      <c r="E28" s="26">
        <v>76541</v>
      </c>
      <c r="F28" s="26"/>
      <c r="G28" s="26"/>
      <c r="H28" s="26"/>
      <c r="I28" s="90">
        <f t="shared" si="0"/>
        <v>-2.5675297232617939E-2</v>
      </c>
      <c r="J28" s="26">
        <f t="shared" si="1"/>
        <v>-2017</v>
      </c>
      <c r="K28" s="26">
        <f t="shared" si="2"/>
        <v>293</v>
      </c>
      <c r="L28" s="26">
        <f t="shared" si="3"/>
        <v>0</v>
      </c>
    </row>
    <row r="29" spans="1:12">
      <c r="A29" s="86">
        <v>28</v>
      </c>
      <c r="B29" s="85" t="s">
        <v>27</v>
      </c>
      <c r="C29" s="26">
        <v>134343</v>
      </c>
      <c r="D29" s="26">
        <v>131577</v>
      </c>
      <c r="E29" s="26">
        <v>131103</v>
      </c>
      <c r="F29" s="26"/>
      <c r="G29" s="26"/>
      <c r="H29" s="26"/>
      <c r="I29" s="90">
        <f t="shared" si="0"/>
        <v>-2.4117371206538486E-2</v>
      </c>
      <c r="J29" s="26">
        <f t="shared" si="1"/>
        <v>-3240</v>
      </c>
      <c r="K29" s="26">
        <f t="shared" si="2"/>
        <v>-474</v>
      </c>
      <c r="L29" s="26">
        <f t="shared" si="3"/>
        <v>0</v>
      </c>
    </row>
    <row r="30" spans="1:12">
      <c r="A30" s="86">
        <v>29</v>
      </c>
      <c r="B30" s="85" t="s">
        <v>28</v>
      </c>
      <c r="C30" s="26">
        <v>66715</v>
      </c>
      <c r="D30" s="26">
        <v>66933</v>
      </c>
      <c r="E30" s="26">
        <v>67235</v>
      </c>
      <c r="F30" s="26"/>
      <c r="G30" s="26"/>
      <c r="H30" s="26"/>
      <c r="I30" s="90">
        <f t="shared" si="0"/>
        <v>7.7943490969047437E-3</v>
      </c>
      <c r="J30" s="26">
        <f t="shared" si="1"/>
        <v>520</v>
      </c>
      <c r="K30" s="26">
        <f t="shared" si="2"/>
        <v>302</v>
      </c>
      <c r="L30" s="26">
        <f t="shared" si="3"/>
        <v>0</v>
      </c>
    </row>
    <row r="31" spans="1:12">
      <c r="A31" s="86">
        <v>30</v>
      </c>
      <c r="B31" s="85" t="s">
        <v>29</v>
      </c>
      <c r="C31" s="26">
        <v>17958</v>
      </c>
      <c r="D31" s="26">
        <v>19930</v>
      </c>
      <c r="E31" s="26">
        <v>19371</v>
      </c>
      <c r="F31" s="26"/>
      <c r="G31" s="26"/>
      <c r="H31" s="26"/>
      <c r="I31" s="90">
        <f t="shared" si="0"/>
        <v>7.8683595055128633E-2</v>
      </c>
      <c r="J31" s="26">
        <f t="shared" si="1"/>
        <v>1413</v>
      </c>
      <c r="K31" s="26">
        <f t="shared" si="2"/>
        <v>-559</v>
      </c>
      <c r="L31" s="26">
        <f t="shared" si="3"/>
        <v>0</v>
      </c>
    </row>
    <row r="32" spans="1:12">
      <c r="A32" s="86">
        <v>31</v>
      </c>
      <c r="B32" s="85" t="s">
        <v>30</v>
      </c>
      <c r="C32" s="26">
        <v>140850</v>
      </c>
      <c r="D32" s="26">
        <v>130187</v>
      </c>
      <c r="E32" s="26">
        <v>129573</v>
      </c>
      <c r="F32" s="26"/>
      <c r="G32" s="26"/>
      <c r="H32" s="26"/>
      <c r="I32" s="90">
        <f t="shared" si="0"/>
        <v>-8.0063897763578279E-2</v>
      </c>
      <c r="J32" s="26">
        <f t="shared" si="1"/>
        <v>-11277</v>
      </c>
      <c r="K32" s="26">
        <f t="shared" si="2"/>
        <v>-614</v>
      </c>
      <c r="L32" s="26">
        <f t="shared" si="3"/>
        <v>0</v>
      </c>
    </row>
    <row r="33" spans="1:12">
      <c r="A33" s="86">
        <v>32</v>
      </c>
      <c r="B33" s="85" t="s">
        <v>31</v>
      </c>
      <c r="C33" s="26">
        <v>51991</v>
      </c>
      <c r="D33" s="26">
        <v>53743</v>
      </c>
      <c r="E33" s="26">
        <v>53754</v>
      </c>
      <c r="F33" s="26"/>
      <c r="G33" s="26"/>
      <c r="H33" s="26"/>
      <c r="I33" s="90">
        <f t="shared" si="0"/>
        <v>3.3909715143005517E-2</v>
      </c>
      <c r="J33" s="26">
        <f t="shared" si="1"/>
        <v>1763</v>
      </c>
      <c r="K33" s="26">
        <f t="shared" si="2"/>
        <v>11</v>
      </c>
      <c r="L33" s="26">
        <f t="shared" si="3"/>
        <v>0</v>
      </c>
    </row>
    <row r="34" spans="1:12">
      <c r="A34" s="86">
        <v>33</v>
      </c>
      <c r="B34" s="85" t="s">
        <v>32</v>
      </c>
      <c r="C34" s="26">
        <v>116686</v>
      </c>
      <c r="D34" s="26">
        <v>112433</v>
      </c>
      <c r="E34" s="26">
        <v>110872</v>
      </c>
      <c r="F34" s="26"/>
      <c r="G34" s="26"/>
      <c r="H34" s="26"/>
      <c r="I34" s="90">
        <f t="shared" si="0"/>
        <v>-4.9826028829508255E-2</v>
      </c>
      <c r="J34" s="26">
        <f t="shared" si="1"/>
        <v>-5814</v>
      </c>
      <c r="K34" s="26">
        <f t="shared" si="2"/>
        <v>-1561</v>
      </c>
      <c r="L34" s="26">
        <f t="shared" si="3"/>
        <v>0</v>
      </c>
    </row>
    <row r="35" spans="1:12">
      <c r="A35" s="86">
        <v>35</v>
      </c>
      <c r="B35" s="85" t="s">
        <v>33</v>
      </c>
      <c r="C35" s="26">
        <v>76583</v>
      </c>
      <c r="D35" s="26">
        <v>76785</v>
      </c>
      <c r="E35" s="26">
        <v>76496</v>
      </c>
      <c r="F35" s="26"/>
      <c r="G35" s="26"/>
      <c r="H35" s="26"/>
      <c r="I35" s="90">
        <f t="shared" si="0"/>
        <v>-1.1360223548307065E-3</v>
      </c>
      <c r="J35" s="26">
        <f t="shared" si="1"/>
        <v>-87</v>
      </c>
      <c r="K35" s="26">
        <f t="shared" si="2"/>
        <v>-289</v>
      </c>
      <c r="L35" s="26">
        <f t="shared" si="3"/>
        <v>0</v>
      </c>
    </row>
    <row r="36" spans="1:12">
      <c r="A36" s="86">
        <v>36</v>
      </c>
      <c r="B36" s="85" t="s">
        <v>34</v>
      </c>
      <c r="C36" s="26">
        <v>10669</v>
      </c>
      <c r="D36" s="26">
        <v>9102</v>
      </c>
      <c r="E36" s="26">
        <v>9515</v>
      </c>
      <c r="F36" s="26"/>
      <c r="G36" s="26"/>
      <c r="H36" s="26"/>
      <c r="I36" s="90">
        <f t="shared" si="0"/>
        <v>-0.10816383916018371</v>
      </c>
      <c r="J36" s="26">
        <f t="shared" si="1"/>
        <v>-1154</v>
      </c>
      <c r="K36" s="26">
        <f t="shared" si="2"/>
        <v>413</v>
      </c>
      <c r="L36" s="26">
        <f t="shared" si="3"/>
        <v>0</v>
      </c>
    </row>
    <row r="37" spans="1:12">
      <c r="A37" s="86">
        <v>37</v>
      </c>
      <c r="B37" s="85" t="s">
        <v>35</v>
      </c>
      <c r="C37" s="26">
        <v>7132</v>
      </c>
      <c r="D37" s="26">
        <v>6686</v>
      </c>
      <c r="E37" s="26">
        <v>6794</v>
      </c>
      <c r="F37" s="26"/>
      <c r="G37" s="26"/>
      <c r="H37" s="26"/>
      <c r="I37" s="90">
        <f t="shared" si="0"/>
        <v>-4.7392035894559731E-2</v>
      </c>
      <c r="J37" s="26">
        <f t="shared" si="1"/>
        <v>-338</v>
      </c>
      <c r="K37" s="26">
        <f t="shared" si="2"/>
        <v>108</v>
      </c>
      <c r="L37" s="26">
        <f t="shared" si="3"/>
        <v>0</v>
      </c>
    </row>
    <row r="38" spans="1:12">
      <c r="A38" s="86">
        <v>38</v>
      </c>
      <c r="B38" s="85" t="s">
        <v>36</v>
      </c>
      <c r="C38" s="26">
        <v>50207</v>
      </c>
      <c r="D38" s="26">
        <v>53142</v>
      </c>
      <c r="E38" s="26">
        <v>53362</v>
      </c>
      <c r="F38" s="26"/>
      <c r="G38" s="26"/>
      <c r="H38" s="26"/>
      <c r="I38" s="90">
        <f t="shared" si="0"/>
        <v>6.2839843049773941E-2</v>
      </c>
      <c r="J38" s="26">
        <f t="shared" si="1"/>
        <v>3155</v>
      </c>
      <c r="K38" s="26">
        <f t="shared" si="2"/>
        <v>220</v>
      </c>
      <c r="L38" s="26">
        <f t="shared" si="3"/>
        <v>0</v>
      </c>
    </row>
    <row r="39" spans="1:12">
      <c r="A39" s="86">
        <v>39</v>
      </c>
      <c r="B39" s="85" t="s">
        <v>37</v>
      </c>
      <c r="C39" s="26">
        <v>1253</v>
      </c>
      <c r="D39" s="26">
        <v>1533</v>
      </c>
      <c r="E39" s="26">
        <v>1385</v>
      </c>
      <c r="F39" s="26"/>
      <c r="G39" s="26"/>
      <c r="H39" s="26"/>
      <c r="I39" s="90">
        <f t="shared" si="0"/>
        <v>0.10534716679968077</v>
      </c>
      <c r="J39" s="26">
        <f t="shared" si="1"/>
        <v>132</v>
      </c>
      <c r="K39" s="26">
        <f t="shared" si="2"/>
        <v>-148</v>
      </c>
      <c r="L39" s="26">
        <f t="shared" si="3"/>
        <v>0</v>
      </c>
    </row>
    <row r="40" spans="1:12">
      <c r="A40" s="86">
        <v>41</v>
      </c>
      <c r="B40" s="85" t="s">
        <v>38</v>
      </c>
      <c r="C40" s="26">
        <v>1101116</v>
      </c>
      <c r="D40" s="26">
        <v>692582</v>
      </c>
      <c r="E40" s="26">
        <v>688214</v>
      </c>
      <c r="F40" s="26"/>
      <c r="G40" s="26"/>
      <c r="H40" s="26"/>
      <c r="I40" s="90">
        <f t="shared" si="0"/>
        <v>-0.37498501520275795</v>
      </c>
      <c r="J40" s="26">
        <f t="shared" si="1"/>
        <v>-412902</v>
      </c>
      <c r="K40" s="26">
        <f t="shared" si="2"/>
        <v>-4368</v>
      </c>
      <c r="L40" s="26">
        <f t="shared" si="3"/>
        <v>0</v>
      </c>
    </row>
    <row r="41" spans="1:12">
      <c r="A41" s="86">
        <v>42</v>
      </c>
      <c r="B41" s="85" t="s">
        <v>39</v>
      </c>
      <c r="C41" s="26">
        <v>270983</v>
      </c>
      <c r="D41" s="26">
        <v>199829</v>
      </c>
      <c r="E41" s="26">
        <v>206050</v>
      </c>
      <c r="F41" s="26"/>
      <c r="G41" s="26"/>
      <c r="H41" s="26"/>
      <c r="I41" s="90">
        <f t="shared" si="0"/>
        <v>-0.23962019757696978</v>
      </c>
      <c r="J41" s="26">
        <f t="shared" si="1"/>
        <v>-64933</v>
      </c>
      <c r="K41" s="26">
        <f t="shared" si="2"/>
        <v>6221</v>
      </c>
      <c r="L41" s="26">
        <f t="shared" si="3"/>
        <v>0</v>
      </c>
    </row>
    <row r="42" spans="1:12">
      <c r="A42" s="86">
        <v>43</v>
      </c>
      <c r="B42" s="85" t="s">
        <v>40</v>
      </c>
      <c r="C42" s="26">
        <v>305268</v>
      </c>
      <c r="D42" s="26">
        <v>261164</v>
      </c>
      <c r="E42" s="26">
        <v>258024</v>
      </c>
      <c r="F42" s="26"/>
      <c r="G42" s="26"/>
      <c r="H42" s="26"/>
      <c r="I42" s="90">
        <f t="shared" si="0"/>
        <v>-0.1547623727347773</v>
      </c>
      <c r="J42" s="26">
        <f t="shared" si="1"/>
        <v>-47244</v>
      </c>
      <c r="K42" s="26">
        <f t="shared" si="2"/>
        <v>-3140</v>
      </c>
      <c r="L42" s="26">
        <f t="shared" si="3"/>
        <v>0</v>
      </c>
    </row>
    <row r="43" spans="1:12">
      <c r="A43" s="86">
        <v>45</v>
      </c>
      <c r="B43" s="85" t="s">
        <v>41</v>
      </c>
      <c r="C43" s="26">
        <v>211710</v>
      </c>
      <c r="D43" s="26">
        <v>205252</v>
      </c>
      <c r="E43" s="26">
        <v>204653</v>
      </c>
      <c r="F43" s="26"/>
      <c r="G43" s="26"/>
      <c r="H43" s="26"/>
      <c r="I43" s="90">
        <f t="shared" si="0"/>
        <v>-3.3333333333333333E-2</v>
      </c>
      <c r="J43" s="26">
        <f t="shared" si="1"/>
        <v>-7057</v>
      </c>
      <c r="K43" s="26">
        <f t="shared" si="2"/>
        <v>-599</v>
      </c>
      <c r="L43" s="26">
        <f t="shared" si="3"/>
        <v>0</v>
      </c>
    </row>
    <row r="44" spans="1:12">
      <c r="A44" s="86">
        <v>46</v>
      </c>
      <c r="B44" s="85" t="s">
        <v>42</v>
      </c>
      <c r="C44" s="26">
        <v>704292</v>
      </c>
      <c r="D44" s="26">
        <v>683000</v>
      </c>
      <c r="E44" s="26">
        <v>684137</v>
      </c>
      <c r="F44" s="26"/>
      <c r="G44" s="26"/>
      <c r="H44" s="26"/>
      <c r="I44" s="90">
        <f t="shared" si="0"/>
        <v>-2.8617391650054239E-2</v>
      </c>
      <c r="J44" s="26">
        <f t="shared" si="1"/>
        <v>-20155</v>
      </c>
      <c r="K44" s="26">
        <f t="shared" si="2"/>
        <v>1137</v>
      </c>
      <c r="L44" s="26">
        <f t="shared" si="3"/>
        <v>0</v>
      </c>
    </row>
    <row r="45" spans="1:12">
      <c r="A45" s="86">
        <v>47</v>
      </c>
      <c r="B45" s="85" t="s">
        <v>43</v>
      </c>
      <c r="C45" s="26">
        <v>1296808</v>
      </c>
      <c r="D45" s="26">
        <v>1264517</v>
      </c>
      <c r="E45" s="26">
        <v>1278198</v>
      </c>
      <c r="F45" s="26"/>
      <c r="G45" s="26"/>
      <c r="H45" s="26"/>
      <c r="I45" s="90">
        <f t="shared" si="0"/>
        <v>-1.4350620909186249E-2</v>
      </c>
      <c r="J45" s="26">
        <f t="shared" si="1"/>
        <v>-18610</v>
      </c>
      <c r="K45" s="26">
        <f t="shared" si="2"/>
        <v>13681</v>
      </c>
      <c r="L45" s="26">
        <f t="shared" si="3"/>
        <v>0</v>
      </c>
    </row>
    <row r="46" spans="1:12">
      <c r="A46" s="86">
        <v>49</v>
      </c>
      <c r="B46" s="85" t="s">
        <v>44</v>
      </c>
      <c r="C46" s="26">
        <v>494401</v>
      </c>
      <c r="D46" s="26">
        <v>481455</v>
      </c>
      <c r="E46" s="26">
        <v>483651</v>
      </c>
      <c r="F46" s="26"/>
      <c r="G46" s="26"/>
      <c r="H46" s="26"/>
      <c r="I46" s="90">
        <f t="shared" si="0"/>
        <v>-2.1743483528552734E-2</v>
      </c>
      <c r="J46" s="26">
        <f t="shared" si="1"/>
        <v>-10750</v>
      </c>
      <c r="K46" s="26">
        <f t="shared" si="2"/>
        <v>2196</v>
      </c>
      <c r="L46" s="26">
        <f t="shared" si="3"/>
        <v>0</v>
      </c>
    </row>
    <row r="47" spans="1:12">
      <c r="A47" s="86">
        <v>50</v>
      </c>
      <c r="B47" s="85" t="s">
        <v>45</v>
      </c>
      <c r="C47" s="26">
        <v>15429</v>
      </c>
      <c r="D47" s="26">
        <v>14657</v>
      </c>
      <c r="E47" s="26">
        <v>15754</v>
      </c>
      <c r="F47" s="26"/>
      <c r="G47" s="26"/>
      <c r="H47" s="26"/>
      <c r="I47" s="90">
        <f t="shared" si="0"/>
        <v>2.1064229697323224E-2</v>
      </c>
      <c r="J47" s="26">
        <f t="shared" si="1"/>
        <v>325</v>
      </c>
      <c r="K47" s="26">
        <f t="shared" si="2"/>
        <v>1097</v>
      </c>
      <c r="L47" s="26">
        <f t="shared" si="3"/>
        <v>0</v>
      </c>
    </row>
    <row r="48" spans="1:12">
      <c r="A48" s="86">
        <v>51</v>
      </c>
      <c r="B48" s="85" t="s">
        <v>46</v>
      </c>
      <c r="C48" s="26">
        <v>4934</v>
      </c>
      <c r="D48" s="26">
        <v>4718</v>
      </c>
      <c r="E48" s="26">
        <v>4505</v>
      </c>
      <c r="F48" s="26"/>
      <c r="G48" s="26"/>
      <c r="H48" s="26"/>
      <c r="I48" s="90">
        <f t="shared" si="0"/>
        <v>-8.6947709768950138E-2</v>
      </c>
      <c r="J48" s="26">
        <f t="shared" si="1"/>
        <v>-429</v>
      </c>
      <c r="K48" s="26">
        <f t="shared" si="2"/>
        <v>-213</v>
      </c>
      <c r="L48" s="26">
        <f t="shared" si="3"/>
        <v>0</v>
      </c>
    </row>
    <row r="49" spans="1:12">
      <c r="A49" s="86">
        <v>52</v>
      </c>
      <c r="B49" s="85" t="s">
        <v>47</v>
      </c>
      <c r="C49" s="26">
        <v>190944</v>
      </c>
      <c r="D49" s="26">
        <v>184518</v>
      </c>
      <c r="E49" s="26">
        <v>185240</v>
      </c>
      <c r="F49" s="26"/>
      <c r="G49" s="26"/>
      <c r="H49" s="26"/>
      <c r="I49" s="90">
        <f t="shared" si="0"/>
        <v>-2.9872632813809284E-2</v>
      </c>
      <c r="J49" s="26">
        <f t="shared" si="1"/>
        <v>-5704</v>
      </c>
      <c r="K49" s="26">
        <f t="shared" si="2"/>
        <v>722</v>
      </c>
      <c r="L49" s="26">
        <f t="shared" si="3"/>
        <v>0</v>
      </c>
    </row>
    <row r="50" spans="1:12">
      <c r="A50" s="86">
        <v>53</v>
      </c>
      <c r="B50" s="85" t="s">
        <v>48</v>
      </c>
      <c r="C50" s="26">
        <v>26765</v>
      </c>
      <c r="D50" s="26">
        <v>30195</v>
      </c>
      <c r="E50" s="26">
        <v>30180</v>
      </c>
      <c r="F50" s="26"/>
      <c r="G50" s="26"/>
      <c r="H50" s="26"/>
      <c r="I50" s="90">
        <f t="shared" si="0"/>
        <v>0.12759200448346722</v>
      </c>
      <c r="J50" s="26">
        <f t="shared" si="1"/>
        <v>3415</v>
      </c>
      <c r="K50" s="26">
        <f t="shared" si="2"/>
        <v>-15</v>
      </c>
      <c r="L50" s="26">
        <f t="shared" si="3"/>
        <v>0</v>
      </c>
    </row>
    <row r="51" spans="1:12">
      <c r="A51" s="86">
        <v>55</v>
      </c>
      <c r="B51" s="85" t="s">
        <v>49</v>
      </c>
      <c r="C51" s="26">
        <v>237748</v>
      </c>
      <c r="D51" s="26">
        <v>240815</v>
      </c>
      <c r="E51" s="26">
        <v>257054</v>
      </c>
      <c r="F51" s="26"/>
      <c r="G51" s="26"/>
      <c r="H51" s="26"/>
      <c r="I51" s="90">
        <f t="shared" si="0"/>
        <v>8.1203627370156642E-2</v>
      </c>
      <c r="J51" s="26">
        <f t="shared" si="1"/>
        <v>19306</v>
      </c>
      <c r="K51" s="26">
        <f t="shared" si="2"/>
        <v>16239</v>
      </c>
      <c r="L51" s="26">
        <f t="shared" si="3"/>
        <v>0</v>
      </c>
    </row>
    <row r="52" spans="1:12">
      <c r="A52" s="86">
        <v>56</v>
      </c>
      <c r="B52" s="85" t="s">
        <v>50</v>
      </c>
      <c r="C52" s="26">
        <v>643047</v>
      </c>
      <c r="D52" s="26">
        <v>633577</v>
      </c>
      <c r="E52" s="26">
        <v>630823</v>
      </c>
      <c r="F52" s="26"/>
      <c r="G52" s="26"/>
      <c r="H52" s="26"/>
      <c r="I52" s="90">
        <f t="shared" si="0"/>
        <v>-1.9009496973005083E-2</v>
      </c>
      <c r="J52" s="26">
        <f t="shared" si="1"/>
        <v>-12224</v>
      </c>
      <c r="K52" s="26">
        <f t="shared" si="2"/>
        <v>-2754</v>
      </c>
      <c r="L52" s="26">
        <f t="shared" si="3"/>
        <v>0</v>
      </c>
    </row>
    <row r="53" spans="1:12">
      <c r="A53" s="86">
        <v>58</v>
      </c>
      <c r="B53" s="85" t="s">
        <v>51</v>
      </c>
      <c r="C53" s="26">
        <v>22099</v>
      </c>
      <c r="D53" s="26">
        <v>21462</v>
      </c>
      <c r="E53" s="26">
        <v>21232</v>
      </c>
      <c r="F53" s="26"/>
      <c r="G53" s="26"/>
      <c r="H53" s="26"/>
      <c r="I53" s="90">
        <f t="shared" si="0"/>
        <v>-3.9232544459025298E-2</v>
      </c>
      <c r="J53" s="26">
        <f t="shared" si="1"/>
        <v>-867</v>
      </c>
      <c r="K53" s="26">
        <f t="shared" si="2"/>
        <v>-230</v>
      </c>
      <c r="L53" s="26">
        <f t="shared" si="3"/>
        <v>0</v>
      </c>
    </row>
    <row r="54" spans="1:12">
      <c r="A54" s="86">
        <v>59</v>
      </c>
      <c r="B54" s="85" t="s">
        <v>52</v>
      </c>
      <c r="C54" s="26">
        <v>15009</v>
      </c>
      <c r="D54" s="26">
        <v>15564</v>
      </c>
      <c r="E54" s="26">
        <v>15208</v>
      </c>
      <c r="F54" s="26"/>
      <c r="G54" s="26"/>
      <c r="H54" s="26"/>
      <c r="I54" s="90">
        <f t="shared" si="0"/>
        <v>1.3258711439802786E-2</v>
      </c>
      <c r="J54" s="26">
        <f t="shared" si="1"/>
        <v>199</v>
      </c>
      <c r="K54" s="26">
        <f t="shared" si="2"/>
        <v>-356</v>
      </c>
      <c r="L54" s="26">
        <f t="shared" si="3"/>
        <v>0</v>
      </c>
    </row>
    <row r="55" spans="1:12">
      <c r="A55" s="86">
        <v>60</v>
      </c>
      <c r="B55" s="85" t="s">
        <v>53</v>
      </c>
      <c r="C55" s="26">
        <v>9416</v>
      </c>
      <c r="D55" s="26">
        <v>8396</v>
      </c>
      <c r="E55" s="26">
        <v>8481</v>
      </c>
      <c r="F55" s="26"/>
      <c r="G55" s="26"/>
      <c r="H55" s="26"/>
      <c r="I55" s="90">
        <f t="shared" si="0"/>
        <v>-9.9299065420560745E-2</v>
      </c>
      <c r="J55" s="26">
        <f t="shared" si="1"/>
        <v>-935</v>
      </c>
      <c r="K55" s="26">
        <f t="shared" si="2"/>
        <v>85</v>
      </c>
      <c r="L55" s="26">
        <f t="shared" si="3"/>
        <v>0</v>
      </c>
    </row>
    <row r="56" spans="1:12">
      <c r="A56" s="86">
        <v>61</v>
      </c>
      <c r="B56" s="85" t="s">
        <v>54</v>
      </c>
      <c r="C56" s="26">
        <v>18499</v>
      </c>
      <c r="D56" s="26">
        <v>18716</v>
      </c>
      <c r="E56" s="26">
        <v>18758</v>
      </c>
      <c r="F56" s="26"/>
      <c r="G56" s="26"/>
      <c r="H56" s="26"/>
      <c r="I56" s="90">
        <f t="shared" si="0"/>
        <v>1.4000756797664739E-2</v>
      </c>
      <c r="J56" s="26">
        <f t="shared" si="1"/>
        <v>259</v>
      </c>
      <c r="K56" s="26">
        <f t="shared" si="2"/>
        <v>42</v>
      </c>
      <c r="L56" s="26">
        <f t="shared" si="3"/>
        <v>0</v>
      </c>
    </row>
    <row r="57" spans="1:12">
      <c r="A57" s="86">
        <v>62</v>
      </c>
      <c r="B57" s="85" t="s">
        <v>55</v>
      </c>
      <c r="C57" s="26">
        <v>67871</v>
      </c>
      <c r="D57" s="26">
        <v>76240</v>
      </c>
      <c r="E57" s="26">
        <v>76720</v>
      </c>
      <c r="F57" s="26"/>
      <c r="G57" s="26"/>
      <c r="H57" s="26"/>
      <c r="I57" s="90">
        <f t="shared" si="0"/>
        <v>0.13037969088417733</v>
      </c>
      <c r="J57" s="26">
        <f t="shared" si="1"/>
        <v>8849</v>
      </c>
      <c r="K57" s="26">
        <f t="shared" si="2"/>
        <v>480</v>
      </c>
      <c r="L57" s="26">
        <f t="shared" si="3"/>
        <v>0</v>
      </c>
    </row>
    <row r="58" spans="1:12">
      <c r="A58" s="86">
        <v>63</v>
      </c>
      <c r="B58" s="85" t="s">
        <v>56</v>
      </c>
      <c r="C58" s="26">
        <v>30563</v>
      </c>
      <c r="D58" s="26">
        <v>32302</v>
      </c>
      <c r="E58" s="26">
        <v>32217</v>
      </c>
      <c r="F58" s="26"/>
      <c r="G58" s="26"/>
      <c r="H58" s="26"/>
      <c r="I58" s="90">
        <f t="shared" si="0"/>
        <v>5.4117724045414387E-2</v>
      </c>
      <c r="J58" s="26">
        <f t="shared" si="1"/>
        <v>1654</v>
      </c>
      <c r="K58" s="26">
        <f t="shared" si="2"/>
        <v>-85</v>
      </c>
      <c r="L58" s="26">
        <f t="shared" si="3"/>
        <v>0</v>
      </c>
    </row>
    <row r="59" spans="1:12">
      <c r="A59" s="86">
        <v>64</v>
      </c>
      <c r="B59" s="85" t="s">
        <v>57</v>
      </c>
      <c r="C59" s="26">
        <v>61564</v>
      </c>
      <c r="D59" s="26">
        <v>59908</v>
      </c>
      <c r="E59" s="26">
        <v>59860</v>
      </c>
      <c r="F59" s="26"/>
      <c r="G59" s="26"/>
      <c r="H59" s="26"/>
      <c r="I59" s="90">
        <f t="shared" si="0"/>
        <v>-2.7678513416931973E-2</v>
      </c>
      <c r="J59" s="26">
        <f t="shared" si="1"/>
        <v>-1704</v>
      </c>
      <c r="K59" s="26">
        <f t="shared" si="2"/>
        <v>-48</v>
      </c>
      <c r="L59" s="26">
        <f t="shared" si="3"/>
        <v>0</v>
      </c>
    </row>
    <row r="60" spans="1:12">
      <c r="A60" s="86">
        <v>65</v>
      </c>
      <c r="B60" s="85" t="s">
        <v>58</v>
      </c>
      <c r="C60" s="26">
        <v>19158</v>
      </c>
      <c r="D60" s="26">
        <v>17576</v>
      </c>
      <c r="E60" s="26">
        <v>17585</v>
      </c>
      <c r="F60" s="26"/>
      <c r="G60" s="26"/>
      <c r="H60" s="26"/>
      <c r="I60" s="90">
        <f t="shared" si="0"/>
        <v>-8.2106691721474057E-2</v>
      </c>
      <c r="J60" s="26">
        <f t="shared" si="1"/>
        <v>-1573</v>
      </c>
      <c r="K60" s="26">
        <f t="shared" si="2"/>
        <v>9</v>
      </c>
      <c r="L60" s="26">
        <f t="shared" si="3"/>
        <v>0</v>
      </c>
    </row>
    <row r="61" spans="1:12">
      <c r="A61" s="86">
        <v>66</v>
      </c>
      <c r="B61" s="85" t="s">
        <v>59</v>
      </c>
      <c r="C61" s="26">
        <v>45201</v>
      </c>
      <c r="D61" s="26">
        <v>45955</v>
      </c>
      <c r="E61" s="26">
        <v>46431</v>
      </c>
      <c r="F61" s="26"/>
      <c r="G61" s="26"/>
      <c r="H61" s="26"/>
      <c r="I61" s="90">
        <f t="shared" si="0"/>
        <v>2.7211787349837393E-2</v>
      </c>
      <c r="J61" s="26">
        <f t="shared" si="1"/>
        <v>1230</v>
      </c>
      <c r="K61" s="26">
        <f t="shared" si="2"/>
        <v>476</v>
      </c>
      <c r="L61" s="26">
        <f t="shared" si="3"/>
        <v>0</v>
      </c>
    </row>
    <row r="62" spans="1:12">
      <c r="A62" s="86">
        <v>68</v>
      </c>
      <c r="B62" s="85" t="s">
        <v>60</v>
      </c>
      <c r="C62" s="26">
        <v>126576</v>
      </c>
      <c r="D62" s="26">
        <v>130865</v>
      </c>
      <c r="E62" s="26">
        <v>131770</v>
      </c>
      <c r="F62" s="26"/>
      <c r="G62" s="26"/>
      <c r="H62" s="26"/>
      <c r="I62" s="90">
        <f t="shared" si="0"/>
        <v>4.1034635317911766E-2</v>
      </c>
      <c r="J62" s="26">
        <f t="shared" si="1"/>
        <v>5194</v>
      </c>
      <c r="K62" s="26">
        <f t="shared" si="2"/>
        <v>905</v>
      </c>
      <c r="L62" s="26">
        <f t="shared" si="3"/>
        <v>0</v>
      </c>
    </row>
    <row r="63" spans="1:12">
      <c r="A63" s="86">
        <v>69</v>
      </c>
      <c r="B63" s="85" t="s">
        <v>61</v>
      </c>
      <c r="C63" s="26">
        <v>142437</v>
      </c>
      <c r="D63" s="26">
        <v>147965</v>
      </c>
      <c r="E63" s="26">
        <v>147813</v>
      </c>
      <c r="F63" s="26"/>
      <c r="G63" s="26"/>
      <c r="H63" s="26"/>
      <c r="I63" s="90">
        <f t="shared" si="0"/>
        <v>3.7743002169380147E-2</v>
      </c>
      <c r="J63" s="26">
        <f t="shared" si="1"/>
        <v>5376</v>
      </c>
      <c r="K63" s="26">
        <f t="shared" si="2"/>
        <v>-152</v>
      </c>
      <c r="L63" s="26">
        <f t="shared" si="3"/>
        <v>0</v>
      </c>
    </row>
    <row r="64" spans="1:12">
      <c r="A64" s="86">
        <v>70</v>
      </c>
      <c r="B64" s="85" t="s">
        <v>62</v>
      </c>
      <c r="C64" s="26">
        <v>168594</v>
      </c>
      <c r="D64" s="26">
        <v>166033</v>
      </c>
      <c r="E64" s="26">
        <v>164538</v>
      </c>
      <c r="F64" s="26"/>
      <c r="G64" s="26"/>
      <c r="H64" s="26"/>
      <c r="I64" s="90">
        <f t="shared" si="0"/>
        <v>-2.4057795651090785E-2</v>
      </c>
      <c r="J64" s="26">
        <f t="shared" si="1"/>
        <v>-4056</v>
      </c>
      <c r="K64" s="26">
        <f t="shared" si="2"/>
        <v>-1495</v>
      </c>
      <c r="L64" s="26">
        <f t="shared" si="3"/>
        <v>0</v>
      </c>
    </row>
    <row r="65" spans="1:12">
      <c r="A65" s="86">
        <v>71</v>
      </c>
      <c r="B65" s="85" t="s">
        <v>63</v>
      </c>
      <c r="C65" s="26">
        <v>147377</v>
      </c>
      <c r="D65" s="26">
        <v>136490</v>
      </c>
      <c r="E65" s="26">
        <v>135957</v>
      </c>
      <c r="F65" s="26"/>
      <c r="G65" s="26"/>
      <c r="H65" s="26"/>
      <c r="I65" s="90">
        <f t="shared" si="0"/>
        <v>-7.7488346214131101E-2</v>
      </c>
      <c r="J65" s="26">
        <f t="shared" si="1"/>
        <v>-11420</v>
      </c>
      <c r="K65" s="26">
        <f t="shared" si="2"/>
        <v>-533</v>
      </c>
      <c r="L65" s="26">
        <f t="shared" si="3"/>
        <v>0</v>
      </c>
    </row>
    <row r="66" spans="1:12">
      <c r="A66" s="86">
        <v>72</v>
      </c>
      <c r="B66" s="85" t="s">
        <v>64</v>
      </c>
      <c r="C66" s="26">
        <v>7773</v>
      </c>
      <c r="D66" s="26">
        <v>7772</v>
      </c>
      <c r="E66" s="26">
        <v>7921</v>
      </c>
      <c r="F66" s="26"/>
      <c r="G66" s="26"/>
      <c r="H66" s="26"/>
      <c r="I66" s="90">
        <f t="shared" si="0"/>
        <v>1.9040267592949956E-2</v>
      </c>
      <c r="J66" s="26">
        <f t="shared" si="1"/>
        <v>148</v>
      </c>
      <c r="K66" s="26">
        <f t="shared" si="2"/>
        <v>149</v>
      </c>
      <c r="L66" s="26">
        <f t="shared" si="3"/>
        <v>0</v>
      </c>
    </row>
    <row r="67" spans="1:12">
      <c r="A67" s="86">
        <v>73</v>
      </c>
      <c r="B67" s="85" t="s">
        <v>65</v>
      </c>
      <c r="C67" s="26">
        <v>46515</v>
      </c>
      <c r="D67" s="26">
        <v>45121</v>
      </c>
      <c r="E67" s="26">
        <v>43700</v>
      </c>
      <c r="F67" s="26"/>
      <c r="G67" s="26"/>
      <c r="H67" s="26"/>
      <c r="I67" s="90">
        <f t="shared" si="0"/>
        <v>-6.0518112436848327E-2</v>
      </c>
      <c r="J67" s="26">
        <f t="shared" si="1"/>
        <v>-2815</v>
      </c>
      <c r="K67" s="26">
        <f t="shared" si="2"/>
        <v>-1421</v>
      </c>
      <c r="L67" s="26">
        <f t="shared" si="3"/>
        <v>0</v>
      </c>
    </row>
    <row r="68" spans="1:12">
      <c r="A68" s="86">
        <v>74</v>
      </c>
      <c r="B68" s="85" t="s">
        <v>66</v>
      </c>
      <c r="C68" s="26">
        <v>39793</v>
      </c>
      <c r="D68" s="26">
        <v>38959</v>
      </c>
      <c r="E68" s="26">
        <v>39577</v>
      </c>
      <c r="F68" s="26"/>
      <c r="G68" s="26"/>
      <c r="H68" s="26"/>
      <c r="I68" s="90">
        <f t="shared" ref="I68:I92" si="4">(E68-C68)/C68</f>
        <v>-5.4280903676526019E-3</v>
      </c>
      <c r="J68" s="26">
        <f t="shared" ref="J68:J92" si="5">E68-C68</f>
        <v>-216</v>
      </c>
      <c r="K68" s="26">
        <f t="shared" ref="K68:K92" si="6">E68-D68</f>
        <v>618</v>
      </c>
      <c r="L68" s="26">
        <f t="shared" ref="L68:L92" si="7">H68-G68</f>
        <v>0</v>
      </c>
    </row>
    <row r="69" spans="1:12">
      <c r="A69" s="86">
        <v>75</v>
      </c>
      <c r="B69" s="85" t="s">
        <v>67</v>
      </c>
      <c r="C69" s="26">
        <v>7591</v>
      </c>
      <c r="D69" s="26">
        <v>7797</v>
      </c>
      <c r="E69" s="26">
        <v>7954</v>
      </c>
      <c r="F69" s="26"/>
      <c r="G69" s="26"/>
      <c r="H69" s="26"/>
      <c r="I69" s="90">
        <f t="shared" si="4"/>
        <v>4.7819786589382164E-2</v>
      </c>
      <c r="J69" s="26">
        <f t="shared" si="5"/>
        <v>363</v>
      </c>
      <c r="K69" s="26">
        <f t="shared" si="6"/>
        <v>157</v>
      </c>
      <c r="L69" s="26">
        <f t="shared" si="7"/>
        <v>0</v>
      </c>
    </row>
    <row r="70" spans="1:12">
      <c r="A70" s="86">
        <v>77</v>
      </c>
      <c r="B70" s="85" t="s">
        <v>68</v>
      </c>
      <c r="C70" s="26">
        <v>26471</v>
      </c>
      <c r="D70" s="26">
        <v>23055</v>
      </c>
      <c r="E70" s="26">
        <v>23380</v>
      </c>
      <c r="F70" s="26"/>
      <c r="G70" s="26"/>
      <c r="H70" s="26"/>
      <c r="I70" s="90">
        <f t="shared" si="4"/>
        <v>-0.11676929469986022</v>
      </c>
      <c r="J70" s="26">
        <f t="shared" si="5"/>
        <v>-3091</v>
      </c>
      <c r="K70" s="26">
        <f t="shared" si="6"/>
        <v>325</v>
      </c>
      <c r="L70" s="26">
        <f t="shared" si="7"/>
        <v>0</v>
      </c>
    </row>
    <row r="71" spans="1:12">
      <c r="A71" s="86">
        <v>78</v>
      </c>
      <c r="B71" s="85" t="s">
        <v>69</v>
      </c>
      <c r="C71" s="26">
        <v>39306</v>
      </c>
      <c r="D71" s="26">
        <v>39134</v>
      </c>
      <c r="E71" s="26">
        <v>40053</v>
      </c>
      <c r="F71" s="26"/>
      <c r="G71" s="26"/>
      <c r="H71" s="26"/>
      <c r="I71" s="90">
        <f t="shared" si="4"/>
        <v>1.9004732101969166E-2</v>
      </c>
      <c r="J71" s="26">
        <f t="shared" si="5"/>
        <v>747</v>
      </c>
      <c r="K71" s="26">
        <f t="shared" si="6"/>
        <v>919</v>
      </c>
      <c r="L71" s="26">
        <f t="shared" si="7"/>
        <v>0</v>
      </c>
    </row>
    <row r="72" spans="1:12">
      <c r="A72" s="86">
        <v>79</v>
      </c>
      <c r="B72" s="85" t="s">
        <v>70</v>
      </c>
      <c r="C72" s="26">
        <v>45253</v>
      </c>
      <c r="D72" s="26">
        <v>47230</v>
      </c>
      <c r="E72" s="26">
        <v>49398</v>
      </c>
      <c r="F72" s="26"/>
      <c r="G72" s="26"/>
      <c r="H72" s="26"/>
      <c r="I72" s="90">
        <f t="shared" si="4"/>
        <v>9.1596137272667008E-2</v>
      </c>
      <c r="J72" s="26">
        <f t="shared" si="5"/>
        <v>4145</v>
      </c>
      <c r="K72" s="26">
        <f t="shared" si="6"/>
        <v>2168</v>
      </c>
      <c r="L72" s="26">
        <f t="shared" si="7"/>
        <v>0</v>
      </c>
    </row>
    <row r="73" spans="1:12">
      <c r="A73" s="86">
        <v>80</v>
      </c>
      <c r="B73" s="85" t="s">
        <v>71</v>
      </c>
      <c r="C73" s="26">
        <v>241951</v>
      </c>
      <c r="D73" s="26">
        <v>245301</v>
      </c>
      <c r="E73" s="26">
        <v>244106</v>
      </c>
      <c r="F73" s="26"/>
      <c r="G73" s="26"/>
      <c r="H73" s="26"/>
      <c r="I73" s="90">
        <f t="shared" si="4"/>
        <v>8.906762112989821E-3</v>
      </c>
      <c r="J73" s="26">
        <f t="shared" si="5"/>
        <v>2155</v>
      </c>
      <c r="K73" s="26">
        <f t="shared" si="6"/>
        <v>-1195</v>
      </c>
      <c r="L73" s="26">
        <f t="shared" si="7"/>
        <v>0</v>
      </c>
    </row>
    <row r="74" spans="1:12">
      <c r="A74" s="86">
        <v>81</v>
      </c>
      <c r="B74" s="85" t="s">
        <v>72</v>
      </c>
      <c r="C74" s="26">
        <v>475839</v>
      </c>
      <c r="D74" s="26">
        <v>514717</v>
      </c>
      <c r="E74" s="26">
        <v>521417</v>
      </c>
      <c r="F74" s="26"/>
      <c r="G74" s="26"/>
      <c r="H74" s="26"/>
      <c r="I74" s="90">
        <f t="shared" si="4"/>
        <v>9.5784498538371177E-2</v>
      </c>
      <c r="J74" s="26">
        <f t="shared" si="5"/>
        <v>45578</v>
      </c>
      <c r="K74" s="26">
        <f t="shared" si="6"/>
        <v>6700</v>
      </c>
      <c r="L74" s="26">
        <f t="shared" si="7"/>
        <v>0</v>
      </c>
    </row>
    <row r="75" spans="1:12">
      <c r="A75" s="86">
        <v>82</v>
      </c>
      <c r="B75" s="85" t="s">
        <v>73</v>
      </c>
      <c r="C75" s="26">
        <v>336143</v>
      </c>
      <c r="D75" s="26">
        <v>323067</v>
      </c>
      <c r="E75" s="26">
        <v>322822</v>
      </c>
      <c r="F75" s="26"/>
      <c r="G75" s="26"/>
      <c r="H75" s="26"/>
      <c r="I75" s="90">
        <f t="shared" si="4"/>
        <v>-3.9628967433503005E-2</v>
      </c>
      <c r="J75" s="26">
        <f t="shared" si="5"/>
        <v>-13321</v>
      </c>
      <c r="K75" s="26">
        <f t="shared" si="6"/>
        <v>-245</v>
      </c>
      <c r="L75" s="26">
        <f t="shared" si="7"/>
        <v>0</v>
      </c>
    </row>
    <row r="76" spans="1:12">
      <c r="A76" s="86">
        <v>84</v>
      </c>
      <c r="B76" s="85" t="s">
        <v>74</v>
      </c>
      <c r="C76" s="26">
        <v>97018</v>
      </c>
      <c r="D76" s="26">
        <v>106585</v>
      </c>
      <c r="E76" s="26">
        <v>107419</v>
      </c>
      <c r="F76" s="26"/>
      <c r="G76" s="26"/>
      <c r="H76" s="26"/>
      <c r="I76" s="90">
        <f t="shared" si="4"/>
        <v>0.1072069100579274</v>
      </c>
      <c r="J76" s="26">
        <f t="shared" si="5"/>
        <v>10401</v>
      </c>
      <c r="K76" s="26">
        <f t="shared" si="6"/>
        <v>834</v>
      </c>
      <c r="L76" s="26">
        <f t="shared" si="7"/>
        <v>0</v>
      </c>
    </row>
    <row r="77" spans="1:12">
      <c r="A77" s="86">
        <v>85</v>
      </c>
      <c r="B77" s="85" t="s">
        <v>75</v>
      </c>
      <c r="C77" s="26">
        <v>454825</v>
      </c>
      <c r="D77" s="26">
        <v>488241</v>
      </c>
      <c r="E77" s="26">
        <v>484752</v>
      </c>
      <c r="F77" s="26"/>
      <c r="G77" s="26"/>
      <c r="H77" s="26"/>
      <c r="I77" s="90">
        <f t="shared" si="4"/>
        <v>6.5798933655801681E-2</v>
      </c>
      <c r="J77" s="26">
        <f t="shared" si="5"/>
        <v>29927</v>
      </c>
      <c r="K77" s="26">
        <f t="shared" si="6"/>
        <v>-3489</v>
      </c>
      <c r="L77" s="26">
        <f t="shared" si="7"/>
        <v>0</v>
      </c>
    </row>
    <row r="78" spans="1:12">
      <c r="A78" s="86">
        <v>86</v>
      </c>
      <c r="B78" s="85" t="s">
        <v>76</v>
      </c>
      <c r="C78" s="26">
        <v>215517</v>
      </c>
      <c r="D78" s="26">
        <v>237964</v>
      </c>
      <c r="E78" s="26">
        <v>241023</v>
      </c>
      <c r="F78" s="26"/>
      <c r="G78" s="26"/>
      <c r="H78" s="26"/>
      <c r="I78" s="90">
        <f t="shared" si="4"/>
        <v>0.11834797254972926</v>
      </c>
      <c r="J78" s="26">
        <f t="shared" si="5"/>
        <v>25506</v>
      </c>
      <c r="K78" s="26">
        <f t="shared" si="6"/>
        <v>3059</v>
      </c>
      <c r="L78" s="26">
        <f t="shared" si="7"/>
        <v>0</v>
      </c>
    </row>
    <row r="79" spans="1:12">
      <c r="A79" s="86">
        <v>87</v>
      </c>
      <c r="B79" s="85" t="s">
        <v>77</v>
      </c>
      <c r="C79" s="26">
        <v>29101</v>
      </c>
      <c r="D79" s="26">
        <v>31287</v>
      </c>
      <c r="E79" s="26">
        <v>31251</v>
      </c>
      <c r="F79" s="26"/>
      <c r="G79" s="26"/>
      <c r="H79" s="26"/>
      <c r="I79" s="90">
        <f t="shared" si="4"/>
        <v>7.3880622659015155E-2</v>
      </c>
      <c r="J79" s="26">
        <f t="shared" si="5"/>
        <v>2150</v>
      </c>
      <c r="K79" s="26">
        <f t="shared" si="6"/>
        <v>-36</v>
      </c>
      <c r="L79" s="26">
        <f t="shared" si="7"/>
        <v>0</v>
      </c>
    </row>
    <row r="80" spans="1:12">
      <c r="A80" s="86">
        <v>88</v>
      </c>
      <c r="B80" s="85" t="s">
        <v>78</v>
      </c>
      <c r="C80" s="26">
        <v>50488</v>
      </c>
      <c r="D80" s="26">
        <v>53864</v>
      </c>
      <c r="E80" s="26">
        <v>54365</v>
      </c>
      <c r="F80" s="26"/>
      <c r="G80" s="26"/>
      <c r="H80" s="26"/>
      <c r="I80" s="90">
        <f t="shared" si="4"/>
        <v>7.6790524481064812E-2</v>
      </c>
      <c r="J80" s="26">
        <f t="shared" si="5"/>
        <v>3877</v>
      </c>
      <c r="K80" s="26">
        <f t="shared" si="6"/>
        <v>501</v>
      </c>
      <c r="L80" s="26">
        <f t="shared" si="7"/>
        <v>0</v>
      </c>
    </row>
    <row r="81" spans="1:12">
      <c r="A81" s="86">
        <v>90</v>
      </c>
      <c r="B81" s="85" t="s">
        <v>79</v>
      </c>
      <c r="C81" s="26">
        <v>11232</v>
      </c>
      <c r="D81" s="26">
        <v>10704</v>
      </c>
      <c r="E81" s="26">
        <v>10308</v>
      </c>
      <c r="F81" s="26"/>
      <c r="G81" s="26"/>
      <c r="H81" s="26"/>
      <c r="I81" s="90">
        <f t="shared" si="4"/>
        <v>-8.2264957264957264E-2</v>
      </c>
      <c r="J81" s="26">
        <f t="shared" si="5"/>
        <v>-924</v>
      </c>
      <c r="K81" s="26">
        <f t="shared" si="6"/>
        <v>-396</v>
      </c>
      <c r="L81" s="26">
        <f t="shared" si="7"/>
        <v>0</v>
      </c>
    </row>
    <row r="82" spans="1:12">
      <c r="A82" s="86">
        <v>91</v>
      </c>
      <c r="B82" s="85" t="s">
        <v>80</v>
      </c>
      <c r="C82" s="26">
        <v>3842</v>
      </c>
      <c r="D82" s="26">
        <v>4380</v>
      </c>
      <c r="E82" s="26">
        <v>4440</v>
      </c>
      <c r="F82" s="26"/>
      <c r="G82" s="26"/>
      <c r="H82" s="26"/>
      <c r="I82" s="90">
        <f t="shared" si="4"/>
        <v>0.15564809994794379</v>
      </c>
      <c r="J82" s="26">
        <f t="shared" si="5"/>
        <v>598</v>
      </c>
      <c r="K82" s="26">
        <f t="shared" si="6"/>
        <v>60</v>
      </c>
      <c r="L82" s="26">
        <f t="shared" si="7"/>
        <v>0</v>
      </c>
    </row>
    <row r="83" spans="1:12">
      <c r="A83" s="86">
        <v>92</v>
      </c>
      <c r="B83" s="85" t="s">
        <v>81</v>
      </c>
      <c r="C83" s="26">
        <v>7155</v>
      </c>
      <c r="D83" s="26">
        <v>6435</v>
      </c>
      <c r="E83" s="26">
        <v>6401</v>
      </c>
      <c r="F83" s="26"/>
      <c r="G83" s="26"/>
      <c r="H83" s="26"/>
      <c r="I83" s="90">
        <f t="shared" si="4"/>
        <v>-0.10538085255066387</v>
      </c>
      <c r="J83" s="26">
        <f t="shared" si="5"/>
        <v>-754</v>
      </c>
      <c r="K83" s="26">
        <f t="shared" si="6"/>
        <v>-34</v>
      </c>
      <c r="L83" s="26">
        <f t="shared" si="7"/>
        <v>0</v>
      </c>
    </row>
    <row r="84" spans="1:12">
      <c r="A84" s="86">
        <v>93</v>
      </c>
      <c r="B84" s="85" t="s">
        <v>82</v>
      </c>
      <c r="C84" s="26">
        <v>48311</v>
      </c>
      <c r="D84" s="26">
        <v>49546</v>
      </c>
      <c r="E84" s="26">
        <v>51066</v>
      </c>
      <c r="F84" s="26"/>
      <c r="G84" s="26"/>
      <c r="H84" s="26"/>
      <c r="I84" s="90">
        <f t="shared" si="4"/>
        <v>5.7026350106600981E-2</v>
      </c>
      <c r="J84" s="26">
        <f t="shared" si="5"/>
        <v>2755</v>
      </c>
      <c r="K84" s="26">
        <f t="shared" si="6"/>
        <v>1520</v>
      </c>
      <c r="L84" s="26">
        <f t="shared" si="7"/>
        <v>0</v>
      </c>
    </row>
    <row r="85" spans="1:12">
      <c r="A85" s="86">
        <v>94</v>
      </c>
      <c r="B85" s="85" t="s">
        <v>83</v>
      </c>
      <c r="C85" s="26">
        <v>53411</v>
      </c>
      <c r="D85" s="26">
        <v>58760</v>
      </c>
      <c r="E85" s="26">
        <v>60689</v>
      </c>
      <c r="F85" s="26"/>
      <c r="G85" s="26"/>
      <c r="H85" s="26"/>
      <c r="I85" s="90">
        <f t="shared" si="4"/>
        <v>0.13626406545468162</v>
      </c>
      <c r="J85" s="26">
        <f t="shared" si="5"/>
        <v>7278</v>
      </c>
      <c r="K85" s="26">
        <f t="shared" si="6"/>
        <v>1929</v>
      </c>
      <c r="L85" s="26">
        <f t="shared" si="7"/>
        <v>0</v>
      </c>
    </row>
    <row r="86" spans="1:12">
      <c r="A86" s="86">
        <v>95</v>
      </c>
      <c r="B86" s="85" t="s">
        <v>84</v>
      </c>
      <c r="C86" s="26">
        <v>54558</v>
      </c>
      <c r="D86" s="26">
        <v>51001</v>
      </c>
      <c r="E86" s="26">
        <v>50769</v>
      </c>
      <c r="F86" s="26"/>
      <c r="G86" s="26"/>
      <c r="H86" s="26"/>
      <c r="I86" s="90">
        <f t="shared" si="4"/>
        <v>-6.9449026723853516E-2</v>
      </c>
      <c r="J86" s="26">
        <f t="shared" si="5"/>
        <v>-3789</v>
      </c>
      <c r="K86" s="26">
        <f t="shared" si="6"/>
        <v>-232</v>
      </c>
      <c r="L86" s="26">
        <f t="shared" si="7"/>
        <v>0</v>
      </c>
    </row>
    <row r="87" spans="1:12">
      <c r="A87" s="86">
        <v>96</v>
      </c>
      <c r="B87" s="85" t="s">
        <v>85</v>
      </c>
      <c r="C87" s="26">
        <v>103278</v>
      </c>
      <c r="D87" s="26">
        <v>105200</v>
      </c>
      <c r="E87" s="26">
        <v>107481</v>
      </c>
      <c r="F87" s="26"/>
      <c r="G87" s="26"/>
      <c r="H87" s="26"/>
      <c r="I87" s="90">
        <f t="shared" si="4"/>
        <v>4.0695985592284899E-2</v>
      </c>
      <c r="J87" s="26">
        <f t="shared" si="5"/>
        <v>4203</v>
      </c>
      <c r="K87" s="26">
        <f t="shared" si="6"/>
        <v>2281</v>
      </c>
      <c r="L87" s="26">
        <f t="shared" si="7"/>
        <v>0</v>
      </c>
    </row>
    <row r="88" spans="1:12">
      <c r="A88" s="86">
        <v>97</v>
      </c>
      <c r="B88" s="85" t="s">
        <v>86</v>
      </c>
      <c r="C88" s="26">
        <v>16580</v>
      </c>
      <c r="D88" s="26">
        <v>13472</v>
      </c>
      <c r="E88" s="26">
        <v>13246</v>
      </c>
      <c r="F88" s="26"/>
      <c r="G88" s="26"/>
      <c r="H88" s="26"/>
      <c r="I88" s="90">
        <f t="shared" si="4"/>
        <v>-0.20108564535585041</v>
      </c>
      <c r="J88" s="26">
        <f t="shared" si="5"/>
        <v>-3334</v>
      </c>
      <c r="K88" s="26">
        <f t="shared" si="6"/>
        <v>-226</v>
      </c>
      <c r="L88" s="26">
        <f t="shared" si="7"/>
        <v>0</v>
      </c>
    </row>
    <row r="89" spans="1:12">
      <c r="A89" s="86">
        <v>98</v>
      </c>
      <c r="B89" s="85" t="s">
        <v>87</v>
      </c>
      <c r="C89" s="26">
        <v>843</v>
      </c>
      <c r="D89" s="26">
        <v>738</v>
      </c>
      <c r="E89" s="26">
        <v>743</v>
      </c>
      <c r="F89" s="26"/>
      <c r="G89" s="26"/>
      <c r="H89" s="26"/>
      <c r="I89" s="90">
        <f t="shared" si="4"/>
        <v>-0.11862396204033215</v>
      </c>
      <c r="J89" s="26">
        <f t="shared" si="5"/>
        <v>-100</v>
      </c>
      <c r="K89" s="26">
        <f t="shared" si="6"/>
        <v>5</v>
      </c>
      <c r="L89" s="26">
        <f t="shared" si="7"/>
        <v>0</v>
      </c>
    </row>
    <row r="90" spans="1:12">
      <c r="A90" s="86">
        <v>99</v>
      </c>
      <c r="B90" s="85" t="s">
        <v>88</v>
      </c>
      <c r="C90" s="26">
        <v>3898</v>
      </c>
      <c r="D90" s="26">
        <v>4131</v>
      </c>
      <c r="E90" s="26">
        <v>4135</v>
      </c>
      <c r="F90" s="26"/>
      <c r="G90" s="26"/>
      <c r="H90" s="26"/>
      <c r="I90" s="90">
        <f t="shared" si="4"/>
        <v>6.0800410466906103E-2</v>
      </c>
      <c r="J90" s="26">
        <f t="shared" si="5"/>
        <v>237</v>
      </c>
      <c r="K90" s="26">
        <f t="shared" si="6"/>
        <v>4</v>
      </c>
      <c r="L90" s="26">
        <f t="shared" si="7"/>
        <v>0</v>
      </c>
    </row>
    <row r="91" spans="1:12" s="157" customFormat="1">
      <c r="A91" s="86"/>
      <c r="B91" s="99" t="s">
        <v>285</v>
      </c>
      <c r="C91" s="26">
        <v>43005</v>
      </c>
      <c r="D91" s="26">
        <v>48829</v>
      </c>
      <c r="E91" s="26">
        <v>48913</v>
      </c>
      <c r="F91" s="26"/>
      <c r="G91" s="26"/>
      <c r="H91" s="26"/>
      <c r="I91" s="90">
        <f>(E91-C91)/C91</f>
        <v>0.13737937449133822</v>
      </c>
      <c r="J91" s="26">
        <f>E91-C91</f>
        <v>5908</v>
      </c>
      <c r="K91" s="26">
        <f>E91-D91</f>
        <v>84</v>
      </c>
      <c r="L91" s="26">
        <f>H91-G91</f>
        <v>0</v>
      </c>
    </row>
    <row r="92" spans="1:12" s="116" customFormat="1" ht="14.45" customHeight="1">
      <c r="A92" s="191" t="s">
        <v>89</v>
      </c>
      <c r="B92" s="191"/>
      <c r="C92" s="120">
        <v>11892662</v>
      </c>
      <c r="D92" s="120">
        <v>11293302</v>
      </c>
      <c r="E92" s="120">
        <v>11341200</v>
      </c>
      <c r="F92" s="120"/>
      <c r="G92" s="120"/>
      <c r="H92" s="120"/>
      <c r="I92" s="113">
        <f t="shared" si="4"/>
        <v>-4.6369938034058311E-2</v>
      </c>
      <c r="J92" s="121">
        <f t="shared" si="5"/>
        <v>-551462</v>
      </c>
      <c r="K92" s="121">
        <f t="shared" si="6"/>
        <v>47898</v>
      </c>
      <c r="L92" s="26">
        <f t="shared" si="7"/>
        <v>0</v>
      </c>
    </row>
    <row r="94" spans="1:12">
      <c r="C94" s="171"/>
      <c r="D94" s="171"/>
      <c r="E94" s="171"/>
      <c r="F94" s="171"/>
      <c r="G94" s="171"/>
      <c r="H94" s="171"/>
    </row>
  </sheetData>
  <mergeCells count="3">
    <mergeCell ref="A92:B92"/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opLeftCell="A55" zoomScale="80" zoomScaleNormal="80" workbookViewId="0">
      <selection activeCell="K70" sqref="K70"/>
    </sheetView>
  </sheetViews>
  <sheetFormatPr defaultRowHeight="15"/>
  <cols>
    <col min="1" max="1" width="9.140625" style="157"/>
    <col min="2" max="2" width="15.28515625" style="157" customWidth="1"/>
    <col min="3" max="3" width="16" style="157" customWidth="1"/>
    <col min="4" max="4" width="16.28515625" style="157" customWidth="1"/>
    <col min="5" max="5" width="17" style="157" customWidth="1"/>
    <col min="6" max="6" width="15.85546875" style="157" customWidth="1"/>
    <col min="7" max="7" width="16.42578125" style="157" customWidth="1"/>
    <col min="8" max="16384" width="9.140625" style="157"/>
  </cols>
  <sheetData>
    <row r="1" spans="1:14" ht="60">
      <c r="A1" s="174" t="s">
        <v>0</v>
      </c>
      <c r="B1" s="174" t="s">
        <v>293</v>
      </c>
      <c r="C1" s="174" t="s">
        <v>294</v>
      </c>
      <c r="D1" s="174" t="s">
        <v>295</v>
      </c>
      <c r="E1" s="174" t="s">
        <v>296</v>
      </c>
      <c r="F1" s="174" t="s">
        <v>297</v>
      </c>
      <c r="G1" s="174" t="s">
        <v>298</v>
      </c>
    </row>
    <row r="2" spans="1:14">
      <c r="A2" s="180">
        <v>41275</v>
      </c>
      <c r="B2" s="159">
        <v>11698045</v>
      </c>
      <c r="C2" s="181">
        <v>11887864.6045906</v>
      </c>
      <c r="D2" s="159">
        <v>2963719</v>
      </c>
      <c r="E2" s="181">
        <v>3039184.65324402</v>
      </c>
      <c r="F2" s="159">
        <v>2667984</v>
      </c>
      <c r="G2" s="181">
        <v>2617521.6763214502</v>
      </c>
      <c r="J2" s="182"/>
      <c r="L2" s="182"/>
      <c r="N2" s="159"/>
    </row>
    <row r="3" spans="1:14">
      <c r="A3" s="180">
        <v>41306</v>
      </c>
      <c r="B3" s="159">
        <v>11620928</v>
      </c>
      <c r="C3" s="181">
        <v>11910413.8879684</v>
      </c>
      <c r="D3" s="159">
        <v>2969232</v>
      </c>
      <c r="E3" s="181">
        <v>2943808.08929908</v>
      </c>
      <c r="F3" s="159">
        <v>2670744</v>
      </c>
      <c r="G3" s="181">
        <v>2632132.31335299</v>
      </c>
      <c r="J3" s="182"/>
      <c r="L3" s="182"/>
      <c r="N3" s="159"/>
    </row>
    <row r="4" spans="1:14">
      <c r="A4" s="180">
        <v>41334</v>
      </c>
      <c r="B4" s="159">
        <v>11896801</v>
      </c>
      <c r="C4" s="181">
        <v>12002224.8016038</v>
      </c>
      <c r="D4" s="159">
        <v>2973096</v>
      </c>
      <c r="E4" s="181">
        <v>2938919.1954543502</v>
      </c>
      <c r="F4" s="159">
        <v>2651342</v>
      </c>
      <c r="G4" s="181">
        <v>2644917.1949462299</v>
      </c>
      <c r="J4" s="182"/>
      <c r="L4" s="182"/>
      <c r="N4" s="159"/>
    </row>
    <row r="5" spans="1:14">
      <c r="A5" s="180">
        <v>41365</v>
      </c>
      <c r="B5" s="159">
        <v>12132681</v>
      </c>
      <c r="C5" s="181">
        <v>12052105.9461096</v>
      </c>
      <c r="D5" s="159">
        <v>2976760</v>
      </c>
      <c r="E5" s="181">
        <v>2953121.0198436198</v>
      </c>
      <c r="F5" s="159">
        <v>2649513</v>
      </c>
      <c r="G5" s="181">
        <v>2658945.6922511798</v>
      </c>
      <c r="J5" s="182"/>
      <c r="L5" s="182"/>
      <c r="N5" s="159"/>
    </row>
    <row r="6" spans="1:14">
      <c r="A6" s="180">
        <v>41395</v>
      </c>
      <c r="B6" s="159">
        <v>12216079</v>
      </c>
      <c r="C6" s="181">
        <v>12071258.835516101</v>
      </c>
      <c r="D6" s="159">
        <v>2981302</v>
      </c>
      <c r="E6" s="181">
        <v>2939425.0800518799</v>
      </c>
      <c r="F6" s="159">
        <v>2650756</v>
      </c>
      <c r="G6" s="181">
        <v>2671584.9461588301</v>
      </c>
      <c r="J6" s="182"/>
      <c r="L6" s="182"/>
      <c r="N6" s="159"/>
    </row>
    <row r="7" spans="1:14">
      <c r="A7" s="180">
        <v>41426</v>
      </c>
      <c r="B7" s="159">
        <v>12274403</v>
      </c>
      <c r="C7" s="181">
        <v>12112175.6017255</v>
      </c>
      <c r="D7" s="159">
        <v>2974355</v>
      </c>
      <c r="E7" s="181">
        <v>2935352.4293234199</v>
      </c>
      <c r="F7" s="159">
        <v>2663305</v>
      </c>
      <c r="G7" s="181">
        <v>2687099.0797714801</v>
      </c>
      <c r="J7" s="182"/>
      <c r="L7" s="182"/>
      <c r="N7" s="159"/>
    </row>
    <row r="8" spans="1:14">
      <c r="A8" s="180">
        <v>41456</v>
      </c>
      <c r="B8" s="159">
        <v>12200031</v>
      </c>
      <c r="C8" s="181">
        <v>12227950.738945199</v>
      </c>
      <c r="D8" s="159">
        <v>2970694</v>
      </c>
      <c r="E8" s="181">
        <v>2922392.8605054398</v>
      </c>
      <c r="F8" s="159">
        <v>2668898</v>
      </c>
      <c r="G8" s="181">
        <v>2700111.6660340098</v>
      </c>
      <c r="J8" s="182"/>
      <c r="L8" s="182"/>
      <c r="N8" s="159"/>
    </row>
    <row r="9" spans="1:14">
      <c r="A9" s="180">
        <v>41487</v>
      </c>
      <c r="B9" s="159">
        <v>12236880</v>
      </c>
      <c r="C9" s="181">
        <v>12251320.5347242</v>
      </c>
      <c r="D9" s="159">
        <v>2931681</v>
      </c>
      <c r="E9" s="181">
        <v>2898197.8262685798</v>
      </c>
      <c r="F9" s="159">
        <v>2663081</v>
      </c>
      <c r="G9" s="181">
        <v>2714226.9584949701</v>
      </c>
      <c r="J9" s="182"/>
      <c r="L9" s="182"/>
      <c r="N9" s="159"/>
    </row>
    <row r="10" spans="1:14">
      <c r="A10" s="180">
        <v>41518</v>
      </c>
      <c r="B10" s="159">
        <v>12523723</v>
      </c>
      <c r="C10" s="181">
        <v>12316172.2405615</v>
      </c>
      <c r="D10" s="159">
        <v>2883080</v>
      </c>
      <c r="E10" s="181">
        <v>2878671.6130491998</v>
      </c>
      <c r="F10" s="159">
        <v>2707070</v>
      </c>
      <c r="G10" s="181">
        <v>2730984.46516243</v>
      </c>
      <c r="J10" s="182"/>
      <c r="L10" s="182"/>
      <c r="N10" s="159"/>
    </row>
    <row r="11" spans="1:14">
      <c r="A11" s="180">
        <v>41548</v>
      </c>
      <c r="B11" s="159">
        <v>12297151</v>
      </c>
      <c r="C11" s="181">
        <v>12283774.416714299</v>
      </c>
      <c r="D11" s="159">
        <v>2856746</v>
      </c>
      <c r="E11" s="181">
        <v>2862515.2302455702</v>
      </c>
      <c r="F11" s="159">
        <v>2756891</v>
      </c>
      <c r="G11" s="181">
        <v>2748258.67084292</v>
      </c>
      <c r="J11" s="182"/>
      <c r="L11" s="182"/>
      <c r="N11" s="159"/>
    </row>
    <row r="12" spans="1:14">
      <c r="A12" s="180">
        <v>41579</v>
      </c>
      <c r="B12" s="159">
        <v>12433976</v>
      </c>
      <c r="C12" s="181">
        <v>12404612.9228926</v>
      </c>
      <c r="D12" s="159">
        <v>2800861</v>
      </c>
      <c r="E12" s="181">
        <v>2847401.1186160701</v>
      </c>
      <c r="F12" s="159">
        <v>2766055</v>
      </c>
      <c r="G12" s="181">
        <v>2760780.1656638999</v>
      </c>
      <c r="J12" s="182"/>
      <c r="L12" s="182"/>
      <c r="N12" s="159"/>
    </row>
    <row r="13" spans="1:14">
      <c r="A13" s="180">
        <v>41609</v>
      </c>
      <c r="B13" s="159">
        <v>12363785</v>
      </c>
      <c r="C13" s="181">
        <v>12434070.523600601</v>
      </c>
      <c r="D13" s="159">
        <v>2760917</v>
      </c>
      <c r="E13" s="181">
        <v>2837341.7656783299</v>
      </c>
      <c r="F13" s="159">
        <v>2822178</v>
      </c>
      <c r="G13" s="181">
        <v>2776206.4880956002</v>
      </c>
      <c r="J13" s="182"/>
      <c r="L13" s="182"/>
      <c r="N13" s="159"/>
    </row>
    <row r="14" spans="1:14">
      <c r="A14" s="180">
        <v>41640</v>
      </c>
      <c r="B14" s="159">
        <v>12329012</v>
      </c>
      <c r="C14" s="181">
        <v>12550770.997091901</v>
      </c>
      <c r="D14" s="159">
        <v>2720965</v>
      </c>
      <c r="E14" s="181">
        <v>2820073.5028050798</v>
      </c>
      <c r="F14" s="159">
        <v>2838873</v>
      </c>
      <c r="G14" s="181">
        <v>2790075.0320726698</v>
      </c>
      <c r="J14" s="182"/>
      <c r="L14" s="182"/>
      <c r="N14" s="159"/>
    </row>
    <row r="15" spans="1:14">
      <c r="A15" s="180">
        <v>41671</v>
      </c>
      <c r="B15" s="159">
        <v>12355589</v>
      </c>
      <c r="C15" s="181">
        <v>12655772.4994587</v>
      </c>
      <c r="D15" s="159">
        <v>2855300</v>
      </c>
      <c r="E15" s="181">
        <v>2842542.3165338701</v>
      </c>
      <c r="F15" s="159">
        <v>2836699</v>
      </c>
      <c r="G15" s="181">
        <v>2803496.9540444501</v>
      </c>
      <c r="J15" s="182"/>
      <c r="L15" s="182"/>
      <c r="N15" s="159"/>
    </row>
    <row r="16" spans="1:14">
      <c r="A16" s="180">
        <v>41699</v>
      </c>
      <c r="B16" s="159">
        <v>12566310</v>
      </c>
      <c r="C16" s="181">
        <v>12619473.5248877</v>
      </c>
      <c r="D16" s="159">
        <v>2871284</v>
      </c>
      <c r="E16" s="181">
        <v>2847442.7900540601</v>
      </c>
      <c r="F16" s="159">
        <v>2849623</v>
      </c>
      <c r="G16" s="181">
        <v>2843996.2613912099</v>
      </c>
      <c r="J16" s="182"/>
      <c r="L16" s="182"/>
      <c r="N16" s="159"/>
    </row>
    <row r="17" spans="1:14">
      <c r="A17" s="180">
        <v>41730</v>
      </c>
      <c r="B17" s="159">
        <v>12730077</v>
      </c>
      <c r="C17" s="181">
        <v>12650302.594196999</v>
      </c>
      <c r="D17" s="159">
        <v>2815090</v>
      </c>
      <c r="E17" s="181">
        <v>2840332.2496247198</v>
      </c>
      <c r="F17" s="159">
        <v>2844868</v>
      </c>
      <c r="G17" s="181">
        <v>2850642.10829387</v>
      </c>
      <c r="J17" s="182"/>
      <c r="L17" s="182"/>
      <c r="N17" s="159"/>
    </row>
    <row r="18" spans="1:14">
      <c r="A18" s="180">
        <v>41760</v>
      </c>
      <c r="B18" s="159">
        <v>12922571</v>
      </c>
      <c r="C18" s="181">
        <v>12760618.966388101</v>
      </c>
      <c r="D18" s="159">
        <v>2815276</v>
      </c>
      <c r="E18" s="181">
        <v>2825862.8087576302</v>
      </c>
      <c r="F18" s="159">
        <v>2849314</v>
      </c>
      <c r="G18" s="181">
        <v>2862478.8353185598</v>
      </c>
      <c r="J18" s="182"/>
      <c r="L18" s="182"/>
      <c r="N18" s="159"/>
    </row>
    <row r="19" spans="1:14">
      <c r="A19" s="180">
        <v>41791</v>
      </c>
      <c r="B19" s="159">
        <v>13034290</v>
      </c>
      <c r="C19" s="181">
        <v>12851381.3253961</v>
      </c>
      <c r="D19" s="159">
        <v>2816946</v>
      </c>
      <c r="E19" s="181">
        <v>2833085.3172227098</v>
      </c>
      <c r="F19" s="159">
        <v>2852087</v>
      </c>
      <c r="G19" s="181">
        <v>2870874.9289596998</v>
      </c>
      <c r="J19" s="182"/>
      <c r="L19" s="182"/>
      <c r="N19" s="159"/>
    </row>
    <row r="20" spans="1:14">
      <c r="A20" s="180">
        <v>41821</v>
      </c>
      <c r="B20" s="159">
        <v>12701507</v>
      </c>
      <c r="C20" s="181">
        <v>12804861.923874799</v>
      </c>
      <c r="D20" s="159">
        <v>2875917</v>
      </c>
      <c r="E20" s="181">
        <v>2855351.9521304299</v>
      </c>
      <c r="F20" s="159">
        <v>2864800</v>
      </c>
      <c r="G20" s="181">
        <v>2884835.2079676799</v>
      </c>
      <c r="J20" s="182"/>
      <c r="L20" s="182"/>
      <c r="N20" s="159"/>
    </row>
    <row r="21" spans="1:14">
      <c r="A21" s="180">
        <v>41852</v>
      </c>
      <c r="B21" s="159">
        <v>12884711</v>
      </c>
      <c r="C21" s="181">
        <v>12904069.9232333</v>
      </c>
      <c r="D21" s="159">
        <v>2909657</v>
      </c>
      <c r="E21" s="181">
        <v>2868304.5981992199</v>
      </c>
      <c r="F21" s="159">
        <v>2859563</v>
      </c>
      <c r="G21" s="181">
        <v>2896544.3629438798</v>
      </c>
      <c r="J21" s="182"/>
      <c r="L21" s="182"/>
      <c r="N21" s="159"/>
    </row>
    <row r="22" spans="1:14">
      <c r="A22" s="180">
        <v>41883</v>
      </c>
      <c r="B22" s="159">
        <v>13155308</v>
      </c>
      <c r="C22" s="181">
        <v>12951613.9286978</v>
      </c>
      <c r="D22" s="159">
        <v>2907549</v>
      </c>
      <c r="E22" s="181">
        <v>2871233.9061809201</v>
      </c>
      <c r="F22" s="159">
        <v>2879940</v>
      </c>
      <c r="G22" s="181">
        <v>2907439.98543827</v>
      </c>
      <c r="J22" s="182"/>
      <c r="L22" s="182"/>
      <c r="N22" s="159"/>
    </row>
    <row r="23" spans="1:14">
      <c r="A23" s="180">
        <v>41913</v>
      </c>
      <c r="B23" s="159">
        <v>13072609</v>
      </c>
      <c r="C23" s="181">
        <v>13022463.836133501</v>
      </c>
      <c r="D23" s="159">
        <v>2924846</v>
      </c>
      <c r="E23" s="181">
        <v>2884500.9295375198</v>
      </c>
      <c r="F23" s="159">
        <v>2908367</v>
      </c>
      <c r="G23" s="181">
        <v>2919176.3552196901</v>
      </c>
      <c r="J23" s="182"/>
      <c r="L23" s="182"/>
      <c r="N23" s="159"/>
    </row>
    <row r="24" spans="1:14">
      <c r="A24" s="183">
        <v>41944</v>
      </c>
      <c r="B24" s="159">
        <v>13100694</v>
      </c>
      <c r="C24" s="181">
        <v>13030397.8237825</v>
      </c>
      <c r="D24" s="159">
        <v>2868886</v>
      </c>
      <c r="E24" s="181">
        <v>2870657.54756962</v>
      </c>
      <c r="F24" s="159">
        <v>2929226</v>
      </c>
      <c r="G24" s="181">
        <v>2935163.1708375299</v>
      </c>
      <c r="J24" s="182"/>
      <c r="L24" s="182"/>
      <c r="N24" s="159"/>
    </row>
    <row r="25" spans="1:14">
      <c r="A25" s="184">
        <v>41974</v>
      </c>
      <c r="B25" s="159">
        <v>13093230</v>
      </c>
      <c r="C25" s="181">
        <v>13089909.4848371</v>
      </c>
      <c r="D25" s="159">
        <v>2827633</v>
      </c>
      <c r="E25" s="181">
        <v>2859985.0829292899</v>
      </c>
      <c r="F25" s="159">
        <v>2909003</v>
      </c>
      <c r="G25" s="181">
        <v>2873669.9686784898</v>
      </c>
      <c r="J25" s="182"/>
      <c r="L25" s="182"/>
      <c r="N25" s="159"/>
    </row>
    <row r="26" spans="1:14">
      <c r="A26" s="184">
        <v>42005</v>
      </c>
      <c r="B26" s="159">
        <v>12913416</v>
      </c>
      <c r="C26" s="181">
        <v>13182281.0988633</v>
      </c>
      <c r="D26" s="159">
        <v>2821819</v>
      </c>
      <c r="E26" s="181">
        <v>2873557.3393020001</v>
      </c>
      <c r="F26" s="159">
        <v>2926680</v>
      </c>
      <c r="G26" s="181">
        <v>2889127.94880682</v>
      </c>
      <c r="J26" s="182"/>
      <c r="L26" s="182"/>
      <c r="N26" s="159"/>
    </row>
    <row r="27" spans="1:14">
      <c r="A27" s="184">
        <v>42036</v>
      </c>
      <c r="B27" s="159">
        <v>12851205</v>
      </c>
      <c r="C27" s="181">
        <v>13203272.4673873</v>
      </c>
      <c r="D27" s="159">
        <v>2914541</v>
      </c>
      <c r="E27" s="181">
        <v>2873258.39465879</v>
      </c>
      <c r="F27" s="159">
        <v>2929385</v>
      </c>
      <c r="G27" s="181">
        <v>2899572.4325228399</v>
      </c>
      <c r="J27" s="182"/>
      <c r="L27" s="182"/>
      <c r="N27" s="159"/>
    </row>
    <row r="28" spans="1:14">
      <c r="A28" s="184">
        <v>42064</v>
      </c>
      <c r="B28" s="159">
        <v>13148326</v>
      </c>
      <c r="C28" s="181">
        <v>13266219.466160599</v>
      </c>
      <c r="D28" s="159">
        <v>2898016</v>
      </c>
      <c r="E28" s="181">
        <v>2874260.3104910399</v>
      </c>
      <c r="F28" s="159">
        <v>2926533</v>
      </c>
      <c r="G28" s="181">
        <v>2912533.6630947599</v>
      </c>
      <c r="J28" s="182"/>
      <c r="L28" s="182"/>
      <c r="N28" s="159"/>
    </row>
    <row r="29" spans="1:14">
      <c r="A29" s="184">
        <v>42095</v>
      </c>
      <c r="B29" s="159">
        <v>13451823</v>
      </c>
      <c r="C29" s="181">
        <v>13364054.2401256</v>
      </c>
      <c r="D29" s="159">
        <v>2789168</v>
      </c>
      <c r="E29" s="181">
        <v>2828516.66222591</v>
      </c>
      <c r="F29" s="159">
        <v>2928695</v>
      </c>
      <c r="G29" s="181">
        <v>2926015.5805812702</v>
      </c>
      <c r="J29" s="182"/>
      <c r="L29" s="182"/>
      <c r="N29" s="159"/>
    </row>
    <row r="30" spans="1:14">
      <c r="A30" s="184">
        <v>42125</v>
      </c>
      <c r="B30" s="159">
        <v>13585611</v>
      </c>
      <c r="C30" s="181">
        <v>13413417.773680599</v>
      </c>
      <c r="D30" s="159">
        <v>2874835</v>
      </c>
      <c r="E30" s="181">
        <v>2873072.4583105999</v>
      </c>
      <c r="F30" s="159">
        <v>2928677</v>
      </c>
      <c r="G30" s="181">
        <v>2936876.7576530301</v>
      </c>
      <c r="J30" s="182"/>
      <c r="L30" s="182"/>
      <c r="N30" s="159"/>
    </row>
    <row r="31" spans="1:14">
      <c r="A31" s="184">
        <v>42156</v>
      </c>
      <c r="B31" s="159">
        <v>13596512</v>
      </c>
      <c r="C31" s="181">
        <v>13428966.2782679</v>
      </c>
      <c r="D31" s="159">
        <v>2829934</v>
      </c>
      <c r="E31" s="181">
        <v>2844349.1964624398</v>
      </c>
      <c r="F31" s="159">
        <v>2936848</v>
      </c>
      <c r="G31" s="181">
        <v>2948081.6024535499</v>
      </c>
      <c r="J31" s="182"/>
      <c r="L31" s="182"/>
      <c r="N31" s="159"/>
    </row>
    <row r="32" spans="1:14">
      <c r="A32" s="184">
        <v>42186</v>
      </c>
      <c r="B32" s="159">
        <v>13318215</v>
      </c>
      <c r="C32" s="181">
        <v>13447215.7318979</v>
      </c>
      <c r="D32" s="159">
        <v>2838611</v>
      </c>
      <c r="E32" s="181">
        <v>2842471.9618728599</v>
      </c>
      <c r="F32" s="159">
        <v>2948014</v>
      </c>
      <c r="G32" s="181">
        <v>2961327.8596678898</v>
      </c>
      <c r="J32" s="182"/>
      <c r="L32" s="182"/>
      <c r="N32" s="159"/>
    </row>
    <row r="33" spans="1:14">
      <c r="A33" s="184">
        <v>42217</v>
      </c>
      <c r="B33" s="159">
        <v>13566414</v>
      </c>
      <c r="C33" s="181">
        <v>13520295.0705726</v>
      </c>
      <c r="D33" s="159">
        <v>2629792</v>
      </c>
      <c r="E33" s="181">
        <v>2623098.7967628101</v>
      </c>
      <c r="F33" s="159">
        <v>2949836</v>
      </c>
      <c r="G33" s="181">
        <v>2976650.9646208398</v>
      </c>
      <c r="J33" s="182"/>
      <c r="L33" s="182"/>
      <c r="N33" s="159"/>
    </row>
    <row r="34" spans="1:14">
      <c r="A34" s="184">
        <v>42248</v>
      </c>
      <c r="B34" s="159">
        <v>13489364</v>
      </c>
      <c r="C34" s="181">
        <v>13290380.2536957</v>
      </c>
      <c r="D34" s="159">
        <v>2841359</v>
      </c>
      <c r="E34" s="181">
        <v>2840033.2744211</v>
      </c>
      <c r="F34" s="159">
        <v>2967562</v>
      </c>
      <c r="G34" s="181">
        <v>2988371.5813167398</v>
      </c>
      <c r="J34" s="182"/>
      <c r="L34" s="182"/>
      <c r="N34" s="159"/>
    </row>
    <row r="35" spans="1:14">
      <c r="A35" s="184">
        <v>42278</v>
      </c>
      <c r="B35" s="159">
        <v>13741124</v>
      </c>
      <c r="C35" s="181">
        <v>13626179.931723399</v>
      </c>
      <c r="D35" s="159">
        <v>2834268</v>
      </c>
      <c r="E35" s="181">
        <v>2830187.6518756398</v>
      </c>
      <c r="F35" s="159">
        <v>3071020</v>
      </c>
      <c r="G35" s="181">
        <v>3086859.7036237698</v>
      </c>
      <c r="J35" s="182"/>
      <c r="L35" s="182"/>
      <c r="N35" s="159"/>
    </row>
    <row r="36" spans="1:14">
      <c r="A36" s="184">
        <v>42309</v>
      </c>
      <c r="B36" s="159">
        <v>13755572</v>
      </c>
      <c r="C36" s="181">
        <v>13641128.537064301</v>
      </c>
      <c r="D36" s="159">
        <v>2830809</v>
      </c>
      <c r="E36" s="181">
        <v>2836650.0450843102</v>
      </c>
      <c r="F36" s="159">
        <v>2996123</v>
      </c>
      <c r="G36" s="181">
        <v>3009415.2688339702</v>
      </c>
      <c r="J36" s="182"/>
      <c r="L36" s="182"/>
      <c r="N36" s="159"/>
    </row>
    <row r="37" spans="1:14">
      <c r="A37" s="184">
        <v>42339</v>
      </c>
      <c r="B37" s="159">
        <v>13713717</v>
      </c>
      <c r="C37" s="181">
        <v>13718665.6132662</v>
      </c>
      <c r="D37" s="159">
        <v>2833035</v>
      </c>
      <c r="E37" s="181">
        <v>2844998.9216286298</v>
      </c>
      <c r="F37" s="159">
        <v>3031979</v>
      </c>
      <c r="G37" s="181">
        <v>3021289.8235183801</v>
      </c>
      <c r="J37" s="182"/>
      <c r="L37" s="182"/>
      <c r="N37" s="159"/>
    </row>
    <row r="38" spans="1:14">
      <c r="A38" s="184">
        <v>42370</v>
      </c>
      <c r="B38" s="159">
        <v>13352629</v>
      </c>
      <c r="C38" s="181">
        <v>13656763.463010499</v>
      </c>
      <c r="D38" s="159">
        <v>2803728</v>
      </c>
      <c r="E38" s="181">
        <v>2842929.0913925502</v>
      </c>
      <c r="F38" s="159">
        <v>3034105</v>
      </c>
      <c r="G38" s="181">
        <v>3027175.3798881099</v>
      </c>
      <c r="J38" s="182"/>
      <c r="L38" s="182"/>
      <c r="N38" s="159"/>
    </row>
    <row r="39" spans="1:14">
      <c r="A39" s="184">
        <v>42401</v>
      </c>
      <c r="B39" s="159">
        <v>13258741</v>
      </c>
      <c r="C39" s="181">
        <v>13616114.856415199</v>
      </c>
      <c r="D39" s="159">
        <v>2708174</v>
      </c>
      <c r="E39" s="181">
        <v>2685104.5784571199</v>
      </c>
      <c r="F39" s="159">
        <v>3059263</v>
      </c>
      <c r="G39" s="181">
        <v>3041246.82187748</v>
      </c>
      <c r="J39" s="182"/>
      <c r="L39" s="182"/>
      <c r="N39" s="159"/>
    </row>
    <row r="40" spans="1:14">
      <c r="A40" s="184">
        <v>42430</v>
      </c>
      <c r="B40" s="159">
        <v>13503330</v>
      </c>
      <c r="C40" s="181">
        <v>13616823.630858099</v>
      </c>
      <c r="D40" s="159">
        <v>2683978</v>
      </c>
      <c r="E40" s="181">
        <v>2672153.6982308198</v>
      </c>
      <c r="F40" s="159">
        <v>3068719</v>
      </c>
      <c r="G40" s="181">
        <v>3047990.0542500699</v>
      </c>
      <c r="J40" s="182"/>
      <c r="L40" s="182"/>
      <c r="N40" s="159"/>
    </row>
    <row r="41" spans="1:14">
      <c r="A41" s="184">
        <v>42461</v>
      </c>
      <c r="B41" s="159">
        <v>13665900</v>
      </c>
      <c r="C41" s="181">
        <v>13595941.4104732</v>
      </c>
      <c r="D41" s="159">
        <v>2671866</v>
      </c>
      <c r="E41" s="181">
        <v>2687341.4169994099</v>
      </c>
      <c r="F41" s="159">
        <v>3062031</v>
      </c>
      <c r="G41" s="181">
        <v>3051646.1304686498</v>
      </c>
      <c r="J41" s="182"/>
      <c r="L41" s="182"/>
      <c r="N41" s="159"/>
    </row>
    <row r="42" spans="1:14">
      <c r="A42" s="184">
        <v>42491</v>
      </c>
      <c r="B42" s="159">
        <v>13696518</v>
      </c>
      <c r="C42" s="181">
        <v>13513763.4163712</v>
      </c>
      <c r="D42" s="159">
        <v>2683126</v>
      </c>
      <c r="E42" s="181">
        <v>2675671.2711772001</v>
      </c>
      <c r="F42" s="159">
        <v>3063975</v>
      </c>
      <c r="G42" s="181">
        <v>3055110.8348501502</v>
      </c>
      <c r="J42" s="182"/>
      <c r="L42" s="182"/>
      <c r="N42" s="159"/>
    </row>
    <row r="43" spans="1:14">
      <c r="A43" s="184">
        <v>42522</v>
      </c>
      <c r="B43" s="159">
        <v>13686743</v>
      </c>
      <c r="C43" s="181">
        <v>13538072.9605354</v>
      </c>
      <c r="D43" s="159">
        <v>2679867</v>
      </c>
      <c r="E43" s="181">
        <v>2681446.8152971002</v>
      </c>
      <c r="F43" s="159">
        <v>3083240</v>
      </c>
      <c r="G43" s="181">
        <v>3061012.2340270299</v>
      </c>
      <c r="J43" s="182"/>
      <c r="L43" s="182"/>
      <c r="N43" s="159"/>
    </row>
    <row r="44" spans="1:14">
      <c r="A44" s="184">
        <v>42552</v>
      </c>
      <c r="B44" s="159">
        <v>13362031</v>
      </c>
      <c r="C44" s="181">
        <v>13438107.817352301</v>
      </c>
      <c r="D44" s="159">
        <v>2684141</v>
      </c>
      <c r="E44" s="181">
        <v>2686526.9467327502</v>
      </c>
      <c r="F44" s="159">
        <v>3071724</v>
      </c>
      <c r="G44" s="181">
        <v>3058412.91505303</v>
      </c>
      <c r="J44" s="182"/>
      <c r="L44" s="182"/>
      <c r="N44" s="159"/>
    </row>
    <row r="45" spans="1:14">
      <c r="A45" s="184">
        <v>42583</v>
      </c>
      <c r="B45" s="159">
        <v>13471407</v>
      </c>
      <c r="C45" s="181">
        <v>13426645.621309901</v>
      </c>
      <c r="D45" s="159">
        <v>2690074</v>
      </c>
      <c r="E45" s="181">
        <v>2688535.66037877</v>
      </c>
      <c r="F45" s="159">
        <v>3042243</v>
      </c>
      <c r="G45" s="181">
        <v>3054114.8054197798</v>
      </c>
      <c r="J45" s="182"/>
      <c r="L45" s="182"/>
      <c r="N45" s="159"/>
    </row>
    <row r="46" spans="1:14">
      <c r="A46" s="184">
        <v>42614</v>
      </c>
      <c r="B46" s="159">
        <v>13470684</v>
      </c>
      <c r="C46" s="181">
        <v>13363197.7151128</v>
      </c>
      <c r="D46" s="159">
        <v>2692666</v>
      </c>
      <c r="E46" s="181">
        <v>2693416.3165710098</v>
      </c>
      <c r="F46" s="159">
        <v>2992784</v>
      </c>
      <c r="G46" s="181">
        <v>3001356.4177145301</v>
      </c>
      <c r="J46" s="182"/>
      <c r="L46" s="182"/>
      <c r="N46" s="159"/>
    </row>
    <row r="47" spans="1:14">
      <c r="A47" s="184">
        <v>42644</v>
      </c>
      <c r="B47" s="159">
        <v>13660465</v>
      </c>
      <c r="C47" s="181">
        <v>13441241.604073299</v>
      </c>
      <c r="D47" s="159">
        <v>2695038</v>
      </c>
      <c r="E47" s="181">
        <v>2694575.1961564901</v>
      </c>
      <c r="F47" s="159">
        <v>2994165</v>
      </c>
      <c r="G47" s="181">
        <v>2997041.4711311399</v>
      </c>
      <c r="J47" s="182"/>
      <c r="L47" s="182"/>
      <c r="N47" s="159"/>
    </row>
    <row r="48" spans="1:14">
      <c r="A48" s="184">
        <v>42675</v>
      </c>
      <c r="B48" s="159">
        <v>13583875</v>
      </c>
      <c r="C48" s="181">
        <v>13477193.960994</v>
      </c>
      <c r="D48" s="159">
        <v>2706609</v>
      </c>
      <c r="E48" s="181">
        <v>2708888.07646965</v>
      </c>
      <c r="F48" s="159">
        <v>2985474</v>
      </c>
      <c r="G48" s="181">
        <v>2992871.3472435498</v>
      </c>
      <c r="J48" s="182"/>
      <c r="L48" s="182"/>
      <c r="N48" s="159"/>
    </row>
    <row r="49" spans="1:14">
      <c r="A49" s="184">
        <v>42705</v>
      </c>
      <c r="B49" s="159">
        <v>13415843</v>
      </c>
      <c r="C49" s="181">
        <v>13479477.7008802</v>
      </c>
      <c r="D49" s="159">
        <v>2701537</v>
      </c>
      <c r="E49" s="181">
        <v>2713621.45511619</v>
      </c>
      <c r="F49" s="159">
        <v>2981646</v>
      </c>
      <c r="G49" s="181">
        <v>2984828.6374798999</v>
      </c>
      <c r="J49" s="182"/>
      <c r="L49" s="182"/>
      <c r="N49" s="159"/>
    </row>
    <row r="50" spans="1:14">
      <c r="A50" s="184">
        <v>42736</v>
      </c>
      <c r="B50" s="56">
        <v>13115945</v>
      </c>
      <c r="C50" s="181">
        <v>13479814.445739999</v>
      </c>
      <c r="D50" s="159">
        <v>2520079</v>
      </c>
      <c r="E50" s="181">
        <v>2572589.5857028798</v>
      </c>
      <c r="F50" s="159">
        <v>2970210</v>
      </c>
      <c r="G50" s="181">
        <v>2981364.5876712999</v>
      </c>
      <c r="J50" s="182"/>
      <c r="L50" s="182"/>
      <c r="N50" s="159"/>
    </row>
    <row r="51" spans="1:14">
      <c r="A51" s="184">
        <v>42767</v>
      </c>
      <c r="B51" s="56">
        <v>13126079</v>
      </c>
      <c r="C51" s="181">
        <v>13561997.0721345</v>
      </c>
      <c r="D51" s="159">
        <v>2698940</v>
      </c>
      <c r="E51" s="181">
        <v>2701395.3185978099</v>
      </c>
      <c r="F51" s="159">
        <v>2965218</v>
      </c>
      <c r="G51" s="181">
        <v>2974142.2991875098</v>
      </c>
      <c r="J51" s="182"/>
      <c r="L51" s="182"/>
      <c r="N51" s="159"/>
    </row>
    <row r="52" spans="1:14">
      <c r="A52" s="184">
        <v>42795</v>
      </c>
      <c r="B52" s="56">
        <v>13558783</v>
      </c>
      <c r="C52" s="181">
        <v>13728124.106368599</v>
      </c>
      <c r="D52" s="159">
        <v>2734104</v>
      </c>
      <c r="E52" s="181">
        <v>2729266.5726688299</v>
      </c>
      <c r="F52" s="159">
        <v>2970810</v>
      </c>
      <c r="G52" s="181">
        <v>2972683.1840095301</v>
      </c>
      <c r="J52" s="182"/>
      <c r="L52" s="182"/>
      <c r="N52" s="159"/>
    </row>
    <row r="53" spans="1:14">
      <c r="A53" s="184">
        <v>42826</v>
      </c>
      <c r="B53" s="56">
        <v>13849359</v>
      </c>
      <c r="C53" s="181">
        <v>13796263.9454956</v>
      </c>
      <c r="D53" s="159">
        <v>2760089</v>
      </c>
      <c r="E53" s="181">
        <v>2749513.4247798398</v>
      </c>
      <c r="F53" s="159">
        <v>2969930</v>
      </c>
      <c r="G53" s="181">
        <v>2971085.6753058699</v>
      </c>
      <c r="J53" s="182"/>
      <c r="L53" s="182"/>
      <c r="N53" s="159"/>
    </row>
    <row r="54" spans="1:14">
      <c r="A54" s="184">
        <v>42856</v>
      </c>
      <c r="B54" s="56">
        <v>14105505</v>
      </c>
      <c r="C54" s="181">
        <v>13880864.203425299</v>
      </c>
      <c r="D54" s="159">
        <v>2771634</v>
      </c>
      <c r="E54" s="181">
        <v>2748932.1901672501</v>
      </c>
      <c r="F54" s="159">
        <v>2970555</v>
      </c>
      <c r="G54" s="181">
        <v>2970636.63099438</v>
      </c>
      <c r="J54" s="182"/>
      <c r="L54" s="182"/>
      <c r="N54" s="159"/>
    </row>
    <row r="55" spans="1:14">
      <c r="A55" s="184">
        <v>42887</v>
      </c>
      <c r="B55" s="56">
        <v>14009873</v>
      </c>
      <c r="C55" s="181">
        <v>13970305.2183025</v>
      </c>
      <c r="D55" s="159">
        <v>2789173</v>
      </c>
      <c r="E55" s="181">
        <v>2766943.6846657302</v>
      </c>
      <c r="F55" s="159">
        <v>2976758</v>
      </c>
      <c r="G55" s="181">
        <v>2968743.4485381199</v>
      </c>
      <c r="J55" s="182"/>
      <c r="L55" s="182"/>
      <c r="N55" s="159"/>
    </row>
    <row r="56" spans="1:14">
      <c r="A56" s="184">
        <v>42917</v>
      </c>
      <c r="B56" s="56">
        <v>14195607</v>
      </c>
      <c r="C56" s="181">
        <v>14108701.999174699</v>
      </c>
      <c r="D56" s="159">
        <v>2751389</v>
      </c>
      <c r="E56" s="181">
        <v>2748668.0119952601</v>
      </c>
      <c r="F56" s="159">
        <v>2975092</v>
      </c>
      <c r="G56" s="181">
        <v>2971638.9833768299</v>
      </c>
      <c r="J56" s="182"/>
      <c r="L56" s="182"/>
      <c r="N56" s="159"/>
    </row>
    <row r="57" spans="1:14">
      <c r="A57" s="184">
        <v>42948</v>
      </c>
      <c r="B57" s="56">
        <v>14265038</v>
      </c>
      <c r="C57" s="159">
        <v>14227786.265269499</v>
      </c>
      <c r="D57" s="159">
        <v>2753919</v>
      </c>
      <c r="E57" s="159">
        <v>2755658.2878494901</v>
      </c>
      <c r="F57" s="159">
        <v>2960311</v>
      </c>
      <c r="G57" s="159">
        <v>2973314.1813890501</v>
      </c>
      <c r="J57" s="182"/>
      <c r="L57" s="182"/>
      <c r="N57" s="159"/>
    </row>
    <row r="58" spans="1:14">
      <c r="A58" s="184">
        <v>42979</v>
      </c>
      <c r="B58" s="56">
        <v>14547574</v>
      </c>
      <c r="C58" s="159">
        <v>14293153.074450299</v>
      </c>
      <c r="D58" s="159">
        <v>2772117</v>
      </c>
      <c r="E58" s="159">
        <v>2777789.33058574</v>
      </c>
      <c r="F58" s="159">
        <v>2964754</v>
      </c>
      <c r="G58" s="159">
        <v>2975630.4962416901</v>
      </c>
      <c r="J58" s="182"/>
      <c r="L58" s="182"/>
      <c r="N58" s="159"/>
    </row>
    <row r="59" spans="1:14">
      <c r="A59" s="184">
        <v>43009</v>
      </c>
      <c r="B59" s="56">
        <v>14644895</v>
      </c>
      <c r="C59" s="159">
        <v>14405128.004422801</v>
      </c>
      <c r="D59" s="159">
        <v>2768836</v>
      </c>
      <c r="E59" s="159">
        <v>2765113.2853005501</v>
      </c>
      <c r="F59" s="159">
        <v>2976497</v>
      </c>
      <c r="G59" s="159">
        <v>2977539.9061647998</v>
      </c>
      <c r="J59" s="182"/>
      <c r="L59" s="182"/>
      <c r="N59" s="159"/>
    </row>
    <row r="60" spans="1:14">
      <c r="A60" s="184">
        <v>43040</v>
      </c>
      <c r="B60" s="56">
        <v>14555878</v>
      </c>
      <c r="C60" s="159">
        <v>14408222.5188439</v>
      </c>
      <c r="D60" s="178">
        <v>2767790</v>
      </c>
      <c r="E60" s="159">
        <v>2776064.2206371101</v>
      </c>
      <c r="F60" s="178">
        <v>2979048</v>
      </c>
      <c r="G60" s="159">
        <v>2981838.1657319502</v>
      </c>
    </row>
    <row r="61" spans="1:14">
      <c r="A61" s="184">
        <v>43070</v>
      </c>
      <c r="B61" s="56">
        <v>14477817</v>
      </c>
      <c r="C61" s="159">
        <v>14537378.6336558</v>
      </c>
      <c r="D61" s="159">
        <v>2777484</v>
      </c>
      <c r="E61" s="159">
        <v>2792392.8223719099</v>
      </c>
      <c r="F61" s="178">
        <v>2986088</v>
      </c>
      <c r="G61" s="159">
        <v>2984677.9147881698</v>
      </c>
    </row>
    <row r="62" spans="1:14">
      <c r="A62" s="184">
        <v>43101</v>
      </c>
      <c r="B62" s="56">
        <v>14218231</v>
      </c>
      <c r="C62" s="159">
        <v>14556920.483429199</v>
      </c>
      <c r="D62" s="178">
        <v>2762901</v>
      </c>
      <c r="E62" s="159">
        <v>2802460.7605741001</v>
      </c>
      <c r="F62" s="178">
        <v>2989631</v>
      </c>
      <c r="G62" s="159">
        <v>2990150.15575623</v>
      </c>
      <c r="H62" s="179"/>
    </row>
    <row r="63" spans="1:14">
      <c r="A63" s="184">
        <v>43132</v>
      </c>
      <c r="B63" s="178">
        <v>14127524</v>
      </c>
      <c r="C63" s="159">
        <v>14577112.282426899</v>
      </c>
      <c r="D63" s="159">
        <v>2835795</v>
      </c>
      <c r="E63" s="159">
        <v>2818843.6729185502</v>
      </c>
      <c r="F63" s="178">
        <v>2996690</v>
      </c>
      <c r="G63" s="159">
        <v>2993792.8180887802</v>
      </c>
    </row>
    <row r="64" spans="1:14">
      <c r="A64" s="184">
        <v>43160</v>
      </c>
      <c r="B64" s="159">
        <v>14325806</v>
      </c>
      <c r="C64" s="159">
        <v>14536143.888413601</v>
      </c>
      <c r="D64" s="159">
        <v>2804909</v>
      </c>
      <c r="E64" s="159">
        <v>2802339.5649981</v>
      </c>
      <c r="F64" s="178">
        <v>3006828</v>
      </c>
      <c r="G64" s="159">
        <v>2998921.7105129701</v>
      </c>
      <c r="I64" s="159"/>
    </row>
    <row r="65" spans="1:9">
      <c r="A65" s="184">
        <v>43191</v>
      </c>
      <c r="B65" s="159">
        <v>14527332</v>
      </c>
      <c r="C65" s="159">
        <v>14508361.8856565</v>
      </c>
      <c r="D65" s="159">
        <v>2812961</v>
      </c>
      <c r="E65" s="159">
        <v>2826234.7156354301</v>
      </c>
      <c r="F65" s="178">
        <v>3011373</v>
      </c>
      <c r="G65" s="159">
        <v>3001828.17825073</v>
      </c>
      <c r="I65" s="159"/>
    </row>
    <row r="66" spans="1:9">
      <c r="A66" s="184">
        <v>43221</v>
      </c>
      <c r="B66" s="159">
        <v>14729306</v>
      </c>
      <c r="C66" s="159">
        <v>14563084.2167663</v>
      </c>
      <c r="D66" s="159">
        <v>2803693</v>
      </c>
      <c r="E66" s="159">
        <v>2804825.0626592501</v>
      </c>
      <c r="F66" s="178">
        <v>3014740</v>
      </c>
      <c r="G66" s="159">
        <v>3005344.1673989901</v>
      </c>
      <c r="I66" s="159"/>
    </row>
    <row r="67" spans="1:9">
      <c r="A67" s="184">
        <v>43252</v>
      </c>
      <c r="B67" s="159">
        <v>14570283</v>
      </c>
      <c r="C67" s="159">
        <v>14497414.9945956</v>
      </c>
      <c r="D67" s="159">
        <v>2702964</v>
      </c>
      <c r="E67" s="159">
        <v>2696063.6170637798</v>
      </c>
      <c r="F67" s="178">
        <v>3019444</v>
      </c>
      <c r="G67" s="159">
        <v>3008849.5159578999</v>
      </c>
      <c r="I67" s="159"/>
    </row>
    <row r="68" spans="1:9">
      <c r="A68" s="184">
        <v>43282</v>
      </c>
      <c r="B68" s="159">
        <v>14664384</v>
      </c>
      <c r="C68" s="159">
        <v>14575387.379903199</v>
      </c>
      <c r="D68" s="159">
        <v>2848614</v>
      </c>
      <c r="E68" s="159">
        <v>2834263.3972718599</v>
      </c>
      <c r="F68" s="159">
        <v>3010588</v>
      </c>
      <c r="G68" s="159">
        <v>3011082.02746758</v>
      </c>
      <c r="I68" s="159"/>
    </row>
    <row r="69" spans="1:9">
      <c r="A69" s="184">
        <v>43313</v>
      </c>
      <c r="B69" s="159">
        <v>14482653</v>
      </c>
      <c r="C69" s="159">
        <v>14460676.4203742</v>
      </c>
      <c r="D69" s="159">
        <v>2844133</v>
      </c>
      <c r="E69" s="159">
        <v>2834124.6674263799</v>
      </c>
      <c r="F69" s="159">
        <v>2998531</v>
      </c>
      <c r="G69" s="159">
        <v>3015267.43096497</v>
      </c>
    </row>
    <row r="70" spans="1:9">
      <c r="A70" s="184">
        <v>43344</v>
      </c>
      <c r="B70" s="159">
        <v>14809349</v>
      </c>
      <c r="C70" s="159">
        <v>14484484.652144499</v>
      </c>
      <c r="D70" s="159">
        <v>2810852</v>
      </c>
      <c r="E70" s="159">
        <v>2814321.1243602801</v>
      </c>
      <c r="F70" s="159">
        <v>3001713</v>
      </c>
      <c r="G70" s="159">
        <v>3017891.3781581302</v>
      </c>
    </row>
    <row r="71" spans="1:9">
      <c r="A71" s="184">
        <v>43374</v>
      </c>
      <c r="B71" s="159">
        <v>14695062</v>
      </c>
      <c r="C71" s="159">
        <v>14392410.676278999</v>
      </c>
      <c r="D71" s="159">
        <v>2904436</v>
      </c>
      <c r="E71" s="159">
        <v>2857980.8258154099</v>
      </c>
      <c r="F71" s="178">
        <v>3020919</v>
      </c>
      <c r="G71" s="159">
        <v>3022590.24065091</v>
      </c>
    </row>
    <row r="72" spans="1:9">
      <c r="A72" s="184">
        <v>43405</v>
      </c>
      <c r="B72" s="159">
        <v>14448590</v>
      </c>
      <c r="C72" s="159">
        <v>14381526.7906349</v>
      </c>
      <c r="D72" s="159">
        <v>2879630</v>
      </c>
      <c r="E72" s="159">
        <v>2848728.5711486</v>
      </c>
      <c r="F72" s="178">
        <v>3021127</v>
      </c>
      <c r="G72" s="159">
        <v>3025070.6477455902</v>
      </c>
    </row>
    <row r="73" spans="1:9">
      <c r="A73" s="184">
        <v>43435</v>
      </c>
      <c r="B73" s="159">
        <v>14229170</v>
      </c>
      <c r="C73" s="159">
        <v>14260889.372158799</v>
      </c>
      <c r="D73" s="159">
        <v>2833299</v>
      </c>
      <c r="E73" s="159">
        <v>2835344.2276033401</v>
      </c>
      <c r="F73" s="178">
        <v>3031311</v>
      </c>
      <c r="G73" s="159">
        <v>3029307.5797172398</v>
      </c>
    </row>
    <row r="74" spans="1:9">
      <c r="A74" s="184">
        <v>43466</v>
      </c>
      <c r="B74" s="159">
        <v>13826757</v>
      </c>
      <c r="C74" s="159">
        <v>14255279.376427</v>
      </c>
      <c r="D74" s="159">
        <v>2791418</v>
      </c>
      <c r="E74" s="159">
        <v>2836880.9333155402</v>
      </c>
      <c r="F74" s="159">
        <v>3030725</v>
      </c>
      <c r="G74" s="159">
        <v>3031618.99793634</v>
      </c>
    </row>
    <row r="75" spans="1:9">
      <c r="A75" s="184">
        <v>43497</v>
      </c>
      <c r="B75" s="159">
        <v>13807689</v>
      </c>
      <c r="C75" s="179">
        <v>14259259.5649588</v>
      </c>
      <c r="D75" s="159">
        <v>2801378</v>
      </c>
      <c r="E75" s="179">
        <v>2809744.6769109201</v>
      </c>
      <c r="F75" s="159">
        <v>3038819</v>
      </c>
      <c r="G75" s="159">
        <v>3035721.7269448801</v>
      </c>
    </row>
    <row r="76" spans="1:9">
      <c r="A76" s="184">
        <v>43525</v>
      </c>
      <c r="B76" s="159">
        <v>13994899</v>
      </c>
      <c r="C76" s="159">
        <v>14220056.493663</v>
      </c>
      <c r="D76" s="159">
        <v>2793511</v>
      </c>
      <c r="E76" s="159">
        <v>2818492.47248461</v>
      </c>
      <c r="F76" s="159">
        <v>3039681</v>
      </c>
      <c r="G76" s="159">
        <v>3037426.6442788802</v>
      </c>
    </row>
    <row r="77" spans="1:9">
      <c r="A77" s="184">
        <v>43556</v>
      </c>
      <c r="B77" s="159">
        <v>14226393</v>
      </c>
      <c r="C77" s="159">
        <v>14226117.700242</v>
      </c>
      <c r="D77" s="159">
        <v>2761695</v>
      </c>
      <c r="E77" s="159">
        <v>2805987.8415761101</v>
      </c>
      <c r="F77" s="159">
        <v>3050182</v>
      </c>
      <c r="G77" s="159">
        <v>3041874.17868126</v>
      </c>
    </row>
    <row r="78" spans="1:9">
      <c r="A78" s="184">
        <v>43586</v>
      </c>
      <c r="B78" s="159">
        <v>14324472</v>
      </c>
      <c r="C78" s="159">
        <v>14193917.201414</v>
      </c>
      <c r="D78" s="159">
        <v>2838167</v>
      </c>
      <c r="E78" s="159">
        <v>2834829.05383466</v>
      </c>
      <c r="F78" s="159">
        <v>3055833</v>
      </c>
      <c r="G78" s="159">
        <v>3045169.4501942401</v>
      </c>
    </row>
    <row r="80" spans="1:9">
      <c r="B80" s="159"/>
      <c r="C80" s="159"/>
      <c r="D80" s="159"/>
      <c r="E80" s="159"/>
      <c r="F80" s="159"/>
      <c r="G80" s="159"/>
    </row>
    <row r="81" spans="3:7">
      <c r="C81" s="159"/>
      <c r="D81" s="159"/>
      <c r="E81" s="159"/>
      <c r="F81" s="159"/>
      <c r="G81" s="159"/>
    </row>
    <row r="82" spans="3:7">
      <c r="D82" s="103"/>
    </row>
    <row r="83" spans="3:7">
      <c r="C83" s="1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100"/>
  <sheetViews>
    <sheetView topLeftCell="B1" zoomScale="70" zoomScaleNormal="70" workbookViewId="0">
      <pane ySplit="2" topLeftCell="A3" activePane="bottomLeft" state="frozen"/>
      <selection activeCell="X1" sqref="X1"/>
      <selection pane="bottomLeft" activeCell="V15" sqref="V15"/>
    </sheetView>
  </sheetViews>
  <sheetFormatPr defaultColWidth="9.140625" defaultRowHeight="15"/>
  <cols>
    <col min="1" max="1" width="17.28515625" style="6" customWidth="1"/>
    <col min="2" max="2" width="34.42578125" style="6" bestFit="1" customWidth="1"/>
    <col min="3" max="8" width="13.42578125" style="6" customWidth="1"/>
    <col min="9" max="9" width="21.85546875" style="6" customWidth="1"/>
    <col min="10" max="10" width="30" style="6" customWidth="1"/>
    <col min="11" max="11" width="26.7109375" style="6" customWidth="1"/>
    <col min="12" max="12" width="22" style="6" customWidth="1"/>
    <col min="13" max="13" width="27.140625" style="6" customWidth="1"/>
    <col min="14" max="14" width="25" style="6" customWidth="1"/>
    <col min="15" max="16384" width="9.140625" style="6"/>
  </cols>
  <sheetData>
    <row r="1" spans="1:14" ht="15.75" thickBot="1">
      <c r="B1" s="160"/>
      <c r="C1" s="186" t="s">
        <v>281</v>
      </c>
      <c r="D1" s="186"/>
      <c r="E1" s="187"/>
      <c r="F1" s="188" t="s">
        <v>280</v>
      </c>
      <c r="G1" s="186"/>
      <c r="H1" s="187"/>
    </row>
    <row r="2" spans="1:14" ht="63" customHeight="1">
      <c r="A2" s="94" t="s">
        <v>1</v>
      </c>
      <c r="B2" s="94" t="s">
        <v>90</v>
      </c>
      <c r="C2" s="93">
        <v>43221</v>
      </c>
      <c r="D2" s="93">
        <v>43556</v>
      </c>
      <c r="E2" s="93">
        <v>43586</v>
      </c>
      <c r="F2" s="93">
        <v>43221</v>
      </c>
      <c r="G2" s="93">
        <v>43556</v>
      </c>
      <c r="H2" s="93">
        <v>43586</v>
      </c>
      <c r="I2" s="92" t="s">
        <v>321</v>
      </c>
      <c r="J2" s="92" t="s">
        <v>305</v>
      </c>
      <c r="K2" s="92" t="s">
        <v>306</v>
      </c>
      <c r="L2" s="92" t="s">
        <v>307</v>
      </c>
      <c r="M2" s="96" t="s">
        <v>308</v>
      </c>
      <c r="N2" s="161" t="s">
        <v>309</v>
      </c>
    </row>
    <row r="3" spans="1:14">
      <c r="A3" s="38">
        <v>1</v>
      </c>
      <c r="B3" s="99" t="s">
        <v>2</v>
      </c>
      <c r="C3" s="97">
        <v>105597</v>
      </c>
      <c r="D3" s="97">
        <v>103641</v>
      </c>
      <c r="E3" s="97">
        <v>106353</v>
      </c>
      <c r="F3" s="97"/>
      <c r="G3" s="97"/>
      <c r="H3" s="97"/>
      <c r="I3" s="100">
        <f t="shared" ref="I3:I34" si="0">E3/$E$92</f>
        <v>7.4245668531447446E-3</v>
      </c>
      <c r="J3" s="100">
        <f t="shared" ref="J3:J34" si="1">(E3-C3)/C3</f>
        <v>7.1592942981334694E-3</v>
      </c>
      <c r="K3" s="97">
        <f t="shared" ref="K3:K34" si="2">E3-C3</f>
        <v>756</v>
      </c>
      <c r="L3" s="101">
        <f>K3/$K$92</f>
        <v>-1.867432083273638E-3</v>
      </c>
      <c r="M3" s="98">
        <f>E3-D3</f>
        <v>2712</v>
      </c>
      <c r="N3" s="98">
        <f t="shared" ref="N3:N34" si="3">H3-G3</f>
        <v>0</v>
      </c>
    </row>
    <row r="4" spans="1:14">
      <c r="A4" s="38">
        <v>2</v>
      </c>
      <c r="B4" s="99" t="s">
        <v>3</v>
      </c>
      <c r="C4" s="97">
        <v>41455</v>
      </c>
      <c r="D4" s="97">
        <v>36881</v>
      </c>
      <c r="E4" s="97">
        <v>39756</v>
      </c>
      <c r="F4" s="97"/>
      <c r="G4" s="97"/>
      <c r="H4" s="97"/>
      <c r="I4" s="100">
        <f t="shared" si="0"/>
        <v>2.7753902552219724E-3</v>
      </c>
      <c r="J4" s="100">
        <f t="shared" si="1"/>
        <v>-4.0984199734652033E-2</v>
      </c>
      <c r="K4" s="97">
        <f t="shared" si="2"/>
        <v>-1699</v>
      </c>
      <c r="L4" s="101">
        <f t="shared" ref="L4:L67" si="4">K4/$K$92</f>
        <v>4.1967818908490891E-3</v>
      </c>
      <c r="M4" s="98">
        <f t="shared" ref="M4:M67" si="5">E4-D4</f>
        <v>2875</v>
      </c>
      <c r="N4" s="98">
        <f t="shared" si="3"/>
        <v>0</v>
      </c>
    </row>
    <row r="5" spans="1:14">
      <c r="A5" s="38">
        <v>3</v>
      </c>
      <c r="B5" s="99" t="s">
        <v>4</v>
      </c>
      <c r="C5" s="97">
        <v>8213</v>
      </c>
      <c r="D5" s="97">
        <v>8670</v>
      </c>
      <c r="E5" s="97">
        <v>8090</v>
      </c>
      <c r="F5" s="97"/>
      <c r="G5" s="97"/>
      <c r="H5" s="97"/>
      <c r="I5" s="100">
        <f t="shared" si="0"/>
        <v>5.6476776246970921E-4</v>
      </c>
      <c r="J5" s="100">
        <f t="shared" si="1"/>
        <v>-1.4976257153293558E-2</v>
      </c>
      <c r="K5" s="97">
        <f t="shared" si="2"/>
        <v>-123</v>
      </c>
      <c r="L5" s="101">
        <f t="shared" si="4"/>
        <v>3.0382823577071097E-4</v>
      </c>
      <c r="M5" s="98">
        <f t="shared" si="5"/>
        <v>-580</v>
      </c>
      <c r="N5" s="98">
        <f t="shared" si="3"/>
        <v>0</v>
      </c>
    </row>
    <row r="6" spans="1:14">
      <c r="A6" s="38">
        <v>5</v>
      </c>
      <c r="B6" s="99" t="s">
        <v>5</v>
      </c>
      <c r="C6" s="97">
        <v>35627</v>
      </c>
      <c r="D6" s="97">
        <v>34970</v>
      </c>
      <c r="E6" s="97">
        <v>35527</v>
      </c>
      <c r="F6" s="97"/>
      <c r="G6" s="97"/>
      <c r="H6" s="97"/>
      <c r="I6" s="100">
        <f t="shared" si="0"/>
        <v>2.480161223394482E-3</v>
      </c>
      <c r="J6" s="100">
        <f t="shared" si="1"/>
        <v>-2.8068599657563083E-3</v>
      </c>
      <c r="K6" s="97">
        <f t="shared" si="2"/>
        <v>-100</v>
      </c>
      <c r="L6" s="101">
        <f t="shared" si="4"/>
        <v>2.4701482582984628E-4</v>
      </c>
      <c r="M6" s="98">
        <f t="shared" si="5"/>
        <v>557</v>
      </c>
      <c r="N6" s="98">
        <f t="shared" si="3"/>
        <v>0</v>
      </c>
    </row>
    <row r="7" spans="1:14">
      <c r="A7" s="38">
        <v>6</v>
      </c>
      <c r="B7" s="99" t="s">
        <v>6</v>
      </c>
      <c r="C7" s="97">
        <v>2233</v>
      </c>
      <c r="D7" s="97">
        <v>2240</v>
      </c>
      <c r="E7" s="97">
        <v>2228</v>
      </c>
      <c r="F7" s="97"/>
      <c r="G7" s="97"/>
      <c r="H7" s="97"/>
      <c r="I7" s="100">
        <f t="shared" si="0"/>
        <v>1.5553801913257257E-4</v>
      </c>
      <c r="J7" s="100">
        <f t="shared" si="1"/>
        <v>-2.2391401701746527E-3</v>
      </c>
      <c r="K7" s="97">
        <f t="shared" si="2"/>
        <v>-5</v>
      </c>
      <c r="L7" s="101">
        <f t="shared" si="4"/>
        <v>1.2350741291492315E-5</v>
      </c>
      <c r="M7" s="98">
        <f t="shared" si="5"/>
        <v>-12</v>
      </c>
      <c r="N7" s="98">
        <f t="shared" si="3"/>
        <v>0</v>
      </c>
    </row>
    <row r="8" spans="1:14">
      <c r="A8" s="38">
        <v>7</v>
      </c>
      <c r="B8" s="99" t="s">
        <v>7</v>
      </c>
      <c r="C8" s="97">
        <v>28906</v>
      </c>
      <c r="D8" s="97">
        <v>29026</v>
      </c>
      <c r="E8" s="97">
        <v>29471</v>
      </c>
      <c r="F8" s="97"/>
      <c r="G8" s="97"/>
      <c r="H8" s="97"/>
      <c r="I8" s="100">
        <f t="shared" si="0"/>
        <v>2.0573882234542398E-3</v>
      </c>
      <c r="J8" s="100">
        <f t="shared" si="1"/>
        <v>1.9546114993426969E-2</v>
      </c>
      <c r="K8" s="97">
        <f t="shared" si="2"/>
        <v>565</v>
      </c>
      <c r="L8" s="101">
        <f t="shared" si="4"/>
        <v>-1.3956337659386316E-3</v>
      </c>
      <c r="M8" s="98">
        <f t="shared" si="5"/>
        <v>445</v>
      </c>
      <c r="N8" s="98">
        <f t="shared" si="3"/>
        <v>0</v>
      </c>
    </row>
    <row r="9" spans="1:14">
      <c r="A9" s="38">
        <v>8</v>
      </c>
      <c r="B9" s="99" t="s">
        <v>303</v>
      </c>
      <c r="C9" s="97">
        <v>70010</v>
      </c>
      <c r="D9" s="97">
        <v>61230</v>
      </c>
      <c r="E9" s="97">
        <v>61873</v>
      </c>
      <c r="F9" s="97"/>
      <c r="G9" s="97"/>
      <c r="H9" s="97"/>
      <c r="I9" s="100">
        <f t="shared" si="0"/>
        <v>4.3193913185770481E-3</v>
      </c>
      <c r="J9" s="100">
        <f t="shared" si="1"/>
        <v>-0.11622625339237252</v>
      </c>
      <c r="K9" s="97">
        <f t="shared" si="2"/>
        <v>-8137</v>
      </c>
      <c r="L9" s="101">
        <f t="shared" si="4"/>
        <v>2.0099596377774594E-2</v>
      </c>
      <c r="M9" s="98">
        <f t="shared" si="5"/>
        <v>643</v>
      </c>
      <c r="N9" s="98">
        <f t="shared" si="3"/>
        <v>0</v>
      </c>
    </row>
    <row r="10" spans="1:14">
      <c r="A10" s="38">
        <v>9</v>
      </c>
      <c r="B10" s="99" t="s">
        <v>8</v>
      </c>
      <c r="C10" s="97">
        <v>10386</v>
      </c>
      <c r="D10" s="97">
        <v>9522</v>
      </c>
      <c r="E10" s="97">
        <v>9511</v>
      </c>
      <c r="F10" s="97"/>
      <c r="G10" s="97"/>
      <c r="H10" s="97"/>
      <c r="I10" s="100">
        <f t="shared" si="0"/>
        <v>6.6396862655740472E-4</v>
      </c>
      <c r="J10" s="100">
        <f t="shared" si="1"/>
        <v>-8.4248026189100711E-2</v>
      </c>
      <c r="K10" s="97">
        <f t="shared" si="2"/>
        <v>-875</v>
      </c>
      <c r="L10" s="101">
        <f t="shared" si="4"/>
        <v>2.161379726011155E-3</v>
      </c>
      <c r="M10" s="98">
        <f t="shared" si="5"/>
        <v>-11</v>
      </c>
      <c r="N10" s="98">
        <f t="shared" si="3"/>
        <v>0</v>
      </c>
    </row>
    <row r="11" spans="1:14" s="20" customFormat="1">
      <c r="A11" s="38">
        <v>10</v>
      </c>
      <c r="B11" s="99" t="s">
        <v>9</v>
      </c>
      <c r="C11" s="97">
        <v>451341</v>
      </c>
      <c r="D11" s="97">
        <v>439188</v>
      </c>
      <c r="E11" s="97">
        <v>447749</v>
      </c>
      <c r="F11" s="97"/>
      <c r="G11" s="97"/>
      <c r="H11" s="97"/>
      <c r="I11" s="100">
        <f t="shared" si="0"/>
        <v>3.1257626808164379E-2</v>
      </c>
      <c r="J11" s="100">
        <f t="shared" si="1"/>
        <v>-7.9585058747155702E-3</v>
      </c>
      <c r="K11" s="97">
        <f t="shared" si="2"/>
        <v>-3592</v>
      </c>
      <c r="L11" s="101">
        <f t="shared" si="4"/>
        <v>8.8727725438080794E-3</v>
      </c>
      <c r="M11" s="98">
        <f t="shared" si="5"/>
        <v>8561</v>
      </c>
      <c r="N11" s="98">
        <f t="shared" si="3"/>
        <v>0</v>
      </c>
    </row>
    <row r="12" spans="1:14">
      <c r="A12" s="102">
        <v>11</v>
      </c>
      <c r="B12" s="99" t="s">
        <v>10</v>
      </c>
      <c r="C12" s="97">
        <v>16480</v>
      </c>
      <c r="D12" s="97">
        <v>16300</v>
      </c>
      <c r="E12" s="97">
        <v>16404</v>
      </c>
      <c r="F12" s="97"/>
      <c r="G12" s="97"/>
      <c r="H12" s="97"/>
      <c r="I12" s="100">
        <f t="shared" si="0"/>
        <v>1.145173099573932E-3</v>
      </c>
      <c r="J12" s="100">
        <f t="shared" si="1"/>
        <v>-4.6116504854368931E-3</v>
      </c>
      <c r="K12" s="97">
        <f t="shared" si="2"/>
        <v>-76</v>
      </c>
      <c r="L12" s="101">
        <f t="shared" si="4"/>
        <v>1.8773126763068319E-4</v>
      </c>
      <c r="M12" s="98">
        <f t="shared" si="5"/>
        <v>104</v>
      </c>
      <c r="N12" s="98">
        <f t="shared" si="3"/>
        <v>0</v>
      </c>
    </row>
    <row r="13" spans="1:14" ht="16.5" customHeight="1">
      <c r="A13" s="102">
        <v>12</v>
      </c>
      <c r="B13" s="99" t="s">
        <v>11</v>
      </c>
      <c r="C13" s="97">
        <v>5149</v>
      </c>
      <c r="D13" s="97">
        <v>5579</v>
      </c>
      <c r="E13" s="97">
        <v>5549</v>
      </c>
      <c r="F13" s="97"/>
      <c r="G13" s="97"/>
      <c r="H13" s="97"/>
      <c r="I13" s="100">
        <f t="shared" si="0"/>
        <v>3.8737902520944578E-4</v>
      </c>
      <c r="J13" s="100">
        <f t="shared" si="1"/>
        <v>7.7684987376189549E-2</v>
      </c>
      <c r="K13" s="97">
        <f t="shared" si="2"/>
        <v>400</v>
      </c>
      <c r="L13" s="101">
        <f t="shared" si="4"/>
        <v>-9.8805930331938513E-4</v>
      </c>
      <c r="M13" s="98">
        <f t="shared" si="5"/>
        <v>-30</v>
      </c>
      <c r="N13" s="98">
        <f t="shared" si="3"/>
        <v>0</v>
      </c>
    </row>
    <row r="14" spans="1:14">
      <c r="A14" s="102">
        <v>13</v>
      </c>
      <c r="B14" s="99" t="s">
        <v>12</v>
      </c>
      <c r="C14" s="97">
        <v>423462</v>
      </c>
      <c r="D14" s="97">
        <v>415247</v>
      </c>
      <c r="E14" s="97">
        <v>413487</v>
      </c>
      <c r="F14" s="97"/>
      <c r="G14" s="97"/>
      <c r="H14" s="97"/>
      <c r="I14" s="100">
        <f t="shared" si="0"/>
        <v>2.8865775995094271E-2</v>
      </c>
      <c r="J14" s="100">
        <f t="shared" si="1"/>
        <v>-2.3555832636694675E-2</v>
      </c>
      <c r="K14" s="97">
        <f t="shared" si="2"/>
        <v>-9975</v>
      </c>
      <c r="L14" s="101">
        <f t="shared" si="4"/>
        <v>2.463972887652717E-2</v>
      </c>
      <c r="M14" s="98">
        <f t="shared" si="5"/>
        <v>-1760</v>
      </c>
      <c r="N14" s="98">
        <f t="shared" si="3"/>
        <v>0</v>
      </c>
    </row>
    <row r="15" spans="1:14" s="20" customFormat="1">
      <c r="A15" s="102">
        <v>14</v>
      </c>
      <c r="B15" s="99" t="s">
        <v>13</v>
      </c>
      <c r="C15" s="97">
        <v>505544</v>
      </c>
      <c r="D15" s="97">
        <v>542396</v>
      </c>
      <c r="E15" s="97">
        <v>539632</v>
      </c>
      <c r="F15" s="97"/>
      <c r="G15" s="97"/>
      <c r="H15" s="97"/>
      <c r="I15" s="100">
        <f t="shared" si="0"/>
        <v>3.7672034264159965E-2</v>
      </c>
      <c r="J15" s="100">
        <f t="shared" si="1"/>
        <v>6.7428354406342469E-2</v>
      </c>
      <c r="K15" s="97">
        <f t="shared" si="2"/>
        <v>34088</v>
      </c>
      <c r="L15" s="101">
        <f t="shared" si="4"/>
        <v>-8.4202413828878012E-2</v>
      </c>
      <c r="M15" s="98">
        <f t="shared" si="5"/>
        <v>-2764</v>
      </c>
      <c r="N15" s="98">
        <f t="shared" si="3"/>
        <v>0</v>
      </c>
    </row>
    <row r="16" spans="1:14">
      <c r="A16" s="102">
        <v>15</v>
      </c>
      <c r="B16" s="99" t="s">
        <v>14</v>
      </c>
      <c r="C16" s="97">
        <v>63410</v>
      </c>
      <c r="D16" s="97">
        <v>59762</v>
      </c>
      <c r="E16" s="97">
        <v>59841</v>
      </c>
      <c r="F16" s="97"/>
      <c r="G16" s="97"/>
      <c r="H16" s="97"/>
      <c r="I16" s="100">
        <f t="shared" si="0"/>
        <v>4.1775361772496749E-3</v>
      </c>
      <c r="J16" s="100">
        <f t="shared" si="1"/>
        <v>-5.6284497713294433E-2</v>
      </c>
      <c r="K16" s="97">
        <f t="shared" si="2"/>
        <v>-3569</v>
      </c>
      <c r="L16" s="101">
        <f t="shared" si="4"/>
        <v>8.8159591338672141E-3</v>
      </c>
      <c r="M16" s="98">
        <f t="shared" si="5"/>
        <v>79</v>
      </c>
      <c r="N16" s="98">
        <f t="shared" si="3"/>
        <v>0</v>
      </c>
    </row>
    <row r="17" spans="1:14">
      <c r="A17" s="102">
        <v>16</v>
      </c>
      <c r="B17" s="99" t="s">
        <v>15</v>
      </c>
      <c r="C17" s="97">
        <v>64215</v>
      </c>
      <c r="D17" s="97">
        <v>59076</v>
      </c>
      <c r="E17" s="97">
        <v>58912</v>
      </c>
      <c r="F17" s="97"/>
      <c r="G17" s="97"/>
      <c r="H17" s="97"/>
      <c r="I17" s="100">
        <f t="shared" si="0"/>
        <v>4.1126821288770717E-3</v>
      </c>
      <c r="J17" s="100">
        <f t="shared" si="1"/>
        <v>-8.258195125749436E-2</v>
      </c>
      <c r="K17" s="97">
        <f t="shared" si="2"/>
        <v>-5303</v>
      </c>
      <c r="L17" s="101">
        <f t="shared" si="4"/>
        <v>1.3099196213756749E-2</v>
      </c>
      <c r="M17" s="98">
        <f t="shared" si="5"/>
        <v>-164</v>
      </c>
      <c r="N17" s="98">
        <f t="shared" si="3"/>
        <v>0</v>
      </c>
    </row>
    <row r="18" spans="1:14">
      <c r="A18" s="102">
        <v>17</v>
      </c>
      <c r="B18" s="99" t="s">
        <v>16</v>
      </c>
      <c r="C18" s="97">
        <v>55855</v>
      </c>
      <c r="D18" s="97">
        <v>56642</v>
      </c>
      <c r="E18" s="97">
        <v>56761</v>
      </c>
      <c r="F18" s="97"/>
      <c r="G18" s="97"/>
      <c r="H18" s="97"/>
      <c r="I18" s="100">
        <f t="shared" si="0"/>
        <v>3.9625195260251126E-3</v>
      </c>
      <c r="J18" s="100">
        <f t="shared" si="1"/>
        <v>1.6220571121654283E-2</v>
      </c>
      <c r="K18" s="97">
        <f t="shared" si="2"/>
        <v>906</v>
      </c>
      <c r="L18" s="101">
        <f t="shared" si="4"/>
        <v>-2.2379543220184075E-3</v>
      </c>
      <c r="M18" s="98">
        <f t="shared" si="5"/>
        <v>119</v>
      </c>
      <c r="N18" s="98">
        <f t="shared" si="3"/>
        <v>0</v>
      </c>
    </row>
    <row r="19" spans="1:14">
      <c r="A19" s="102">
        <v>18</v>
      </c>
      <c r="B19" s="99" t="s">
        <v>17</v>
      </c>
      <c r="C19" s="97">
        <v>52006</v>
      </c>
      <c r="D19" s="97">
        <v>48048</v>
      </c>
      <c r="E19" s="97">
        <v>47837</v>
      </c>
      <c r="F19" s="97"/>
      <c r="G19" s="97"/>
      <c r="H19" s="97"/>
      <c r="I19" s="100">
        <f t="shared" si="0"/>
        <v>3.3395297222822595E-3</v>
      </c>
      <c r="J19" s="100">
        <f t="shared" si="1"/>
        <v>-8.0163827250701841E-2</v>
      </c>
      <c r="K19" s="97">
        <f t="shared" si="2"/>
        <v>-4169</v>
      </c>
      <c r="L19" s="101">
        <f t="shared" si="4"/>
        <v>1.0298048088846292E-2</v>
      </c>
      <c r="M19" s="98">
        <f t="shared" si="5"/>
        <v>-211</v>
      </c>
      <c r="N19" s="98">
        <f t="shared" si="3"/>
        <v>0</v>
      </c>
    </row>
    <row r="20" spans="1:14">
      <c r="A20" s="102">
        <v>19</v>
      </c>
      <c r="B20" s="99" t="s">
        <v>18</v>
      </c>
      <c r="C20" s="97">
        <v>8755</v>
      </c>
      <c r="D20" s="97">
        <v>8758</v>
      </c>
      <c r="E20" s="97">
        <v>8806</v>
      </c>
      <c r="F20" s="97"/>
      <c r="G20" s="97"/>
      <c r="H20" s="97"/>
      <c r="I20" s="100">
        <f t="shared" si="0"/>
        <v>6.1475215281931513E-4</v>
      </c>
      <c r="J20" s="100">
        <f t="shared" si="1"/>
        <v>5.8252427184466021E-3</v>
      </c>
      <c r="K20" s="97">
        <f t="shared" si="2"/>
        <v>51</v>
      </c>
      <c r="L20" s="101">
        <f t="shared" si="4"/>
        <v>-1.2597756117322162E-4</v>
      </c>
      <c r="M20" s="98">
        <f t="shared" si="5"/>
        <v>48</v>
      </c>
      <c r="N20" s="98">
        <f t="shared" si="3"/>
        <v>0</v>
      </c>
    </row>
    <row r="21" spans="1:14">
      <c r="A21" s="102">
        <v>20</v>
      </c>
      <c r="B21" s="99" t="s">
        <v>19</v>
      </c>
      <c r="C21" s="97">
        <v>82286</v>
      </c>
      <c r="D21" s="97">
        <v>82934</v>
      </c>
      <c r="E21" s="97">
        <v>83696</v>
      </c>
      <c r="F21" s="97"/>
      <c r="G21" s="97"/>
      <c r="H21" s="97"/>
      <c r="I21" s="100">
        <f t="shared" si="0"/>
        <v>5.8428680652243235E-3</v>
      </c>
      <c r="J21" s="100">
        <f t="shared" si="1"/>
        <v>1.7135357168898718E-2</v>
      </c>
      <c r="K21" s="97">
        <f t="shared" si="2"/>
        <v>1410</v>
      </c>
      <c r="L21" s="101">
        <f t="shared" si="4"/>
        <v>-3.4829090442008328E-3</v>
      </c>
      <c r="M21" s="98">
        <f t="shared" si="5"/>
        <v>762</v>
      </c>
      <c r="N21" s="98">
        <f t="shared" si="3"/>
        <v>0</v>
      </c>
    </row>
    <row r="22" spans="1:14">
      <c r="A22" s="102">
        <v>21</v>
      </c>
      <c r="B22" s="99" t="s">
        <v>20</v>
      </c>
      <c r="C22" s="97">
        <v>24194</v>
      </c>
      <c r="D22" s="97">
        <v>25705</v>
      </c>
      <c r="E22" s="97">
        <v>25801</v>
      </c>
      <c r="F22" s="97"/>
      <c r="G22" s="97"/>
      <c r="H22" s="97"/>
      <c r="I22" s="100">
        <f t="shared" si="0"/>
        <v>1.801183317611986E-3</v>
      </c>
      <c r="J22" s="100">
        <f t="shared" si="1"/>
        <v>6.6421426800033059E-2</v>
      </c>
      <c r="K22" s="97">
        <f t="shared" si="2"/>
        <v>1607</v>
      </c>
      <c r="L22" s="101">
        <f t="shared" si="4"/>
        <v>-3.9695282510856305E-3</v>
      </c>
      <c r="M22" s="98">
        <f t="shared" si="5"/>
        <v>96</v>
      </c>
      <c r="N22" s="98">
        <f t="shared" si="3"/>
        <v>0</v>
      </c>
    </row>
    <row r="23" spans="1:14">
      <c r="A23" s="102">
        <v>22</v>
      </c>
      <c r="B23" s="99" t="s">
        <v>21</v>
      </c>
      <c r="C23" s="97">
        <v>212926</v>
      </c>
      <c r="D23" s="97">
        <v>205415</v>
      </c>
      <c r="E23" s="97">
        <v>205883</v>
      </c>
      <c r="F23" s="97"/>
      <c r="G23" s="97"/>
      <c r="H23" s="97"/>
      <c r="I23" s="100">
        <f t="shared" si="0"/>
        <v>1.4372815975346247E-2</v>
      </c>
      <c r="J23" s="100">
        <f t="shared" si="1"/>
        <v>-3.3077219315630783E-2</v>
      </c>
      <c r="K23" s="97">
        <f t="shared" si="2"/>
        <v>-7043</v>
      </c>
      <c r="L23" s="101">
        <f t="shared" si="4"/>
        <v>1.7397254183196074E-2</v>
      </c>
      <c r="M23" s="98">
        <f t="shared" si="5"/>
        <v>468</v>
      </c>
      <c r="N23" s="98">
        <f t="shared" si="3"/>
        <v>0</v>
      </c>
    </row>
    <row r="24" spans="1:14">
      <c r="A24" s="102">
        <v>23</v>
      </c>
      <c r="B24" s="99" t="s">
        <v>22</v>
      </c>
      <c r="C24" s="97">
        <v>234196</v>
      </c>
      <c r="D24" s="97">
        <v>204888</v>
      </c>
      <c r="E24" s="97">
        <v>206000</v>
      </c>
      <c r="F24" s="97"/>
      <c r="G24" s="97"/>
      <c r="H24" s="97"/>
      <c r="I24" s="100">
        <f t="shared" si="0"/>
        <v>1.4380983815668737E-2</v>
      </c>
      <c r="J24" s="100">
        <f t="shared" si="1"/>
        <v>-0.12039488291858101</v>
      </c>
      <c r="K24" s="97">
        <f t="shared" si="2"/>
        <v>-28196</v>
      </c>
      <c r="L24" s="101">
        <f t="shared" si="4"/>
        <v>6.964830029098347E-2</v>
      </c>
      <c r="M24" s="98">
        <f t="shared" si="5"/>
        <v>1112</v>
      </c>
      <c r="N24" s="98">
        <f t="shared" si="3"/>
        <v>0</v>
      </c>
    </row>
    <row r="25" spans="1:14">
      <c r="A25" s="102">
        <v>24</v>
      </c>
      <c r="B25" s="99" t="s">
        <v>23</v>
      </c>
      <c r="C25" s="97">
        <v>166339</v>
      </c>
      <c r="D25" s="97">
        <v>160143</v>
      </c>
      <c r="E25" s="97">
        <v>160180</v>
      </c>
      <c r="F25" s="97"/>
      <c r="G25" s="97"/>
      <c r="H25" s="97"/>
      <c r="I25" s="100">
        <f t="shared" si="0"/>
        <v>1.1182262075698148E-2</v>
      </c>
      <c r="J25" s="100">
        <f t="shared" si="1"/>
        <v>-3.702679467833761E-2</v>
      </c>
      <c r="K25" s="97">
        <f t="shared" si="2"/>
        <v>-6159</v>
      </c>
      <c r="L25" s="101">
        <f t="shared" si="4"/>
        <v>1.5213643122860235E-2</v>
      </c>
      <c r="M25" s="98">
        <f t="shared" si="5"/>
        <v>37</v>
      </c>
      <c r="N25" s="98">
        <f t="shared" si="3"/>
        <v>0</v>
      </c>
    </row>
    <row r="26" spans="1:14">
      <c r="A26" s="102">
        <v>25</v>
      </c>
      <c r="B26" s="99" t="s">
        <v>24</v>
      </c>
      <c r="C26" s="97">
        <v>380904</v>
      </c>
      <c r="D26" s="97">
        <v>358327</v>
      </c>
      <c r="E26" s="97">
        <v>356234</v>
      </c>
      <c r="F26" s="97"/>
      <c r="G26" s="97"/>
      <c r="H26" s="97"/>
      <c r="I26" s="100">
        <f t="shared" si="0"/>
        <v>2.4868909653354063E-2</v>
      </c>
      <c r="J26" s="100">
        <f t="shared" si="1"/>
        <v>-6.4766975405876545E-2</v>
      </c>
      <c r="K26" s="97">
        <f t="shared" si="2"/>
        <v>-24670</v>
      </c>
      <c r="L26" s="101">
        <f t="shared" si="4"/>
        <v>6.0938557532223082E-2</v>
      </c>
      <c r="M26" s="98">
        <f t="shared" si="5"/>
        <v>-2093</v>
      </c>
      <c r="N26" s="98">
        <f t="shared" si="3"/>
        <v>0</v>
      </c>
    </row>
    <row r="27" spans="1:14">
      <c r="A27" s="102">
        <v>26</v>
      </c>
      <c r="B27" s="99" t="s">
        <v>25</v>
      </c>
      <c r="C27" s="97">
        <v>35361</v>
      </c>
      <c r="D27" s="97">
        <v>35172</v>
      </c>
      <c r="E27" s="97">
        <v>35144</v>
      </c>
      <c r="F27" s="97"/>
      <c r="G27" s="97"/>
      <c r="H27" s="97"/>
      <c r="I27" s="100">
        <f t="shared" si="0"/>
        <v>2.4534237631935055E-3</v>
      </c>
      <c r="J27" s="100">
        <f t="shared" si="1"/>
        <v>-6.1367042787251495E-3</v>
      </c>
      <c r="K27" s="97">
        <f t="shared" si="2"/>
        <v>-217</v>
      </c>
      <c r="L27" s="101">
        <f t="shared" si="4"/>
        <v>5.3602217205076647E-4</v>
      </c>
      <c r="M27" s="98">
        <f t="shared" si="5"/>
        <v>-28</v>
      </c>
      <c r="N27" s="98">
        <f t="shared" si="3"/>
        <v>0</v>
      </c>
    </row>
    <row r="28" spans="1:14">
      <c r="A28" s="102">
        <v>27</v>
      </c>
      <c r="B28" s="99" t="s">
        <v>26</v>
      </c>
      <c r="C28" s="97">
        <v>149347</v>
      </c>
      <c r="D28" s="97">
        <v>144212</v>
      </c>
      <c r="E28" s="97">
        <v>144817</v>
      </c>
      <c r="F28" s="97"/>
      <c r="G28" s="97"/>
      <c r="H28" s="97"/>
      <c r="I28" s="100">
        <f t="shared" si="0"/>
        <v>1.0109761811814076E-2</v>
      </c>
      <c r="J28" s="100">
        <f t="shared" si="1"/>
        <v>-3.0332045504764073E-2</v>
      </c>
      <c r="K28" s="97">
        <f t="shared" si="2"/>
        <v>-4530</v>
      </c>
      <c r="L28" s="101">
        <f t="shared" si="4"/>
        <v>1.1189771610092037E-2</v>
      </c>
      <c r="M28" s="98">
        <f t="shared" si="5"/>
        <v>605</v>
      </c>
      <c r="N28" s="98">
        <f t="shared" si="3"/>
        <v>0</v>
      </c>
    </row>
    <row r="29" spans="1:14">
      <c r="A29" s="102">
        <v>28</v>
      </c>
      <c r="B29" s="99" t="s">
        <v>27</v>
      </c>
      <c r="C29" s="97">
        <v>163258</v>
      </c>
      <c r="D29" s="97">
        <v>156412</v>
      </c>
      <c r="E29" s="97">
        <v>155960</v>
      </c>
      <c r="F29" s="97"/>
      <c r="G29" s="97"/>
      <c r="H29" s="97"/>
      <c r="I29" s="100">
        <f t="shared" si="0"/>
        <v>1.088766133928008E-2</v>
      </c>
      <c r="J29" s="100">
        <f t="shared" si="1"/>
        <v>-4.4702250425706552E-2</v>
      </c>
      <c r="K29" s="97">
        <f t="shared" si="2"/>
        <v>-7298</v>
      </c>
      <c r="L29" s="101">
        <f t="shared" si="4"/>
        <v>1.8027141989062183E-2</v>
      </c>
      <c r="M29" s="98">
        <f t="shared" si="5"/>
        <v>-452</v>
      </c>
      <c r="N29" s="98">
        <f t="shared" si="3"/>
        <v>0</v>
      </c>
    </row>
    <row r="30" spans="1:14">
      <c r="A30" s="102">
        <v>29</v>
      </c>
      <c r="B30" s="99" t="s">
        <v>28</v>
      </c>
      <c r="C30" s="97">
        <v>204476</v>
      </c>
      <c r="D30" s="97">
        <v>198744</v>
      </c>
      <c r="E30" s="97">
        <v>197920</v>
      </c>
      <c r="F30" s="97"/>
      <c r="G30" s="97"/>
      <c r="H30" s="97"/>
      <c r="I30" s="100">
        <f t="shared" si="0"/>
        <v>1.3816914159209498E-2</v>
      </c>
      <c r="J30" s="100">
        <f t="shared" si="1"/>
        <v>-3.2062442536043352E-2</v>
      </c>
      <c r="K30" s="97">
        <f t="shared" si="2"/>
        <v>-6556</v>
      </c>
      <c r="L30" s="101">
        <f t="shared" si="4"/>
        <v>1.6194291981404724E-2</v>
      </c>
      <c r="M30" s="98">
        <f t="shared" si="5"/>
        <v>-824</v>
      </c>
      <c r="N30" s="98">
        <f t="shared" si="3"/>
        <v>0</v>
      </c>
    </row>
    <row r="31" spans="1:14">
      <c r="A31" s="102">
        <v>30</v>
      </c>
      <c r="B31" s="99" t="s">
        <v>29</v>
      </c>
      <c r="C31" s="97">
        <v>52835</v>
      </c>
      <c r="D31" s="97">
        <v>60022</v>
      </c>
      <c r="E31" s="97">
        <v>61557</v>
      </c>
      <c r="F31" s="97"/>
      <c r="G31" s="97"/>
      <c r="H31" s="97"/>
      <c r="I31" s="100">
        <f t="shared" si="0"/>
        <v>4.2973311686462165E-3</v>
      </c>
      <c r="J31" s="100">
        <f t="shared" si="1"/>
        <v>0.16507996593167407</v>
      </c>
      <c r="K31" s="97">
        <f t="shared" si="2"/>
        <v>8722</v>
      </c>
      <c r="L31" s="101">
        <f t="shared" si="4"/>
        <v>-2.1544633108879194E-2</v>
      </c>
      <c r="M31" s="98">
        <f t="shared" si="5"/>
        <v>1535</v>
      </c>
      <c r="N31" s="98">
        <f t="shared" si="3"/>
        <v>0</v>
      </c>
    </row>
    <row r="32" spans="1:14">
      <c r="A32" s="102">
        <v>31</v>
      </c>
      <c r="B32" s="99" t="s">
        <v>30</v>
      </c>
      <c r="C32" s="97">
        <v>160260</v>
      </c>
      <c r="D32" s="97">
        <v>148457</v>
      </c>
      <c r="E32" s="97">
        <v>147499</v>
      </c>
      <c r="F32" s="97"/>
      <c r="G32" s="97"/>
      <c r="H32" s="97"/>
      <c r="I32" s="100">
        <f t="shared" si="0"/>
        <v>1.0296993843821958E-2</v>
      </c>
      <c r="J32" s="100">
        <f t="shared" si="1"/>
        <v>-7.9626856358417569E-2</v>
      </c>
      <c r="K32" s="97">
        <f t="shared" si="2"/>
        <v>-12761</v>
      </c>
      <c r="L32" s="101">
        <f t="shared" si="4"/>
        <v>3.1521561924146686E-2</v>
      </c>
      <c r="M32" s="98">
        <f t="shared" si="5"/>
        <v>-958</v>
      </c>
      <c r="N32" s="98">
        <f t="shared" si="3"/>
        <v>0</v>
      </c>
    </row>
    <row r="33" spans="1:14">
      <c r="A33" s="102">
        <v>32</v>
      </c>
      <c r="B33" s="99" t="s">
        <v>31</v>
      </c>
      <c r="C33" s="97">
        <v>58538</v>
      </c>
      <c r="D33" s="97">
        <v>61481</v>
      </c>
      <c r="E33" s="97">
        <v>61486</v>
      </c>
      <c r="F33" s="97"/>
      <c r="G33" s="97"/>
      <c r="H33" s="97"/>
      <c r="I33" s="100">
        <f t="shared" si="0"/>
        <v>4.2923746159718836E-3</v>
      </c>
      <c r="J33" s="100">
        <f t="shared" si="1"/>
        <v>5.0360449622467454E-2</v>
      </c>
      <c r="K33" s="97">
        <f t="shared" si="2"/>
        <v>2948</v>
      </c>
      <c r="L33" s="101">
        <f t="shared" si="4"/>
        <v>-7.2819970654638688E-3</v>
      </c>
      <c r="M33" s="98">
        <f t="shared" si="5"/>
        <v>5</v>
      </c>
      <c r="N33" s="98">
        <f t="shared" si="3"/>
        <v>0</v>
      </c>
    </row>
    <row r="34" spans="1:14">
      <c r="A34" s="102">
        <v>33</v>
      </c>
      <c r="B34" s="99" t="s">
        <v>32</v>
      </c>
      <c r="C34" s="97">
        <v>140688</v>
      </c>
      <c r="D34" s="97">
        <v>138948</v>
      </c>
      <c r="E34" s="97">
        <v>137942</v>
      </c>
      <c r="F34" s="97"/>
      <c r="G34" s="97"/>
      <c r="H34" s="97"/>
      <c r="I34" s="100">
        <f t="shared" si="0"/>
        <v>9.6298139296163935E-3</v>
      </c>
      <c r="J34" s="100">
        <f t="shared" si="1"/>
        <v>-1.9518366882747641E-2</v>
      </c>
      <c r="K34" s="97">
        <f t="shared" si="2"/>
        <v>-2746</v>
      </c>
      <c r="L34" s="101">
        <f t="shared" si="4"/>
        <v>6.7830271172875795E-3</v>
      </c>
      <c r="M34" s="98">
        <f t="shared" si="5"/>
        <v>-1006</v>
      </c>
      <c r="N34" s="98">
        <f t="shared" si="3"/>
        <v>0</v>
      </c>
    </row>
    <row r="35" spans="1:14">
      <c r="A35" s="102">
        <v>35</v>
      </c>
      <c r="B35" s="99" t="s">
        <v>33</v>
      </c>
      <c r="C35" s="97">
        <v>102538</v>
      </c>
      <c r="D35" s="97">
        <v>106695</v>
      </c>
      <c r="E35" s="97">
        <v>105526</v>
      </c>
      <c r="F35" s="97"/>
      <c r="G35" s="97"/>
      <c r="H35" s="97"/>
      <c r="I35" s="100">
        <f t="shared" ref="I35:I66" si="6">E35/$E$92</f>
        <v>7.3668334860789286E-3</v>
      </c>
      <c r="J35" s="100">
        <f t="shared" ref="J35:J66" si="7">(E35-C35)/C35</f>
        <v>2.9140416235932044E-2</v>
      </c>
      <c r="K35" s="97">
        <f t="shared" ref="K35:K66" si="8">E35-C35</f>
        <v>2988</v>
      </c>
      <c r="L35" s="101">
        <f t="shared" si="4"/>
        <v>-7.3808029957958075E-3</v>
      </c>
      <c r="M35" s="98">
        <f t="shared" si="5"/>
        <v>-1169</v>
      </c>
      <c r="N35" s="98">
        <f t="shared" ref="N35:N66" si="9">H35-G35</f>
        <v>0</v>
      </c>
    </row>
    <row r="36" spans="1:14">
      <c r="A36" s="102">
        <v>36</v>
      </c>
      <c r="B36" s="99" t="s">
        <v>34</v>
      </c>
      <c r="C36" s="97">
        <v>15423</v>
      </c>
      <c r="D36" s="97">
        <v>14305</v>
      </c>
      <c r="E36" s="97">
        <v>14700</v>
      </c>
      <c r="F36" s="97"/>
      <c r="G36" s="97"/>
      <c r="H36" s="97"/>
      <c r="I36" s="100">
        <f t="shared" si="6"/>
        <v>1.0262158353899536E-3</v>
      </c>
      <c r="J36" s="100">
        <f t="shared" si="7"/>
        <v>-4.6878039291966545E-2</v>
      </c>
      <c r="K36" s="97">
        <f t="shared" si="8"/>
        <v>-723</v>
      </c>
      <c r="L36" s="101">
        <f t="shared" si="4"/>
        <v>1.7859171907497887E-3</v>
      </c>
      <c r="M36" s="98">
        <f t="shared" si="5"/>
        <v>395</v>
      </c>
      <c r="N36" s="98">
        <f t="shared" si="9"/>
        <v>0</v>
      </c>
    </row>
    <row r="37" spans="1:14">
      <c r="A37" s="102">
        <v>37</v>
      </c>
      <c r="B37" s="99" t="s">
        <v>35</v>
      </c>
      <c r="C37" s="97">
        <v>14060</v>
      </c>
      <c r="D37" s="97">
        <v>14153</v>
      </c>
      <c r="E37" s="97">
        <v>14261</v>
      </c>
      <c r="F37" s="97"/>
      <c r="G37" s="97"/>
      <c r="H37" s="97"/>
      <c r="I37" s="100">
        <f t="shared" si="6"/>
        <v>9.9556898153034881E-4</v>
      </c>
      <c r="J37" s="100">
        <f t="shared" si="7"/>
        <v>1.4295874822190611E-2</v>
      </c>
      <c r="K37" s="97">
        <f t="shared" si="8"/>
        <v>201</v>
      </c>
      <c r="L37" s="101">
        <f t="shared" si="4"/>
        <v>-4.9649979991799108E-4</v>
      </c>
      <c r="M37" s="98">
        <f t="shared" si="5"/>
        <v>108</v>
      </c>
      <c r="N37" s="98">
        <f t="shared" si="9"/>
        <v>0</v>
      </c>
    </row>
    <row r="38" spans="1:14">
      <c r="A38" s="102">
        <v>38</v>
      </c>
      <c r="B38" s="99" t="s">
        <v>36</v>
      </c>
      <c r="C38" s="97">
        <v>82010</v>
      </c>
      <c r="D38" s="97">
        <v>84094</v>
      </c>
      <c r="E38" s="97">
        <v>85123</v>
      </c>
      <c r="F38" s="97"/>
      <c r="G38" s="97"/>
      <c r="H38" s="97"/>
      <c r="I38" s="100">
        <f t="shared" si="6"/>
        <v>5.9424877929183011E-3</v>
      </c>
      <c r="J38" s="100">
        <f t="shared" si="7"/>
        <v>3.7958785513961715E-2</v>
      </c>
      <c r="K38" s="97">
        <f t="shared" si="8"/>
        <v>3113</v>
      </c>
      <c r="L38" s="101">
        <f t="shared" si="4"/>
        <v>-7.6895715280831155E-3</v>
      </c>
      <c r="M38" s="98">
        <f t="shared" si="5"/>
        <v>1029</v>
      </c>
      <c r="N38" s="98">
        <f t="shared" si="9"/>
        <v>0</v>
      </c>
    </row>
    <row r="39" spans="1:14">
      <c r="A39" s="102">
        <v>39</v>
      </c>
      <c r="B39" s="99" t="s">
        <v>37</v>
      </c>
      <c r="C39" s="97">
        <v>2656</v>
      </c>
      <c r="D39" s="97">
        <v>3131</v>
      </c>
      <c r="E39" s="97">
        <v>2976</v>
      </c>
      <c r="F39" s="97"/>
      <c r="G39" s="97"/>
      <c r="H39" s="97"/>
      <c r="I39" s="100">
        <f t="shared" si="6"/>
        <v>2.077563487156804E-4</v>
      </c>
      <c r="J39" s="100">
        <f t="shared" si="7"/>
        <v>0.12048192771084337</v>
      </c>
      <c r="K39" s="97">
        <f t="shared" si="8"/>
        <v>320</v>
      </c>
      <c r="L39" s="101">
        <f t="shared" si="4"/>
        <v>-7.9044744265550817E-4</v>
      </c>
      <c r="M39" s="98">
        <f t="shared" si="5"/>
        <v>-155</v>
      </c>
      <c r="N39" s="98">
        <f t="shared" si="9"/>
        <v>0</v>
      </c>
    </row>
    <row r="40" spans="1:14" s="20" customFormat="1">
      <c r="A40" s="102">
        <v>41</v>
      </c>
      <c r="B40" s="99" t="s">
        <v>38</v>
      </c>
      <c r="C40" s="97">
        <v>1351040</v>
      </c>
      <c r="D40" s="97">
        <v>839310</v>
      </c>
      <c r="E40" s="97">
        <v>820028</v>
      </c>
      <c r="F40" s="97"/>
      <c r="G40" s="97"/>
      <c r="H40" s="97"/>
      <c r="I40" s="100">
        <f t="shared" si="6"/>
        <v>5.7246647555316527E-2</v>
      </c>
      <c r="J40" s="100">
        <f t="shared" si="7"/>
        <v>-0.39303943628612031</v>
      </c>
      <c r="K40" s="97">
        <f t="shared" si="8"/>
        <v>-531012</v>
      </c>
      <c r="L40" s="101">
        <f t="shared" si="4"/>
        <v>1.3116783669355834</v>
      </c>
      <c r="M40" s="98">
        <f t="shared" si="5"/>
        <v>-19282</v>
      </c>
      <c r="N40" s="98">
        <f t="shared" si="9"/>
        <v>0</v>
      </c>
    </row>
    <row r="41" spans="1:14">
      <c r="A41" s="102">
        <v>42</v>
      </c>
      <c r="B41" s="99" t="s">
        <v>39</v>
      </c>
      <c r="C41" s="97">
        <v>430591</v>
      </c>
      <c r="D41" s="97">
        <v>310903</v>
      </c>
      <c r="E41" s="97">
        <v>314282</v>
      </c>
      <c r="F41" s="97"/>
      <c r="G41" s="97"/>
      <c r="H41" s="97"/>
      <c r="I41" s="100">
        <f t="shared" si="6"/>
        <v>2.1940215318233022E-2</v>
      </c>
      <c r="J41" s="100">
        <f t="shared" si="7"/>
        <v>-0.27011479571101116</v>
      </c>
      <c r="K41" s="97">
        <f t="shared" si="8"/>
        <v>-116309</v>
      </c>
      <c r="L41" s="101">
        <f t="shared" si="4"/>
        <v>0.28730047377443596</v>
      </c>
      <c r="M41" s="98">
        <f t="shared" si="5"/>
        <v>3379</v>
      </c>
      <c r="N41" s="98">
        <f t="shared" si="9"/>
        <v>0</v>
      </c>
    </row>
    <row r="42" spans="1:14">
      <c r="A42" s="102">
        <v>43</v>
      </c>
      <c r="B42" s="99" t="s">
        <v>40</v>
      </c>
      <c r="C42" s="97">
        <v>317697</v>
      </c>
      <c r="D42" s="97">
        <v>270854</v>
      </c>
      <c r="E42" s="97">
        <v>267237</v>
      </c>
      <c r="F42" s="97"/>
      <c r="G42" s="97"/>
      <c r="H42" s="97"/>
      <c r="I42" s="100">
        <f t="shared" si="6"/>
        <v>1.8655975591979936E-2</v>
      </c>
      <c r="J42" s="100">
        <f t="shared" si="7"/>
        <v>-0.1588305838582045</v>
      </c>
      <c r="K42" s="97">
        <f t="shared" si="8"/>
        <v>-50460</v>
      </c>
      <c r="L42" s="101">
        <f t="shared" si="4"/>
        <v>0.12464368111374044</v>
      </c>
      <c r="M42" s="98">
        <f t="shared" si="5"/>
        <v>-3617</v>
      </c>
      <c r="N42" s="98">
        <f t="shared" si="9"/>
        <v>0</v>
      </c>
    </row>
    <row r="43" spans="1:14" s="20" customFormat="1">
      <c r="A43" s="102">
        <v>45</v>
      </c>
      <c r="B43" s="99" t="s">
        <v>41</v>
      </c>
      <c r="C43" s="97">
        <v>218794</v>
      </c>
      <c r="D43" s="97">
        <v>210879</v>
      </c>
      <c r="E43" s="97">
        <v>210273</v>
      </c>
      <c r="F43" s="97"/>
      <c r="G43" s="97"/>
      <c r="H43" s="97"/>
      <c r="I43" s="100">
        <f t="shared" si="6"/>
        <v>1.4679284513942294E-2</v>
      </c>
      <c r="J43" s="100">
        <f t="shared" si="7"/>
        <v>-3.894530928636069E-2</v>
      </c>
      <c r="K43" s="97">
        <f t="shared" si="8"/>
        <v>-8521</v>
      </c>
      <c r="L43" s="101">
        <f t="shared" si="4"/>
        <v>2.1048133308961204E-2</v>
      </c>
      <c r="M43" s="98">
        <f t="shared" si="5"/>
        <v>-606</v>
      </c>
      <c r="N43" s="98">
        <f t="shared" si="9"/>
        <v>0</v>
      </c>
    </row>
    <row r="44" spans="1:14" s="20" customFormat="1">
      <c r="A44" s="102">
        <v>46</v>
      </c>
      <c r="B44" s="99" t="s">
        <v>42</v>
      </c>
      <c r="C44" s="97">
        <v>724057</v>
      </c>
      <c r="D44" s="97">
        <v>701759</v>
      </c>
      <c r="E44" s="97">
        <v>703126</v>
      </c>
      <c r="F44" s="97"/>
      <c r="G44" s="97"/>
      <c r="H44" s="97"/>
      <c r="I44" s="100">
        <f t="shared" si="6"/>
        <v>4.9085648671727655E-2</v>
      </c>
      <c r="J44" s="100">
        <f t="shared" si="7"/>
        <v>-2.8907945092720599E-2</v>
      </c>
      <c r="K44" s="97">
        <f t="shared" si="8"/>
        <v>-20931</v>
      </c>
      <c r="L44" s="101">
        <f t="shared" si="4"/>
        <v>5.1702673194445131E-2</v>
      </c>
      <c r="M44" s="98">
        <f t="shared" si="5"/>
        <v>1367</v>
      </c>
      <c r="N44" s="98">
        <f t="shared" si="9"/>
        <v>0</v>
      </c>
    </row>
    <row r="45" spans="1:14" s="20" customFormat="1">
      <c r="A45" s="102">
        <v>47</v>
      </c>
      <c r="B45" s="99" t="s">
        <v>43</v>
      </c>
      <c r="C45" s="97">
        <v>1324346</v>
      </c>
      <c r="D45" s="97">
        <v>1294512</v>
      </c>
      <c r="E45" s="97">
        <v>1307575</v>
      </c>
      <c r="F45" s="97"/>
      <c r="G45" s="97"/>
      <c r="H45" s="97"/>
      <c r="I45" s="100">
        <f t="shared" si="6"/>
        <v>9.1282596663946849E-2</v>
      </c>
      <c r="J45" s="100">
        <f t="shared" si="7"/>
        <v>-1.2663609056847682E-2</v>
      </c>
      <c r="K45" s="97">
        <f t="shared" si="8"/>
        <v>-16771</v>
      </c>
      <c r="L45" s="101">
        <f t="shared" si="4"/>
        <v>4.1426856439923526E-2</v>
      </c>
      <c r="M45" s="98">
        <f t="shared" si="5"/>
        <v>13063</v>
      </c>
      <c r="N45" s="98">
        <f t="shared" si="9"/>
        <v>0</v>
      </c>
    </row>
    <row r="46" spans="1:14">
      <c r="A46" s="102">
        <v>49</v>
      </c>
      <c r="B46" s="99" t="s">
        <v>44</v>
      </c>
      <c r="C46" s="97">
        <v>545259</v>
      </c>
      <c r="D46" s="97">
        <v>531530</v>
      </c>
      <c r="E46" s="97">
        <v>533861</v>
      </c>
      <c r="F46" s="97"/>
      <c r="G46" s="97"/>
      <c r="H46" s="97"/>
      <c r="I46" s="100">
        <f t="shared" si="6"/>
        <v>3.7269157285518099E-2</v>
      </c>
      <c r="J46" s="100">
        <f t="shared" si="7"/>
        <v>-2.090382735544026E-2</v>
      </c>
      <c r="K46" s="97">
        <f t="shared" si="8"/>
        <v>-11398</v>
      </c>
      <c r="L46" s="101">
        <f t="shared" si="4"/>
        <v>2.8154749848085883E-2</v>
      </c>
      <c r="M46" s="98">
        <f t="shared" si="5"/>
        <v>2331</v>
      </c>
      <c r="N46" s="98">
        <f t="shared" si="9"/>
        <v>0</v>
      </c>
    </row>
    <row r="47" spans="1:14">
      <c r="A47" s="102">
        <v>50</v>
      </c>
      <c r="B47" s="99" t="s">
        <v>45</v>
      </c>
      <c r="C47" s="97">
        <v>16392</v>
      </c>
      <c r="D47" s="97">
        <v>15575</v>
      </c>
      <c r="E47" s="97">
        <v>16703</v>
      </c>
      <c r="F47" s="97"/>
      <c r="G47" s="97"/>
      <c r="H47" s="97"/>
      <c r="I47" s="100">
        <f t="shared" si="6"/>
        <v>1.1660464692869656E-3</v>
      </c>
      <c r="J47" s="100">
        <f t="shared" si="7"/>
        <v>1.8972669594924354E-2</v>
      </c>
      <c r="K47" s="97">
        <f t="shared" si="8"/>
        <v>311</v>
      </c>
      <c r="L47" s="101">
        <f t="shared" si="4"/>
        <v>-7.6821610833082202E-4</v>
      </c>
      <c r="M47" s="98">
        <f t="shared" si="5"/>
        <v>1128</v>
      </c>
      <c r="N47" s="98">
        <f t="shared" si="9"/>
        <v>0</v>
      </c>
    </row>
    <row r="48" spans="1:14">
      <c r="A48" s="102">
        <v>51</v>
      </c>
      <c r="B48" s="99" t="s">
        <v>46</v>
      </c>
      <c r="C48" s="97">
        <v>25949</v>
      </c>
      <c r="D48" s="97">
        <v>28131</v>
      </c>
      <c r="E48" s="97">
        <v>28584</v>
      </c>
      <c r="F48" s="97"/>
      <c r="G48" s="97"/>
      <c r="H48" s="97"/>
      <c r="I48" s="100">
        <f t="shared" si="6"/>
        <v>1.995466220325608E-3</v>
      </c>
      <c r="J48" s="100">
        <f t="shared" si="7"/>
        <v>0.10154533893406296</v>
      </c>
      <c r="K48" s="97">
        <f t="shared" si="8"/>
        <v>2635</v>
      </c>
      <c r="L48" s="101">
        <f t="shared" si="4"/>
        <v>-6.5088406606164505E-3</v>
      </c>
      <c r="M48" s="98">
        <f t="shared" si="5"/>
        <v>453</v>
      </c>
      <c r="N48" s="98">
        <f t="shared" si="9"/>
        <v>0</v>
      </c>
    </row>
    <row r="49" spans="1:14">
      <c r="A49" s="102">
        <v>52</v>
      </c>
      <c r="B49" s="99" t="s">
        <v>47</v>
      </c>
      <c r="C49" s="97">
        <v>248227</v>
      </c>
      <c r="D49" s="97">
        <v>254766</v>
      </c>
      <c r="E49" s="97">
        <v>254922</v>
      </c>
      <c r="F49" s="97"/>
      <c r="G49" s="97"/>
      <c r="H49" s="97"/>
      <c r="I49" s="100">
        <f t="shared" si="6"/>
        <v>1.7796258040086922E-2</v>
      </c>
      <c r="J49" s="100">
        <f t="shared" si="7"/>
        <v>2.6971280320029649E-2</v>
      </c>
      <c r="K49" s="97">
        <f t="shared" si="8"/>
        <v>6695</v>
      </c>
      <c r="L49" s="101">
        <f t="shared" si="4"/>
        <v>-1.6537642589308212E-2</v>
      </c>
      <c r="M49" s="98">
        <f t="shared" si="5"/>
        <v>156</v>
      </c>
      <c r="N49" s="98">
        <f t="shared" si="9"/>
        <v>0</v>
      </c>
    </row>
    <row r="50" spans="1:14">
      <c r="A50" s="102">
        <v>53</v>
      </c>
      <c r="B50" s="99" t="s">
        <v>48</v>
      </c>
      <c r="C50" s="97">
        <v>40709</v>
      </c>
      <c r="D50" s="97">
        <v>45501</v>
      </c>
      <c r="E50" s="97">
        <v>45722</v>
      </c>
      <c r="F50" s="97"/>
      <c r="G50" s="97"/>
      <c r="H50" s="97"/>
      <c r="I50" s="100">
        <f t="shared" si="6"/>
        <v>3.1918803010679907E-3</v>
      </c>
      <c r="J50" s="100">
        <f t="shared" si="7"/>
        <v>0.12314230268490997</v>
      </c>
      <c r="K50" s="97">
        <f t="shared" si="8"/>
        <v>5013</v>
      </c>
      <c r="L50" s="101">
        <f t="shared" si="4"/>
        <v>-1.2382853218850196E-2</v>
      </c>
      <c r="M50" s="98">
        <f t="shared" si="5"/>
        <v>221</v>
      </c>
      <c r="N50" s="98">
        <f t="shared" si="9"/>
        <v>0</v>
      </c>
    </row>
    <row r="51" spans="1:14" s="20" customFormat="1">
      <c r="A51" s="102">
        <v>55</v>
      </c>
      <c r="B51" s="99" t="s">
        <v>49</v>
      </c>
      <c r="C51" s="97">
        <v>345779</v>
      </c>
      <c r="D51" s="97">
        <v>348767</v>
      </c>
      <c r="E51" s="97">
        <v>394211</v>
      </c>
      <c r="F51" s="97"/>
      <c r="G51" s="97"/>
      <c r="H51" s="97"/>
      <c r="I51" s="100">
        <f t="shared" si="6"/>
        <v>2.7520106849313539E-2</v>
      </c>
      <c r="J51" s="100">
        <f t="shared" si="7"/>
        <v>0.14006634295315795</v>
      </c>
      <c r="K51" s="97">
        <f t="shared" si="8"/>
        <v>48432</v>
      </c>
      <c r="L51" s="101">
        <f t="shared" si="4"/>
        <v>-0.11963422044591117</v>
      </c>
      <c r="M51" s="98">
        <f t="shared" si="5"/>
        <v>45444</v>
      </c>
      <c r="N51" s="98">
        <f t="shared" si="9"/>
        <v>0</v>
      </c>
    </row>
    <row r="52" spans="1:14" s="20" customFormat="1">
      <c r="A52" s="102">
        <v>56</v>
      </c>
      <c r="B52" s="99" t="s">
        <v>50</v>
      </c>
      <c r="C52" s="97">
        <v>663398</v>
      </c>
      <c r="D52" s="97">
        <v>654708</v>
      </c>
      <c r="E52" s="97">
        <v>653203</v>
      </c>
      <c r="F52" s="97"/>
      <c r="G52" s="97"/>
      <c r="H52" s="97"/>
      <c r="I52" s="100">
        <f t="shared" si="6"/>
        <v>4.5600494035661486E-2</v>
      </c>
      <c r="J52" s="100">
        <f t="shared" si="7"/>
        <v>-1.5367848561497021E-2</v>
      </c>
      <c r="K52" s="97">
        <f t="shared" si="8"/>
        <v>-10195</v>
      </c>
      <c r="L52" s="101">
        <f t="shared" si="4"/>
        <v>2.518316149335283E-2</v>
      </c>
      <c r="M52" s="98">
        <f t="shared" si="5"/>
        <v>-1505</v>
      </c>
      <c r="N52" s="98">
        <f t="shared" si="9"/>
        <v>0</v>
      </c>
    </row>
    <row r="53" spans="1:14">
      <c r="A53" s="102">
        <v>58</v>
      </c>
      <c r="B53" s="99" t="s">
        <v>51</v>
      </c>
      <c r="C53" s="97">
        <v>25027</v>
      </c>
      <c r="D53" s="97">
        <v>23792</v>
      </c>
      <c r="E53" s="97">
        <v>23571</v>
      </c>
      <c r="F53" s="97"/>
      <c r="G53" s="97"/>
      <c r="H53" s="97"/>
      <c r="I53" s="100">
        <f t="shared" si="6"/>
        <v>1.6455056772773195E-3</v>
      </c>
      <c r="J53" s="100">
        <f t="shared" si="7"/>
        <v>-5.8177168657849519E-2</v>
      </c>
      <c r="K53" s="97">
        <f t="shared" si="8"/>
        <v>-1456</v>
      </c>
      <c r="L53" s="101">
        <f t="shared" si="4"/>
        <v>3.5965358640825621E-3</v>
      </c>
      <c r="M53" s="98">
        <f t="shared" si="5"/>
        <v>-221</v>
      </c>
      <c r="N53" s="98">
        <f t="shared" si="9"/>
        <v>0</v>
      </c>
    </row>
    <row r="54" spans="1:14">
      <c r="A54" s="102">
        <v>59</v>
      </c>
      <c r="B54" s="99" t="s">
        <v>52</v>
      </c>
      <c r="C54" s="97">
        <v>16049</v>
      </c>
      <c r="D54" s="97">
        <v>19327</v>
      </c>
      <c r="E54" s="97">
        <v>18956</v>
      </c>
      <c r="F54" s="97"/>
      <c r="G54" s="97"/>
      <c r="H54" s="97"/>
      <c r="I54" s="100">
        <f t="shared" si="6"/>
        <v>1.3233297534457117E-3</v>
      </c>
      <c r="J54" s="100">
        <f t="shared" si="7"/>
        <v>0.18113278085862047</v>
      </c>
      <c r="K54" s="97">
        <f t="shared" si="8"/>
        <v>2907</v>
      </c>
      <c r="L54" s="101">
        <f t="shared" si="4"/>
        <v>-7.1807209868736321E-3</v>
      </c>
      <c r="M54" s="98">
        <f t="shared" si="5"/>
        <v>-371</v>
      </c>
      <c r="N54" s="98">
        <f t="shared" si="9"/>
        <v>0</v>
      </c>
    </row>
    <row r="55" spans="1:14">
      <c r="A55" s="102">
        <v>60</v>
      </c>
      <c r="B55" s="99" t="s">
        <v>53</v>
      </c>
      <c r="C55" s="97">
        <v>10791</v>
      </c>
      <c r="D55" s="97">
        <v>9671</v>
      </c>
      <c r="E55" s="97">
        <v>9758</v>
      </c>
      <c r="F55" s="97"/>
      <c r="G55" s="97"/>
      <c r="H55" s="97"/>
      <c r="I55" s="100">
        <f t="shared" si="6"/>
        <v>6.8121184501599775E-4</v>
      </c>
      <c r="J55" s="100">
        <f t="shared" si="7"/>
        <v>-9.5727921415994816E-2</v>
      </c>
      <c r="K55" s="97">
        <f t="shared" si="8"/>
        <v>-1033</v>
      </c>
      <c r="L55" s="101">
        <f t="shared" si="4"/>
        <v>2.5516631508223126E-3</v>
      </c>
      <c r="M55" s="98">
        <f t="shared" si="5"/>
        <v>87</v>
      </c>
      <c r="N55" s="98">
        <f t="shared" si="9"/>
        <v>0</v>
      </c>
    </row>
    <row r="56" spans="1:14">
      <c r="A56" s="102">
        <v>61</v>
      </c>
      <c r="B56" s="99" t="s">
        <v>54</v>
      </c>
      <c r="C56" s="97">
        <v>23611</v>
      </c>
      <c r="D56" s="97">
        <v>23566</v>
      </c>
      <c r="E56" s="97">
        <v>23723</v>
      </c>
      <c r="F56" s="97"/>
      <c r="G56" s="97"/>
      <c r="H56" s="97"/>
      <c r="I56" s="100">
        <f t="shared" si="6"/>
        <v>1.6561168886364537E-3</v>
      </c>
      <c r="J56" s="100">
        <f t="shared" si="7"/>
        <v>4.7435517343611027E-3</v>
      </c>
      <c r="K56" s="97">
        <f t="shared" si="8"/>
        <v>112</v>
      </c>
      <c r="L56" s="101">
        <f t="shared" si="4"/>
        <v>-2.7665660492942785E-4</v>
      </c>
      <c r="M56" s="98">
        <f t="shared" si="5"/>
        <v>157</v>
      </c>
      <c r="N56" s="98">
        <f t="shared" si="9"/>
        <v>0</v>
      </c>
    </row>
    <row r="57" spans="1:14">
      <c r="A57" s="102">
        <v>62</v>
      </c>
      <c r="B57" s="99" t="s">
        <v>55</v>
      </c>
      <c r="C57" s="97">
        <v>77422</v>
      </c>
      <c r="D57" s="97">
        <v>88631</v>
      </c>
      <c r="E57" s="97">
        <v>89137</v>
      </c>
      <c r="F57" s="97"/>
      <c r="G57" s="97"/>
      <c r="H57" s="97"/>
      <c r="I57" s="100">
        <f t="shared" si="6"/>
        <v>6.2227075455207007E-3</v>
      </c>
      <c r="J57" s="100">
        <f t="shared" si="7"/>
        <v>0.15131358011934593</v>
      </c>
      <c r="K57" s="97">
        <f t="shared" si="8"/>
        <v>11715</v>
      </c>
      <c r="L57" s="101">
        <f t="shared" si="4"/>
        <v>-2.8937786845966495E-2</v>
      </c>
      <c r="M57" s="98">
        <f t="shared" si="5"/>
        <v>506</v>
      </c>
      <c r="N57" s="98">
        <f t="shared" si="9"/>
        <v>0</v>
      </c>
    </row>
    <row r="58" spans="1:14">
      <c r="A58" s="102">
        <v>63</v>
      </c>
      <c r="B58" s="99" t="s">
        <v>56</v>
      </c>
      <c r="C58" s="97">
        <v>42990</v>
      </c>
      <c r="D58" s="97">
        <v>43739</v>
      </c>
      <c r="E58" s="97">
        <v>43826</v>
      </c>
      <c r="F58" s="97"/>
      <c r="G58" s="97"/>
      <c r="H58" s="97"/>
      <c r="I58" s="100">
        <f t="shared" si="6"/>
        <v>3.0595194014830006E-3</v>
      </c>
      <c r="J58" s="100">
        <f t="shared" si="7"/>
        <v>1.9446382879739474E-2</v>
      </c>
      <c r="K58" s="97">
        <f t="shared" si="8"/>
        <v>836</v>
      </c>
      <c r="L58" s="101">
        <f t="shared" si="4"/>
        <v>-2.0650439439375153E-3</v>
      </c>
      <c r="M58" s="98">
        <f t="shared" si="5"/>
        <v>87</v>
      </c>
      <c r="N58" s="98">
        <f t="shared" si="9"/>
        <v>0</v>
      </c>
    </row>
    <row r="59" spans="1:14">
      <c r="A59" s="102">
        <v>64</v>
      </c>
      <c r="B59" s="99" t="s">
        <v>57</v>
      </c>
      <c r="C59" s="97">
        <v>87751</v>
      </c>
      <c r="D59" s="97">
        <v>85986</v>
      </c>
      <c r="E59" s="97">
        <v>85968</v>
      </c>
      <c r="F59" s="97"/>
      <c r="G59" s="97"/>
      <c r="H59" s="97"/>
      <c r="I59" s="100">
        <f t="shared" si="6"/>
        <v>6.0014777508029613E-3</v>
      </c>
      <c r="J59" s="100">
        <f t="shared" si="7"/>
        <v>-2.031885676516507E-2</v>
      </c>
      <c r="K59" s="97">
        <f t="shared" si="8"/>
        <v>-1783</v>
      </c>
      <c r="L59" s="101">
        <f t="shared" si="4"/>
        <v>4.4042743445461595E-3</v>
      </c>
      <c r="M59" s="98">
        <f t="shared" si="5"/>
        <v>-18</v>
      </c>
      <c r="N59" s="98">
        <f t="shared" si="9"/>
        <v>0</v>
      </c>
    </row>
    <row r="60" spans="1:14">
      <c r="A60" s="102">
        <v>65</v>
      </c>
      <c r="B60" s="99" t="s">
        <v>58</v>
      </c>
      <c r="C60" s="97">
        <v>23730</v>
      </c>
      <c r="D60" s="97">
        <v>22606</v>
      </c>
      <c r="E60" s="97">
        <v>22640</v>
      </c>
      <c r="F60" s="97"/>
      <c r="G60" s="97"/>
      <c r="H60" s="97"/>
      <c r="I60" s="100">
        <f t="shared" si="6"/>
        <v>1.5805120077026225E-3</v>
      </c>
      <c r="J60" s="100">
        <f t="shared" si="7"/>
        <v>-4.5933417614833542E-2</v>
      </c>
      <c r="K60" s="97">
        <f t="shared" si="8"/>
        <v>-1090</v>
      </c>
      <c r="L60" s="101">
        <f t="shared" si="4"/>
        <v>2.6924616015453246E-3</v>
      </c>
      <c r="M60" s="98">
        <f t="shared" si="5"/>
        <v>34</v>
      </c>
      <c r="N60" s="98">
        <f t="shared" si="9"/>
        <v>0</v>
      </c>
    </row>
    <row r="61" spans="1:14">
      <c r="A61" s="102">
        <v>66</v>
      </c>
      <c r="B61" s="99" t="s">
        <v>59</v>
      </c>
      <c r="C61" s="97">
        <v>49281</v>
      </c>
      <c r="D61" s="97">
        <v>49424</v>
      </c>
      <c r="E61" s="97">
        <v>49989</v>
      </c>
      <c r="F61" s="97"/>
      <c r="G61" s="97"/>
      <c r="H61" s="97"/>
      <c r="I61" s="100">
        <f t="shared" si="6"/>
        <v>3.4897621357352646E-3</v>
      </c>
      <c r="J61" s="100">
        <f t="shared" si="7"/>
        <v>1.4366591587021367E-2</v>
      </c>
      <c r="K61" s="97">
        <f t="shared" si="8"/>
        <v>708</v>
      </c>
      <c r="L61" s="101">
        <f t="shared" si="4"/>
        <v>-1.7488649668753119E-3</v>
      </c>
      <c r="M61" s="98">
        <f t="shared" si="5"/>
        <v>565</v>
      </c>
      <c r="N61" s="98">
        <f t="shared" si="9"/>
        <v>0</v>
      </c>
    </row>
    <row r="62" spans="1:14">
      <c r="A62" s="102">
        <v>68</v>
      </c>
      <c r="B62" s="99" t="s">
        <v>60</v>
      </c>
      <c r="C62" s="97">
        <v>127506</v>
      </c>
      <c r="D62" s="97">
        <v>131597</v>
      </c>
      <c r="E62" s="97">
        <v>133631</v>
      </c>
      <c r="F62" s="97"/>
      <c r="G62" s="97"/>
      <c r="H62" s="97"/>
      <c r="I62" s="100">
        <f t="shared" si="6"/>
        <v>9.3288604285030538E-3</v>
      </c>
      <c r="J62" s="100">
        <f t="shared" si="7"/>
        <v>4.8036955123680454E-2</v>
      </c>
      <c r="K62" s="97">
        <f t="shared" si="8"/>
        <v>6125</v>
      </c>
      <c r="L62" s="101">
        <f t="shared" si="4"/>
        <v>-1.5129658082078086E-2</v>
      </c>
      <c r="M62" s="98">
        <f t="shared" si="5"/>
        <v>2034</v>
      </c>
      <c r="N62" s="98">
        <f t="shared" si="9"/>
        <v>0</v>
      </c>
    </row>
    <row r="63" spans="1:14">
      <c r="A63" s="102">
        <v>69</v>
      </c>
      <c r="B63" s="99" t="s">
        <v>61</v>
      </c>
      <c r="C63" s="97">
        <v>145209</v>
      </c>
      <c r="D63" s="97">
        <v>151379</v>
      </c>
      <c r="E63" s="97">
        <v>151158</v>
      </c>
      <c r="F63" s="97"/>
      <c r="G63" s="97"/>
      <c r="H63" s="97"/>
      <c r="I63" s="100">
        <f t="shared" si="6"/>
        <v>1.0552430833052694E-2</v>
      </c>
      <c r="J63" s="100">
        <f t="shared" si="7"/>
        <v>4.0968535008160653E-2</v>
      </c>
      <c r="K63" s="97">
        <f t="shared" si="8"/>
        <v>5949</v>
      </c>
      <c r="L63" s="101">
        <f t="shared" si="4"/>
        <v>-1.4694911988617557E-2</v>
      </c>
      <c r="M63" s="98">
        <f t="shared" si="5"/>
        <v>-221</v>
      </c>
      <c r="N63" s="98">
        <f t="shared" si="9"/>
        <v>0</v>
      </c>
    </row>
    <row r="64" spans="1:14">
      <c r="A64" s="102">
        <v>70</v>
      </c>
      <c r="B64" s="99" t="s">
        <v>62</v>
      </c>
      <c r="C64" s="97">
        <v>217776</v>
      </c>
      <c r="D64" s="97">
        <v>209392</v>
      </c>
      <c r="E64" s="97">
        <v>225557</v>
      </c>
      <c r="F64" s="97"/>
      <c r="G64" s="97"/>
      <c r="H64" s="97"/>
      <c r="I64" s="100">
        <f t="shared" si="6"/>
        <v>1.5746269740343658E-2</v>
      </c>
      <c r="J64" s="100">
        <f t="shared" si="7"/>
        <v>3.5729373301006541E-2</v>
      </c>
      <c r="K64" s="97">
        <f t="shared" si="8"/>
        <v>7781</v>
      </c>
      <c r="L64" s="101">
        <f t="shared" si="4"/>
        <v>-1.922022359782034E-2</v>
      </c>
      <c r="M64" s="98">
        <f t="shared" si="5"/>
        <v>16165</v>
      </c>
      <c r="N64" s="98">
        <f t="shared" si="9"/>
        <v>0</v>
      </c>
    </row>
    <row r="65" spans="1:14">
      <c r="A65" s="102">
        <v>71</v>
      </c>
      <c r="B65" s="99" t="s">
        <v>63</v>
      </c>
      <c r="C65" s="97">
        <v>159273</v>
      </c>
      <c r="D65" s="97">
        <v>148481</v>
      </c>
      <c r="E65" s="97">
        <v>147940</v>
      </c>
      <c r="F65" s="97"/>
      <c r="G65" s="97"/>
      <c r="H65" s="97"/>
      <c r="I65" s="100">
        <f t="shared" si="6"/>
        <v>1.0327780318883656E-2</v>
      </c>
      <c r="J65" s="100">
        <f t="shared" si="7"/>
        <v>-7.1154558525299325E-2</v>
      </c>
      <c r="K65" s="97">
        <f t="shared" si="8"/>
        <v>-11333</v>
      </c>
      <c r="L65" s="101">
        <f t="shared" si="4"/>
        <v>2.7994190211296482E-2</v>
      </c>
      <c r="M65" s="98">
        <f t="shared" si="5"/>
        <v>-541</v>
      </c>
      <c r="N65" s="98">
        <f t="shared" si="9"/>
        <v>0</v>
      </c>
    </row>
    <row r="66" spans="1:14">
      <c r="A66" s="102">
        <v>72</v>
      </c>
      <c r="B66" s="99" t="s">
        <v>64</v>
      </c>
      <c r="C66" s="97">
        <v>12675</v>
      </c>
      <c r="D66" s="97">
        <v>13205</v>
      </c>
      <c r="E66" s="97">
        <v>13372</v>
      </c>
      <c r="F66" s="97"/>
      <c r="G66" s="97"/>
      <c r="H66" s="97"/>
      <c r="I66" s="100">
        <f t="shared" si="6"/>
        <v>9.3350735719962316E-4</v>
      </c>
      <c r="J66" s="100">
        <f t="shared" si="7"/>
        <v>5.4990138067061142E-2</v>
      </c>
      <c r="K66" s="97">
        <f t="shared" si="8"/>
        <v>697</v>
      </c>
      <c r="L66" s="101">
        <f t="shared" si="4"/>
        <v>-1.7216933360340288E-3</v>
      </c>
      <c r="M66" s="98">
        <f t="shared" si="5"/>
        <v>167</v>
      </c>
      <c r="N66" s="98">
        <f t="shared" si="9"/>
        <v>0</v>
      </c>
    </row>
    <row r="67" spans="1:14">
      <c r="A67" s="102">
        <v>73</v>
      </c>
      <c r="B67" s="99" t="s">
        <v>65</v>
      </c>
      <c r="C67" s="97">
        <v>58713</v>
      </c>
      <c r="D67" s="97">
        <v>59123</v>
      </c>
      <c r="E67" s="97">
        <v>58138</v>
      </c>
      <c r="F67" s="97"/>
      <c r="G67" s="97"/>
      <c r="H67" s="97"/>
      <c r="I67" s="100">
        <f t="shared" ref="I67:I92" si="10">E67/$E$92</f>
        <v>4.0586487236667435E-3</v>
      </c>
      <c r="J67" s="100">
        <f t="shared" ref="J67:J92" si="11">(E67-C67)/C67</f>
        <v>-9.793401801985931E-3</v>
      </c>
      <c r="K67" s="97">
        <f t="shared" ref="K67:K92" si="12">E67-C67</f>
        <v>-575</v>
      </c>
      <c r="L67" s="101">
        <f t="shared" si="4"/>
        <v>1.4203352485216163E-3</v>
      </c>
      <c r="M67" s="98">
        <f t="shared" si="5"/>
        <v>-985</v>
      </c>
      <c r="N67" s="98">
        <f t="shared" ref="N67:N92" si="13">H67-G67</f>
        <v>0</v>
      </c>
    </row>
    <row r="68" spans="1:14">
      <c r="A68" s="102">
        <v>74</v>
      </c>
      <c r="B68" s="99" t="s">
        <v>66</v>
      </c>
      <c r="C68" s="97">
        <v>48333</v>
      </c>
      <c r="D68" s="97">
        <v>45879</v>
      </c>
      <c r="E68" s="97">
        <v>46012</v>
      </c>
      <c r="F68" s="97"/>
      <c r="G68" s="97"/>
      <c r="H68" s="97"/>
      <c r="I68" s="100">
        <f t="shared" si="10"/>
        <v>3.212125375371602E-3</v>
      </c>
      <c r="J68" s="100">
        <f t="shared" si="11"/>
        <v>-4.8021020834626449E-2</v>
      </c>
      <c r="K68" s="97">
        <f t="shared" si="12"/>
        <v>-2321</v>
      </c>
      <c r="L68" s="101">
        <f t="shared" ref="L68:L92" si="14">K68/$K$92</f>
        <v>5.7332141075107325E-3</v>
      </c>
      <c r="M68" s="98">
        <f t="shared" ref="M68:M92" si="15">E68-D68</f>
        <v>133</v>
      </c>
      <c r="N68" s="98">
        <f t="shared" si="13"/>
        <v>0</v>
      </c>
    </row>
    <row r="69" spans="1:14">
      <c r="A69" s="102">
        <v>75</v>
      </c>
      <c r="B69" s="99" t="s">
        <v>67</v>
      </c>
      <c r="C69" s="97">
        <v>7844</v>
      </c>
      <c r="D69" s="97">
        <v>8060</v>
      </c>
      <c r="E69" s="97">
        <v>8215</v>
      </c>
      <c r="F69" s="97"/>
      <c r="G69" s="97"/>
      <c r="H69" s="97"/>
      <c r="I69" s="100">
        <f t="shared" si="10"/>
        <v>5.7349408760057612E-4</v>
      </c>
      <c r="J69" s="100">
        <f t="shared" si="11"/>
        <v>4.72972972972973E-2</v>
      </c>
      <c r="K69" s="97">
        <f t="shared" si="12"/>
        <v>371</v>
      </c>
      <c r="L69" s="101">
        <f t="shared" si="14"/>
        <v>-9.1642500382872977E-4</v>
      </c>
      <c r="M69" s="98">
        <f t="shared" si="15"/>
        <v>155</v>
      </c>
      <c r="N69" s="98">
        <f t="shared" si="13"/>
        <v>0</v>
      </c>
    </row>
    <row r="70" spans="1:14">
      <c r="A70" s="102">
        <v>77</v>
      </c>
      <c r="B70" s="99" t="s">
        <v>68</v>
      </c>
      <c r="C70" s="97">
        <v>29113</v>
      </c>
      <c r="D70" s="97">
        <v>25785</v>
      </c>
      <c r="E70" s="97">
        <v>26157</v>
      </c>
      <c r="F70" s="97"/>
      <c r="G70" s="97"/>
      <c r="H70" s="97"/>
      <c r="I70" s="100">
        <f t="shared" si="10"/>
        <v>1.8260358915846951E-3</v>
      </c>
      <c r="J70" s="100">
        <f t="shared" si="11"/>
        <v>-0.10153539655823859</v>
      </c>
      <c r="K70" s="97">
        <f t="shared" si="12"/>
        <v>-2956</v>
      </c>
      <c r="L70" s="101">
        <f t="shared" si="14"/>
        <v>7.3017582515302569E-3</v>
      </c>
      <c r="M70" s="98">
        <f t="shared" si="15"/>
        <v>372</v>
      </c>
      <c r="N70" s="98">
        <f t="shared" si="13"/>
        <v>0</v>
      </c>
    </row>
    <row r="71" spans="1:14">
      <c r="A71" s="102">
        <v>78</v>
      </c>
      <c r="B71" s="99" t="s">
        <v>69</v>
      </c>
      <c r="C71" s="97">
        <v>65399</v>
      </c>
      <c r="D71" s="97">
        <v>60302</v>
      </c>
      <c r="E71" s="97">
        <v>63866</v>
      </c>
      <c r="F71" s="97"/>
      <c r="G71" s="97"/>
      <c r="H71" s="97"/>
      <c r="I71" s="100">
        <f t="shared" si="10"/>
        <v>4.45852384646359E-3</v>
      </c>
      <c r="J71" s="100">
        <f t="shared" si="11"/>
        <v>-2.344072539335464E-2</v>
      </c>
      <c r="K71" s="97">
        <f t="shared" si="12"/>
        <v>-1533</v>
      </c>
      <c r="L71" s="101">
        <f t="shared" si="14"/>
        <v>3.7867372799715439E-3</v>
      </c>
      <c r="M71" s="98">
        <f t="shared" si="15"/>
        <v>3564</v>
      </c>
      <c r="N71" s="98">
        <f t="shared" si="13"/>
        <v>0</v>
      </c>
    </row>
    <row r="72" spans="1:14">
      <c r="A72" s="102">
        <v>79</v>
      </c>
      <c r="B72" s="99" t="s">
        <v>70</v>
      </c>
      <c r="C72" s="97">
        <v>52651</v>
      </c>
      <c r="D72" s="97">
        <v>54569</v>
      </c>
      <c r="E72" s="97">
        <v>58361</v>
      </c>
      <c r="F72" s="97"/>
      <c r="G72" s="97"/>
      <c r="H72" s="97"/>
      <c r="I72" s="100">
        <f t="shared" si="10"/>
        <v>4.0742164877002095E-3</v>
      </c>
      <c r="J72" s="100">
        <f t="shared" si="11"/>
        <v>0.10844998195665799</v>
      </c>
      <c r="K72" s="97">
        <f t="shared" si="12"/>
        <v>5710</v>
      </c>
      <c r="L72" s="101">
        <f t="shared" si="14"/>
        <v>-1.4104546554884224E-2</v>
      </c>
      <c r="M72" s="98">
        <f t="shared" si="15"/>
        <v>3792</v>
      </c>
      <c r="N72" s="98">
        <f t="shared" si="13"/>
        <v>0</v>
      </c>
    </row>
    <row r="73" spans="1:14">
      <c r="A73" s="102">
        <v>80</v>
      </c>
      <c r="B73" s="99" t="s">
        <v>71</v>
      </c>
      <c r="C73" s="97">
        <v>312770</v>
      </c>
      <c r="D73" s="97">
        <v>315170</v>
      </c>
      <c r="E73" s="97">
        <v>315842</v>
      </c>
      <c r="F73" s="97"/>
      <c r="G73" s="97"/>
      <c r="H73" s="97"/>
      <c r="I73" s="100">
        <f t="shared" si="10"/>
        <v>2.2049119855866241E-2</v>
      </c>
      <c r="J73" s="100">
        <f t="shared" si="11"/>
        <v>9.8219138664194135E-3</v>
      </c>
      <c r="K73" s="97">
        <f t="shared" si="12"/>
        <v>3072</v>
      </c>
      <c r="L73" s="101">
        <f t="shared" si="14"/>
        <v>-7.5882954494928788E-3</v>
      </c>
      <c r="M73" s="98">
        <f t="shared" si="15"/>
        <v>672</v>
      </c>
      <c r="N73" s="98">
        <f t="shared" si="13"/>
        <v>0</v>
      </c>
    </row>
    <row r="74" spans="1:14" s="20" customFormat="1">
      <c r="A74" s="102">
        <v>81</v>
      </c>
      <c r="B74" s="99" t="s">
        <v>72</v>
      </c>
      <c r="C74" s="97">
        <v>664373</v>
      </c>
      <c r="D74" s="97">
        <v>736567</v>
      </c>
      <c r="E74" s="97">
        <v>747455</v>
      </c>
      <c r="F74" s="97"/>
      <c r="G74" s="97"/>
      <c r="H74" s="97"/>
      <c r="I74" s="100">
        <f t="shared" si="10"/>
        <v>5.2180282805537263E-2</v>
      </c>
      <c r="J74" s="100">
        <f t="shared" si="11"/>
        <v>0.12505324569180265</v>
      </c>
      <c r="K74" s="97">
        <f t="shared" si="12"/>
        <v>83082</v>
      </c>
      <c r="L74" s="101">
        <f t="shared" si="14"/>
        <v>-0.20522485759595291</v>
      </c>
      <c r="M74" s="98">
        <f t="shared" si="15"/>
        <v>10888</v>
      </c>
      <c r="N74" s="98">
        <f t="shared" si="13"/>
        <v>0</v>
      </c>
    </row>
    <row r="75" spans="1:14" s="20" customFormat="1">
      <c r="A75" s="102">
        <v>82</v>
      </c>
      <c r="B75" s="99" t="s">
        <v>73</v>
      </c>
      <c r="C75" s="97">
        <v>446907</v>
      </c>
      <c r="D75" s="97">
        <v>447823</v>
      </c>
      <c r="E75" s="97">
        <v>447826</v>
      </c>
      <c r="F75" s="97"/>
      <c r="G75" s="97"/>
      <c r="H75" s="97"/>
      <c r="I75" s="100">
        <f t="shared" si="10"/>
        <v>3.1263002224444988E-2</v>
      </c>
      <c r="J75" s="100">
        <f t="shared" si="11"/>
        <v>2.0563562441402797E-3</v>
      </c>
      <c r="K75" s="97">
        <f t="shared" si="12"/>
        <v>919</v>
      </c>
      <c r="L75" s="101">
        <f t="shared" si="14"/>
        <v>-2.2700662493762877E-3</v>
      </c>
      <c r="M75" s="98">
        <f t="shared" si="15"/>
        <v>3</v>
      </c>
      <c r="N75" s="98">
        <f t="shared" si="13"/>
        <v>0</v>
      </c>
    </row>
    <row r="76" spans="1:14">
      <c r="A76" s="102">
        <v>84</v>
      </c>
      <c r="B76" s="99" t="s">
        <v>74</v>
      </c>
      <c r="C76" s="97">
        <v>186918</v>
      </c>
      <c r="D76" s="97">
        <v>213248</v>
      </c>
      <c r="E76" s="97">
        <v>218589</v>
      </c>
      <c r="F76" s="97"/>
      <c r="G76" s="97"/>
      <c r="H76" s="97"/>
      <c r="I76" s="100">
        <f t="shared" si="10"/>
        <v>1.5259829472248611E-2</v>
      </c>
      <c r="J76" s="100">
        <f t="shared" si="11"/>
        <v>0.16943793535133053</v>
      </c>
      <c r="K76" s="97">
        <f t="shared" si="12"/>
        <v>31671</v>
      </c>
      <c r="L76" s="101">
        <f t="shared" si="14"/>
        <v>-7.8232065488570618E-2</v>
      </c>
      <c r="M76" s="98">
        <f t="shared" si="15"/>
        <v>5341</v>
      </c>
      <c r="N76" s="98">
        <f t="shared" si="13"/>
        <v>0</v>
      </c>
    </row>
    <row r="77" spans="1:14">
      <c r="A77" s="102">
        <v>85</v>
      </c>
      <c r="B77" s="99" t="s">
        <v>75</v>
      </c>
      <c r="C77" s="97">
        <v>555232</v>
      </c>
      <c r="D77" s="97">
        <v>620437</v>
      </c>
      <c r="E77" s="97">
        <v>611646</v>
      </c>
      <c r="F77" s="97"/>
      <c r="G77" s="97"/>
      <c r="H77" s="97"/>
      <c r="I77" s="100">
        <f t="shared" si="10"/>
        <v>4.2699374887953986E-2</v>
      </c>
      <c r="J77" s="100">
        <f t="shared" si="11"/>
        <v>0.10160437438764336</v>
      </c>
      <c r="K77" s="97">
        <f t="shared" si="12"/>
        <v>56414</v>
      </c>
      <c r="L77" s="101">
        <f t="shared" si="14"/>
        <v>-0.13935094384364949</v>
      </c>
      <c r="M77" s="98">
        <f t="shared" si="15"/>
        <v>-8791</v>
      </c>
      <c r="N77" s="98">
        <f t="shared" si="13"/>
        <v>0</v>
      </c>
    </row>
    <row r="78" spans="1:14">
      <c r="A78" s="102">
        <v>86</v>
      </c>
      <c r="B78" s="99" t="s">
        <v>76</v>
      </c>
      <c r="C78" s="97">
        <v>350263</v>
      </c>
      <c r="D78" s="97">
        <v>508865</v>
      </c>
      <c r="E78" s="97">
        <v>513939</v>
      </c>
      <c r="F78" s="97"/>
      <c r="G78" s="97"/>
      <c r="H78" s="97"/>
      <c r="I78" s="100">
        <f t="shared" si="10"/>
        <v>3.5878390491461049E-2</v>
      </c>
      <c r="J78" s="100">
        <f t="shared" si="11"/>
        <v>0.46729457579019196</v>
      </c>
      <c r="K78" s="97">
        <f t="shared" si="12"/>
        <v>163676</v>
      </c>
      <c r="L78" s="101">
        <f t="shared" si="14"/>
        <v>-0.40430398632525927</v>
      </c>
      <c r="M78" s="98">
        <f t="shared" si="15"/>
        <v>5074</v>
      </c>
      <c r="N78" s="98">
        <f t="shared" si="13"/>
        <v>0</v>
      </c>
    </row>
    <row r="79" spans="1:14">
      <c r="A79" s="102">
        <v>87</v>
      </c>
      <c r="B79" s="99" t="s">
        <v>77</v>
      </c>
      <c r="C79" s="97">
        <v>31054</v>
      </c>
      <c r="D79" s="97">
        <v>34136</v>
      </c>
      <c r="E79" s="97">
        <v>34048</v>
      </c>
      <c r="F79" s="97"/>
      <c r="G79" s="97"/>
      <c r="H79" s="97"/>
      <c r="I79" s="100">
        <f t="shared" si="10"/>
        <v>2.3769113444460639E-3</v>
      </c>
      <c r="J79" s="100">
        <f t="shared" si="11"/>
        <v>9.6412700457267991E-2</v>
      </c>
      <c r="K79" s="97">
        <f t="shared" si="12"/>
        <v>2994</v>
      </c>
      <c r="L79" s="101">
        <f t="shared" si="14"/>
        <v>-7.3956238853455985E-3</v>
      </c>
      <c r="M79" s="98">
        <f t="shared" si="15"/>
        <v>-88</v>
      </c>
      <c r="N79" s="98">
        <f t="shared" si="13"/>
        <v>0</v>
      </c>
    </row>
    <row r="80" spans="1:14">
      <c r="A80" s="102">
        <v>88</v>
      </c>
      <c r="B80" s="99" t="s">
        <v>78</v>
      </c>
      <c r="C80" s="97">
        <v>51838</v>
      </c>
      <c r="D80" s="97">
        <v>55760</v>
      </c>
      <c r="E80" s="97">
        <v>55998</v>
      </c>
      <c r="F80" s="97"/>
      <c r="G80" s="97"/>
      <c r="H80" s="97"/>
      <c r="I80" s="100">
        <f t="shared" si="10"/>
        <v>3.9092540374263008E-3</v>
      </c>
      <c r="J80" s="100">
        <f t="shared" si="11"/>
        <v>8.0250009645433856E-2</v>
      </c>
      <c r="K80" s="97">
        <f t="shared" si="12"/>
        <v>4160</v>
      </c>
      <c r="L80" s="101">
        <f t="shared" si="14"/>
        <v>-1.0275816754521607E-2</v>
      </c>
      <c r="M80" s="98">
        <f t="shared" si="15"/>
        <v>238</v>
      </c>
      <c r="N80" s="98">
        <f t="shared" si="13"/>
        <v>0</v>
      </c>
    </row>
    <row r="81" spans="1:14">
      <c r="A81" s="102">
        <v>90</v>
      </c>
      <c r="B81" s="99" t="s">
        <v>79</v>
      </c>
      <c r="C81" s="97">
        <v>12912</v>
      </c>
      <c r="D81" s="97">
        <v>12582</v>
      </c>
      <c r="E81" s="97">
        <v>13463</v>
      </c>
      <c r="F81" s="97"/>
      <c r="G81" s="97"/>
      <c r="H81" s="97"/>
      <c r="I81" s="100">
        <f t="shared" si="10"/>
        <v>9.3986012189489429E-4</v>
      </c>
      <c r="J81" s="100">
        <f t="shared" si="11"/>
        <v>4.2673482032218095E-2</v>
      </c>
      <c r="K81" s="97">
        <f t="shared" si="12"/>
        <v>551</v>
      </c>
      <c r="L81" s="101">
        <f t="shared" si="14"/>
        <v>-1.3610516903224531E-3</v>
      </c>
      <c r="M81" s="98">
        <f t="shared" si="15"/>
        <v>881</v>
      </c>
      <c r="N81" s="98">
        <f t="shared" si="13"/>
        <v>0</v>
      </c>
    </row>
    <row r="82" spans="1:14">
      <c r="A82" s="102">
        <v>91</v>
      </c>
      <c r="B82" s="99" t="s">
        <v>80</v>
      </c>
      <c r="C82" s="97">
        <v>3842</v>
      </c>
      <c r="D82" s="97">
        <v>4380</v>
      </c>
      <c r="E82" s="97">
        <v>4440</v>
      </c>
      <c r="F82" s="97"/>
      <c r="G82" s="97"/>
      <c r="H82" s="97"/>
      <c r="I82" s="100">
        <f t="shared" si="10"/>
        <v>3.0995906864839416E-4</v>
      </c>
      <c r="J82" s="100">
        <f t="shared" si="11"/>
        <v>0.15564809994794379</v>
      </c>
      <c r="K82" s="97">
        <f t="shared" si="12"/>
        <v>598</v>
      </c>
      <c r="L82" s="101">
        <f t="shared" si="14"/>
        <v>-1.4771486584624809E-3</v>
      </c>
      <c r="M82" s="98">
        <f t="shared" si="15"/>
        <v>60</v>
      </c>
      <c r="N82" s="98">
        <f t="shared" si="13"/>
        <v>0</v>
      </c>
    </row>
    <row r="83" spans="1:14">
      <c r="A83" s="102">
        <v>92</v>
      </c>
      <c r="B83" s="99" t="s">
        <v>81</v>
      </c>
      <c r="C83" s="97">
        <v>7155</v>
      </c>
      <c r="D83" s="97">
        <v>6435</v>
      </c>
      <c r="E83" s="97">
        <v>6401</v>
      </c>
      <c r="F83" s="97"/>
      <c r="G83" s="97"/>
      <c r="H83" s="97"/>
      <c r="I83" s="100">
        <f t="shared" si="10"/>
        <v>4.468576573014349E-4</v>
      </c>
      <c r="J83" s="100">
        <f t="shared" si="11"/>
        <v>-0.10538085255066387</v>
      </c>
      <c r="K83" s="97">
        <f t="shared" si="12"/>
        <v>-754</v>
      </c>
      <c r="L83" s="101">
        <f t="shared" si="14"/>
        <v>1.8624917867570412E-3</v>
      </c>
      <c r="M83" s="98">
        <f t="shared" si="15"/>
        <v>-34</v>
      </c>
      <c r="N83" s="98">
        <f t="shared" si="13"/>
        <v>0</v>
      </c>
    </row>
    <row r="84" spans="1:14">
      <c r="A84" s="102">
        <v>93</v>
      </c>
      <c r="B84" s="99" t="s">
        <v>82</v>
      </c>
      <c r="C84" s="97">
        <v>52165</v>
      </c>
      <c r="D84" s="97">
        <v>54869</v>
      </c>
      <c r="E84" s="97">
        <v>56488</v>
      </c>
      <c r="F84" s="97"/>
      <c r="G84" s="97"/>
      <c r="H84" s="97"/>
      <c r="I84" s="100">
        <f t="shared" si="10"/>
        <v>3.943461231939299E-3</v>
      </c>
      <c r="J84" s="100">
        <f t="shared" si="11"/>
        <v>8.2871657241445407E-2</v>
      </c>
      <c r="K84" s="97">
        <f t="shared" si="12"/>
        <v>4323</v>
      </c>
      <c r="L84" s="101">
        <f t="shared" si="14"/>
        <v>-1.0678450920624256E-2</v>
      </c>
      <c r="M84" s="98">
        <f t="shared" si="15"/>
        <v>1619</v>
      </c>
      <c r="N84" s="98">
        <f t="shared" si="13"/>
        <v>0</v>
      </c>
    </row>
    <row r="85" spans="1:14">
      <c r="A85" s="102">
        <v>94</v>
      </c>
      <c r="B85" s="99" t="s">
        <v>83</v>
      </c>
      <c r="C85" s="97">
        <v>55347</v>
      </c>
      <c r="D85" s="97">
        <v>60596</v>
      </c>
      <c r="E85" s="97">
        <v>62504</v>
      </c>
      <c r="F85" s="97"/>
      <c r="G85" s="97"/>
      <c r="H85" s="97"/>
      <c r="I85" s="100">
        <f t="shared" si="10"/>
        <v>4.363441807837664E-3</v>
      </c>
      <c r="J85" s="100">
        <f t="shared" si="11"/>
        <v>0.12931143512746851</v>
      </c>
      <c r="K85" s="97">
        <f t="shared" si="12"/>
        <v>7157</v>
      </c>
      <c r="L85" s="101">
        <f t="shared" si="14"/>
        <v>-1.7678851084642101E-2</v>
      </c>
      <c r="M85" s="98">
        <f t="shared" si="15"/>
        <v>1908</v>
      </c>
      <c r="N85" s="98">
        <f t="shared" si="13"/>
        <v>0</v>
      </c>
    </row>
    <row r="86" spans="1:14">
      <c r="A86" s="102">
        <v>95</v>
      </c>
      <c r="B86" s="99" t="s">
        <v>84</v>
      </c>
      <c r="C86" s="97">
        <v>59981</v>
      </c>
      <c r="D86" s="97">
        <v>55440</v>
      </c>
      <c r="E86" s="97">
        <v>54997</v>
      </c>
      <c r="F86" s="97"/>
      <c r="G86" s="97"/>
      <c r="H86" s="97"/>
      <c r="I86" s="100">
        <f t="shared" si="10"/>
        <v>3.8393736257783186E-3</v>
      </c>
      <c r="J86" s="100">
        <f t="shared" si="11"/>
        <v>-8.3092979443490436E-2</v>
      </c>
      <c r="K86" s="97">
        <f t="shared" si="12"/>
        <v>-4984</v>
      </c>
      <c r="L86" s="101">
        <f t="shared" si="14"/>
        <v>1.231121891935954E-2</v>
      </c>
      <c r="M86" s="98">
        <f t="shared" si="15"/>
        <v>-443</v>
      </c>
      <c r="N86" s="98">
        <f t="shared" si="13"/>
        <v>0</v>
      </c>
    </row>
    <row r="87" spans="1:14">
      <c r="A87" s="102">
        <v>96</v>
      </c>
      <c r="B87" s="99" t="s">
        <v>85</v>
      </c>
      <c r="C87" s="97">
        <v>109067</v>
      </c>
      <c r="D87" s="97">
        <v>109877</v>
      </c>
      <c r="E87" s="97">
        <v>112735</v>
      </c>
      <c r="F87" s="97"/>
      <c r="G87" s="97"/>
      <c r="H87" s="97"/>
      <c r="I87" s="100">
        <f t="shared" si="10"/>
        <v>7.870098109026287E-3</v>
      </c>
      <c r="J87" s="100">
        <f t="shared" si="11"/>
        <v>3.3630704062640397E-2</v>
      </c>
      <c r="K87" s="97">
        <f t="shared" si="12"/>
        <v>3668</v>
      </c>
      <c r="L87" s="101">
        <f t="shared" si="14"/>
        <v>-9.0605038114387627E-3</v>
      </c>
      <c r="M87" s="98">
        <f t="shared" si="15"/>
        <v>2858</v>
      </c>
      <c r="N87" s="98">
        <f t="shared" si="13"/>
        <v>0</v>
      </c>
    </row>
    <row r="88" spans="1:14">
      <c r="A88" s="102">
        <v>97</v>
      </c>
      <c r="B88" s="99" t="s">
        <v>86</v>
      </c>
      <c r="C88" s="97">
        <v>16580</v>
      </c>
      <c r="D88" s="97">
        <v>13472</v>
      </c>
      <c r="E88" s="97">
        <v>13246</v>
      </c>
      <c r="F88" s="97"/>
      <c r="G88" s="97"/>
      <c r="H88" s="97"/>
      <c r="I88" s="100">
        <f t="shared" si="10"/>
        <v>9.2471122146770923E-4</v>
      </c>
      <c r="J88" s="100">
        <f t="shared" si="11"/>
        <v>-0.20108564535585041</v>
      </c>
      <c r="K88" s="97">
        <f t="shared" si="12"/>
        <v>-3334</v>
      </c>
      <c r="L88" s="101">
        <f t="shared" si="14"/>
        <v>8.2354742931670753E-3</v>
      </c>
      <c r="M88" s="98">
        <f t="shared" si="15"/>
        <v>-226</v>
      </c>
      <c r="N88" s="98">
        <f t="shared" si="13"/>
        <v>0</v>
      </c>
    </row>
    <row r="89" spans="1:14">
      <c r="A89" s="102">
        <v>98</v>
      </c>
      <c r="B89" s="99" t="s">
        <v>87</v>
      </c>
      <c r="C89" s="97">
        <v>1360</v>
      </c>
      <c r="D89" s="97">
        <v>1329</v>
      </c>
      <c r="E89" s="97">
        <v>1291</v>
      </c>
      <c r="F89" s="97"/>
      <c r="G89" s="97"/>
      <c r="H89" s="97"/>
      <c r="I89" s="100">
        <f t="shared" si="10"/>
        <v>9.0125485951593888E-5</v>
      </c>
      <c r="J89" s="100">
        <f t="shared" si="11"/>
        <v>-5.0735294117647059E-2</v>
      </c>
      <c r="K89" s="97">
        <f t="shared" si="12"/>
        <v>-69</v>
      </c>
      <c r="L89" s="101">
        <f t="shared" si="14"/>
        <v>1.7044022982259395E-4</v>
      </c>
      <c r="M89" s="98">
        <f t="shared" si="15"/>
        <v>-38</v>
      </c>
      <c r="N89" s="98">
        <f t="shared" si="13"/>
        <v>0</v>
      </c>
    </row>
    <row r="90" spans="1:14">
      <c r="A90" s="102">
        <v>99</v>
      </c>
      <c r="B90" s="99" t="s">
        <v>88</v>
      </c>
      <c r="C90" s="97">
        <v>4216</v>
      </c>
      <c r="D90" s="97">
        <v>4455</v>
      </c>
      <c r="E90" s="97">
        <v>4457</v>
      </c>
      <c r="F90" s="97"/>
      <c r="G90" s="97"/>
      <c r="H90" s="97"/>
      <c r="I90" s="100">
        <f t="shared" si="10"/>
        <v>3.1114584886619205E-4</v>
      </c>
      <c r="J90" s="100">
        <f t="shared" si="11"/>
        <v>5.7163187855787473E-2</v>
      </c>
      <c r="K90" s="97">
        <f t="shared" si="12"/>
        <v>241</v>
      </c>
      <c r="L90" s="101">
        <f t="shared" si="14"/>
        <v>-5.9530573024992961E-4</v>
      </c>
      <c r="M90" s="98">
        <f t="shared" si="15"/>
        <v>2</v>
      </c>
      <c r="N90" s="98">
        <f t="shared" si="13"/>
        <v>0</v>
      </c>
    </row>
    <row r="91" spans="1:14">
      <c r="A91" s="102"/>
      <c r="B91" s="99" t="s">
        <v>285</v>
      </c>
      <c r="C91" s="97">
        <v>43005</v>
      </c>
      <c r="D91" s="97">
        <v>48829</v>
      </c>
      <c r="E91" s="97">
        <v>48913</v>
      </c>
      <c r="F91" s="97"/>
      <c r="G91" s="97"/>
      <c r="H91" s="97"/>
      <c r="I91" s="100">
        <f t="shared" si="10"/>
        <v>3.4146459290087619E-3</v>
      </c>
      <c r="J91" s="100">
        <f t="shared" si="11"/>
        <v>0.13737937449133822</v>
      </c>
      <c r="K91" s="97">
        <f t="shared" si="12"/>
        <v>5908</v>
      </c>
      <c r="L91" s="101">
        <f t="shared" si="14"/>
        <v>-1.459363591002732E-2</v>
      </c>
      <c r="M91" s="98">
        <f t="shared" si="15"/>
        <v>84</v>
      </c>
      <c r="N91" s="98">
        <f t="shared" si="13"/>
        <v>0</v>
      </c>
    </row>
    <row r="92" spans="1:14" s="110" customFormat="1">
      <c r="A92" s="185" t="s">
        <v>89</v>
      </c>
      <c r="B92" s="185"/>
      <c r="C92" s="64">
        <v>14729306</v>
      </c>
      <c r="D92" s="64">
        <v>14226393</v>
      </c>
      <c r="E92" s="64">
        <v>14324472</v>
      </c>
      <c r="F92" s="64"/>
      <c r="G92" s="64"/>
      <c r="H92" s="64"/>
      <c r="I92" s="69">
        <f t="shared" si="10"/>
        <v>1</v>
      </c>
      <c r="J92" s="69">
        <f t="shared" si="11"/>
        <v>-2.7484933777599568E-2</v>
      </c>
      <c r="K92" s="64">
        <f t="shared" si="12"/>
        <v>-404834</v>
      </c>
      <c r="L92" s="70">
        <f t="shared" si="14"/>
        <v>1</v>
      </c>
      <c r="M92" s="63">
        <f t="shared" si="15"/>
        <v>98079</v>
      </c>
      <c r="N92" s="63">
        <f t="shared" si="13"/>
        <v>0</v>
      </c>
    </row>
    <row r="93" spans="1:14">
      <c r="A93" s="20"/>
      <c r="B93" s="20"/>
      <c r="C93" s="11"/>
      <c r="D93" s="11"/>
      <c r="E93" s="11"/>
      <c r="F93" s="11"/>
      <c r="G93" s="11"/>
      <c r="H93" s="11"/>
      <c r="I93" s="20"/>
      <c r="J93" s="20"/>
      <c r="K93" s="20"/>
      <c r="L93" s="20"/>
    </row>
    <row r="94" spans="1:14">
      <c r="D94" s="127"/>
      <c r="E94" s="127"/>
      <c r="F94" s="141"/>
      <c r="G94" s="159"/>
      <c r="H94" s="159"/>
    </row>
    <row r="95" spans="1:14">
      <c r="E95" s="141"/>
      <c r="F95" s="141"/>
    </row>
    <row r="96" spans="1:14">
      <c r="E96" s="141"/>
      <c r="F96" s="141"/>
      <c r="G96" s="141"/>
      <c r="H96" s="141"/>
      <c r="I96" s="8"/>
      <c r="K96" s="12"/>
    </row>
    <row r="97" spans="3:9">
      <c r="E97" s="141"/>
      <c r="F97" s="141"/>
      <c r="G97" s="141"/>
      <c r="H97" s="141"/>
      <c r="I97" s="24"/>
    </row>
    <row r="98" spans="3:9">
      <c r="I98" s="24"/>
    </row>
    <row r="100" spans="3:9">
      <c r="C100" s="23"/>
      <c r="D100" s="23"/>
      <c r="E100" s="23"/>
      <c r="F100" s="23"/>
      <c r="G100" s="23"/>
      <c r="H100" s="23"/>
      <c r="I100" s="24"/>
    </row>
  </sheetData>
  <mergeCells count="3">
    <mergeCell ref="A92:B92"/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79"/>
  <sheetViews>
    <sheetView topLeftCell="C1" zoomScale="70" zoomScaleNormal="70" workbookViewId="0">
      <pane ySplit="2" topLeftCell="A3" activePane="bottomLeft" state="frozen"/>
      <selection pane="bottomLeft" activeCell="V6" sqref="V6"/>
    </sheetView>
  </sheetViews>
  <sheetFormatPr defaultColWidth="8.85546875" defaultRowHeight="15"/>
  <cols>
    <col min="1" max="1" width="17.28515625" style="6" bestFit="1" customWidth="1"/>
    <col min="2" max="2" width="34.42578125" style="6" bestFit="1" customWidth="1"/>
    <col min="3" max="3" width="15.7109375" style="123" customWidth="1"/>
    <col min="4" max="4" width="13.7109375" customWidth="1"/>
    <col min="5" max="5" width="13.28515625" style="123" customWidth="1"/>
    <col min="6" max="7" width="10.140625" style="157" customWidth="1"/>
    <col min="8" max="8" width="14.28515625" style="157" customWidth="1"/>
    <col min="9" max="9" width="17.85546875" style="6" customWidth="1"/>
    <col min="10" max="10" width="28.42578125" style="6" customWidth="1"/>
    <col min="11" max="11" width="26.7109375" style="6" customWidth="1"/>
    <col min="12" max="12" width="22" style="6" customWidth="1"/>
    <col min="13" max="13" width="22.42578125" style="6" customWidth="1"/>
    <col min="14" max="14" width="22.85546875" style="6" customWidth="1"/>
    <col min="15" max="20" width="8.85546875" style="8"/>
    <col min="21" max="16384" width="8.85546875" style="6"/>
  </cols>
  <sheetData>
    <row r="1" spans="1:17" ht="15.75" thickBot="1">
      <c r="C1" s="186" t="s">
        <v>281</v>
      </c>
      <c r="D1" s="186"/>
      <c r="E1" s="187"/>
      <c r="F1" s="188" t="s">
        <v>280</v>
      </c>
      <c r="G1" s="186"/>
      <c r="H1" s="187"/>
    </row>
    <row r="2" spans="1:17" ht="45">
      <c r="A2" s="5" t="s">
        <v>1</v>
      </c>
      <c r="B2" s="5" t="s">
        <v>90</v>
      </c>
      <c r="C2" s="93">
        <v>43221</v>
      </c>
      <c r="D2" s="93">
        <v>43556</v>
      </c>
      <c r="E2" s="93">
        <v>43586</v>
      </c>
      <c r="F2" s="93">
        <v>43221</v>
      </c>
      <c r="G2" s="93">
        <v>43556</v>
      </c>
      <c r="H2" s="93">
        <v>43586</v>
      </c>
      <c r="I2" s="92" t="s">
        <v>321</v>
      </c>
      <c r="J2" s="92" t="s">
        <v>305</v>
      </c>
      <c r="K2" s="92" t="s">
        <v>306</v>
      </c>
      <c r="L2" s="92" t="s">
        <v>307</v>
      </c>
      <c r="M2" s="96" t="s">
        <v>310</v>
      </c>
      <c r="N2" s="161" t="s">
        <v>309</v>
      </c>
    </row>
    <row r="3" spans="1:17">
      <c r="A3" s="41">
        <v>10</v>
      </c>
      <c r="B3" s="39" t="s">
        <v>9</v>
      </c>
      <c r="C3" s="97">
        <v>451341</v>
      </c>
      <c r="D3" s="97">
        <v>439188</v>
      </c>
      <c r="E3" s="97">
        <v>447749</v>
      </c>
      <c r="F3" s="97"/>
      <c r="G3" s="97"/>
      <c r="H3" s="97"/>
      <c r="I3" s="91">
        <f t="shared" ref="I3:I27" si="0">E3/$E$27</f>
        <v>0.12317387954159133</v>
      </c>
      <c r="J3" s="91">
        <f t="shared" ref="J3:J27" si="1">(E3-C3)/C3</f>
        <v>-7.9585058747155702E-3</v>
      </c>
      <c r="K3" s="53">
        <f t="shared" ref="K3:K27" si="2">E3-C3</f>
        <v>-3592</v>
      </c>
      <c r="L3" s="40">
        <f>K3/$K$27</f>
        <v>4.6814722135335211E-2</v>
      </c>
      <c r="M3" s="68">
        <f>E3-D3</f>
        <v>8561</v>
      </c>
      <c r="N3" s="98">
        <f>H3-G3</f>
        <v>0</v>
      </c>
      <c r="O3" s="57"/>
      <c r="P3" s="58"/>
      <c r="Q3" s="57"/>
    </row>
    <row r="4" spans="1:17">
      <c r="A4" s="41">
        <v>11</v>
      </c>
      <c r="B4" s="39" t="s">
        <v>10</v>
      </c>
      <c r="C4" s="97">
        <v>16480</v>
      </c>
      <c r="D4" s="97">
        <v>16300</v>
      </c>
      <c r="E4" s="97">
        <v>16404</v>
      </c>
      <c r="F4" s="97"/>
      <c r="G4" s="97"/>
      <c r="H4" s="97"/>
      <c r="I4" s="91">
        <f t="shared" si="0"/>
        <v>4.5126718764313583E-3</v>
      </c>
      <c r="J4" s="91">
        <f t="shared" si="1"/>
        <v>-4.6116504854368931E-3</v>
      </c>
      <c r="K4" s="53">
        <f t="shared" si="2"/>
        <v>-76</v>
      </c>
      <c r="L4" s="40">
        <f t="shared" ref="L4:L27" si="3">K4/$K$27</f>
        <v>9.9051193827546656E-4</v>
      </c>
      <c r="M4" s="68">
        <f t="shared" ref="M4:M27" si="4">E4-D4</f>
        <v>104</v>
      </c>
      <c r="N4" s="98">
        <f t="shared" ref="N4:N27" si="5">H4-G4</f>
        <v>0</v>
      </c>
      <c r="O4" s="57"/>
      <c r="P4" s="58"/>
      <c r="Q4" s="57"/>
    </row>
    <row r="5" spans="1:17" ht="17.25" customHeight="1">
      <c r="A5" s="41">
        <v>12</v>
      </c>
      <c r="B5" s="39" t="s">
        <v>11</v>
      </c>
      <c r="C5" s="97">
        <v>5149</v>
      </c>
      <c r="D5" s="97">
        <v>5579</v>
      </c>
      <c r="E5" s="97">
        <v>5549</v>
      </c>
      <c r="F5" s="97"/>
      <c r="G5" s="97"/>
      <c r="H5" s="97"/>
      <c r="I5" s="91">
        <f t="shared" si="0"/>
        <v>1.526506720453402E-3</v>
      </c>
      <c r="J5" s="91">
        <f t="shared" si="1"/>
        <v>7.7684987376189549E-2</v>
      </c>
      <c r="K5" s="53">
        <f t="shared" si="2"/>
        <v>400</v>
      </c>
      <c r="L5" s="40">
        <f t="shared" si="3"/>
        <v>-5.2132207277656136E-3</v>
      </c>
      <c r="M5" s="68">
        <f t="shared" si="4"/>
        <v>-30</v>
      </c>
      <c r="N5" s="98">
        <f t="shared" si="5"/>
        <v>0</v>
      </c>
      <c r="O5" s="57"/>
      <c r="P5" s="58"/>
      <c r="Q5" s="57"/>
    </row>
    <row r="6" spans="1:17">
      <c r="A6" s="41">
        <v>13</v>
      </c>
      <c r="B6" s="39" t="s">
        <v>12</v>
      </c>
      <c r="C6" s="97">
        <v>423462</v>
      </c>
      <c r="D6" s="97">
        <v>415247</v>
      </c>
      <c r="E6" s="97">
        <v>413487</v>
      </c>
      <c r="F6" s="97"/>
      <c r="G6" s="97"/>
      <c r="H6" s="97"/>
      <c r="I6" s="91">
        <f t="shared" si="0"/>
        <v>0.11374854646244653</v>
      </c>
      <c r="J6" s="91">
        <f t="shared" si="1"/>
        <v>-2.3555832636694675E-2</v>
      </c>
      <c r="K6" s="53">
        <f t="shared" si="2"/>
        <v>-9975</v>
      </c>
      <c r="L6" s="40">
        <f t="shared" si="3"/>
        <v>0.13000469189865499</v>
      </c>
      <c r="M6" s="68">
        <f t="shared" si="4"/>
        <v>-1760</v>
      </c>
      <c r="N6" s="98">
        <f t="shared" si="5"/>
        <v>0</v>
      </c>
      <c r="O6" s="57"/>
      <c r="P6" s="58"/>
      <c r="Q6" s="57"/>
    </row>
    <row r="7" spans="1:17">
      <c r="A7" s="41">
        <v>14</v>
      </c>
      <c r="B7" s="39" t="s">
        <v>13</v>
      </c>
      <c r="C7" s="97">
        <v>505544</v>
      </c>
      <c r="D7" s="97">
        <v>542396</v>
      </c>
      <c r="E7" s="97">
        <v>539632</v>
      </c>
      <c r="F7" s="97"/>
      <c r="G7" s="97"/>
      <c r="H7" s="97"/>
      <c r="I7" s="91">
        <f t="shared" si="0"/>
        <v>0.14845050902355564</v>
      </c>
      <c r="J7" s="91">
        <f t="shared" si="1"/>
        <v>6.7428354406342469E-2</v>
      </c>
      <c r="K7" s="53">
        <f t="shared" si="2"/>
        <v>34088</v>
      </c>
      <c r="L7" s="40">
        <f t="shared" si="3"/>
        <v>-0.44427067042018559</v>
      </c>
      <c r="M7" s="68">
        <f t="shared" si="4"/>
        <v>-2764</v>
      </c>
      <c r="N7" s="98">
        <f t="shared" si="5"/>
        <v>0</v>
      </c>
      <c r="O7" s="57"/>
      <c r="P7" s="58"/>
      <c r="Q7" s="57"/>
    </row>
    <row r="8" spans="1:17">
      <c r="A8" s="41">
        <v>15</v>
      </c>
      <c r="B8" s="39" t="s">
        <v>14</v>
      </c>
      <c r="C8" s="97">
        <v>63410</v>
      </c>
      <c r="D8" s="97">
        <v>59762</v>
      </c>
      <c r="E8" s="97">
        <v>59841</v>
      </c>
      <c r="F8" s="97"/>
      <c r="G8" s="97"/>
      <c r="H8" s="97"/>
      <c r="I8" s="91">
        <f t="shared" si="0"/>
        <v>1.6462009129329973E-2</v>
      </c>
      <c r="J8" s="91">
        <f t="shared" si="1"/>
        <v>-5.6284497713294433E-2</v>
      </c>
      <c r="K8" s="53">
        <f t="shared" si="2"/>
        <v>-3569</v>
      </c>
      <c r="L8" s="40">
        <f t="shared" si="3"/>
        <v>4.651496194348869E-2</v>
      </c>
      <c r="M8" s="68">
        <f t="shared" si="4"/>
        <v>79</v>
      </c>
      <c r="N8" s="98">
        <f t="shared" si="5"/>
        <v>0</v>
      </c>
      <c r="O8" s="57"/>
      <c r="P8" s="58"/>
      <c r="Q8" s="57"/>
    </row>
    <row r="9" spans="1:17">
      <c r="A9" s="41">
        <v>16</v>
      </c>
      <c r="B9" s="39" t="s">
        <v>15</v>
      </c>
      <c r="C9" s="97">
        <v>64215</v>
      </c>
      <c r="D9" s="97">
        <v>59076</v>
      </c>
      <c r="E9" s="97">
        <v>58912</v>
      </c>
      <c r="F9" s="97"/>
      <c r="G9" s="97"/>
      <c r="H9" s="97"/>
      <c r="I9" s="91">
        <f t="shared" si="0"/>
        <v>1.6206445109992938E-2</v>
      </c>
      <c r="J9" s="91">
        <f t="shared" si="1"/>
        <v>-8.258195125749436E-2</v>
      </c>
      <c r="K9" s="53">
        <f t="shared" si="2"/>
        <v>-5303</v>
      </c>
      <c r="L9" s="40">
        <f t="shared" si="3"/>
        <v>6.9114273798352624E-2</v>
      </c>
      <c r="M9" s="68">
        <f t="shared" si="4"/>
        <v>-164</v>
      </c>
      <c r="N9" s="98">
        <f t="shared" si="5"/>
        <v>0</v>
      </c>
      <c r="O9" s="57"/>
      <c r="P9" s="58"/>
      <c r="Q9" s="57"/>
    </row>
    <row r="10" spans="1:17">
      <c r="A10" s="41">
        <v>17</v>
      </c>
      <c r="B10" s="39" t="s">
        <v>16</v>
      </c>
      <c r="C10" s="97">
        <v>55855</v>
      </c>
      <c r="D10" s="97">
        <v>56642</v>
      </c>
      <c r="E10" s="97">
        <v>56761</v>
      </c>
      <c r="F10" s="97"/>
      <c r="G10" s="97"/>
      <c r="H10" s="97"/>
      <c r="I10" s="91">
        <f t="shared" si="0"/>
        <v>1.5614713995252397E-2</v>
      </c>
      <c r="J10" s="91">
        <f t="shared" si="1"/>
        <v>1.6220571121654283E-2</v>
      </c>
      <c r="K10" s="53">
        <f t="shared" si="2"/>
        <v>906</v>
      </c>
      <c r="L10" s="40">
        <f t="shared" si="3"/>
        <v>-1.1807944948389115E-2</v>
      </c>
      <c r="M10" s="68">
        <f t="shared" si="4"/>
        <v>119</v>
      </c>
      <c r="N10" s="98">
        <f t="shared" si="5"/>
        <v>0</v>
      </c>
      <c r="O10" s="57"/>
      <c r="P10" s="58"/>
      <c r="Q10" s="57"/>
    </row>
    <row r="11" spans="1:17">
      <c r="A11" s="41">
        <v>18</v>
      </c>
      <c r="B11" s="39" t="s">
        <v>17</v>
      </c>
      <c r="C11" s="97">
        <v>52006</v>
      </c>
      <c r="D11" s="97">
        <v>48048</v>
      </c>
      <c r="E11" s="97">
        <v>47837</v>
      </c>
      <c r="F11" s="97"/>
      <c r="G11" s="97"/>
      <c r="H11" s="97"/>
      <c r="I11" s="91">
        <f t="shared" si="0"/>
        <v>1.3159758873009441E-2</v>
      </c>
      <c r="J11" s="91">
        <f t="shared" si="1"/>
        <v>-8.0163827250701841E-2</v>
      </c>
      <c r="K11" s="53">
        <f t="shared" si="2"/>
        <v>-4169</v>
      </c>
      <c r="L11" s="40">
        <f t="shared" si="3"/>
        <v>5.4334793035137108E-2</v>
      </c>
      <c r="M11" s="68">
        <f t="shared" si="4"/>
        <v>-211</v>
      </c>
      <c r="N11" s="98">
        <f t="shared" si="5"/>
        <v>0</v>
      </c>
      <c r="O11" s="57"/>
      <c r="P11" s="58"/>
      <c r="Q11" s="57"/>
    </row>
    <row r="12" spans="1:17">
      <c r="A12" s="41">
        <v>19</v>
      </c>
      <c r="B12" s="39" t="s">
        <v>18</v>
      </c>
      <c r="C12" s="97">
        <v>8755</v>
      </c>
      <c r="D12" s="97">
        <v>8758</v>
      </c>
      <c r="E12" s="97">
        <v>8806</v>
      </c>
      <c r="F12" s="97"/>
      <c r="G12" s="97"/>
      <c r="H12" s="97"/>
      <c r="I12" s="91">
        <f t="shared" si="0"/>
        <v>2.4224938151581649E-3</v>
      </c>
      <c r="J12" s="91">
        <f t="shared" si="1"/>
        <v>5.8252427184466021E-3</v>
      </c>
      <c r="K12" s="53">
        <f t="shared" si="2"/>
        <v>51</v>
      </c>
      <c r="L12" s="40">
        <f t="shared" si="3"/>
        <v>-6.6468564279011577E-4</v>
      </c>
      <c r="M12" s="68">
        <f t="shared" si="4"/>
        <v>48</v>
      </c>
      <c r="N12" s="98">
        <f t="shared" si="5"/>
        <v>0</v>
      </c>
      <c r="O12" s="57"/>
      <c r="P12" s="58"/>
      <c r="Q12" s="57"/>
    </row>
    <row r="13" spans="1:17">
      <c r="A13" s="41">
        <v>20</v>
      </c>
      <c r="B13" s="39" t="s">
        <v>19</v>
      </c>
      <c r="C13" s="97">
        <v>82286</v>
      </c>
      <c r="D13" s="97">
        <v>82934</v>
      </c>
      <c r="E13" s="97">
        <v>83696</v>
      </c>
      <c r="F13" s="97"/>
      <c r="G13" s="97"/>
      <c r="H13" s="97"/>
      <c r="I13" s="91">
        <f t="shared" si="0"/>
        <v>2.3024419981089912E-2</v>
      </c>
      <c r="J13" s="91">
        <f t="shared" si="1"/>
        <v>1.7135357168898718E-2</v>
      </c>
      <c r="K13" s="53">
        <f t="shared" si="2"/>
        <v>1410</v>
      </c>
      <c r="L13" s="40">
        <f t="shared" si="3"/>
        <v>-1.8376603065373788E-2</v>
      </c>
      <c r="M13" s="68">
        <f t="shared" si="4"/>
        <v>762</v>
      </c>
      <c r="N13" s="98">
        <f t="shared" si="5"/>
        <v>0</v>
      </c>
    </row>
    <row r="14" spans="1:17">
      <c r="A14" s="41">
        <v>21</v>
      </c>
      <c r="B14" s="39" t="s">
        <v>20</v>
      </c>
      <c r="C14" s="97">
        <v>24194</v>
      </c>
      <c r="D14" s="97">
        <v>25705</v>
      </c>
      <c r="E14" s="97">
        <v>25801</v>
      </c>
      <c r="F14" s="97"/>
      <c r="G14" s="97"/>
      <c r="H14" s="97"/>
      <c r="I14" s="91">
        <f t="shared" si="0"/>
        <v>7.0977473228362271E-3</v>
      </c>
      <c r="J14" s="91">
        <f t="shared" si="1"/>
        <v>6.6421426800033059E-2</v>
      </c>
      <c r="K14" s="53">
        <f t="shared" si="2"/>
        <v>1607</v>
      </c>
      <c r="L14" s="40">
        <f t="shared" si="3"/>
        <v>-2.0944114273798352E-2</v>
      </c>
      <c r="M14" s="68">
        <f t="shared" si="4"/>
        <v>96</v>
      </c>
      <c r="N14" s="98">
        <f t="shared" si="5"/>
        <v>0</v>
      </c>
      <c r="O14" s="57"/>
    </row>
    <row r="15" spans="1:17">
      <c r="A15" s="41">
        <v>22</v>
      </c>
      <c r="B15" s="39" t="s">
        <v>21</v>
      </c>
      <c r="C15" s="97">
        <v>212926</v>
      </c>
      <c r="D15" s="97">
        <v>205415</v>
      </c>
      <c r="E15" s="97">
        <v>205883</v>
      </c>
      <c r="F15" s="97"/>
      <c r="G15" s="97"/>
      <c r="H15" s="97"/>
      <c r="I15" s="91">
        <f t="shared" si="0"/>
        <v>5.6637553275744774E-2</v>
      </c>
      <c r="J15" s="91">
        <f t="shared" si="1"/>
        <v>-3.3077219315630783E-2</v>
      </c>
      <c r="K15" s="53">
        <f t="shared" si="2"/>
        <v>-7043</v>
      </c>
      <c r="L15" s="40">
        <f t="shared" si="3"/>
        <v>9.1791783964133039E-2</v>
      </c>
      <c r="M15" s="68">
        <f t="shared" si="4"/>
        <v>468</v>
      </c>
      <c r="N15" s="98">
        <f t="shared" si="5"/>
        <v>0</v>
      </c>
      <c r="O15" s="57"/>
    </row>
    <row r="16" spans="1:17">
      <c r="A16" s="41">
        <v>23</v>
      </c>
      <c r="B16" s="39" t="s">
        <v>22</v>
      </c>
      <c r="C16" s="97">
        <v>234196</v>
      </c>
      <c r="D16" s="97">
        <v>204888</v>
      </c>
      <c r="E16" s="97">
        <v>206000</v>
      </c>
      <c r="F16" s="97"/>
      <c r="G16" s="97"/>
      <c r="H16" s="97"/>
      <c r="I16" s="91">
        <f t="shared" si="0"/>
        <v>5.6669739487006814E-2</v>
      </c>
      <c r="J16" s="91">
        <f t="shared" si="1"/>
        <v>-0.12039488291858101</v>
      </c>
      <c r="K16" s="53">
        <f t="shared" si="2"/>
        <v>-28196</v>
      </c>
      <c r="L16" s="40">
        <f t="shared" si="3"/>
        <v>0.36747992910019811</v>
      </c>
      <c r="M16" s="68">
        <f t="shared" si="4"/>
        <v>1112</v>
      </c>
      <c r="N16" s="98">
        <f t="shared" si="5"/>
        <v>0</v>
      </c>
      <c r="O16" s="57"/>
    </row>
    <row r="17" spans="1:20">
      <c r="A17" s="41">
        <v>24</v>
      </c>
      <c r="B17" s="39" t="s">
        <v>23</v>
      </c>
      <c r="C17" s="97">
        <v>166339</v>
      </c>
      <c r="D17" s="97">
        <v>160143</v>
      </c>
      <c r="E17" s="97">
        <v>160180</v>
      </c>
      <c r="F17" s="97"/>
      <c r="G17" s="97"/>
      <c r="H17" s="97"/>
      <c r="I17" s="91">
        <f t="shared" si="0"/>
        <v>4.4064848888489085E-2</v>
      </c>
      <c r="J17" s="91">
        <f t="shared" si="1"/>
        <v>-3.702679467833761E-2</v>
      </c>
      <c r="K17" s="53">
        <f t="shared" si="2"/>
        <v>-6159</v>
      </c>
      <c r="L17" s="40">
        <f t="shared" si="3"/>
        <v>8.0270566155771036E-2</v>
      </c>
      <c r="M17" s="68">
        <f t="shared" si="4"/>
        <v>37</v>
      </c>
      <c r="N17" s="98">
        <f t="shared" si="5"/>
        <v>0</v>
      </c>
      <c r="O17" s="57"/>
    </row>
    <row r="18" spans="1:20">
      <c r="A18" s="41">
        <v>25</v>
      </c>
      <c r="B18" s="39" t="s">
        <v>24</v>
      </c>
      <c r="C18" s="97">
        <v>380904</v>
      </c>
      <c r="D18" s="97">
        <v>358327</v>
      </c>
      <c r="E18" s="97">
        <v>356234</v>
      </c>
      <c r="F18" s="97"/>
      <c r="G18" s="97"/>
      <c r="H18" s="97"/>
      <c r="I18" s="91">
        <f t="shared" si="0"/>
        <v>9.7998485322399922E-2</v>
      </c>
      <c r="J18" s="91">
        <f t="shared" si="1"/>
        <v>-6.4766975405876545E-2</v>
      </c>
      <c r="K18" s="53">
        <f t="shared" si="2"/>
        <v>-24670</v>
      </c>
      <c r="L18" s="40">
        <f t="shared" si="3"/>
        <v>0.32152538838494421</v>
      </c>
      <c r="M18" s="68">
        <f t="shared" si="4"/>
        <v>-2093</v>
      </c>
      <c r="N18" s="98">
        <f t="shared" si="5"/>
        <v>0</v>
      </c>
      <c r="O18" s="57"/>
    </row>
    <row r="19" spans="1:20">
      <c r="A19" s="41">
        <v>26</v>
      </c>
      <c r="B19" s="39" t="s">
        <v>25</v>
      </c>
      <c r="C19" s="97">
        <v>35361</v>
      </c>
      <c r="D19" s="97">
        <v>35172</v>
      </c>
      <c r="E19" s="97">
        <v>35144</v>
      </c>
      <c r="F19" s="97"/>
      <c r="G19" s="97"/>
      <c r="H19" s="97"/>
      <c r="I19" s="91">
        <f t="shared" si="0"/>
        <v>9.6679675948124627E-3</v>
      </c>
      <c r="J19" s="91">
        <f t="shared" si="1"/>
        <v>-6.1367042787251495E-3</v>
      </c>
      <c r="K19" s="53">
        <f t="shared" si="2"/>
        <v>-217</v>
      </c>
      <c r="L19" s="40">
        <f t="shared" si="3"/>
        <v>2.8281722448128452E-3</v>
      </c>
      <c r="M19" s="68">
        <f t="shared" si="4"/>
        <v>-28</v>
      </c>
      <c r="N19" s="98">
        <f t="shared" si="5"/>
        <v>0</v>
      </c>
      <c r="O19" s="57"/>
    </row>
    <row r="20" spans="1:20">
      <c r="A20" s="41">
        <v>27</v>
      </c>
      <c r="B20" s="39" t="s">
        <v>26</v>
      </c>
      <c r="C20" s="97">
        <v>149347</v>
      </c>
      <c r="D20" s="97">
        <v>144212</v>
      </c>
      <c r="E20" s="97">
        <v>144817</v>
      </c>
      <c r="F20" s="97"/>
      <c r="G20" s="97"/>
      <c r="H20" s="97"/>
      <c r="I20" s="91">
        <f t="shared" si="0"/>
        <v>3.9838551763543034E-2</v>
      </c>
      <c r="J20" s="91">
        <f t="shared" si="1"/>
        <v>-3.0332045504764073E-2</v>
      </c>
      <c r="K20" s="53">
        <f t="shared" si="2"/>
        <v>-4530</v>
      </c>
      <c r="L20" s="40">
        <f t="shared" si="3"/>
        <v>5.9039724741945576E-2</v>
      </c>
      <c r="M20" s="68">
        <f t="shared" si="4"/>
        <v>605</v>
      </c>
      <c r="N20" s="98">
        <f t="shared" si="5"/>
        <v>0</v>
      </c>
      <c r="O20" s="57"/>
    </row>
    <row r="21" spans="1:20">
      <c r="A21" s="41">
        <v>28</v>
      </c>
      <c r="B21" s="39" t="s">
        <v>27</v>
      </c>
      <c r="C21" s="97">
        <v>163258</v>
      </c>
      <c r="D21" s="97">
        <v>156412</v>
      </c>
      <c r="E21" s="97">
        <v>155960</v>
      </c>
      <c r="F21" s="97"/>
      <c r="G21" s="97"/>
      <c r="H21" s="97"/>
      <c r="I21" s="91">
        <f t="shared" si="0"/>
        <v>4.2903944516473703E-2</v>
      </c>
      <c r="J21" s="91">
        <f t="shared" si="1"/>
        <v>-4.4702250425706552E-2</v>
      </c>
      <c r="K21" s="53">
        <f t="shared" si="2"/>
        <v>-7298</v>
      </c>
      <c r="L21" s="40">
        <f t="shared" si="3"/>
        <v>9.5115212178083622E-2</v>
      </c>
      <c r="M21" s="68">
        <f t="shared" si="4"/>
        <v>-452</v>
      </c>
      <c r="N21" s="98">
        <f t="shared" si="5"/>
        <v>0</v>
      </c>
      <c r="O21" s="57"/>
    </row>
    <row r="22" spans="1:20">
      <c r="A22" s="41">
        <v>29</v>
      </c>
      <c r="B22" s="39" t="s">
        <v>28</v>
      </c>
      <c r="C22" s="97">
        <v>204476</v>
      </c>
      <c r="D22" s="97">
        <v>198744</v>
      </c>
      <c r="E22" s="97">
        <v>197920</v>
      </c>
      <c r="F22" s="97"/>
      <c r="G22" s="97"/>
      <c r="H22" s="97"/>
      <c r="I22" s="91">
        <f t="shared" si="0"/>
        <v>5.4446965239166936E-2</v>
      </c>
      <c r="J22" s="91">
        <f t="shared" si="1"/>
        <v>-3.2062442536043352E-2</v>
      </c>
      <c r="K22" s="53">
        <f t="shared" si="2"/>
        <v>-6556</v>
      </c>
      <c r="L22" s="40">
        <f t="shared" si="3"/>
        <v>8.5444687728078408E-2</v>
      </c>
      <c r="M22" s="68">
        <f t="shared" si="4"/>
        <v>-824</v>
      </c>
      <c r="N22" s="98">
        <f t="shared" si="5"/>
        <v>0</v>
      </c>
      <c r="O22" s="57"/>
    </row>
    <row r="23" spans="1:20">
      <c r="A23" s="41">
        <v>30</v>
      </c>
      <c r="B23" s="39" t="s">
        <v>29</v>
      </c>
      <c r="C23" s="97">
        <v>52835</v>
      </c>
      <c r="D23" s="97">
        <v>60022</v>
      </c>
      <c r="E23" s="97">
        <v>61557</v>
      </c>
      <c r="F23" s="97"/>
      <c r="G23" s="97"/>
      <c r="H23" s="97"/>
      <c r="I23" s="91">
        <f t="shared" si="0"/>
        <v>1.6934073561173196E-2</v>
      </c>
      <c r="J23" s="91">
        <f t="shared" si="1"/>
        <v>0.16507996593167407</v>
      </c>
      <c r="K23" s="53">
        <f t="shared" si="2"/>
        <v>8722</v>
      </c>
      <c r="L23" s="40">
        <f t="shared" si="3"/>
        <v>-0.1136742779689292</v>
      </c>
      <c r="M23" s="68">
        <f t="shared" si="4"/>
        <v>1535</v>
      </c>
      <c r="N23" s="98">
        <f t="shared" si="5"/>
        <v>0</v>
      </c>
      <c r="O23" s="57"/>
    </row>
    <row r="24" spans="1:20">
      <c r="A24" s="41">
        <v>31</v>
      </c>
      <c r="B24" s="39" t="s">
        <v>30</v>
      </c>
      <c r="C24" s="97">
        <v>160260</v>
      </c>
      <c r="D24" s="97">
        <v>148457</v>
      </c>
      <c r="E24" s="97">
        <v>147499</v>
      </c>
      <c r="F24" s="97"/>
      <c r="G24" s="97"/>
      <c r="H24" s="97"/>
      <c r="I24" s="91">
        <f t="shared" si="0"/>
        <v>4.0576358760165132E-2</v>
      </c>
      <c r="J24" s="91">
        <f t="shared" si="1"/>
        <v>-7.9626856358417569E-2</v>
      </c>
      <c r="K24" s="53">
        <f t="shared" si="2"/>
        <v>-12761</v>
      </c>
      <c r="L24" s="40">
        <f t="shared" si="3"/>
        <v>0.16631477426754249</v>
      </c>
      <c r="M24" s="68">
        <f t="shared" si="4"/>
        <v>-958</v>
      </c>
      <c r="N24" s="98">
        <f t="shared" si="5"/>
        <v>0</v>
      </c>
      <c r="O24" s="22"/>
    </row>
    <row r="25" spans="1:20">
      <c r="A25" s="41">
        <v>32</v>
      </c>
      <c r="B25" s="39" t="s">
        <v>31</v>
      </c>
      <c r="C25" s="97">
        <v>58538</v>
      </c>
      <c r="D25" s="97">
        <v>61481</v>
      </c>
      <c r="E25" s="97">
        <v>61486</v>
      </c>
      <c r="F25" s="97"/>
      <c r="G25" s="97"/>
      <c r="H25" s="97"/>
      <c r="I25" s="91">
        <f t="shared" si="0"/>
        <v>1.6914541757757771E-2</v>
      </c>
      <c r="J25" s="91">
        <f t="shared" si="1"/>
        <v>5.0360449622467454E-2</v>
      </c>
      <c r="K25" s="53">
        <f t="shared" si="2"/>
        <v>2948</v>
      </c>
      <c r="L25" s="40">
        <f t="shared" si="3"/>
        <v>-3.842143676363257E-2</v>
      </c>
      <c r="M25" s="68">
        <f t="shared" si="4"/>
        <v>5</v>
      </c>
      <c r="N25" s="98">
        <f t="shared" si="5"/>
        <v>0</v>
      </c>
      <c r="O25" s="9"/>
    </row>
    <row r="26" spans="1:20">
      <c r="A26" s="41">
        <v>33</v>
      </c>
      <c r="B26" s="39" t="s">
        <v>32</v>
      </c>
      <c r="C26" s="97">
        <v>140688</v>
      </c>
      <c r="D26" s="97">
        <v>138948</v>
      </c>
      <c r="E26" s="97">
        <v>137942</v>
      </c>
      <c r="F26" s="97"/>
      <c r="G26" s="97"/>
      <c r="H26" s="97"/>
      <c r="I26" s="91">
        <f t="shared" si="0"/>
        <v>3.7947267982119871E-2</v>
      </c>
      <c r="J26" s="91">
        <f t="shared" si="1"/>
        <v>-1.9518366882747641E-2</v>
      </c>
      <c r="K26" s="53">
        <f t="shared" si="2"/>
        <v>-2746</v>
      </c>
      <c r="L26" s="40">
        <f t="shared" si="3"/>
        <v>3.5788760296110937E-2</v>
      </c>
      <c r="M26" s="68">
        <f t="shared" si="4"/>
        <v>-1006</v>
      </c>
      <c r="N26" s="98">
        <f t="shared" si="5"/>
        <v>0</v>
      </c>
      <c r="O26" s="9"/>
    </row>
    <row r="27" spans="1:20" s="110" customFormat="1">
      <c r="A27" s="185" t="s">
        <v>254</v>
      </c>
      <c r="B27" s="185"/>
      <c r="C27" s="64">
        <v>3711825</v>
      </c>
      <c r="D27" s="64">
        <v>3631856</v>
      </c>
      <c r="E27" s="64">
        <v>3635097</v>
      </c>
      <c r="F27" s="64"/>
      <c r="G27" s="64"/>
      <c r="H27" s="64"/>
      <c r="I27" s="100">
        <f t="shared" si="0"/>
        <v>1</v>
      </c>
      <c r="J27" s="100">
        <f t="shared" si="1"/>
        <v>-2.0671233153502656E-2</v>
      </c>
      <c r="K27" s="97">
        <f t="shared" si="2"/>
        <v>-76728</v>
      </c>
      <c r="L27" s="101">
        <f t="shared" si="3"/>
        <v>1</v>
      </c>
      <c r="M27" s="97">
        <f t="shared" si="4"/>
        <v>3241</v>
      </c>
      <c r="N27" s="98">
        <f t="shared" si="5"/>
        <v>0</v>
      </c>
      <c r="O27" s="57"/>
      <c r="P27" s="111"/>
      <c r="Q27" s="111"/>
      <c r="R27" s="111"/>
      <c r="S27" s="111"/>
      <c r="T27" s="111"/>
    </row>
    <row r="28" spans="1:20">
      <c r="I28" s="57"/>
      <c r="K28" s="18"/>
      <c r="L28" s="17"/>
      <c r="N28" s="9"/>
      <c r="O28" s="9"/>
    </row>
    <row r="29" spans="1:20">
      <c r="C29" s="124"/>
      <c r="D29" s="109"/>
      <c r="E29" s="124"/>
      <c r="F29" s="128"/>
      <c r="G29" s="128"/>
      <c r="H29" s="128"/>
      <c r="N29" s="9"/>
      <c r="O29" s="9"/>
    </row>
    <row r="30" spans="1:20">
      <c r="E30" s="159"/>
      <c r="F30" s="159"/>
      <c r="N30" s="9"/>
      <c r="O30" s="9"/>
    </row>
    <row r="31" spans="1:20">
      <c r="B31" s="8"/>
      <c r="N31" s="9"/>
    </row>
    <row r="32" spans="1:20">
      <c r="B32" s="8"/>
      <c r="N32" s="9"/>
    </row>
    <row r="33" spans="2:14">
      <c r="B33" s="8"/>
      <c r="N33" s="9"/>
    </row>
    <row r="34" spans="2:14">
      <c r="B34" s="56"/>
      <c r="N34" s="9"/>
    </row>
    <row r="35" spans="2:14">
      <c r="B35" s="8"/>
      <c r="N35" s="9"/>
    </row>
    <row r="36" spans="2:14">
      <c r="B36" s="8"/>
      <c r="N36" s="9"/>
    </row>
    <row r="37" spans="2:14">
      <c r="B37" s="8"/>
      <c r="N37" s="8"/>
    </row>
    <row r="38" spans="2:14">
      <c r="N38" s="8"/>
    </row>
    <row r="39" spans="2:14">
      <c r="N39" s="8"/>
    </row>
    <row r="40" spans="2:14">
      <c r="N40" s="8"/>
    </row>
    <row r="41" spans="2:14">
      <c r="N41" s="8"/>
    </row>
    <row r="42" spans="2:14">
      <c r="N42" s="8"/>
    </row>
    <row r="43" spans="2:14">
      <c r="N43" s="8"/>
    </row>
    <row r="44" spans="2:14">
      <c r="N44" s="8"/>
    </row>
    <row r="45" spans="2:14">
      <c r="N45" s="8"/>
    </row>
    <row r="46" spans="2:14">
      <c r="N46" s="8"/>
    </row>
    <row r="47" spans="2:14">
      <c r="N47" s="8"/>
    </row>
    <row r="48" spans="2:14">
      <c r="N48" s="8"/>
    </row>
    <row r="49" spans="14:14">
      <c r="N49" s="8"/>
    </row>
    <row r="50" spans="14:14">
      <c r="N50" s="8"/>
    </row>
    <row r="51" spans="14:14">
      <c r="N51" s="8"/>
    </row>
    <row r="52" spans="14:14">
      <c r="N52" s="8"/>
    </row>
    <row r="53" spans="14:14">
      <c r="N53" s="8"/>
    </row>
    <row r="54" spans="14:14">
      <c r="N54" s="8"/>
    </row>
    <row r="55" spans="14:14">
      <c r="N55" s="8"/>
    </row>
    <row r="56" spans="14:14">
      <c r="N56" s="8"/>
    </row>
    <row r="57" spans="14:14">
      <c r="N57" s="8"/>
    </row>
    <row r="58" spans="14:14">
      <c r="N58" s="8"/>
    </row>
    <row r="59" spans="14:14">
      <c r="N59" s="8"/>
    </row>
    <row r="60" spans="14:14">
      <c r="N60" s="8"/>
    </row>
    <row r="61" spans="14:14">
      <c r="N61" s="8"/>
    </row>
    <row r="62" spans="14:14">
      <c r="N62" s="8"/>
    </row>
    <row r="63" spans="14:14">
      <c r="N63" s="8"/>
    </row>
    <row r="64" spans="14:14">
      <c r="N64" s="8"/>
    </row>
    <row r="65" spans="14:14">
      <c r="N65" s="8"/>
    </row>
    <row r="66" spans="14:14">
      <c r="N66" s="8"/>
    </row>
    <row r="67" spans="14:14">
      <c r="N67" s="8"/>
    </row>
    <row r="68" spans="14:14">
      <c r="N68" s="8"/>
    </row>
    <row r="69" spans="14:14">
      <c r="N69" s="8"/>
    </row>
    <row r="70" spans="14:14">
      <c r="N70" s="8"/>
    </row>
    <row r="71" spans="14:14">
      <c r="N71" s="8"/>
    </row>
    <row r="72" spans="14:14">
      <c r="N72" s="8"/>
    </row>
    <row r="73" spans="14:14">
      <c r="N73" s="8"/>
    </row>
    <row r="74" spans="14:14">
      <c r="N74" s="8"/>
    </row>
    <row r="75" spans="14:14">
      <c r="N75" s="8"/>
    </row>
    <row r="76" spans="14:14">
      <c r="N76" s="8"/>
    </row>
    <row r="77" spans="14:14">
      <c r="N77" s="8"/>
    </row>
    <row r="78" spans="14:14">
      <c r="N78" s="8"/>
    </row>
    <row r="79" spans="14:14">
      <c r="N79" s="8"/>
    </row>
  </sheetData>
  <mergeCells count="3">
    <mergeCell ref="A27:B27"/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88"/>
  <sheetViews>
    <sheetView zoomScale="60" zoomScaleNormal="60" workbookViewId="0">
      <pane ySplit="2" topLeftCell="A54" activePane="bottomLeft" state="frozen"/>
      <selection activeCell="W1" sqref="W1"/>
      <selection pane="bottomLeft" activeCell="U8" sqref="U8"/>
    </sheetView>
  </sheetViews>
  <sheetFormatPr defaultColWidth="9.140625" defaultRowHeight="15"/>
  <cols>
    <col min="1" max="1" width="11.85546875" style="6" customWidth="1"/>
    <col min="2" max="2" width="16.42578125" style="6" bestFit="1" customWidth="1"/>
    <col min="3" max="8" width="12" style="6" customWidth="1"/>
    <col min="9" max="9" width="18.140625" style="6" customWidth="1"/>
    <col min="10" max="10" width="30.42578125" style="6" customWidth="1"/>
    <col min="11" max="11" width="27.42578125" style="6" customWidth="1"/>
    <col min="12" max="12" width="22.28515625" style="6" customWidth="1"/>
    <col min="13" max="13" width="29.7109375" style="6" customWidth="1"/>
    <col min="14" max="14" width="25.42578125" style="6" customWidth="1"/>
    <col min="15" max="16384" width="9.140625" style="6"/>
  </cols>
  <sheetData>
    <row r="1" spans="1:14" ht="15.75" thickBot="1">
      <c r="C1" s="186" t="s">
        <v>281</v>
      </c>
      <c r="D1" s="186"/>
      <c r="E1" s="187"/>
      <c r="F1" s="188" t="s">
        <v>280</v>
      </c>
      <c r="G1" s="186"/>
      <c r="H1" s="187"/>
    </row>
    <row r="2" spans="1:14" ht="45">
      <c r="A2" s="93" t="s">
        <v>91</v>
      </c>
      <c r="B2" s="93" t="s">
        <v>174</v>
      </c>
      <c r="C2" s="93">
        <v>43221</v>
      </c>
      <c r="D2" s="93">
        <v>43556</v>
      </c>
      <c r="E2" s="93">
        <v>43586</v>
      </c>
      <c r="F2" s="93">
        <v>43221</v>
      </c>
      <c r="G2" s="93">
        <v>43556</v>
      </c>
      <c r="H2" s="93">
        <v>43586</v>
      </c>
      <c r="I2" s="92" t="s">
        <v>316</v>
      </c>
      <c r="J2" s="92" t="s">
        <v>305</v>
      </c>
      <c r="K2" s="92" t="s">
        <v>304</v>
      </c>
      <c r="L2" s="92" t="s">
        <v>311</v>
      </c>
      <c r="M2" s="122" t="s">
        <v>310</v>
      </c>
      <c r="N2" s="161" t="s">
        <v>309</v>
      </c>
    </row>
    <row r="3" spans="1:14">
      <c r="A3" s="42">
        <v>1</v>
      </c>
      <c r="B3" s="104" t="s">
        <v>92</v>
      </c>
      <c r="C3" s="98">
        <v>308074</v>
      </c>
      <c r="D3" s="98">
        <v>295810</v>
      </c>
      <c r="E3" s="98">
        <v>294858</v>
      </c>
      <c r="F3" s="98"/>
      <c r="G3" s="97"/>
      <c r="H3" s="98"/>
      <c r="I3" s="100">
        <f t="shared" ref="I3:I66" si="0">E3/$E$84</f>
        <v>2.0584214203497344E-2</v>
      </c>
      <c r="J3" s="100">
        <f t="shared" ref="J3:J66" si="1">(E3-C3)/C3</f>
        <v>-4.2898784058375584E-2</v>
      </c>
      <c r="K3" s="97">
        <f t="shared" ref="K3:K66" si="2">E3-C3</f>
        <v>-13216</v>
      </c>
      <c r="L3" s="101">
        <f>K3/$K$84</f>
        <v>3.264547938167249E-2</v>
      </c>
      <c r="M3" s="98">
        <f t="shared" ref="M3:M66" si="3">E3-D3</f>
        <v>-952</v>
      </c>
      <c r="N3" s="98">
        <f>H3-G3</f>
        <v>0</v>
      </c>
    </row>
    <row r="4" spans="1:14">
      <c r="A4" s="42">
        <v>2</v>
      </c>
      <c r="B4" s="104" t="s">
        <v>93</v>
      </c>
      <c r="C4" s="98">
        <v>53595</v>
      </c>
      <c r="D4" s="98">
        <v>52317</v>
      </c>
      <c r="E4" s="98">
        <v>55190</v>
      </c>
      <c r="F4" s="98"/>
      <c r="G4" s="97"/>
      <c r="H4" s="98"/>
      <c r="I4" s="100">
        <f t="shared" si="0"/>
        <v>3.8528470717803772E-3</v>
      </c>
      <c r="J4" s="100">
        <f t="shared" si="1"/>
        <v>2.9760238828248905E-2</v>
      </c>
      <c r="K4" s="97">
        <f t="shared" si="2"/>
        <v>1595</v>
      </c>
      <c r="L4" s="101">
        <f t="shared" ref="L4:L67" si="4">K4/$K$84</f>
        <v>-3.9398864719860484E-3</v>
      </c>
      <c r="M4" s="98">
        <f t="shared" si="3"/>
        <v>2873</v>
      </c>
      <c r="N4" s="98">
        <f t="shared" ref="N4:N67" si="5">H4-G4</f>
        <v>0</v>
      </c>
    </row>
    <row r="5" spans="1:14">
      <c r="A5" s="42">
        <v>3</v>
      </c>
      <c r="B5" s="104" t="s">
        <v>94</v>
      </c>
      <c r="C5" s="98">
        <v>95112</v>
      </c>
      <c r="D5" s="98">
        <v>89210</v>
      </c>
      <c r="E5" s="98">
        <v>89730</v>
      </c>
      <c r="F5" s="98"/>
      <c r="G5" s="97"/>
      <c r="H5" s="98"/>
      <c r="I5" s="100">
        <f t="shared" si="0"/>
        <v>6.2641052319415335E-3</v>
      </c>
      <c r="J5" s="100">
        <f t="shared" si="1"/>
        <v>-5.658591975775927E-2</v>
      </c>
      <c r="K5" s="97">
        <f t="shared" si="2"/>
        <v>-5382</v>
      </c>
      <c r="L5" s="101">
        <f t="shared" si="4"/>
        <v>1.3294337926162329E-2</v>
      </c>
      <c r="M5" s="98">
        <f t="shared" si="3"/>
        <v>520</v>
      </c>
      <c r="N5" s="98">
        <f t="shared" si="5"/>
        <v>0</v>
      </c>
    </row>
    <row r="6" spans="1:14">
      <c r="A6" s="42">
        <v>4</v>
      </c>
      <c r="B6" s="104" t="s">
        <v>95</v>
      </c>
      <c r="C6" s="98">
        <v>30059</v>
      </c>
      <c r="D6" s="98">
        <v>32539</v>
      </c>
      <c r="E6" s="98">
        <v>33422</v>
      </c>
      <c r="F6" s="98"/>
      <c r="G6" s="97"/>
      <c r="H6" s="98"/>
      <c r="I6" s="100">
        <f t="shared" si="0"/>
        <v>2.3332099081906825E-3</v>
      </c>
      <c r="J6" s="100">
        <f t="shared" si="1"/>
        <v>0.11187996939352607</v>
      </c>
      <c r="K6" s="97">
        <f t="shared" si="2"/>
        <v>3363</v>
      </c>
      <c r="L6" s="101">
        <f t="shared" si="4"/>
        <v>-8.3071085926577307E-3</v>
      </c>
      <c r="M6" s="98">
        <f t="shared" si="3"/>
        <v>883</v>
      </c>
      <c r="N6" s="98">
        <f t="shared" si="5"/>
        <v>0</v>
      </c>
    </row>
    <row r="7" spans="1:14">
      <c r="A7" s="42">
        <v>5</v>
      </c>
      <c r="B7" s="104" t="s">
        <v>96</v>
      </c>
      <c r="C7" s="98">
        <v>41708</v>
      </c>
      <c r="D7" s="98">
        <v>39944</v>
      </c>
      <c r="E7" s="98">
        <v>39856</v>
      </c>
      <c r="F7" s="98"/>
      <c r="G7" s="97"/>
      <c r="H7" s="98"/>
      <c r="I7" s="100">
        <f t="shared" si="0"/>
        <v>2.7823713153266663E-3</v>
      </c>
      <c r="J7" s="100">
        <f t="shared" si="1"/>
        <v>-4.4403951280329916E-2</v>
      </c>
      <c r="K7" s="97">
        <f t="shared" si="2"/>
        <v>-1852</v>
      </c>
      <c r="L7" s="101">
        <f t="shared" si="4"/>
        <v>4.5747145743687536E-3</v>
      </c>
      <c r="M7" s="98">
        <f t="shared" si="3"/>
        <v>-88</v>
      </c>
      <c r="N7" s="98">
        <f t="shared" si="5"/>
        <v>0</v>
      </c>
    </row>
    <row r="8" spans="1:14">
      <c r="A8" s="42">
        <v>6</v>
      </c>
      <c r="B8" s="104" t="s">
        <v>97</v>
      </c>
      <c r="C8" s="98">
        <v>1159306</v>
      </c>
      <c r="D8" s="98">
        <v>1112469</v>
      </c>
      <c r="E8" s="98">
        <v>1111116</v>
      </c>
      <c r="F8" s="98"/>
      <c r="G8" s="97"/>
      <c r="H8" s="98"/>
      <c r="I8" s="100">
        <f t="shared" si="0"/>
        <v>7.7567675792866914E-2</v>
      </c>
      <c r="J8" s="100">
        <f t="shared" si="1"/>
        <v>-4.1567972562895385E-2</v>
      </c>
      <c r="K8" s="97">
        <f t="shared" si="2"/>
        <v>-48190</v>
      </c>
      <c r="L8" s="101">
        <f t="shared" si="4"/>
        <v>0.11903644456740294</v>
      </c>
      <c r="M8" s="98">
        <f t="shared" si="3"/>
        <v>-1353</v>
      </c>
      <c r="N8" s="98">
        <f t="shared" si="5"/>
        <v>0</v>
      </c>
    </row>
    <row r="9" spans="1:14">
      <c r="A9" s="42">
        <v>7</v>
      </c>
      <c r="B9" s="104" t="s">
        <v>98</v>
      </c>
      <c r="C9" s="98">
        <v>597688</v>
      </c>
      <c r="D9" s="98">
        <v>592073</v>
      </c>
      <c r="E9" s="98">
        <v>628573</v>
      </c>
      <c r="F9" s="98"/>
      <c r="G9" s="97"/>
      <c r="H9" s="98"/>
      <c r="I9" s="100">
        <f t="shared" si="0"/>
        <v>4.3881058931875466E-2</v>
      </c>
      <c r="J9" s="100">
        <f t="shared" si="1"/>
        <v>5.1674117599817965E-2</v>
      </c>
      <c r="K9" s="97">
        <f t="shared" si="2"/>
        <v>30885</v>
      </c>
      <c r="L9" s="101">
        <f t="shared" si="4"/>
        <v>-7.6290528957548037E-2</v>
      </c>
      <c r="M9" s="98">
        <f t="shared" si="3"/>
        <v>36500</v>
      </c>
      <c r="N9" s="98">
        <f t="shared" si="5"/>
        <v>0</v>
      </c>
    </row>
    <row r="10" spans="1:14">
      <c r="A10" s="42">
        <v>8</v>
      </c>
      <c r="B10" s="104" t="s">
        <v>99</v>
      </c>
      <c r="C10" s="98">
        <v>27071</v>
      </c>
      <c r="D10" s="98">
        <v>28566</v>
      </c>
      <c r="E10" s="98">
        <v>28909</v>
      </c>
      <c r="F10" s="98"/>
      <c r="G10" s="97"/>
      <c r="H10" s="98"/>
      <c r="I10" s="100">
        <f t="shared" si="0"/>
        <v>2.0181546656658617E-3</v>
      </c>
      <c r="J10" s="100">
        <f t="shared" si="1"/>
        <v>6.7895533966236932E-2</v>
      </c>
      <c r="K10" s="97">
        <f t="shared" si="2"/>
        <v>1838</v>
      </c>
      <c r="L10" s="101">
        <f t="shared" si="4"/>
        <v>-4.5401324987525754E-3</v>
      </c>
      <c r="M10" s="98">
        <f t="shared" si="3"/>
        <v>343</v>
      </c>
      <c r="N10" s="98">
        <f t="shared" si="5"/>
        <v>0</v>
      </c>
    </row>
    <row r="11" spans="1:14">
      <c r="A11" s="42">
        <v>9</v>
      </c>
      <c r="B11" s="104" t="s">
        <v>100</v>
      </c>
      <c r="C11" s="98">
        <v>168855</v>
      </c>
      <c r="D11" s="98">
        <v>153258</v>
      </c>
      <c r="E11" s="98">
        <v>158520</v>
      </c>
      <c r="F11" s="98"/>
      <c r="G11" s="97"/>
      <c r="H11" s="98"/>
      <c r="I11" s="100">
        <f t="shared" si="0"/>
        <v>1.1066376477960235E-2</v>
      </c>
      <c r="J11" s="100">
        <f t="shared" si="1"/>
        <v>-6.1206360486808206E-2</v>
      </c>
      <c r="K11" s="97">
        <f t="shared" si="2"/>
        <v>-10335</v>
      </c>
      <c r="L11" s="101">
        <f t="shared" si="4"/>
        <v>2.5528982249514616E-2</v>
      </c>
      <c r="M11" s="98">
        <f t="shared" si="3"/>
        <v>5262</v>
      </c>
      <c r="N11" s="98">
        <f t="shared" si="5"/>
        <v>0</v>
      </c>
    </row>
    <row r="12" spans="1:14">
      <c r="A12" s="42">
        <v>10</v>
      </c>
      <c r="B12" s="104" t="s">
        <v>101</v>
      </c>
      <c r="C12" s="98">
        <v>180430</v>
      </c>
      <c r="D12" s="98">
        <v>172137</v>
      </c>
      <c r="E12" s="98">
        <v>174986</v>
      </c>
      <c r="F12" s="98"/>
      <c r="G12" s="97"/>
      <c r="H12" s="98"/>
      <c r="I12" s="100">
        <f t="shared" si="0"/>
        <v>1.2215877834799077E-2</v>
      </c>
      <c r="J12" s="100">
        <f t="shared" si="1"/>
        <v>-3.0172366014520866E-2</v>
      </c>
      <c r="K12" s="97">
        <f t="shared" si="2"/>
        <v>-5444</v>
      </c>
      <c r="L12" s="101">
        <f t="shared" si="4"/>
        <v>1.3447487118176832E-2</v>
      </c>
      <c r="M12" s="98">
        <f t="shared" si="3"/>
        <v>2849</v>
      </c>
      <c r="N12" s="98">
        <f t="shared" si="5"/>
        <v>0</v>
      </c>
    </row>
    <row r="13" spans="1:14">
      <c r="A13" s="42">
        <v>11</v>
      </c>
      <c r="B13" s="104" t="s">
        <v>102</v>
      </c>
      <c r="C13" s="98">
        <v>46731</v>
      </c>
      <c r="D13" s="98">
        <v>43895</v>
      </c>
      <c r="E13" s="98">
        <v>43908</v>
      </c>
      <c r="F13" s="98"/>
      <c r="G13" s="97"/>
      <c r="H13" s="98"/>
      <c r="I13" s="100">
        <f t="shared" si="0"/>
        <v>3.0652438707688494E-3</v>
      </c>
      <c r="J13" s="100">
        <f t="shared" si="1"/>
        <v>-6.0409578224305066E-2</v>
      </c>
      <c r="K13" s="97">
        <f t="shared" si="2"/>
        <v>-2823</v>
      </c>
      <c r="L13" s="101">
        <f t="shared" si="4"/>
        <v>6.9732285331765616E-3</v>
      </c>
      <c r="M13" s="98">
        <f t="shared" si="3"/>
        <v>13</v>
      </c>
      <c r="N13" s="98">
        <f t="shared" si="5"/>
        <v>0</v>
      </c>
    </row>
    <row r="14" spans="1:14">
      <c r="A14" s="42">
        <v>12</v>
      </c>
      <c r="B14" s="104" t="s">
        <v>103</v>
      </c>
      <c r="C14" s="98">
        <v>29721</v>
      </c>
      <c r="D14" s="98">
        <v>30061</v>
      </c>
      <c r="E14" s="98">
        <v>30840</v>
      </c>
      <c r="F14" s="98"/>
      <c r="G14" s="97"/>
      <c r="H14" s="98"/>
      <c r="I14" s="100">
        <f t="shared" si="0"/>
        <v>2.1529589362874945E-3</v>
      </c>
      <c r="J14" s="100">
        <f t="shared" si="1"/>
        <v>3.7650146361158779E-2</v>
      </c>
      <c r="K14" s="97">
        <f t="shared" si="2"/>
        <v>1119</v>
      </c>
      <c r="L14" s="101">
        <f t="shared" si="4"/>
        <v>-2.76409590103598E-3</v>
      </c>
      <c r="M14" s="98">
        <f t="shared" si="3"/>
        <v>779</v>
      </c>
      <c r="N14" s="98">
        <f t="shared" si="5"/>
        <v>0</v>
      </c>
    </row>
    <row r="15" spans="1:14">
      <c r="A15" s="42">
        <v>13</v>
      </c>
      <c r="B15" s="104" t="s">
        <v>104</v>
      </c>
      <c r="C15" s="98">
        <v>29530</v>
      </c>
      <c r="D15" s="98">
        <v>29833</v>
      </c>
      <c r="E15" s="98">
        <v>31718</v>
      </c>
      <c r="F15" s="98"/>
      <c r="G15" s="97"/>
      <c r="H15" s="98"/>
      <c r="I15" s="100">
        <f t="shared" si="0"/>
        <v>2.2142526440067042E-3</v>
      </c>
      <c r="J15" s="100">
        <f t="shared" si="1"/>
        <v>7.4094141550965123E-2</v>
      </c>
      <c r="K15" s="97">
        <f t="shared" si="2"/>
        <v>2188</v>
      </c>
      <c r="L15" s="101">
        <f t="shared" si="4"/>
        <v>-5.4046843891570372E-3</v>
      </c>
      <c r="M15" s="98">
        <f t="shared" si="3"/>
        <v>1885</v>
      </c>
      <c r="N15" s="98">
        <f t="shared" si="5"/>
        <v>0</v>
      </c>
    </row>
    <row r="16" spans="1:14">
      <c r="A16" s="42">
        <v>14</v>
      </c>
      <c r="B16" s="104" t="s">
        <v>105</v>
      </c>
      <c r="C16" s="98">
        <v>59217</v>
      </c>
      <c r="D16" s="98">
        <v>57742</v>
      </c>
      <c r="E16" s="98">
        <v>57590</v>
      </c>
      <c r="F16" s="98"/>
      <c r="G16" s="97"/>
      <c r="H16" s="98"/>
      <c r="I16" s="100">
        <f t="shared" si="0"/>
        <v>4.0203925142930225E-3</v>
      </c>
      <c r="J16" s="100">
        <f t="shared" si="1"/>
        <v>-2.7475218265025247E-2</v>
      </c>
      <c r="K16" s="97">
        <f t="shared" si="2"/>
        <v>-1627</v>
      </c>
      <c r="L16" s="101">
        <f t="shared" si="4"/>
        <v>4.0189312162515999E-3</v>
      </c>
      <c r="M16" s="98">
        <f t="shared" si="3"/>
        <v>-152</v>
      </c>
      <c r="N16" s="98">
        <f t="shared" si="5"/>
        <v>0</v>
      </c>
    </row>
    <row r="17" spans="1:14">
      <c r="A17" s="42">
        <v>15</v>
      </c>
      <c r="B17" s="104" t="s">
        <v>106</v>
      </c>
      <c r="C17" s="98">
        <v>36912</v>
      </c>
      <c r="D17" s="98">
        <v>33764</v>
      </c>
      <c r="E17" s="98">
        <v>34093</v>
      </c>
      <c r="F17" s="98"/>
      <c r="G17" s="97"/>
      <c r="H17" s="98"/>
      <c r="I17" s="100">
        <f t="shared" si="0"/>
        <v>2.3800528214931761E-3</v>
      </c>
      <c r="J17" s="100">
        <f t="shared" si="1"/>
        <v>-7.6370827915041184E-2</v>
      </c>
      <c r="K17" s="97">
        <f t="shared" si="2"/>
        <v>-2819</v>
      </c>
      <c r="L17" s="101">
        <f t="shared" si="4"/>
        <v>6.9633479401433676E-3</v>
      </c>
      <c r="M17" s="98">
        <f t="shared" si="3"/>
        <v>329</v>
      </c>
      <c r="N17" s="98">
        <f t="shared" si="5"/>
        <v>0</v>
      </c>
    </row>
    <row r="18" spans="1:14">
      <c r="A18" s="42">
        <v>16</v>
      </c>
      <c r="B18" s="104" t="s">
        <v>107</v>
      </c>
      <c r="C18" s="98">
        <v>698819</v>
      </c>
      <c r="D18" s="98">
        <v>668640</v>
      </c>
      <c r="E18" s="98">
        <v>666690</v>
      </c>
      <c r="F18" s="98"/>
      <c r="G18" s="97"/>
      <c r="H18" s="98"/>
      <c r="I18" s="100">
        <f t="shared" si="0"/>
        <v>4.6542029611981513E-2</v>
      </c>
      <c r="J18" s="100">
        <f t="shared" si="1"/>
        <v>-4.5976139744340096E-2</v>
      </c>
      <c r="K18" s="97">
        <f t="shared" si="2"/>
        <v>-32129</v>
      </c>
      <c r="L18" s="101">
        <f t="shared" si="4"/>
        <v>7.9363393390871326E-2</v>
      </c>
      <c r="M18" s="98">
        <f t="shared" si="3"/>
        <v>-1950</v>
      </c>
      <c r="N18" s="98">
        <f t="shared" si="5"/>
        <v>0</v>
      </c>
    </row>
    <row r="19" spans="1:14">
      <c r="A19" s="42">
        <v>17</v>
      </c>
      <c r="B19" s="104" t="s">
        <v>108</v>
      </c>
      <c r="C19" s="98">
        <v>88654</v>
      </c>
      <c r="D19" s="98">
        <v>83811</v>
      </c>
      <c r="E19" s="98">
        <v>85179</v>
      </c>
      <c r="F19" s="98"/>
      <c r="G19" s="97"/>
      <c r="H19" s="98"/>
      <c r="I19" s="100">
        <f t="shared" si="0"/>
        <v>5.9463971865769292E-3</v>
      </c>
      <c r="J19" s="100">
        <f t="shared" si="1"/>
        <v>-3.9197328941728518E-2</v>
      </c>
      <c r="K19" s="97">
        <f t="shared" si="2"/>
        <v>-3475</v>
      </c>
      <c r="L19" s="101">
        <f t="shared" si="4"/>
        <v>8.5837651975871586E-3</v>
      </c>
      <c r="M19" s="98">
        <f t="shared" si="3"/>
        <v>1368</v>
      </c>
      <c r="N19" s="98">
        <f t="shared" si="5"/>
        <v>0</v>
      </c>
    </row>
    <row r="20" spans="1:14">
      <c r="A20" s="42">
        <v>18</v>
      </c>
      <c r="B20" s="104" t="s">
        <v>109</v>
      </c>
      <c r="C20" s="98">
        <v>27139</v>
      </c>
      <c r="D20" s="98">
        <v>26634</v>
      </c>
      <c r="E20" s="98">
        <v>26818</v>
      </c>
      <c r="F20" s="98"/>
      <c r="G20" s="97"/>
      <c r="H20" s="98"/>
      <c r="I20" s="100">
        <f t="shared" si="0"/>
        <v>1.8721806988767195E-3</v>
      </c>
      <c r="J20" s="100">
        <f t="shared" si="1"/>
        <v>-1.1827996610044585E-2</v>
      </c>
      <c r="K20" s="97">
        <f t="shared" si="2"/>
        <v>-321</v>
      </c>
      <c r="L20" s="101">
        <f t="shared" si="4"/>
        <v>7.9291759091380668E-4</v>
      </c>
      <c r="M20" s="98">
        <f t="shared" si="3"/>
        <v>184</v>
      </c>
      <c r="N20" s="98">
        <f t="shared" si="5"/>
        <v>0</v>
      </c>
    </row>
    <row r="21" spans="1:14">
      <c r="A21" s="42">
        <v>19</v>
      </c>
      <c r="B21" s="104" t="s">
        <v>110</v>
      </c>
      <c r="C21" s="98">
        <v>61848</v>
      </c>
      <c r="D21" s="98">
        <v>57514</v>
      </c>
      <c r="E21" s="98">
        <v>58053</v>
      </c>
      <c r="F21" s="98"/>
      <c r="G21" s="97"/>
      <c r="H21" s="98"/>
      <c r="I21" s="100">
        <f t="shared" si="0"/>
        <v>4.052714822577754E-3</v>
      </c>
      <c r="J21" s="100">
        <f t="shared" si="1"/>
        <v>-6.1360108653473029E-2</v>
      </c>
      <c r="K21" s="97">
        <f t="shared" si="2"/>
        <v>-3795</v>
      </c>
      <c r="L21" s="101">
        <f t="shared" si="4"/>
        <v>9.3742126402426677E-3</v>
      </c>
      <c r="M21" s="98">
        <f t="shared" si="3"/>
        <v>539</v>
      </c>
      <c r="N21" s="98">
        <f t="shared" si="5"/>
        <v>0</v>
      </c>
    </row>
    <row r="22" spans="1:14">
      <c r="A22" s="42">
        <v>20</v>
      </c>
      <c r="B22" s="104" t="s">
        <v>111</v>
      </c>
      <c r="C22" s="98">
        <v>195822</v>
      </c>
      <c r="D22" s="98">
        <v>184217</v>
      </c>
      <c r="E22" s="98">
        <v>183556</v>
      </c>
      <c r="F22" s="98"/>
      <c r="G22" s="97"/>
      <c r="H22" s="98"/>
      <c r="I22" s="100">
        <f t="shared" si="0"/>
        <v>1.2814154685771314E-2</v>
      </c>
      <c r="J22" s="100">
        <f t="shared" si="1"/>
        <v>-6.2638518654696607E-2</v>
      </c>
      <c r="K22" s="97">
        <f t="shared" si="2"/>
        <v>-12266</v>
      </c>
      <c r="L22" s="101">
        <f t="shared" si="4"/>
        <v>3.0298838536288949E-2</v>
      </c>
      <c r="M22" s="98">
        <f t="shared" si="3"/>
        <v>-661</v>
      </c>
      <c r="N22" s="98">
        <f t="shared" si="5"/>
        <v>0</v>
      </c>
    </row>
    <row r="23" spans="1:14">
      <c r="A23" s="42">
        <v>21</v>
      </c>
      <c r="B23" s="104" t="s">
        <v>112</v>
      </c>
      <c r="C23" s="98">
        <v>147141</v>
      </c>
      <c r="D23" s="98">
        <v>153145</v>
      </c>
      <c r="E23" s="98">
        <v>153469</v>
      </c>
      <c r="F23" s="98"/>
      <c r="G23" s="97"/>
      <c r="H23" s="98"/>
      <c r="I23" s="100">
        <f t="shared" si="0"/>
        <v>1.0713763132072163E-2</v>
      </c>
      <c r="J23" s="100">
        <f t="shared" si="1"/>
        <v>4.3006368041538387E-2</v>
      </c>
      <c r="K23" s="97">
        <f t="shared" si="2"/>
        <v>6328</v>
      </c>
      <c r="L23" s="101">
        <f t="shared" si="4"/>
        <v>-1.5631098178512673E-2</v>
      </c>
      <c r="M23" s="98">
        <f t="shared" si="3"/>
        <v>324</v>
      </c>
      <c r="N23" s="98">
        <f t="shared" si="5"/>
        <v>0</v>
      </c>
    </row>
    <row r="24" spans="1:14">
      <c r="A24" s="42">
        <v>22</v>
      </c>
      <c r="B24" s="104" t="s">
        <v>113</v>
      </c>
      <c r="C24" s="98">
        <v>61071</v>
      </c>
      <c r="D24" s="98">
        <v>60734</v>
      </c>
      <c r="E24" s="98">
        <v>60974</v>
      </c>
      <c r="F24" s="98"/>
      <c r="G24" s="97"/>
      <c r="H24" s="98"/>
      <c r="I24" s="100">
        <f t="shared" si="0"/>
        <v>4.2566315882358527E-3</v>
      </c>
      <c r="J24" s="100">
        <f t="shared" si="1"/>
        <v>-1.5883152396391086E-3</v>
      </c>
      <c r="K24" s="97">
        <f t="shared" si="2"/>
        <v>-97</v>
      </c>
      <c r="L24" s="101">
        <f t="shared" si="4"/>
        <v>2.3960438105495092E-4</v>
      </c>
      <c r="M24" s="98">
        <f t="shared" si="3"/>
        <v>240</v>
      </c>
      <c r="N24" s="98">
        <f t="shared" si="5"/>
        <v>0</v>
      </c>
    </row>
    <row r="25" spans="1:14">
      <c r="A25" s="42">
        <v>23</v>
      </c>
      <c r="B25" s="104" t="s">
        <v>114</v>
      </c>
      <c r="C25" s="98">
        <v>71139</v>
      </c>
      <c r="D25" s="98">
        <v>69570</v>
      </c>
      <c r="E25" s="98">
        <v>69672</v>
      </c>
      <c r="F25" s="98"/>
      <c r="G25" s="97"/>
      <c r="H25" s="98"/>
      <c r="I25" s="100">
        <f t="shared" si="0"/>
        <v>4.8638441961420991E-3</v>
      </c>
      <c r="J25" s="100">
        <f t="shared" si="1"/>
        <v>-2.062159996626323E-2</v>
      </c>
      <c r="K25" s="97">
        <f t="shared" si="2"/>
        <v>-1467</v>
      </c>
      <c r="L25" s="101">
        <f t="shared" si="4"/>
        <v>3.6237074949238453E-3</v>
      </c>
      <c r="M25" s="98">
        <f t="shared" si="3"/>
        <v>102</v>
      </c>
      <c r="N25" s="98">
        <f t="shared" si="5"/>
        <v>0</v>
      </c>
    </row>
    <row r="26" spans="1:14">
      <c r="A26" s="42">
        <v>24</v>
      </c>
      <c r="B26" s="104" t="s">
        <v>115</v>
      </c>
      <c r="C26" s="98">
        <v>34535</v>
      </c>
      <c r="D26" s="98">
        <v>32185</v>
      </c>
      <c r="E26" s="98">
        <v>33716</v>
      </c>
      <c r="F26" s="98"/>
      <c r="G26" s="97"/>
      <c r="H26" s="98"/>
      <c r="I26" s="100">
        <f t="shared" si="0"/>
        <v>2.3537342248984815E-3</v>
      </c>
      <c r="J26" s="100">
        <f t="shared" si="1"/>
        <v>-2.3715071666425367E-2</v>
      </c>
      <c r="K26" s="97">
        <f t="shared" si="2"/>
        <v>-819</v>
      </c>
      <c r="L26" s="101">
        <f t="shared" si="4"/>
        <v>2.0230514235464411E-3</v>
      </c>
      <c r="M26" s="98">
        <f t="shared" si="3"/>
        <v>1531</v>
      </c>
      <c r="N26" s="98">
        <f t="shared" si="5"/>
        <v>0</v>
      </c>
    </row>
    <row r="27" spans="1:14">
      <c r="A27" s="42">
        <v>25</v>
      </c>
      <c r="B27" s="104" t="s">
        <v>116</v>
      </c>
      <c r="C27" s="98">
        <v>92621</v>
      </c>
      <c r="D27" s="98">
        <v>84477</v>
      </c>
      <c r="E27" s="98">
        <v>86485</v>
      </c>
      <c r="F27" s="98"/>
      <c r="G27" s="97"/>
      <c r="H27" s="98"/>
      <c r="I27" s="100">
        <f t="shared" si="0"/>
        <v>6.0375698315442271E-3</v>
      </c>
      <c r="J27" s="100">
        <f t="shared" si="1"/>
        <v>-6.6248474967879861E-2</v>
      </c>
      <c r="K27" s="97">
        <f t="shared" si="2"/>
        <v>-6136</v>
      </c>
      <c r="L27" s="101">
        <f t="shared" si="4"/>
        <v>1.515682971291937E-2</v>
      </c>
      <c r="M27" s="98">
        <f t="shared" si="3"/>
        <v>2008</v>
      </c>
      <c r="N27" s="98">
        <f t="shared" si="5"/>
        <v>0</v>
      </c>
    </row>
    <row r="28" spans="1:14">
      <c r="A28" s="42">
        <v>26</v>
      </c>
      <c r="B28" s="104" t="s">
        <v>117</v>
      </c>
      <c r="C28" s="98">
        <v>174574</v>
      </c>
      <c r="D28" s="98">
        <v>166927</v>
      </c>
      <c r="E28" s="98">
        <v>167823</v>
      </c>
      <c r="F28" s="98"/>
      <c r="G28" s="97"/>
      <c r="H28" s="98"/>
      <c r="I28" s="100">
        <f t="shared" si="0"/>
        <v>1.1715824499499877E-2</v>
      </c>
      <c r="J28" s="100">
        <f t="shared" si="1"/>
        <v>-3.8671279801115857E-2</v>
      </c>
      <c r="K28" s="97">
        <f t="shared" si="2"/>
        <v>-6751</v>
      </c>
      <c r="L28" s="101">
        <f t="shared" si="4"/>
        <v>1.6675970891772925E-2</v>
      </c>
      <c r="M28" s="98">
        <f t="shared" si="3"/>
        <v>896</v>
      </c>
      <c r="N28" s="98">
        <f t="shared" si="5"/>
        <v>0</v>
      </c>
    </row>
    <row r="29" spans="1:14">
      <c r="A29" s="42">
        <v>27</v>
      </c>
      <c r="B29" s="104" t="s">
        <v>118</v>
      </c>
      <c r="C29" s="98">
        <v>295502</v>
      </c>
      <c r="D29" s="98">
        <v>294445</v>
      </c>
      <c r="E29" s="98">
        <v>292398</v>
      </c>
      <c r="F29" s="98"/>
      <c r="G29" s="97"/>
      <c r="H29" s="98"/>
      <c r="I29" s="100">
        <f t="shared" si="0"/>
        <v>2.0412480124921882E-2</v>
      </c>
      <c r="J29" s="100">
        <f t="shared" si="1"/>
        <v>-1.0504159024304405E-2</v>
      </c>
      <c r="K29" s="97">
        <f t="shared" si="2"/>
        <v>-3104</v>
      </c>
      <c r="L29" s="101">
        <f t="shared" si="4"/>
        <v>7.6673401937584294E-3</v>
      </c>
      <c r="M29" s="98">
        <f t="shared" si="3"/>
        <v>-2047</v>
      </c>
      <c r="N29" s="98">
        <f t="shared" si="5"/>
        <v>0</v>
      </c>
    </row>
    <row r="30" spans="1:14">
      <c r="A30" s="42">
        <v>28</v>
      </c>
      <c r="B30" s="104" t="s">
        <v>119</v>
      </c>
      <c r="C30" s="98">
        <v>55629</v>
      </c>
      <c r="D30" s="98">
        <v>53120</v>
      </c>
      <c r="E30" s="98">
        <v>53830</v>
      </c>
      <c r="F30" s="98"/>
      <c r="G30" s="97"/>
      <c r="H30" s="98"/>
      <c r="I30" s="100">
        <f t="shared" si="0"/>
        <v>3.7579046543565445E-3</v>
      </c>
      <c r="J30" s="100">
        <f t="shared" si="1"/>
        <v>-3.2339247514785452E-2</v>
      </c>
      <c r="K30" s="97">
        <f t="shared" si="2"/>
        <v>-1799</v>
      </c>
      <c r="L30" s="101">
        <f t="shared" si="4"/>
        <v>4.4437967166789348E-3</v>
      </c>
      <c r="M30" s="98">
        <f t="shared" si="3"/>
        <v>710</v>
      </c>
      <c r="N30" s="98">
        <f t="shared" si="5"/>
        <v>0</v>
      </c>
    </row>
    <row r="31" spans="1:14">
      <c r="A31" s="42">
        <v>29</v>
      </c>
      <c r="B31" s="104" t="s">
        <v>120</v>
      </c>
      <c r="C31" s="98">
        <v>17030</v>
      </c>
      <c r="D31" s="98">
        <v>15934</v>
      </c>
      <c r="E31" s="98">
        <v>16330</v>
      </c>
      <c r="F31" s="98"/>
      <c r="G31" s="97"/>
      <c r="H31" s="98"/>
      <c r="I31" s="100">
        <f t="shared" si="0"/>
        <v>1.1400071150964588E-3</v>
      </c>
      <c r="J31" s="100">
        <f t="shared" si="1"/>
        <v>-4.1103934233705224E-2</v>
      </c>
      <c r="K31" s="97">
        <f t="shared" si="2"/>
        <v>-700</v>
      </c>
      <c r="L31" s="101">
        <f t="shared" si="4"/>
        <v>1.7291037808089241E-3</v>
      </c>
      <c r="M31" s="98">
        <f t="shared" si="3"/>
        <v>396</v>
      </c>
      <c r="N31" s="98">
        <f t="shared" si="5"/>
        <v>0</v>
      </c>
    </row>
    <row r="32" spans="1:14">
      <c r="A32" s="42">
        <v>30</v>
      </c>
      <c r="B32" s="104" t="s">
        <v>121</v>
      </c>
      <c r="C32" s="98">
        <v>25257</v>
      </c>
      <c r="D32" s="98">
        <v>23398</v>
      </c>
      <c r="E32" s="98">
        <v>27130</v>
      </c>
      <c r="F32" s="98"/>
      <c r="G32" s="97"/>
      <c r="H32" s="98"/>
      <c r="I32" s="100">
        <f t="shared" si="0"/>
        <v>1.8939616064033635E-3</v>
      </c>
      <c r="J32" s="100">
        <f t="shared" si="1"/>
        <v>7.4157659262778633E-2</v>
      </c>
      <c r="K32" s="97">
        <f t="shared" si="2"/>
        <v>1873</v>
      </c>
      <c r="L32" s="101">
        <f t="shared" si="4"/>
        <v>-4.626587687793021E-3</v>
      </c>
      <c r="M32" s="98">
        <f t="shared" si="3"/>
        <v>3732</v>
      </c>
      <c r="N32" s="98">
        <f t="shared" si="5"/>
        <v>0</v>
      </c>
    </row>
    <row r="33" spans="1:14">
      <c r="A33" s="42">
        <v>31</v>
      </c>
      <c r="B33" s="104" t="s">
        <v>122</v>
      </c>
      <c r="C33" s="98">
        <v>166165</v>
      </c>
      <c r="D33" s="98">
        <v>167976</v>
      </c>
      <c r="E33" s="98">
        <v>167479</v>
      </c>
      <c r="F33" s="98"/>
      <c r="G33" s="97"/>
      <c r="H33" s="98"/>
      <c r="I33" s="100">
        <f t="shared" si="0"/>
        <v>1.1691809652739731E-2</v>
      </c>
      <c r="J33" s="100">
        <f t="shared" si="1"/>
        <v>7.9078024854812995E-3</v>
      </c>
      <c r="K33" s="97">
        <f t="shared" si="2"/>
        <v>1314</v>
      </c>
      <c r="L33" s="101">
        <f t="shared" si="4"/>
        <v>-3.2457748114041803E-3</v>
      </c>
      <c r="M33" s="98">
        <f t="shared" si="3"/>
        <v>-497</v>
      </c>
      <c r="N33" s="98">
        <f t="shared" si="5"/>
        <v>0</v>
      </c>
    </row>
    <row r="34" spans="1:14">
      <c r="A34" s="42">
        <v>32</v>
      </c>
      <c r="B34" s="104" t="s">
        <v>123</v>
      </c>
      <c r="C34" s="98">
        <v>60546</v>
      </c>
      <c r="D34" s="98">
        <v>58568</v>
      </c>
      <c r="E34" s="98">
        <v>59054</v>
      </c>
      <c r="F34" s="98"/>
      <c r="G34" s="97"/>
      <c r="H34" s="98"/>
      <c r="I34" s="100">
        <f t="shared" si="0"/>
        <v>4.1225952342257366E-3</v>
      </c>
      <c r="J34" s="100">
        <f t="shared" si="1"/>
        <v>-2.4642420638853104E-2</v>
      </c>
      <c r="K34" s="97">
        <f t="shared" si="2"/>
        <v>-1492</v>
      </c>
      <c r="L34" s="101">
        <f t="shared" si="4"/>
        <v>3.6854612013813067E-3</v>
      </c>
      <c r="M34" s="98">
        <f t="shared" si="3"/>
        <v>486</v>
      </c>
      <c r="N34" s="98">
        <f t="shared" si="5"/>
        <v>0</v>
      </c>
    </row>
    <row r="35" spans="1:14">
      <c r="A35" s="42">
        <v>33</v>
      </c>
      <c r="B35" s="104" t="s">
        <v>124</v>
      </c>
      <c r="C35" s="98">
        <v>252230</v>
      </c>
      <c r="D35" s="98">
        <v>238907</v>
      </c>
      <c r="E35" s="98">
        <v>240997</v>
      </c>
      <c r="F35" s="98"/>
      <c r="G35" s="97"/>
      <c r="H35" s="98"/>
      <c r="I35" s="100">
        <f t="shared" si="0"/>
        <v>1.6824145420508346E-2</v>
      </c>
      <c r="J35" s="100">
        <f t="shared" si="1"/>
        <v>-4.4534750029734768E-2</v>
      </c>
      <c r="K35" s="97">
        <f t="shared" si="2"/>
        <v>-11233</v>
      </c>
      <c r="L35" s="101">
        <f t="shared" si="4"/>
        <v>2.7747175385466637E-2</v>
      </c>
      <c r="M35" s="98">
        <f t="shared" si="3"/>
        <v>2090</v>
      </c>
      <c r="N35" s="98">
        <f t="shared" si="5"/>
        <v>0</v>
      </c>
    </row>
    <row r="36" spans="1:14">
      <c r="A36" s="42">
        <v>34</v>
      </c>
      <c r="B36" s="104" t="s">
        <v>125</v>
      </c>
      <c r="C36" s="98">
        <v>4115039</v>
      </c>
      <c r="D36" s="98">
        <v>3994414</v>
      </c>
      <c r="E36" s="98">
        <v>3985810</v>
      </c>
      <c r="F36" s="98"/>
      <c r="G36" s="97"/>
      <c r="H36" s="98"/>
      <c r="I36" s="100">
        <f t="shared" si="0"/>
        <v>0.27825179175888648</v>
      </c>
      <c r="J36" s="100">
        <f t="shared" si="1"/>
        <v>-3.1404076607779413E-2</v>
      </c>
      <c r="K36" s="97">
        <f t="shared" si="2"/>
        <v>-129229</v>
      </c>
      <c r="L36" s="101">
        <f t="shared" si="4"/>
        <v>0.31921478927165209</v>
      </c>
      <c r="M36" s="98">
        <f t="shared" si="3"/>
        <v>-8604</v>
      </c>
      <c r="N36" s="98">
        <f t="shared" si="5"/>
        <v>0</v>
      </c>
    </row>
    <row r="37" spans="1:14">
      <c r="A37" s="42">
        <v>35</v>
      </c>
      <c r="B37" s="104" t="s">
        <v>126</v>
      </c>
      <c r="C37" s="98">
        <v>940372</v>
      </c>
      <c r="D37" s="98">
        <v>878977</v>
      </c>
      <c r="E37" s="98">
        <v>886168</v>
      </c>
      <c r="F37" s="98"/>
      <c r="G37" s="97"/>
      <c r="H37" s="98"/>
      <c r="I37" s="100">
        <f t="shared" si="0"/>
        <v>6.1863920708560845E-2</v>
      </c>
      <c r="J37" s="100">
        <f t="shared" si="1"/>
        <v>-5.7641018660700233E-2</v>
      </c>
      <c r="K37" s="97">
        <f t="shared" si="2"/>
        <v>-54204</v>
      </c>
      <c r="L37" s="101">
        <f t="shared" si="4"/>
        <v>0.13389191619280988</v>
      </c>
      <c r="M37" s="98">
        <f t="shared" si="3"/>
        <v>7191</v>
      </c>
      <c r="N37" s="98">
        <f t="shared" si="5"/>
        <v>0</v>
      </c>
    </row>
    <row r="38" spans="1:14">
      <c r="A38" s="42">
        <v>36</v>
      </c>
      <c r="B38" s="104" t="s">
        <v>127</v>
      </c>
      <c r="C38" s="98">
        <v>27632</v>
      </c>
      <c r="D38" s="98">
        <v>25920</v>
      </c>
      <c r="E38" s="98">
        <v>26692</v>
      </c>
      <c r="F38" s="98"/>
      <c r="G38" s="97"/>
      <c r="H38" s="98"/>
      <c r="I38" s="100">
        <f t="shared" si="0"/>
        <v>1.8633845631448056E-3</v>
      </c>
      <c r="J38" s="100">
        <f t="shared" si="1"/>
        <v>-3.4018529241459178E-2</v>
      </c>
      <c r="K38" s="97">
        <f t="shared" si="2"/>
        <v>-940</v>
      </c>
      <c r="L38" s="101">
        <f t="shared" si="4"/>
        <v>2.3219393628005551E-3</v>
      </c>
      <c r="M38" s="98">
        <f t="shared" si="3"/>
        <v>772</v>
      </c>
      <c r="N38" s="98">
        <f t="shared" si="5"/>
        <v>0</v>
      </c>
    </row>
    <row r="39" spans="1:14">
      <c r="A39" s="42">
        <v>37</v>
      </c>
      <c r="B39" s="104" t="s">
        <v>128</v>
      </c>
      <c r="C39" s="98">
        <v>52151</v>
      </c>
      <c r="D39" s="98">
        <v>48219</v>
      </c>
      <c r="E39" s="98">
        <v>49052</v>
      </c>
      <c r="F39" s="98"/>
      <c r="G39" s="97"/>
      <c r="H39" s="98"/>
      <c r="I39" s="100">
        <f t="shared" si="0"/>
        <v>3.4243496025542861E-3</v>
      </c>
      <c r="J39" s="100">
        <f t="shared" si="1"/>
        <v>-5.9423596862955647E-2</v>
      </c>
      <c r="K39" s="97">
        <f t="shared" si="2"/>
        <v>-3099</v>
      </c>
      <c r="L39" s="101">
        <f t="shared" si="4"/>
        <v>7.6549894524669372E-3</v>
      </c>
      <c r="M39" s="98">
        <f t="shared" si="3"/>
        <v>833</v>
      </c>
      <c r="N39" s="98">
        <f t="shared" si="5"/>
        <v>0</v>
      </c>
    </row>
    <row r="40" spans="1:14">
      <c r="A40" s="42">
        <v>38</v>
      </c>
      <c r="B40" s="104" t="s">
        <v>129</v>
      </c>
      <c r="C40" s="98">
        <v>222353</v>
      </c>
      <c r="D40" s="98">
        <v>213565</v>
      </c>
      <c r="E40" s="98">
        <v>215339</v>
      </c>
      <c r="F40" s="98"/>
      <c r="G40" s="97"/>
      <c r="H40" s="98"/>
      <c r="I40" s="100">
        <f t="shared" si="0"/>
        <v>1.5032945018846069E-2</v>
      </c>
      <c r="J40" s="100">
        <f t="shared" si="1"/>
        <v>-3.1544436099355526E-2</v>
      </c>
      <c r="K40" s="97">
        <f t="shared" si="2"/>
        <v>-7014</v>
      </c>
      <c r="L40" s="101">
        <f t="shared" si="4"/>
        <v>1.7325619883705418E-2</v>
      </c>
      <c r="M40" s="98">
        <f t="shared" si="3"/>
        <v>1774</v>
      </c>
      <c r="N40" s="98">
        <f t="shared" si="5"/>
        <v>0</v>
      </c>
    </row>
    <row r="41" spans="1:14">
      <c r="A41" s="42">
        <v>39</v>
      </c>
      <c r="B41" s="104" t="s">
        <v>130</v>
      </c>
      <c r="C41" s="98">
        <v>69652</v>
      </c>
      <c r="D41" s="98">
        <v>67157</v>
      </c>
      <c r="E41" s="98">
        <v>66985</v>
      </c>
      <c r="F41" s="98"/>
      <c r="G41" s="97"/>
      <c r="H41" s="98"/>
      <c r="I41" s="100">
        <f t="shared" si="0"/>
        <v>4.6762631111289827E-3</v>
      </c>
      <c r="J41" s="100">
        <f t="shared" si="1"/>
        <v>-3.8290357778671111E-2</v>
      </c>
      <c r="K41" s="97">
        <f t="shared" si="2"/>
        <v>-2667</v>
      </c>
      <c r="L41" s="101">
        <f t="shared" si="4"/>
        <v>6.5878854048820011E-3</v>
      </c>
      <c r="M41" s="98">
        <f t="shared" si="3"/>
        <v>-172</v>
      </c>
      <c r="N41" s="98">
        <f t="shared" si="5"/>
        <v>0</v>
      </c>
    </row>
    <row r="42" spans="1:14">
      <c r="A42" s="42">
        <v>40</v>
      </c>
      <c r="B42" s="104" t="s">
        <v>131</v>
      </c>
      <c r="C42" s="98">
        <v>27479</v>
      </c>
      <c r="D42" s="98">
        <v>26139</v>
      </c>
      <c r="E42" s="98">
        <v>25926</v>
      </c>
      <c r="F42" s="98"/>
      <c r="G42" s="97"/>
      <c r="H42" s="98"/>
      <c r="I42" s="100">
        <f t="shared" si="0"/>
        <v>1.809909642742853E-3</v>
      </c>
      <c r="J42" s="100">
        <f t="shared" si="1"/>
        <v>-5.6515884857527565E-2</v>
      </c>
      <c r="K42" s="97">
        <f t="shared" si="2"/>
        <v>-1553</v>
      </c>
      <c r="L42" s="101">
        <f t="shared" si="4"/>
        <v>3.8361402451375132E-3</v>
      </c>
      <c r="M42" s="98">
        <f t="shared" si="3"/>
        <v>-213</v>
      </c>
      <c r="N42" s="98">
        <f t="shared" si="5"/>
        <v>0</v>
      </c>
    </row>
    <row r="43" spans="1:14">
      <c r="A43" s="42">
        <v>41</v>
      </c>
      <c r="B43" s="104" t="s">
        <v>132</v>
      </c>
      <c r="C43" s="98">
        <v>509078</v>
      </c>
      <c r="D43" s="98">
        <v>492884</v>
      </c>
      <c r="E43" s="98">
        <v>492940</v>
      </c>
      <c r="F43" s="98"/>
      <c r="G43" s="97"/>
      <c r="H43" s="98"/>
      <c r="I43" s="100">
        <f t="shared" si="0"/>
        <v>3.4412437680076444E-2</v>
      </c>
      <c r="J43" s="100">
        <f t="shared" si="1"/>
        <v>-3.1700446689898208E-2</v>
      </c>
      <c r="K43" s="97">
        <f t="shared" si="2"/>
        <v>-16138</v>
      </c>
      <c r="L43" s="101">
        <f t="shared" si="4"/>
        <v>3.98632525924206E-2</v>
      </c>
      <c r="M43" s="98">
        <f t="shared" si="3"/>
        <v>56</v>
      </c>
      <c r="N43" s="98">
        <f t="shared" si="5"/>
        <v>0</v>
      </c>
    </row>
    <row r="44" spans="1:14">
      <c r="A44" s="42">
        <v>42</v>
      </c>
      <c r="B44" s="104" t="s">
        <v>133</v>
      </c>
      <c r="C44" s="98">
        <v>315643</v>
      </c>
      <c r="D44" s="98">
        <v>297446</v>
      </c>
      <c r="E44" s="98">
        <v>296916</v>
      </c>
      <c r="F44" s="98"/>
      <c r="G44" s="97"/>
      <c r="H44" s="98"/>
      <c r="I44" s="100">
        <f t="shared" si="0"/>
        <v>2.0727884420451936E-2</v>
      </c>
      <c r="J44" s="100">
        <f t="shared" si="1"/>
        <v>-5.9329685752574905E-2</v>
      </c>
      <c r="K44" s="97">
        <f t="shared" si="2"/>
        <v>-18727</v>
      </c>
      <c r="L44" s="101">
        <f t="shared" si="4"/>
        <v>4.6258466433155315E-2</v>
      </c>
      <c r="M44" s="98">
        <f t="shared" si="3"/>
        <v>-530</v>
      </c>
      <c r="N44" s="98">
        <f t="shared" si="5"/>
        <v>0</v>
      </c>
    </row>
    <row r="45" spans="1:14">
      <c r="A45" s="42">
        <v>43</v>
      </c>
      <c r="B45" s="104" t="s">
        <v>134</v>
      </c>
      <c r="C45" s="98">
        <v>87571</v>
      </c>
      <c r="D45" s="98">
        <v>81355</v>
      </c>
      <c r="E45" s="98">
        <v>81577</v>
      </c>
      <c r="F45" s="98"/>
      <c r="G45" s="97"/>
      <c r="H45" s="98"/>
      <c r="I45" s="100">
        <f t="shared" si="0"/>
        <v>5.694939401605867E-3</v>
      </c>
      <c r="J45" s="100">
        <f t="shared" si="1"/>
        <v>-6.8447317034177987E-2</v>
      </c>
      <c r="K45" s="97">
        <f t="shared" si="2"/>
        <v>-5994</v>
      </c>
      <c r="L45" s="101">
        <f t="shared" si="4"/>
        <v>1.4806068660240987E-2</v>
      </c>
      <c r="M45" s="98">
        <f t="shared" si="3"/>
        <v>222</v>
      </c>
      <c r="N45" s="98">
        <f t="shared" si="5"/>
        <v>0</v>
      </c>
    </row>
    <row r="46" spans="1:14">
      <c r="A46" s="42">
        <v>44</v>
      </c>
      <c r="B46" s="104" t="s">
        <v>135</v>
      </c>
      <c r="C46" s="98">
        <v>102192</v>
      </c>
      <c r="D46" s="98">
        <v>99248</v>
      </c>
      <c r="E46" s="98">
        <v>98437</v>
      </c>
      <c r="F46" s="98"/>
      <c r="G46" s="97"/>
      <c r="H46" s="98"/>
      <c r="I46" s="100">
        <f t="shared" si="0"/>
        <v>6.8719461352572016E-3</v>
      </c>
      <c r="J46" s="100">
        <f t="shared" si="1"/>
        <v>-3.6744559260998906E-2</v>
      </c>
      <c r="K46" s="97">
        <f t="shared" si="2"/>
        <v>-3755</v>
      </c>
      <c r="L46" s="101">
        <f t="shared" si="4"/>
        <v>9.2754067099107291E-3</v>
      </c>
      <c r="M46" s="98">
        <f t="shared" si="3"/>
        <v>-811</v>
      </c>
      <c r="N46" s="98">
        <f t="shared" si="5"/>
        <v>0</v>
      </c>
    </row>
    <row r="47" spans="1:14">
      <c r="A47" s="42">
        <v>45</v>
      </c>
      <c r="B47" s="104" t="s">
        <v>136</v>
      </c>
      <c r="C47" s="98">
        <v>254432</v>
      </c>
      <c r="D47" s="98">
        <v>235897</v>
      </c>
      <c r="E47" s="98">
        <v>236644</v>
      </c>
      <c r="F47" s="98"/>
      <c r="G47" s="97"/>
      <c r="H47" s="98"/>
      <c r="I47" s="100">
        <f t="shared" si="0"/>
        <v>1.6520259874151032E-2</v>
      </c>
      <c r="J47" s="100">
        <f t="shared" si="1"/>
        <v>-6.9912589611369633E-2</v>
      </c>
      <c r="K47" s="97">
        <f t="shared" si="2"/>
        <v>-17788</v>
      </c>
      <c r="L47" s="101">
        <f t="shared" si="4"/>
        <v>4.3938997218613059E-2</v>
      </c>
      <c r="M47" s="98">
        <f t="shared" si="3"/>
        <v>747</v>
      </c>
      <c r="N47" s="98">
        <f t="shared" si="5"/>
        <v>0</v>
      </c>
    </row>
    <row r="48" spans="1:14">
      <c r="A48" s="42">
        <v>46</v>
      </c>
      <c r="B48" s="104" t="s">
        <v>137</v>
      </c>
      <c r="C48" s="98">
        <v>147043</v>
      </c>
      <c r="D48" s="98">
        <v>143218</v>
      </c>
      <c r="E48" s="98">
        <v>142025</v>
      </c>
      <c r="F48" s="98"/>
      <c r="G48" s="97"/>
      <c r="H48" s="98"/>
      <c r="I48" s="100">
        <f t="shared" si="0"/>
        <v>9.9148506136910314E-3</v>
      </c>
      <c r="J48" s="100">
        <f t="shared" si="1"/>
        <v>-3.4126071965343473E-2</v>
      </c>
      <c r="K48" s="97">
        <f t="shared" si="2"/>
        <v>-5018</v>
      </c>
      <c r="L48" s="101">
        <f t="shared" si="4"/>
        <v>1.2395203960141687E-2</v>
      </c>
      <c r="M48" s="98">
        <f t="shared" si="3"/>
        <v>-1193</v>
      </c>
      <c r="N48" s="98">
        <f t="shared" si="5"/>
        <v>0</v>
      </c>
    </row>
    <row r="49" spans="1:14">
      <c r="A49" s="42">
        <v>47</v>
      </c>
      <c r="B49" s="104" t="s">
        <v>138</v>
      </c>
      <c r="C49" s="98">
        <v>75012</v>
      </c>
      <c r="D49" s="98">
        <v>79535</v>
      </c>
      <c r="E49" s="98">
        <v>79543</v>
      </c>
      <c r="F49" s="98"/>
      <c r="G49" s="97"/>
      <c r="H49" s="98"/>
      <c r="I49" s="100">
        <f t="shared" si="0"/>
        <v>5.5529446390764001E-3</v>
      </c>
      <c r="J49" s="100">
        <f t="shared" si="1"/>
        <v>6.0403668746333919E-2</v>
      </c>
      <c r="K49" s="97">
        <f t="shared" si="2"/>
        <v>4531</v>
      </c>
      <c r="L49" s="101">
        <f t="shared" si="4"/>
        <v>-1.1192241758350336E-2</v>
      </c>
      <c r="M49" s="98">
        <f t="shared" si="3"/>
        <v>8</v>
      </c>
      <c r="N49" s="98">
        <f t="shared" si="5"/>
        <v>0</v>
      </c>
    </row>
    <row r="50" spans="1:14">
      <c r="A50" s="42">
        <v>48</v>
      </c>
      <c r="B50" s="104" t="s">
        <v>139</v>
      </c>
      <c r="C50" s="98">
        <v>235641</v>
      </c>
      <c r="D50" s="98">
        <v>215564</v>
      </c>
      <c r="E50" s="98">
        <v>240006</v>
      </c>
      <c r="F50" s="98"/>
      <c r="G50" s="97"/>
      <c r="H50" s="98"/>
      <c r="I50" s="100">
        <f t="shared" si="0"/>
        <v>1.6754963114870829E-2</v>
      </c>
      <c r="J50" s="100">
        <f t="shared" si="1"/>
        <v>1.8523941079863011E-2</v>
      </c>
      <c r="K50" s="97">
        <f t="shared" si="2"/>
        <v>4365</v>
      </c>
      <c r="L50" s="101">
        <f t="shared" si="4"/>
        <v>-1.0782197147472791E-2</v>
      </c>
      <c r="M50" s="98">
        <f t="shared" si="3"/>
        <v>24442</v>
      </c>
      <c r="N50" s="98">
        <f t="shared" si="5"/>
        <v>0</v>
      </c>
    </row>
    <row r="51" spans="1:14">
      <c r="A51" s="42">
        <v>49</v>
      </c>
      <c r="B51" s="104" t="s">
        <v>140</v>
      </c>
      <c r="C51" s="98">
        <v>26476</v>
      </c>
      <c r="D51" s="98">
        <v>28375</v>
      </c>
      <c r="E51" s="98">
        <v>29756</v>
      </c>
      <c r="F51" s="98"/>
      <c r="G51" s="97"/>
      <c r="H51" s="98"/>
      <c r="I51" s="100">
        <f t="shared" si="0"/>
        <v>2.0772842447526162E-3</v>
      </c>
      <c r="J51" s="100">
        <f t="shared" si="1"/>
        <v>0.12388578335095936</v>
      </c>
      <c r="K51" s="97">
        <f t="shared" si="2"/>
        <v>3280</v>
      </c>
      <c r="L51" s="101">
        <f t="shared" si="4"/>
        <v>-8.1020862872189583E-3</v>
      </c>
      <c r="M51" s="98">
        <f t="shared" si="3"/>
        <v>1381</v>
      </c>
      <c r="N51" s="98">
        <f t="shared" si="5"/>
        <v>0</v>
      </c>
    </row>
    <row r="52" spans="1:14">
      <c r="A52" s="42">
        <v>50</v>
      </c>
      <c r="B52" s="104" t="s">
        <v>141</v>
      </c>
      <c r="C52" s="98">
        <v>39158</v>
      </c>
      <c r="D52" s="98">
        <v>40817</v>
      </c>
      <c r="E52" s="98">
        <v>41492</v>
      </c>
      <c r="F52" s="98"/>
      <c r="G52" s="97"/>
      <c r="H52" s="98"/>
      <c r="I52" s="100">
        <f t="shared" si="0"/>
        <v>2.8965814586394529E-3</v>
      </c>
      <c r="J52" s="100">
        <f t="shared" si="1"/>
        <v>5.9604678482047091E-2</v>
      </c>
      <c r="K52" s="97">
        <f t="shared" si="2"/>
        <v>2334</v>
      </c>
      <c r="L52" s="101">
        <f t="shared" si="4"/>
        <v>-5.7653260348686126E-3</v>
      </c>
      <c r="M52" s="98">
        <f t="shared" si="3"/>
        <v>675</v>
      </c>
      <c r="N52" s="98">
        <f t="shared" si="5"/>
        <v>0</v>
      </c>
    </row>
    <row r="53" spans="1:14">
      <c r="A53" s="42">
        <v>51</v>
      </c>
      <c r="B53" s="104" t="s">
        <v>142</v>
      </c>
      <c r="C53" s="98">
        <v>38556</v>
      </c>
      <c r="D53" s="98">
        <v>37646</v>
      </c>
      <c r="E53" s="98">
        <v>37964</v>
      </c>
      <c r="F53" s="98"/>
      <c r="G53" s="97"/>
      <c r="H53" s="98"/>
      <c r="I53" s="100">
        <f t="shared" si="0"/>
        <v>2.6502896581458639E-3</v>
      </c>
      <c r="J53" s="100">
        <f t="shared" si="1"/>
        <v>-1.5354289864093786E-2</v>
      </c>
      <c r="K53" s="97">
        <f t="shared" si="2"/>
        <v>-592</v>
      </c>
      <c r="L53" s="101">
        <f t="shared" si="4"/>
        <v>1.4623277689126901E-3</v>
      </c>
      <c r="M53" s="98">
        <f t="shared" si="3"/>
        <v>318</v>
      </c>
      <c r="N53" s="98">
        <f t="shared" si="5"/>
        <v>0</v>
      </c>
    </row>
    <row r="54" spans="1:14">
      <c r="A54" s="42">
        <v>52</v>
      </c>
      <c r="B54" s="104" t="s">
        <v>143</v>
      </c>
      <c r="C54" s="98">
        <v>88130</v>
      </c>
      <c r="D54" s="98">
        <v>85030</v>
      </c>
      <c r="E54" s="98">
        <v>84923</v>
      </c>
      <c r="F54" s="98"/>
      <c r="G54" s="97"/>
      <c r="H54" s="98"/>
      <c r="I54" s="100">
        <f t="shared" si="0"/>
        <v>5.9285256727089142E-3</v>
      </c>
      <c r="J54" s="100">
        <f t="shared" si="1"/>
        <v>-3.6389424713491436E-2</v>
      </c>
      <c r="K54" s="97">
        <f t="shared" si="2"/>
        <v>-3207</v>
      </c>
      <c r="L54" s="101">
        <f t="shared" si="4"/>
        <v>7.9217654643631719E-3</v>
      </c>
      <c r="M54" s="98">
        <f t="shared" si="3"/>
        <v>-107</v>
      </c>
      <c r="N54" s="98">
        <f t="shared" si="5"/>
        <v>0</v>
      </c>
    </row>
    <row r="55" spans="1:14">
      <c r="A55" s="42">
        <v>53</v>
      </c>
      <c r="B55" s="104" t="s">
        <v>144</v>
      </c>
      <c r="C55" s="98">
        <v>55343</v>
      </c>
      <c r="D55" s="98">
        <v>50451</v>
      </c>
      <c r="E55" s="98">
        <v>56118</v>
      </c>
      <c r="F55" s="98"/>
      <c r="G55" s="97"/>
      <c r="H55" s="98"/>
      <c r="I55" s="100">
        <f t="shared" si="0"/>
        <v>3.9176313095519331E-3</v>
      </c>
      <c r="J55" s="100">
        <f t="shared" si="1"/>
        <v>1.4003577688235187E-2</v>
      </c>
      <c r="K55" s="97">
        <f t="shared" si="2"/>
        <v>775</v>
      </c>
      <c r="L55" s="101">
        <f t="shared" si="4"/>
        <v>-1.9143649001813088E-3</v>
      </c>
      <c r="M55" s="98">
        <f t="shared" si="3"/>
        <v>5667</v>
      </c>
      <c r="N55" s="98">
        <f t="shared" si="5"/>
        <v>0</v>
      </c>
    </row>
    <row r="56" spans="1:14">
      <c r="A56" s="42">
        <v>54</v>
      </c>
      <c r="B56" s="104" t="s">
        <v>145</v>
      </c>
      <c r="C56" s="98">
        <v>184584</v>
      </c>
      <c r="D56" s="98">
        <v>175122</v>
      </c>
      <c r="E56" s="98">
        <v>174443</v>
      </c>
      <c r="F56" s="98"/>
      <c r="G56" s="97"/>
      <c r="H56" s="98"/>
      <c r="I56" s="100">
        <f t="shared" si="0"/>
        <v>1.2177970678430591E-2</v>
      </c>
      <c r="J56" s="100">
        <f t="shared" si="1"/>
        <v>-5.4939756425258959E-2</v>
      </c>
      <c r="K56" s="97">
        <f t="shared" si="2"/>
        <v>-10141</v>
      </c>
      <c r="L56" s="101">
        <f t="shared" si="4"/>
        <v>2.5049773487404715E-2</v>
      </c>
      <c r="M56" s="98">
        <f t="shared" si="3"/>
        <v>-679</v>
      </c>
      <c r="N56" s="98">
        <f t="shared" si="5"/>
        <v>0</v>
      </c>
    </row>
    <row r="57" spans="1:14">
      <c r="A57" s="42">
        <v>55</v>
      </c>
      <c r="B57" s="104" t="s">
        <v>146</v>
      </c>
      <c r="C57" s="98">
        <v>171511</v>
      </c>
      <c r="D57" s="98">
        <v>163143</v>
      </c>
      <c r="E57" s="98">
        <v>164363</v>
      </c>
      <c r="F57" s="98"/>
      <c r="G57" s="97"/>
      <c r="H57" s="98"/>
      <c r="I57" s="100">
        <f t="shared" si="0"/>
        <v>1.1474279819877479E-2</v>
      </c>
      <c r="J57" s="100">
        <f t="shared" si="1"/>
        <v>-4.1676627155109586E-2</v>
      </c>
      <c r="K57" s="97">
        <f t="shared" si="2"/>
        <v>-7148</v>
      </c>
      <c r="L57" s="101">
        <f t="shared" si="4"/>
        <v>1.7656619750317414E-2</v>
      </c>
      <c r="M57" s="98">
        <f t="shared" si="3"/>
        <v>1220</v>
      </c>
      <c r="N57" s="98">
        <f t="shared" si="5"/>
        <v>0</v>
      </c>
    </row>
    <row r="58" spans="1:14">
      <c r="A58" s="42">
        <v>56</v>
      </c>
      <c r="B58" s="104" t="s">
        <v>147</v>
      </c>
      <c r="C58" s="98">
        <v>27146</v>
      </c>
      <c r="D58" s="98">
        <v>30249</v>
      </c>
      <c r="E58" s="98">
        <v>31390</v>
      </c>
      <c r="F58" s="98"/>
      <c r="G58" s="97"/>
      <c r="H58" s="98"/>
      <c r="I58" s="100">
        <f t="shared" si="0"/>
        <v>2.1913547668633094E-3</v>
      </c>
      <c r="J58" s="100">
        <f t="shared" si="1"/>
        <v>0.15633979223458336</v>
      </c>
      <c r="K58" s="97">
        <f t="shared" si="2"/>
        <v>4244</v>
      </c>
      <c r="L58" s="101">
        <f t="shared" si="4"/>
        <v>-1.0483309208218678E-2</v>
      </c>
      <c r="M58" s="98">
        <f t="shared" si="3"/>
        <v>1141</v>
      </c>
      <c r="N58" s="98">
        <f t="shared" si="5"/>
        <v>0</v>
      </c>
    </row>
    <row r="59" spans="1:14">
      <c r="A59" s="42">
        <v>57</v>
      </c>
      <c r="B59" s="104" t="s">
        <v>148</v>
      </c>
      <c r="C59" s="98">
        <v>25161</v>
      </c>
      <c r="D59" s="98">
        <v>24701</v>
      </c>
      <c r="E59" s="98">
        <v>24743</v>
      </c>
      <c r="F59" s="98"/>
      <c r="G59" s="97"/>
      <c r="H59" s="98"/>
      <c r="I59" s="100">
        <f t="shared" si="0"/>
        <v>1.7273237017043281E-3</v>
      </c>
      <c r="J59" s="100">
        <f t="shared" si="1"/>
        <v>-1.6613012201422837E-2</v>
      </c>
      <c r="K59" s="97">
        <f t="shared" si="2"/>
        <v>-418</v>
      </c>
      <c r="L59" s="101">
        <f t="shared" si="4"/>
        <v>1.0325219719687577E-3</v>
      </c>
      <c r="M59" s="98">
        <f t="shared" si="3"/>
        <v>42</v>
      </c>
      <c r="N59" s="98">
        <f t="shared" si="5"/>
        <v>0</v>
      </c>
    </row>
    <row r="60" spans="1:14">
      <c r="A60" s="42">
        <v>58</v>
      </c>
      <c r="B60" s="104" t="s">
        <v>149</v>
      </c>
      <c r="C60" s="98">
        <v>82652</v>
      </c>
      <c r="D60" s="98">
        <v>76501</v>
      </c>
      <c r="E60" s="98">
        <v>76806</v>
      </c>
      <c r="F60" s="98"/>
      <c r="G60" s="97"/>
      <c r="H60" s="98"/>
      <c r="I60" s="100">
        <f t="shared" si="0"/>
        <v>5.361873024010937E-3</v>
      </c>
      <c r="J60" s="100">
        <f t="shared" si="1"/>
        <v>-7.0730290858055461E-2</v>
      </c>
      <c r="K60" s="97">
        <f t="shared" si="2"/>
        <v>-5846</v>
      </c>
      <c r="L60" s="101">
        <f t="shared" si="4"/>
        <v>1.4440486718012815E-2</v>
      </c>
      <c r="M60" s="98">
        <f t="shared" si="3"/>
        <v>305</v>
      </c>
      <c r="N60" s="98">
        <f t="shared" si="5"/>
        <v>0</v>
      </c>
    </row>
    <row r="61" spans="1:14">
      <c r="A61" s="42">
        <v>59</v>
      </c>
      <c r="B61" s="104" t="s">
        <v>150</v>
      </c>
      <c r="C61" s="98">
        <v>276959</v>
      </c>
      <c r="D61" s="98">
        <v>262085</v>
      </c>
      <c r="E61" s="98">
        <v>262679</v>
      </c>
      <c r="F61" s="98"/>
      <c r="G61" s="97"/>
      <c r="H61" s="98"/>
      <c r="I61" s="100">
        <f t="shared" si="0"/>
        <v>1.8337778872408003E-2</v>
      </c>
      <c r="J61" s="100">
        <f t="shared" si="1"/>
        <v>-5.1559978191717905E-2</v>
      </c>
      <c r="K61" s="97">
        <f t="shared" si="2"/>
        <v>-14280</v>
      </c>
      <c r="L61" s="101">
        <f t="shared" si="4"/>
        <v>3.5273717128502052E-2</v>
      </c>
      <c r="M61" s="98">
        <f t="shared" si="3"/>
        <v>594</v>
      </c>
      <c r="N61" s="98">
        <f t="shared" si="5"/>
        <v>0</v>
      </c>
    </row>
    <row r="62" spans="1:14">
      <c r="A62" s="42">
        <v>60</v>
      </c>
      <c r="B62" s="104" t="s">
        <v>151</v>
      </c>
      <c r="C62" s="98">
        <v>59258</v>
      </c>
      <c r="D62" s="98">
        <v>59418</v>
      </c>
      <c r="E62" s="98">
        <v>59144</v>
      </c>
      <c r="F62" s="98"/>
      <c r="G62" s="97"/>
      <c r="H62" s="98"/>
      <c r="I62" s="100">
        <f t="shared" si="0"/>
        <v>4.1288781883199602E-3</v>
      </c>
      <c r="J62" s="100">
        <f t="shared" si="1"/>
        <v>-1.9237908805562118E-3</v>
      </c>
      <c r="K62" s="97">
        <f t="shared" si="2"/>
        <v>-114</v>
      </c>
      <c r="L62" s="101">
        <f t="shared" si="4"/>
        <v>2.8159690144602477E-4</v>
      </c>
      <c r="M62" s="98">
        <f t="shared" si="3"/>
        <v>-274</v>
      </c>
      <c r="N62" s="98">
        <f t="shared" si="5"/>
        <v>0</v>
      </c>
    </row>
    <row r="63" spans="1:14">
      <c r="A63" s="42">
        <v>61</v>
      </c>
      <c r="B63" s="104" t="s">
        <v>152</v>
      </c>
      <c r="C63" s="98">
        <v>121818</v>
      </c>
      <c r="D63" s="98">
        <v>117005</v>
      </c>
      <c r="E63" s="98">
        <v>118636</v>
      </c>
      <c r="F63" s="98"/>
      <c r="G63" s="97"/>
      <c r="H63" s="98"/>
      <c r="I63" s="100">
        <f t="shared" si="0"/>
        <v>8.2820504658042537E-3</v>
      </c>
      <c r="J63" s="100">
        <f t="shared" si="1"/>
        <v>-2.6120934508857475E-2</v>
      </c>
      <c r="K63" s="97">
        <f t="shared" si="2"/>
        <v>-3182</v>
      </c>
      <c r="L63" s="101">
        <f t="shared" si="4"/>
        <v>7.8600117579057088E-3</v>
      </c>
      <c r="M63" s="98">
        <f t="shared" si="3"/>
        <v>1631</v>
      </c>
      <c r="N63" s="98">
        <f t="shared" si="5"/>
        <v>0</v>
      </c>
    </row>
    <row r="64" spans="1:14">
      <c r="A64" s="42">
        <v>62</v>
      </c>
      <c r="B64" s="104" t="s">
        <v>153</v>
      </c>
      <c r="C64" s="98">
        <v>9184</v>
      </c>
      <c r="D64" s="98">
        <v>9260</v>
      </c>
      <c r="E64" s="98">
        <v>9967</v>
      </c>
      <c r="F64" s="98"/>
      <c r="G64" s="97"/>
      <c r="H64" s="98"/>
      <c r="I64" s="100">
        <f t="shared" si="0"/>
        <v>6.9580226063480739E-4</v>
      </c>
      <c r="J64" s="100">
        <f t="shared" si="1"/>
        <v>8.5256968641114983E-2</v>
      </c>
      <c r="K64" s="97">
        <f t="shared" si="2"/>
        <v>783</v>
      </c>
      <c r="L64" s="101">
        <f t="shared" si="4"/>
        <v>-1.9341260862476967E-3</v>
      </c>
      <c r="M64" s="98">
        <f t="shared" si="3"/>
        <v>707</v>
      </c>
      <c r="N64" s="98">
        <f t="shared" si="5"/>
        <v>0</v>
      </c>
    </row>
    <row r="65" spans="1:14">
      <c r="A65" s="42">
        <v>63</v>
      </c>
      <c r="B65" s="104" t="s">
        <v>154</v>
      </c>
      <c r="C65" s="98">
        <v>133817</v>
      </c>
      <c r="D65" s="98">
        <v>139940</v>
      </c>
      <c r="E65" s="98">
        <v>139153</v>
      </c>
      <c r="F65" s="98"/>
      <c r="G65" s="97"/>
      <c r="H65" s="98"/>
      <c r="I65" s="100">
        <f t="shared" si="0"/>
        <v>9.7143545674842329E-3</v>
      </c>
      <c r="J65" s="100">
        <f t="shared" si="1"/>
        <v>3.9875352160039457E-2</v>
      </c>
      <c r="K65" s="97">
        <f t="shared" si="2"/>
        <v>5336</v>
      </c>
      <c r="L65" s="101">
        <f t="shared" si="4"/>
        <v>-1.3180711106280598E-2</v>
      </c>
      <c r="M65" s="98">
        <f t="shared" si="3"/>
        <v>-787</v>
      </c>
      <c r="N65" s="98">
        <f t="shared" si="5"/>
        <v>0</v>
      </c>
    </row>
    <row r="66" spans="1:14">
      <c r="A66" s="42">
        <v>64</v>
      </c>
      <c r="B66" s="104" t="s">
        <v>155</v>
      </c>
      <c r="C66" s="98">
        <v>64227</v>
      </c>
      <c r="D66" s="98">
        <v>61507</v>
      </c>
      <c r="E66" s="98">
        <v>61637</v>
      </c>
      <c r="F66" s="98"/>
      <c r="G66" s="97"/>
      <c r="H66" s="98"/>
      <c r="I66" s="100">
        <f t="shared" si="0"/>
        <v>4.3029160167299711E-3</v>
      </c>
      <c r="J66" s="100">
        <f t="shared" si="1"/>
        <v>-4.0325719712893331E-2</v>
      </c>
      <c r="K66" s="97">
        <f t="shared" si="2"/>
        <v>-2590</v>
      </c>
      <c r="L66" s="101">
        <f t="shared" si="4"/>
        <v>6.3976839889930198E-3</v>
      </c>
      <c r="M66" s="98">
        <f t="shared" si="3"/>
        <v>130</v>
      </c>
      <c r="N66" s="98">
        <f t="shared" si="5"/>
        <v>0</v>
      </c>
    </row>
    <row r="67" spans="1:14">
      <c r="A67" s="42">
        <v>65</v>
      </c>
      <c r="B67" s="104" t="s">
        <v>156</v>
      </c>
      <c r="C67" s="98">
        <v>91491</v>
      </c>
      <c r="D67" s="98">
        <v>92677</v>
      </c>
      <c r="E67" s="98">
        <v>94194</v>
      </c>
      <c r="F67" s="98"/>
      <c r="G67" s="97"/>
      <c r="H67" s="98"/>
      <c r="I67" s="100">
        <f t="shared" ref="I67:I84" si="6">E67/$E$84</f>
        <v>6.5757397550150537E-3</v>
      </c>
      <c r="J67" s="100">
        <f t="shared" ref="J67:J84" si="7">(E67-C67)/C67</f>
        <v>2.9543889562907828E-2</v>
      </c>
      <c r="K67" s="97">
        <f t="shared" ref="K67:K84" si="8">E67-C67</f>
        <v>2703</v>
      </c>
      <c r="L67" s="101">
        <f t="shared" si="4"/>
        <v>-6.6768107421807457E-3</v>
      </c>
      <c r="M67" s="98">
        <f t="shared" ref="M67:M84" si="9">E67-D67</f>
        <v>1517</v>
      </c>
      <c r="N67" s="98">
        <f t="shared" si="5"/>
        <v>0</v>
      </c>
    </row>
    <row r="68" spans="1:14">
      <c r="A68" s="42">
        <v>66</v>
      </c>
      <c r="B68" s="104" t="s">
        <v>157</v>
      </c>
      <c r="C68" s="98">
        <v>39311</v>
      </c>
      <c r="D68" s="98">
        <v>40902</v>
      </c>
      <c r="E68" s="98">
        <v>41670</v>
      </c>
      <c r="F68" s="98"/>
      <c r="G68" s="97"/>
      <c r="H68" s="98"/>
      <c r="I68" s="100">
        <f t="shared" si="6"/>
        <v>2.9090077456258075E-3</v>
      </c>
      <c r="J68" s="100">
        <f t="shared" si="7"/>
        <v>6.0008648978657375E-2</v>
      </c>
      <c r="K68" s="97">
        <f t="shared" si="8"/>
        <v>2359</v>
      </c>
      <c r="L68" s="101">
        <f t="shared" ref="L68:L84" si="10">K68/$K$84</f>
        <v>-5.8270797413260741E-3</v>
      </c>
      <c r="M68" s="98">
        <f t="shared" si="9"/>
        <v>768</v>
      </c>
      <c r="N68" s="98">
        <f t="shared" ref="N68:N84" si="11">H68-G68</f>
        <v>0</v>
      </c>
    </row>
    <row r="69" spans="1:14">
      <c r="A69" s="42">
        <v>67</v>
      </c>
      <c r="B69" s="104" t="s">
        <v>158</v>
      </c>
      <c r="C69" s="98">
        <v>87552</v>
      </c>
      <c r="D69" s="98">
        <v>86016</v>
      </c>
      <c r="E69" s="98">
        <v>86363</v>
      </c>
      <c r="F69" s="98"/>
      <c r="G69" s="97"/>
      <c r="H69" s="98"/>
      <c r="I69" s="100">
        <f t="shared" si="6"/>
        <v>6.029052938216501E-3</v>
      </c>
      <c r="J69" s="100">
        <f t="shared" si="7"/>
        <v>-1.3580500730994151E-2</v>
      </c>
      <c r="K69" s="97">
        <f t="shared" si="8"/>
        <v>-1189</v>
      </c>
      <c r="L69" s="101">
        <f t="shared" si="10"/>
        <v>2.9370062791168727E-3</v>
      </c>
      <c r="M69" s="98">
        <f t="shared" si="9"/>
        <v>347</v>
      </c>
      <c r="N69" s="98">
        <f t="shared" si="11"/>
        <v>0</v>
      </c>
    </row>
    <row r="70" spans="1:14">
      <c r="A70" s="42">
        <v>68</v>
      </c>
      <c r="B70" s="104" t="s">
        <v>159</v>
      </c>
      <c r="C70" s="98">
        <v>52040</v>
      </c>
      <c r="D70" s="98">
        <v>51883</v>
      </c>
      <c r="E70" s="98">
        <v>51801</v>
      </c>
      <c r="F70" s="98"/>
      <c r="G70" s="97"/>
      <c r="H70" s="98"/>
      <c r="I70" s="100">
        <f t="shared" si="6"/>
        <v>3.616258944832312E-3</v>
      </c>
      <c r="J70" s="100">
        <f t="shared" si="7"/>
        <v>-4.5926210607225215E-3</v>
      </c>
      <c r="K70" s="97">
        <f t="shared" si="8"/>
        <v>-239</v>
      </c>
      <c r="L70" s="101">
        <f t="shared" si="10"/>
        <v>5.903654337333327E-4</v>
      </c>
      <c r="M70" s="98">
        <f t="shared" si="9"/>
        <v>-82</v>
      </c>
      <c r="N70" s="98">
        <f t="shared" si="11"/>
        <v>0</v>
      </c>
    </row>
    <row r="71" spans="1:14">
      <c r="A71" s="42">
        <v>69</v>
      </c>
      <c r="B71" s="104" t="s">
        <v>160</v>
      </c>
      <c r="C71" s="98">
        <v>10111</v>
      </c>
      <c r="D71" s="98">
        <v>9952</v>
      </c>
      <c r="E71" s="98">
        <v>10204</v>
      </c>
      <c r="F71" s="98"/>
      <c r="G71" s="97"/>
      <c r="H71" s="98"/>
      <c r="I71" s="100">
        <f t="shared" si="6"/>
        <v>7.1234737308293109E-4</v>
      </c>
      <c r="J71" s="100">
        <f t="shared" si="7"/>
        <v>9.1979032736623483E-3</v>
      </c>
      <c r="K71" s="97">
        <f t="shared" si="8"/>
        <v>93</v>
      </c>
      <c r="L71" s="101">
        <f t="shared" si="10"/>
        <v>-2.2972378802175707E-4</v>
      </c>
      <c r="M71" s="98">
        <f t="shared" si="9"/>
        <v>252</v>
      </c>
      <c r="N71" s="98">
        <f t="shared" si="11"/>
        <v>0</v>
      </c>
    </row>
    <row r="72" spans="1:14">
      <c r="A72" s="42">
        <v>70</v>
      </c>
      <c r="B72" s="104" t="s">
        <v>161</v>
      </c>
      <c r="C72" s="98">
        <v>41293</v>
      </c>
      <c r="D72" s="98">
        <v>39061</v>
      </c>
      <c r="E72" s="98">
        <v>38741</v>
      </c>
      <c r="F72" s="98"/>
      <c r="G72" s="97"/>
      <c r="H72" s="98"/>
      <c r="I72" s="100">
        <f t="shared" si="6"/>
        <v>2.7045324951593328E-3</v>
      </c>
      <c r="J72" s="100">
        <f t="shared" si="7"/>
        <v>-6.1802242510837185E-2</v>
      </c>
      <c r="K72" s="97">
        <f t="shared" si="8"/>
        <v>-2552</v>
      </c>
      <c r="L72" s="101">
        <f t="shared" si="10"/>
        <v>6.3038183551776782E-3</v>
      </c>
      <c r="M72" s="98">
        <f t="shared" si="9"/>
        <v>-320</v>
      </c>
      <c r="N72" s="98">
        <f t="shared" si="11"/>
        <v>0</v>
      </c>
    </row>
    <row r="73" spans="1:14">
      <c r="A73" s="42">
        <v>71</v>
      </c>
      <c r="B73" s="104" t="s">
        <v>162</v>
      </c>
      <c r="C73" s="98">
        <v>36798</v>
      </c>
      <c r="D73" s="98">
        <v>34866</v>
      </c>
      <c r="E73" s="98">
        <v>34667</v>
      </c>
      <c r="F73" s="98"/>
      <c r="G73" s="97"/>
      <c r="H73" s="98"/>
      <c r="I73" s="100">
        <f t="shared" si="6"/>
        <v>2.4201241064941174E-3</v>
      </c>
      <c r="J73" s="100">
        <f t="shared" si="7"/>
        <v>-5.7910756019348877E-2</v>
      </c>
      <c r="K73" s="97">
        <f t="shared" si="8"/>
        <v>-2131</v>
      </c>
      <c r="L73" s="101">
        <f t="shared" si="10"/>
        <v>5.2638859384340252E-3</v>
      </c>
      <c r="M73" s="98">
        <f t="shared" si="9"/>
        <v>-199</v>
      </c>
      <c r="N73" s="98">
        <f t="shared" si="11"/>
        <v>0</v>
      </c>
    </row>
    <row r="74" spans="1:14">
      <c r="A74" s="42">
        <v>72</v>
      </c>
      <c r="B74" s="104" t="s">
        <v>163</v>
      </c>
      <c r="C74" s="98">
        <v>57617</v>
      </c>
      <c r="D74" s="98">
        <v>66555</v>
      </c>
      <c r="E74" s="98">
        <v>66743</v>
      </c>
      <c r="F74" s="98"/>
      <c r="G74" s="97"/>
      <c r="H74" s="98"/>
      <c r="I74" s="100">
        <f t="shared" si="6"/>
        <v>4.6593689456756243E-3</v>
      </c>
      <c r="J74" s="100">
        <f t="shared" si="7"/>
        <v>0.15839075272922923</v>
      </c>
      <c r="K74" s="97">
        <f t="shared" si="8"/>
        <v>9126</v>
      </c>
      <c r="L74" s="101">
        <f t="shared" si="10"/>
        <v>-2.2542573005231773E-2</v>
      </c>
      <c r="M74" s="98">
        <f t="shared" si="9"/>
        <v>188</v>
      </c>
      <c r="N74" s="98">
        <f t="shared" si="11"/>
        <v>0</v>
      </c>
    </row>
    <row r="75" spans="1:14">
      <c r="A75" s="42">
        <v>73</v>
      </c>
      <c r="B75" s="104" t="s">
        <v>164</v>
      </c>
      <c r="C75" s="98">
        <v>46144</v>
      </c>
      <c r="D75" s="98">
        <v>48904</v>
      </c>
      <c r="E75" s="98">
        <v>48805</v>
      </c>
      <c r="F75" s="98"/>
      <c r="G75" s="97"/>
      <c r="H75" s="98"/>
      <c r="I75" s="100">
        <f t="shared" si="6"/>
        <v>3.4071063840956932E-3</v>
      </c>
      <c r="J75" s="100">
        <f t="shared" si="7"/>
        <v>5.7667302357836341E-2</v>
      </c>
      <c r="K75" s="97">
        <f t="shared" si="8"/>
        <v>2661</v>
      </c>
      <c r="L75" s="101">
        <f t="shared" si="10"/>
        <v>-6.5730645153322101E-3</v>
      </c>
      <c r="M75" s="98">
        <f t="shared" si="9"/>
        <v>-99</v>
      </c>
      <c r="N75" s="98">
        <f t="shared" si="11"/>
        <v>0</v>
      </c>
    </row>
    <row r="76" spans="1:14">
      <c r="A76" s="42">
        <v>74</v>
      </c>
      <c r="B76" s="104" t="s">
        <v>165</v>
      </c>
      <c r="C76" s="98">
        <v>29575</v>
      </c>
      <c r="D76" s="98">
        <v>26562</v>
      </c>
      <c r="E76" s="98">
        <v>26639</v>
      </c>
      <c r="F76" s="98"/>
      <c r="G76" s="97"/>
      <c r="H76" s="98"/>
      <c r="I76" s="100">
        <f t="shared" si="6"/>
        <v>1.8596846012893179E-3</v>
      </c>
      <c r="J76" s="100">
        <f t="shared" si="7"/>
        <v>-9.9273034657650042E-2</v>
      </c>
      <c r="K76" s="97">
        <f t="shared" si="8"/>
        <v>-2936</v>
      </c>
      <c r="L76" s="101">
        <f t="shared" si="10"/>
        <v>7.2523552863642876E-3</v>
      </c>
      <c r="M76" s="98">
        <f t="shared" si="9"/>
        <v>77</v>
      </c>
      <c r="N76" s="98">
        <f t="shared" si="11"/>
        <v>0</v>
      </c>
    </row>
    <row r="77" spans="1:14">
      <c r="A77" s="42">
        <v>75</v>
      </c>
      <c r="B77" s="104" t="s">
        <v>166</v>
      </c>
      <c r="C77" s="98">
        <v>13946</v>
      </c>
      <c r="D77" s="98">
        <v>11399</v>
      </c>
      <c r="E77" s="98">
        <v>11284</v>
      </c>
      <c r="F77" s="98"/>
      <c r="G77" s="97"/>
      <c r="H77" s="98"/>
      <c r="I77" s="100">
        <f t="shared" si="6"/>
        <v>7.8774282221362154E-4</v>
      </c>
      <c r="J77" s="100">
        <f t="shared" si="7"/>
        <v>-0.19087910511974759</v>
      </c>
      <c r="K77" s="97">
        <f t="shared" si="8"/>
        <v>-2662</v>
      </c>
      <c r="L77" s="101">
        <f t="shared" si="10"/>
        <v>6.575534663590509E-3</v>
      </c>
      <c r="M77" s="98">
        <f t="shared" si="9"/>
        <v>-115</v>
      </c>
      <c r="N77" s="98">
        <f t="shared" si="11"/>
        <v>0</v>
      </c>
    </row>
    <row r="78" spans="1:14">
      <c r="A78" s="42">
        <v>76</v>
      </c>
      <c r="B78" s="104" t="s">
        <v>167</v>
      </c>
      <c r="C78" s="98">
        <v>17025</v>
      </c>
      <c r="D78" s="98">
        <v>17287</v>
      </c>
      <c r="E78" s="98">
        <v>17163</v>
      </c>
      <c r="F78" s="98"/>
      <c r="G78" s="97"/>
      <c r="H78" s="98"/>
      <c r="I78" s="100">
        <f t="shared" si="6"/>
        <v>1.198159345768556E-3</v>
      </c>
      <c r="J78" s="100">
        <f t="shared" si="7"/>
        <v>8.1057268722466956E-3</v>
      </c>
      <c r="K78" s="97">
        <f t="shared" si="8"/>
        <v>138</v>
      </c>
      <c r="L78" s="101">
        <f t="shared" si="10"/>
        <v>-3.4088045964518791E-4</v>
      </c>
      <c r="M78" s="98">
        <f t="shared" si="9"/>
        <v>-124</v>
      </c>
      <c r="N78" s="98">
        <f t="shared" si="11"/>
        <v>0</v>
      </c>
    </row>
    <row r="79" spans="1:14">
      <c r="A79" s="42">
        <v>77</v>
      </c>
      <c r="B79" s="104" t="s">
        <v>168</v>
      </c>
      <c r="C79" s="98">
        <v>53954</v>
      </c>
      <c r="D79" s="98">
        <v>58376</v>
      </c>
      <c r="E79" s="98">
        <v>58974</v>
      </c>
      <c r="F79" s="98"/>
      <c r="G79" s="97"/>
      <c r="H79" s="98"/>
      <c r="I79" s="100">
        <f t="shared" si="6"/>
        <v>4.1170103861419812E-3</v>
      </c>
      <c r="J79" s="100">
        <f t="shared" si="7"/>
        <v>9.3042221151351148E-2</v>
      </c>
      <c r="K79" s="97">
        <f t="shared" si="8"/>
        <v>5020</v>
      </c>
      <c r="L79" s="101">
        <f t="shared" si="10"/>
        <v>-1.2400144256658285E-2</v>
      </c>
      <c r="M79" s="98">
        <f t="shared" si="9"/>
        <v>598</v>
      </c>
      <c r="N79" s="98">
        <f t="shared" si="11"/>
        <v>0</v>
      </c>
    </row>
    <row r="80" spans="1:14">
      <c r="A80" s="42">
        <v>78</v>
      </c>
      <c r="B80" s="104" t="s">
        <v>169</v>
      </c>
      <c r="C80" s="98">
        <v>37962</v>
      </c>
      <c r="D80" s="98">
        <v>37665</v>
      </c>
      <c r="E80" s="98">
        <v>37330</v>
      </c>
      <c r="F80" s="98"/>
      <c r="G80" s="97"/>
      <c r="H80" s="98"/>
      <c r="I80" s="100">
        <f t="shared" si="6"/>
        <v>2.6060297370821069E-3</v>
      </c>
      <c r="J80" s="100">
        <f t="shared" si="7"/>
        <v>-1.6648227174542965E-2</v>
      </c>
      <c r="K80" s="97">
        <f t="shared" si="8"/>
        <v>-632</v>
      </c>
      <c r="L80" s="101">
        <f t="shared" si="10"/>
        <v>1.5611336992446287E-3</v>
      </c>
      <c r="M80" s="98">
        <f t="shared" si="9"/>
        <v>-335</v>
      </c>
      <c r="N80" s="98">
        <f t="shared" si="11"/>
        <v>0</v>
      </c>
    </row>
    <row r="81" spans="1:14">
      <c r="A81" s="42">
        <v>79</v>
      </c>
      <c r="B81" s="104" t="s">
        <v>170</v>
      </c>
      <c r="C81" s="98">
        <v>14140</v>
      </c>
      <c r="D81" s="98">
        <v>18231</v>
      </c>
      <c r="E81" s="98">
        <v>18248</v>
      </c>
      <c r="F81" s="98"/>
      <c r="G81" s="97"/>
      <c r="H81" s="98"/>
      <c r="I81" s="100">
        <f t="shared" si="6"/>
        <v>1.2739038479044813E-3</v>
      </c>
      <c r="J81" s="100">
        <f t="shared" si="7"/>
        <v>0.2905233380480905</v>
      </c>
      <c r="K81" s="97">
        <f t="shared" si="8"/>
        <v>4108</v>
      </c>
      <c r="L81" s="101">
        <f t="shared" si="10"/>
        <v>-1.0147369045090086E-2</v>
      </c>
      <c r="M81" s="98">
        <f t="shared" si="9"/>
        <v>17</v>
      </c>
      <c r="N81" s="98">
        <f t="shared" si="11"/>
        <v>0</v>
      </c>
    </row>
    <row r="82" spans="1:14">
      <c r="A82" s="42">
        <v>80</v>
      </c>
      <c r="B82" s="104" t="s">
        <v>171</v>
      </c>
      <c r="C82" s="98">
        <v>53533</v>
      </c>
      <c r="D82" s="98">
        <v>52674</v>
      </c>
      <c r="E82" s="98">
        <v>52593</v>
      </c>
      <c r="F82" s="98"/>
      <c r="G82" s="97"/>
      <c r="H82" s="98"/>
      <c r="I82" s="100">
        <f t="shared" si="6"/>
        <v>3.6715489408614852E-3</v>
      </c>
      <c r="J82" s="100">
        <f t="shared" si="7"/>
        <v>-1.755926251097454E-2</v>
      </c>
      <c r="K82" s="97">
        <f t="shared" si="8"/>
        <v>-940</v>
      </c>
      <c r="L82" s="101">
        <f t="shared" si="10"/>
        <v>2.3219393628005551E-3</v>
      </c>
      <c r="M82" s="98">
        <f t="shared" si="9"/>
        <v>-81</v>
      </c>
      <c r="N82" s="98">
        <f t="shared" si="11"/>
        <v>0</v>
      </c>
    </row>
    <row r="83" spans="1:14">
      <c r="A83" s="42">
        <v>81</v>
      </c>
      <c r="B83" s="104" t="s">
        <v>172</v>
      </c>
      <c r="C83" s="98">
        <v>71813</v>
      </c>
      <c r="D83" s="98">
        <v>68775</v>
      </c>
      <c r="E83" s="98">
        <v>68817</v>
      </c>
      <c r="F83" s="98"/>
      <c r="G83" s="97"/>
      <c r="H83" s="98"/>
      <c r="I83" s="100">
        <f t="shared" si="6"/>
        <v>4.804156132246969E-3</v>
      </c>
      <c r="J83" s="100">
        <f t="shared" si="7"/>
        <v>-4.1719465834876693E-2</v>
      </c>
      <c r="K83" s="97">
        <f t="shared" si="8"/>
        <v>-2996</v>
      </c>
      <c r="L83" s="101">
        <f t="shared" si="10"/>
        <v>7.4005641818621955E-3</v>
      </c>
      <c r="M83" s="98">
        <f t="shared" si="9"/>
        <v>42</v>
      </c>
      <c r="N83" s="98">
        <f t="shared" si="11"/>
        <v>0</v>
      </c>
    </row>
    <row r="84" spans="1:14" s="110" customFormat="1">
      <c r="A84" s="189" t="s">
        <v>173</v>
      </c>
      <c r="B84" s="189"/>
      <c r="C84" s="63">
        <v>14729306</v>
      </c>
      <c r="D84" s="63">
        <v>14226393</v>
      </c>
      <c r="E84" s="63">
        <v>14324472</v>
      </c>
      <c r="F84" s="63"/>
      <c r="G84" s="64"/>
      <c r="H84" s="63"/>
      <c r="I84" s="69">
        <f t="shared" si="6"/>
        <v>1</v>
      </c>
      <c r="J84" s="69">
        <f t="shared" si="7"/>
        <v>-2.7484933777599568E-2</v>
      </c>
      <c r="K84" s="64">
        <f t="shared" si="8"/>
        <v>-404834</v>
      </c>
      <c r="L84" s="70">
        <f t="shared" si="10"/>
        <v>1</v>
      </c>
      <c r="M84" s="64">
        <f t="shared" si="9"/>
        <v>98079</v>
      </c>
      <c r="N84" s="98">
        <f t="shared" si="11"/>
        <v>0</v>
      </c>
    </row>
    <row r="85" spans="1:14">
      <c r="C85" s="131"/>
      <c r="D85" s="129"/>
      <c r="E85" s="130"/>
      <c r="F85" s="141"/>
      <c r="G85" s="141"/>
      <c r="H85" s="141"/>
      <c r="L85" s="13"/>
    </row>
    <row r="86" spans="1:14">
      <c r="C86" s="127"/>
      <c r="D86" s="127"/>
      <c r="E86" s="127"/>
      <c r="F86" s="127"/>
      <c r="G86" s="127"/>
      <c r="H86" s="127"/>
    </row>
    <row r="88" spans="1:14">
      <c r="D88" s="141"/>
    </row>
  </sheetData>
  <mergeCells count="3">
    <mergeCell ref="A84:B84"/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94"/>
  <sheetViews>
    <sheetView zoomScale="60" zoomScaleNormal="60" workbookViewId="0">
      <pane ySplit="2" topLeftCell="A3" activePane="bottomLeft" state="frozen"/>
      <selection activeCell="W1" sqref="W1"/>
      <selection pane="bottomLeft" activeCell="T8" sqref="T8"/>
    </sheetView>
  </sheetViews>
  <sheetFormatPr defaultColWidth="9.140625" defaultRowHeight="15"/>
  <cols>
    <col min="1" max="1" width="11.85546875" style="6" customWidth="1"/>
    <col min="2" max="2" width="16.42578125" style="6" bestFit="1" customWidth="1"/>
    <col min="3" max="8" width="13.5703125" style="6" customWidth="1"/>
    <col min="9" max="9" width="18.140625" style="6" customWidth="1"/>
    <col min="10" max="10" width="30.42578125" style="6" customWidth="1"/>
    <col min="11" max="11" width="27.42578125" style="6" customWidth="1"/>
    <col min="12" max="12" width="22.28515625" style="6" customWidth="1"/>
    <col min="13" max="14" width="23.140625" style="6" customWidth="1"/>
    <col min="15" max="16384" width="9.140625" style="6"/>
  </cols>
  <sheetData>
    <row r="1" spans="1:14" ht="15.75" thickBot="1">
      <c r="C1" s="186" t="s">
        <v>281</v>
      </c>
      <c r="D1" s="186"/>
      <c r="E1" s="187"/>
      <c r="F1" s="188" t="s">
        <v>280</v>
      </c>
      <c r="G1" s="186"/>
      <c r="H1" s="187"/>
    </row>
    <row r="2" spans="1:14" ht="45">
      <c r="A2" s="19" t="s">
        <v>91</v>
      </c>
      <c r="B2" s="19" t="s">
        <v>174</v>
      </c>
      <c r="C2" s="93">
        <v>43221</v>
      </c>
      <c r="D2" s="93">
        <v>43556</v>
      </c>
      <c r="E2" s="93">
        <v>43586</v>
      </c>
      <c r="F2" s="93">
        <v>43221</v>
      </c>
      <c r="G2" s="93">
        <v>43556</v>
      </c>
      <c r="H2" s="93">
        <v>43586</v>
      </c>
      <c r="I2" s="59" t="s">
        <v>316</v>
      </c>
      <c r="J2" s="14" t="s">
        <v>312</v>
      </c>
      <c r="K2" s="92" t="s">
        <v>313</v>
      </c>
      <c r="L2" s="92" t="s">
        <v>311</v>
      </c>
      <c r="M2" s="96" t="s">
        <v>314</v>
      </c>
      <c r="N2" s="161" t="s">
        <v>315</v>
      </c>
    </row>
    <row r="3" spans="1:14">
      <c r="A3" s="42">
        <v>1</v>
      </c>
      <c r="B3" s="104" t="s">
        <v>92</v>
      </c>
      <c r="C3" s="54">
        <v>51008</v>
      </c>
      <c r="D3" s="54">
        <v>51239</v>
      </c>
      <c r="E3" s="54">
        <v>52464</v>
      </c>
      <c r="F3" s="54"/>
      <c r="G3" s="54"/>
      <c r="H3" s="54"/>
      <c r="I3" s="100">
        <f t="shared" ref="I3:I66" si="0">E3/$E$84</f>
        <v>2.4344068778119291E-2</v>
      </c>
      <c r="J3" s="100">
        <f t="shared" ref="J3:J66" si="1">(E3-C3)/C3</f>
        <v>2.8544542032622335E-2</v>
      </c>
      <c r="K3" s="97">
        <f t="shared" ref="K3:K66" si="2">E3-C3</f>
        <v>1456</v>
      </c>
      <c r="L3" s="101">
        <f>K3/$K$84</f>
        <v>2.3831347387717691E-2</v>
      </c>
      <c r="M3" s="98">
        <f t="shared" ref="M3:M66" si="3">E3-D3</f>
        <v>1225</v>
      </c>
      <c r="N3" s="98">
        <f>H3-G3</f>
        <v>0</v>
      </c>
    </row>
    <row r="4" spans="1:14">
      <c r="A4" s="42">
        <v>2</v>
      </c>
      <c r="B4" s="104" t="s">
        <v>93</v>
      </c>
      <c r="C4" s="54">
        <v>11847</v>
      </c>
      <c r="D4" s="54">
        <v>11788</v>
      </c>
      <c r="E4" s="54">
        <v>12261</v>
      </c>
      <c r="F4" s="54"/>
      <c r="G4" s="54"/>
      <c r="H4" s="54"/>
      <c r="I4" s="100">
        <f t="shared" si="0"/>
        <v>5.689284600650363E-3</v>
      </c>
      <c r="J4" s="100">
        <f t="shared" si="1"/>
        <v>3.4945555836920737E-2</v>
      </c>
      <c r="K4" s="97">
        <f t="shared" si="2"/>
        <v>414</v>
      </c>
      <c r="L4" s="101">
        <f t="shared" ref="L4:L67" si="4">K4/$K$84</f>
        <v>6.7762210291999478E-3</v>
      </c>
      <c r="M4" s="98">
        <f t="shared" si="3"/>
        <v>473</v>
      </c>
      <c r="N4" s="98">
        <f t="shared" ref="N4:N67" si="5">H4-G4</f>
        <v>0</v>
      </c>
    </row>
    <row r="5" spans="1:14">
      <c r="A5" s="42">
        <v>3</v>
      </c>
      <c r="B5" s="104" t="s">
        <v>94</v>
      </c>
      <c r="C5" s="54">
        <v>18482</v>
      </c>
      <c r="D5" s="54">
        <v>18417</v>
      </c>
      <c r="E5" s="54">
        <v>18806</v>
      </c>
      <c r="F5" s="54"/>
      <c r="G5" s="54"/>
      <c r="H5" s="54"/>
      <c r="I5" s="100">
        <f t="shared" si="0"/>
        <v>8.7262610064293873E-3</v>
      </c>
      <c r="J5" s="100">
        <f t="shared" si="1"/>
        <v>1.7530570284601234E-2</v>
      </c>
      <c r="K5" s="97">
        <f t="shared" si="2"/>
        <v>324</v>
      </c>
      <c r="L5" s="101">
        <f t="shared" si="4"/>
        <v>5.3031295011130028E-3</v>
      </c>
      <c r="M5" s="98">
        <f t="shared" si="3"/>
        <v>389</v>
      </c>
      <c r="N5" s="98">
        <f t="shared" si="5"/>
        <v>0</v>
      </c>
    </row>
    <row r="6" spans="1:14">
      <c r="A6" s="42">
        <v>4</v>
      </c>
      <c r="B6" s="104" t="s">
        <v>95</v>
      </c>
      <c r="C6" s="54">
        <v>7112</v>
      </c>
      <c r="D6" s="54">
        <v>7266</v>
      </c>
      <c r="E6" s="54">
        <v>7472</v>
      </c>
      <c r="F6" s="54"/>
      <c r="G6" s="54"/>
      <c r="H6" s="54"/>
      <c r="I6" s="100">
        <f t="shared" si="0"/>
        <v>3.467118060195703E-3</v>
      </c>
      <c r="J6" s="100">
        <f t="shared" si="1"/>
        <v>5.0618672665916763E-2</v>
      </c>
      <c r="K6" s="97">
        <f t="shared" si="2"/>
        <v>360</v>
      </c>
      <c r="L6" s="101">
        <f t="shared" si="4"/>
        <v>5.8923661123477808E-3</v>
      </c>
      <c r="M6" s="98">
        <f t="shared" si="3"/>
        <v>206</v>
      </c>
      <c r="N6" s="98">
        <f t="shared" si="5"/>
        <v>0</v>
      </c>
    </row>
    <row r="7" spans="1:14">
      <c r="A7" s="42">
        <v>5</v>
      </c>
      <c r="B7" s="104" t="s">
        <v>96</v>
      </c>
      <c r="C7" s="54">
        <v>7876</v>
      </c>
      <c r="D7" s="54">
        <v>7887</v>
      </c>
      <c r="E7" s="54">
        <v>8043</v>
      </c>
      <c r="F7" s="54"/>
      <c r="G7" s="54"/>
      <c r="H7" s="54"/>
      <c r="I7" s="100">
        <f t="shared" si="0"/>
        <v>3.7320704708450267E-3</v>
      </c>
      <c r="J7" s="100">
        <f t="shared" si="1"/>
        <v>2.1203656678517015E-2</v>
      </c>
      <c r="K7" s="97">
        <f t="shared" si="2"/>
        <v>167</v>
      </c>
      <c r="L7" s="101">
        <f t="shared" si="4"/>
        <v>2.7334031687835537E-3</v>
      </c>
      <c r="M7" s="98">
        <f t="shared" si="3"/>
        <v>156</v>
      </c>
      <c r="N7" s="98">
        <f t="shared" si="5"/>
        <v>0</v>
      </c>
    </row>
    <row r="8" spans="1:14">
      <c r="A8" s="42">
        <v>6</v>
      </c>
      <c r="B8" s="104" t="s">
        <v>97</v>
      </c>
      <c r="C8" s="54">
        <v>131456</v>
      </c>
      <c r="D8" s="54">
        <v>133796</v>
      </c>
      <c r="E8" s="54">
        <v>137472</v>
      </c>
      <c r="F8" s="54"/>
      <c r="G8" s="54"/>
      <c r="H8" s="54"/>
      <c r="I8" s="100">
        <f t="shared" si="0"/>
        <v>6.3789032919060989E-2</v>
      </c>
      <c r="J8" s="100">
        <f t="shared" si="1"/>
        <v>4.5764362220058426E-2</v>
      </c>
      <c r="K8" s="97">
        <f t="shared" si="2"/>
        <v>6016</v>
      </c>
      <c r="L8" s="101">
        <f t="shared" si="4"/>
        <v>9.8467984810789583E-2</v>
      </c>
      <c r="M8" s="98">
        <f t="shared" si="3"/>
        <v>3676</v>
      </c>
      <c r="N8" s="98">
        <f t="shared" si="5"/>
        <v>0</v>
      </c>
    </row>
    <row r="9" spans="1:14">
      <c r="A9" s="42">
        <v>7</v>
      </c>
      <c r="B9" s="104" t="s">
        <v>98</v>
      </c>
      <c r="C9" s="54">
        <v>90164</v>
      </c>
      <c r="D9" s="54">
        <v>91712</v>
      </c>
      <c r="E9" s="54">
        <v>94337</v>
      </c>
      <c r="F9" s="54"/>
      <c r="G9" s="54"/>
      <c r="H9" s="54"/>
      <c r="I9" s="100">
        <f t="shared" si="0"/>
        <v>4.3773757554159798E-2</v>
      </c>
      <c r="J9" s="100">
        <f t="shared" si="1"/>
        <v>4.6282329976487291E-2</v>
      </c>
      <c r="K9" s="97">
        <f t="shared" si="2"/>
        <v>4173</v>
      </c>
      <c r="L9" s="101">
        <f t="shared" si="4"/>
        <v>6.8302343852298025E-2</v>
      </c>
      <c r="M9" s="98">
        <f t="shared" si="3"/>
        <v>2625</v>
      </c>
      <c r="N9" s="98">
        <f t="shared" si="5"/>
        <v>0</v>
      </c>
    </row>
    <row r="10" spans="1:14">
      <c r="A10" s="42">
        <v>8</v>
      </c>
      <c r="B10" s="104" t="s">
        <v>99</v>
      </c>
      <c r="C10" s="54">
        <v>4293</v>
      </c>
      <c r="D10" s="54">
        <v>4338</v>
      </c>
      <c r="E10" s="54">
        <v>4462</v>
      </c>
      <c r="F10" s="54"/>
      <c r="G10" s="54"/>
      <c r="H10" s="54"/>
      <c r="I10" s="100">
        <f t="shared" si="0"/>
        <v>2.0704337238481299E-3</v>
      </c>
      <c r="J10" s="100">
        <f t="shared" si="1"/>
        <v>3.9366410435592823E-2</v>
      </c>
      <c r="K10" s="97">
        <f t="shared" si="2"/>
        <v>169</v>
      </c>
      <c r="L10" s="101">
        <f t="shared" si="4"/>
        <v>2.7661385360743746E-3</v>
      </c>
      <c r="M10" s="98">
        <f t="shared" si="3"/>
        <v>124</v>
      </c>
      <c r="N10" s="98">
        <f t="shared" si="5"/>
        <v>0</v>
      </c>
    </row>
    <row r="11" spans="1:14">
      <c r="A11" s="42">
        <v>9</v>
      </c>
      <c r="B11" s="104" t="s">
        <v>100</v>
      </c>
      <c r="C11" s="54">
        <v>35792</v>
      </c>
      <c r="D11" s="54">
        <v>36015</v>
      </c>
      <c r="E11" s="54">
        <v>36771</v>
      </c>
      <c r="F11" s="54"/>
      <c r="G11" s="54"/>
      <c r="H11" s="54"/>
      <c r="I11" s="100">
        <f t="shared" si="0"/>
        <v>1.7062285625194885E-2</v>
      </c>
      <c r="J11" s="100">
        <f t="shared" si="1"/>
        <v>2.7352481001341081E-2</v>
      </c>
      <c r="K11" s="97">
        <f t="shared" si="2"/>
        <v>979</v>
      </c>
      <c r="L11" s="101">
        <f t="shared" si="4"/>
        <v>1.6023962288856882E-2</v>
      </c>
      <c r="M11" s="98">
        <f t="shared" si="3"/>
        <v>756</v>
      </c>
      <c r="N11" s="98">
        <f t="shared" si="5"/>
        <v>0</v>
      </c>
    </row>
    <row r="12" spans="1:14">
      <c r="A12" s="42">
        <v>10</v>
      </c>
      <c r="B12" s="104" t="s">
        <v>101</v>
      </c>
      <c r="C12" s="54">
        <v>35739</v>
      </c>
      <c r="D12" s="54">
        <v>35207</v>
      </c>
      <c r="E12" s="54">
        <v>36000</v>
      </c>
      <c r="F12" s="54"/>
      <c r="G12" s="54"/>
      <c r="H12" s="54"/>
      <c r="I12" s="100">
        <f t="shared" si="0"/>
        <v>1.6704530268608846E-2</v>
      </c>
      <c r="J12" s="100">
        <f t="shared" si="1"/>
        <v>7.3029463611181062E-3</v>
      </c>
      <c r="K12" s="97">
        <f t="shared" si="2"/>
        <v>261</v>
      </c>
      <c r="L12" s="101">
        <f t="shared" si="4"/>
        <v>4.2719654314521405E-3</v>
      </c>
      <c r="M12" s="98">
        <f t="shared" si="3"/>
        <v>793</v>
      </c>
      <c r="N12" s="98">
        <f t="shared" si="5"/>
        <v>0</v>
      </c>
    </row>
    <row r="13" spans="1:14">
      <c r="A13" s="42">
        <v>11</v>
      </c>
      <c r="B13" s="104" t="s">
        <v>102</v>
      </c>
      <c r="C13" s="54">
        <v>4089</v>
      </c>
      <c r="D13" s="54">
        <v>4132</v>
      </c>
      <c r="E13" s="54">
        <v>4286</v>
      </c>
      <c r="F13" s="54"/>
      <c r="G13" s="54"/>
      <c r="H13" s="54"/>
      <c r="I13" s="100">
        <f t="shared" si="0"/>
        <v>1.98876713142382E-3</v>
      </c>
      <c r="J13" s="100">
        <f t="shared" si="1"/>
        <v>4.8178038640254342E-2</v>
      </c>
      <c r="K13" s="97">
        <f t="shared" si="2"/>
        <v>197</v>
      </c>
      <c r="L13" s="101">
        <f t="shared" si="4"/>
        <v>3.224433678145869E-3</v>
      </c>
      <c r="M13" s="98">
        <f t="shared" si="3"/>
        <v>154</v>
      </c>
      <c r="N13" s="98">
        <f t="shared" si="5"/>
        <v>0</v>
      </c>
    </row>
    <row r="14" spans="1:14">
      <c r="A14" s="42">
        <v>12</v>
      </c>
      <c r="B14" s="104" t="s">
        <v>103</v>
      </c>
      <c r="C14" s="54">
        <v>3883</v>
      </c>
      <c r="D14" s="54">
        <v>3735</v>
      </c>
      <c r="E14" s="54">
        <v>3929</v>
      </c>
      <c r="F14" s="54"/>
      <c r="G14" s="54"/>
      <c r="H14" s="54"/>
      <c r="I14" s="100">
        <f t="shared" si="0"/>
        <v>1.8231138729267822E-3</v>
      </c>
      <c r="J14" s="100">
        <f t="shared" si="1"/>
        <v>1.1846510430079836E-2</v>
      </c>
      <c r="K14" s="97">
        <f t="shared" si="2"/>
        <v>46</v>
      </c>
      <c r="L14" s="101">
        <f t="shared" si="4"/>
        <v>7.5291344768888306E-4</v>
      </c>
      <c r="M14" s="98">
        <f t="shared" si="3"/>
        <v>194</v>
      </c>
      <c r="N14" s="98">
        <f t="shared" si="5"/>
        <v>0</v>
      </c>
    </row>
    <row r="15" spans="1:14">
      <c r="A15" s="42">
        <v>13</v>
      </c>
      <c r="B15" s="104" t="s">
        <v>104</v>
      </c>
      <c r="C15" s="54">
        <v>5204</v>
      </c>
      <c r="D15" s="54">
        <v>5204</v>
      </c>
      <c r="E15" s="54">
        <v>5375</v>
      </c>
      <c r="F15" s="54"/>
      <c r="G15" s="54"/>
      <c r="H15" s="54"/>
      <c r="I15" s="100">
        <f t="shared" si="0"/>
        <v>2.4940791720492374E-3</v>
      </c>
      <c r="J15" s="100">
        <f t="shared" si="1"/>
        <v>3.2859338970023057E-2</v>
      </c>
      <c r="K15" s="97">
        <f t="shared" si="2"/>
        <v>171</v>
      </c>
      <c r="L15" s="101">
        <f t="shared" si="4"/>
        <v>2.7988739033651959E-3</v>
      </c>
      <c r="M15" s="98">
        <f t="shared" si="3"/>
        <v>171</v>
      </c>
      <c r="N15" s="98">
        <f t="shared" si="5"/>
        <v>0</v>
      </c>
    </row>
    <row r="16" spans="1:14">
      <c r="A16" s="42">
        <v>14</v>
      </c>
      <c r="B16" s="104" t="s">
        <v>105</v>
      </c>
      <c r="C16" s="54">
        <v>6897</v>
      </c>
      <c r="D16" s="54">
        <v>6816</v>
      </c>
      <c r="E16" s="54">
        <v>6968</v>
      </c>
      <c r="F16" s="54"/>
      <c r="G16" s="54"/>
      <c r="H16" s="54"/>
      <c r="I16" s="100">
        <f t="shared" si="0"/>
        <v>3.2332546364351789E-3</v>
      </c>
      <c r="J16" s="100">
        <f t="shared" si="1"/>
        <v>1.0294330868493549E-2</v>
      </c>
      <c r="K16" s="97">
        <f t="shared" si="2"/>
        <v>71</v>
      </c>
      <c r="L16" s="101">
        <f t="shared" si="4"/>
        <v>1.1621055388241455E-3</v>
      </c>
      <c r="M16" s="98">
        <f t="shared" si="3"/>
        <v>152</v>
      </c>
      <c r="N16" s="98">
        <f t="shared" si="5"/>
        <v>0</v>
      </c>
    </row>
    <row r="17" spans="1:15">
      <c r="A17" s="42">
        <v>15</v>
      </c>
      <c r="B17" s="104" t="s">
        <v>106</v>
      </c>
      <c r="C17" s="54">
        <v>8721</v>
      </c>
      <c r="D17" s="54">
        <v>8770</v>
      </c>
      <c r="E17" s="54">
        <v>8937</v>
      </c>
      <c r="F17" s="54"/>
      <c r="G17" s="54"/>
      <c r="H17" s="54"/>
      <c r="I17" s="100">
        <f t="shared" si="0"/>
        <v>4.1468996391821463E-3</v>
      </c>
      <c r="J17" s="100">
        <f t="shared" si="1"/>
        <v>2.4767801857585141E-2</v>
      </c>
      <c r="K17" s="97">
        <f t="shared" si="2"/>
        <v>216</v>
      </c>
      <c r="L17" s="101">
        <f t="shared" si="4"/>
        <v>3.5354196674086684E-3</v>
      </c>
      <c r="M17" s="98">
        <f t="shared" si="3"/>
        <v>167</v>
      </c>
      <c r="N17" s="98">
        <f t="shared" si="5"/>
        <v>0</v>
      </c>
    </row>
    <row r="18" spans="1:15">
      <c r="A18" s="42">
        <v>16</v>
      </c>
      <c r="B18" s="104" t="s">
        <v>107</v>
      </c>
      <c r="C18" s="54">
        <v>82588</v>
      </c>
      <c r="D18" s="54">
        <v>83264</v>
      </c>
      <c r="E18" s="54">
        <v>85335</v>
      </c>
      <c r="F18" s="54"/>
      <c r="G18" s="54"/>
      <c r="H18" s="54"/>
      <c r="I18" s="100">
        <f t="shared" si="0"/>
        <v>3.9596696957548222E-2</v>
      </c>
      <c r="J18" s="100">
        <f t="shared" si="1"/>
        <v>3.3261490773477988E-2</v>
      </c>
      <c r="K18" s="97">
        <f t="shared" si="2"/>
        <v>2747</v>
      </c>
      <c r="L18" s="101">
        <f t="shared" si="4"/>
        <v>4.4962026973942651E-2</v>
      </c>
      <c r="M18" s="98">
        <f t="shared" si="3"/>
        <v>2071</v>
      </c>
      <c r="N18" s="98">
        <f t="shared" si="5"/>
        <v>0</v>
      </c>
    </row>
    <row r="19" spans="1:15">
      <c r="A19" s="42">
        <v>17</v>
      </c>
      <c r="B19" s="104" t="s">
        <v>108</v>
      </c>
      <c r="C19" s="54">
        <v>16232</v>
      </c>
      <c r="D19" s="54">
        <v>16363</v>
      </c>
      <c r="E19" s="54">
        <v>16696</v>
      </c>
      <c r="F19" s="54"/>
      <c r="G19" s="54"/>
      <c r="H19" s="54"/>
      <c r="I19" s="100">
        <f t="shared" si="0"/>
        <v>7.7471899267970365E-3</v>
      </c>
      <c r="J19" s="100">
        <f t="shared" si="1"/>
        <v>2.8585510103499259E-2</v>
      </c>
      <c r="K19" s="97">
        <f t="shared" si="2"/>
        <v>464</v>
      </c>
      <c r="L19" s="101">
        <f t="shared" si="4"/>
        <v>7.594605211470473E-3</v>
      </c>
      <c r="M19" s="98">
        <f t="shared" si="3"/>
        <v>333</v>
      </c>
      <c r="N19" s="98">
        <f t="shared" si="5"/>
        <v>0</v>
      </c>
      <c r="O19" s="8"/>
    </row>
    <row r="20" spans="1:15">
      <c r="A20" s="42">
        <v>18</v>
      </c>
      <c r="B20" s="104" t="s">
        <v>109</v>
      </c>
      <c r="C20" s="54">
        <v>3011</v>
      </c>
      <c r="D20" s="54">
        <v>3009</v>
      </c>
      <c r="E20" s="54">
        <v>3060</v>
      </c>
      <c r="F20" s="54"/>
      <c r="G20" s="54"/>
      <c r="H20" s="54"/>
      <c r="I20" s="100">
        <f t="shared" si="0"/>
        <v>1.419885072831752E-3</v>
      </c>
      <c r="J20" s="100">
        <f t="shared" si="1"/>
        <v>1.6273663234805714E-2</v>
      </c>
      <c r="K20" s="97">
        <f t="shared" si="2"/>
        <v>49</v>
      </c>
      <c r="L20" s="101">
        <f t="shared" si="4"/>
        <v>8.0201649862511463E-4</v>
      </c>
      <c r="M20" s="98">
        <f t="shared" si="3"/>
        <v>51</v>
      </c>
      <c r="N20" s="98">
        <f t="shared" si="5"/>
        <v>0</v>
      </c>
      <c r="O20" s="2"/>
    </row>
    <row r="21" spans="1:15">
      <c r="A21" s="42">
        <v>19</v>
      </c>
      <c r="B21" s="104" t="s">
        <v>110</v>
      </c>
      <c r="C21" s="54">
        <v>11946</v>
      </c>
      <c r="D21" s="54">
        <v>12125</v>
      </c>
      <c r="E21" s="54">
        <v>12447</v>
      </c>
      <c r="F21" s="54"/>
      <c r="G21" s="54"/>
      <c r="H21" s="54"/>
      <c r="I21" s="100">
        <f t="shared" si="0"/>
        <v>5.7755913403715088E-3</v>
      </c>
      <c r="J21" s="100">
        <f t="shared" si="1"/>
        <v>4.1938724259166248E-2</v>
      </c>
      <c r="K21" s="97">
        <f t="shared" si="2"/>
        <v>501</v>
      </c>
      <c r="L21" s="101">
        <f t="shared" si="4"/>
        <v>8.200209506350661E-3</v>
      </c>
      <c r="M21" s="98">
        <f t="shared" si="3"/>
        <v>322</v>
      </c>
      <c r="N21" s="98">
        <f t="shared" si="5"/>
        <v>0</v>
      </c>
      <c r="O21" s="2"/>
    </row>
    <row r="22" spans="1:15">
      <c r="A22" s="42">
        <v>20</v>
      </c>
      <c r="B22" s="104" t="s">
        <v>111</v>
      </c>
      <c r="C22" s="54">
        <v>35241</v>
      </c>
      <c r="D22" s="54">
        <v>35347</v>
      </c>
      <c r="E22" s="54">
        <v>36065</v>
      </c>
      <c r="F22" s="54"/>
      <c r="G22" s="54"/>
      <c r="H22" s="54"/>
      <c r="I22" s="100">
        <f t="shared" si="0"/>
        <v>1.6734691226038278E-2</v>
      </c>
      <c r="J22" s="100">
        <f t="shared" si="1"/>
        <v>2.3381856360489204E-2</v>
      </c>
      <c r="K22" s="97">
        <f t="shared" si="2"/>
        <v>824</v>
      </c>
      <c r="L22" s="101">
        <f t="shared" si="4"/>
        <v>1.3486971323818254E-2</v>
      </c>
      <c r="M22" s="98">
        <f t="shared" si="3"/>
        <v>718</v>
      </c>
      <c r="N22" s="98">
        <f t="shared" si="5"/>
        <v>0</v>
      </c>
      <c r="O22" s="2"/>
    </row>
    <row r="23" spans="1:15">
      <c r="A23" s="42">
        <v>21</v>
      </c>
      <c r="B23" s="104" t="s">
        <v>112</v>
      </c>
      <c r="C23" s="54">
        <v>21302</v>
      </c>
      <c r="D23" s="54">
        <v>20990</v>
      </c>
      <c r="E23" s="54">
        <v>22004</v>
      </c>
      <c r="F23" s="54"/>
      <c r="G23" s="54"/>
      <c r="H23" s="54"/>
      <c r="I23" s="100">
        <f t="shared" si="0"/>
        <v>1.0210180111957474E-2</v>
      </c>
      <c r="J23" s="100">
        <f t="shared" si="1"/>
        <v>3.2954652145338464E-2</v>
      </c>
      <c r="K23" s="97">
        <f t="shared" si="2"/>
        <v>702</v>
      </c>
      <c r="L23" s="101">
        <f t="shared" si="4"/>
        <v>1.1490113919078173E-2</v>
      </c>
      <c r="M23" s="98">
        <f t="shared" si="3"/>
        <v>1014</v>
      </c>
      <c r="N23" s="98">
        <f t="shared" si="5"/>
        <v>0</v>
      </c>
      <c r="O23" s="2"/>
    </row>
    <row r="24" spans="1:15">
      <c r="A24" s="42">
        <v>22</v>
      </c>
      <c r="B24" s="104" t="s">
        <v>113</v>
      </c>
      <c r="C24" s="54">
        <v>11403</v>
      </c>
      <c r="D24" s="54">
        <v>11415</v>
      </c>
      <c r="E24" s="54">
        <v>11614</v>
      </c>
      <c r="F24" s="54"/>
      <c r="G24" s="54"/>
      <c r="H24" s="54"/>
      <c r="I24" s="100">
        <f t="shared" si="0"/>
        <v>5.3890670705450871E-3</v>
      </c>
      <c r="J24" s="100">
        <f t="shared" si="1"/>
        <v>1.8503902481803034E-2</v>
      </c>
      <c r="K24" s="97">
        <f t="shared" si="2"/>
        <v>211</v>
      </c>
      <c r="L24" s="101">
        <f t="shared" si="4"/>
        <v>3.4535812491816157E-3</v>
      </c>
      <c r="M24" s="98">
        <f t="shared" si="3"/>
        <v>199</v>
      </c>
      <c r="N24" s="98">
        <f t="shared" si="5"/>
        <v>0</v>
      </c>
      <c r="O24" s="2"/>
    </row>
    <row r="25" spans="1:15">
      <c r="A25" s="42">
        <v>23</v>
      </c>
      <c r="B25" s="104" t="s">
        <v>114</v>
      </c>
      <c r="C25" s="54">
        <v>10364</v>
      </c>
      <c r="D25" s="54">
        <v>10033</v>
      </c>
      <c r="E25" s="54">
        <v>10417</v>
      </c>
      <c r="F25" s="54"/>
      <c r="G25" s="54"/>
      <c r="H25" s="54"/>
      <c r="I25" s="100">
        <f t="shared" si="0"/>
        <v>4.833641439113843E-3</v>
      </c>
      <c r="J25" s="100">
        <f t="shared" si="1"/>
        <v>5.1138556541875727E-3</v>
      </c>
      <c r="K25" s="97">
        <f t="shared" si="2"/>
        <v>53</v>
      </c>
      <c r="L25" s="101">
        <f t="shared" si="4"/>
        <v>8.6748723320675654E-4</v>
      </c>
      <c r="M25" s="98">
        <f t="shared" si="3"/>
        <v>384</v>
      </c>
      <c r="N25" s="98">
        <f t="shared" si="5"/>
        <v>0</v>
      </c>
      <c r="O25" s="2"/>
    </row>
    <row r="26" spans="1:15">
      <c r="A26" s="42">
        <v>24</v>
      </c>
      <c r="B26" s="104" t="s">
        <v>115</v>
      </c>
      <c r="C26" s="54">
        <v>4801</v>
      </c>
      <c r="D26" s="54">
        <v>4885</v>
      </c>
      <c r="E26" s="54">
        <v>4995</v>
      </c>
      <c r="F26" s="54"/>
      <c r="G26" s="54"/>
      <c r="H26" s="54"/>
      <c r="I26" s="100">
        <f t="shared" si="0"/>
        <v>2.3177535747694773E-3</v>
      </c>
      <c r="J26" s="100">
        <f t="shared" si="1"/>
        <v>4.0408248281608002E-2</v>
      </c>
      <c r="K26" s="97">
        <f t="shared" si="2"/>
        <v>194</v>
      </c>
      <c r="L26" s="101">
        <f t="shared" si="4"/>
        <v>3.1753306272096372E-3</v>
      </c>
      <c r="M26" s="98">
        <f t="shared" si="3"/>
        <v>110</v>
      </c>
      <c r="N26" s="98">
        <f t="shared" si="5"/>
        <v>0</v>
      </c>
      <c r="O26" s="2"/>
    </row>
    <row r="27" spans="1:15">
      <c r="A27" s="42">
        <v>25</v>
      </c>
      <c r="B27" s="104" t="s">
        <v>116</v>
      </c>
      <c r="C27" s="54">
        <v>12879</v>
      </c>
      <c r="D27" s="54">
        <v>12858</v>
      </c>
      <c r="E27" s="54">
        <v>13259</v>
      </c>
      <c r="F27" s="54"/>
      <c r="G27" s="54"/>
      <c r="H27" s="54"/>
      <c r="I27" s="100">
        <f t="shared" si="0"/>
        <v>6.1523713008745746E-3</v>
      </c>
      <c r="J27" s="100">
        <f t="shared" si="1"/>
        <v>2.9505396381706656E-2</v>
      </c>
      <c r="K27" s="97">
        <f t="shared" si="2"/>
        <v>380</v>
      </c>
      <c r="L27" s="101">
        <f t="shared" si="4"/>
        <v>6.2197197852559907E-3</v>
      </c>
      <c r="M27" s="98">
        <f t="shared" si="3"/>
        <v>401</v>
      </c>
      <c r="N27" s="98">
        <f t="shared" si="5"/>
        <v>0</v>
      </c>
      <c r="O27" s="2"/>
    </row>
    <row r="28" spans="1:15">
      <c r="A28" s="42">
        <v>26</v>
      </c>
      <c r="B28" s="104" t="s">
        <v>117</v>
      </c>
      <c r="C28" s="54">
        <v>17966</v>
      </c>
      <c r="D28" s="54">
        <v>18147</v>
      </c>
      <c r="E28" s="54">
        <v>18553</v>
      </c>
      <c r="F28" s="54"/>
      <c r="G28" s="54"/>
      <c r="H28" s="54"/>
      <c r="I28" s="100">
        <f t="shared" si="0"/>
        <v>8.6088652798194422E-3</v>
      </c>
      <c r="J28" s="100">
        <f t="shared" si="1"/>
        <v>3.2672826449961036E-2</v>
      </c>
      <c r="K28" s="97">
        <f t="shared" si="2"/>
        <v>587</v>
      </c>
      <c r="L28" s="101">
        <f t="shared" si="4"/>
        <v>9.6078302998559642E-3</v>
      </c>
      <c r="M28" s="98">
        <f t="shared" si="3"/>
        <v>406</v>
      </c>
      <c r="N28" s="98">
        <f t="shared" si="5"/>
        <v>0</v>
      </c>
      <c r="O28" s="2"/>
    </row>
    <row r="29" spans="1:15">
      <c r="A29" s="42">
        <v>27</v>
      </c>
      <c r="B29" s="104" t="s">
        <v>118</v>
      </c>
      <c r="C29" s="54">
        <v>46650</v>
      </c>
      <c r="D29" s="54">
        <v>48264</v>
      </c>
      <c r="E29" s="54">
        <v>49816</v>
      </c>
      <c r="F29" s="54"/>
      <c r="G29" s="54"/>
      <c r="H29" s="54"/>
      <c r="I29" s="100">
        <f t="shared" si="0"/>
        <v>2.3115357773917176E-2</v>
      </c>
      <c r="J29" s="100">
        <f t="shared" si="1"/>
        <v>6.7867095391211149E-2</v>
      </c>
      <c r="K29" s="97">
        <f t="shared" si="2"/>
        <v>3166</v>
      </c>
      <c r="L29" s="101">
        <f t="shared" si="4"/>
        <v>5.1820086421369649E-2</v>
      </c>
      <c r="M29" s="98">
        <f t="shared" si="3"/>
        <v>1552</v>
      </c>
      <c r="N29" s="98">
        <f t="shared" si="5"/>
        <v>0</v>
      </c>
      <c r="O29" s="2"/>
    </row>
    <row r="30" spans="1:15">
      <c r="A30" s="42">
        <v>28</v>
      </c>
      <c r="B30" s="104" t="s">
        <v>119</v>
      </c>
      <c r="C30" s="54">
        <v>10169</v>
      </c>
      <c r="D30" s="54">
        <v>10227</v>
      </c>
      <c r="E30" s="54">
        <v>10322</v>
      </c>
      <c r="F30" s="54"/>
      <c r="G30" s="54"/>
      <c r="H30" s="54"/>
      <c r="I30" s="100">
        <f t="shared" si="0"/>
        <v>4.7895600397939034E-3</v>
      </c>
      <c r="J30" s="100">
        <f t="shared" si="1"/>
        <v>1.5045727210148491E-2</v>
      </c>
      <c r="K30" s="97">
        <f t="shared" si="2"/>
        <v>153</v>
      </c>
      <c r="L30" s="101">
        <f t="shared" si="4"/>
        <v>2.5042555977478069E-3</v>
      </c>
      <c r="M30" s="98">
        <f t="shared" si="3"/>
        <v>95</v>
      </c>
      <c r="N30" s="98">
        <f t="shared" si="5"/>
        <v>0</v>
      </c>
      <c r="O30" s="2"/>
    </row>
    <row r="31" spans="1:15">
      <c r="A31" s="42">
        <v>29</v>
      </c>
      <c r="B31" s="104" t="s">
        <v>120</v>
      </c>
      <c r="C31" s="54">
        <v>2522</v>
      </c>
      <c r="D31" s="54">
        <v>2406</v>
      </c>
      <c r="E31" s="54">
        <v>2476</v>
      </c>
      <c r="F31" s="54"/>
      <c r="G31" s="54"/>
      <c r="H31" s="54"/>
      <c r="I31" s="100">
        <f t="shared" si="0"/>
        <v>1.1489004706965419E-3</v>
      </c>
      <c r="J31" s="100">
        <f t="shared" si="1"/>
        <v>-1.8239492466296591E-2</v>
      </c>
      <c r="K31" s="97">
        <f t="shared" si="2"/>
        <v>-46</v>
      </c>
      <c r="L31" s="101">
        <f t="shared" si="4"/>
        <v>-7.5291344768888306E-4</v>
      </c>
      <c r="M31" s="98">
        <f t="shared" si="3"/>
        <v>70</v>
      </c>
      <c r="N31" s="98">
        <f t="shared" si="5"/>
        <v>0</v>
      </c>
      <c r="O31" s="2"/>
    </row>
    <row r="32" spans="1:15">
      <c r="A32" s="42">
        <v>30</v>
      </c>
      <c r="B32" s="104" t="s">
        <v>121</v>
      </c>
      <c r="C32" s="54">
        <v>3405</v>
      </c>
      <c r="D32" s="54">
        <v>3867</v>
      </c>
      <c r="E32" s="54">
        <v>3953</v>
      </c>
      <c r="F32" s="54"/>
      <c r="G32" s="54"/>
      <c r="H32" s="54"/>
      <c r="I32" s="100">
        <f t="shared" si="0"/>
        <v>1.8342502264391881E-3</v>
      </c>
      <c r="J32" s="100">
        <f t="shared" si="1"/>
        <v>0.16093979441997064</v>
      </c>
      <c r="K32" s="97">
        <f t="shared" si="2"/>
        <v>548</v>
      </c>
      <c r="L32" s="101">
        <f t="shared" si="4"/>
        <v>8.9694906376849553E-3</v>
      </c>
      <c r="M32" s="98">
        <f t="shared" si="3"/>
        <v>86</v>
      </c>
      <c r="N32" s="98">
        <f t="shared" si="5"/>
        <v>0</v>
      </c>
      <c r="O32" s="2"/>
    </row>
    <row r="33" spans="1:15">
      <c r="A33" s="42">
        <v>31</v>
      </c>
      <c r="B33" s="104" t="s">
        <v>122</v>
      </c>
      <c r="C33" s="54">
        <v>39791</v>
      </c>
      <c r="D33" s="54">
        <v>40604</v>
      </c>
      <c r="E33" s="54">
        <v>41536</v>
      </c>
      <c r="F33" s="54"/>
      <c r="G33" s="54"/>
      <c r="H33" s="54"/>
      <c r="I33" s="100">
        <f t="shared" si="0"/>
        <v>1.9273315812137141E-2</v>
      </c>
      <c r="J33" s="100">
        <f t="shared" si="1"/>
        <v>4.3854137870372699E-2</v>
      </c>
      <c r="K33" s="97">
        <f t="shared" si="2"/>
        <v>1745</v>
      </c>
      <c r="L33" s="101">
        <f t="shared" si="4"/>
        <v>2.8561607961241325E-2</v>
      </c>
      <c r="M33" s="98">
        <f t="shared" si="3"/>
        <v>932</v>
      </c>
      <c r="N33" s="98">
        <f t="shared" si="5"/>
        <v>0</v>
      </c>
      <c r="O33" s="2"/>
    </row>
    <row r="34" spans="1:15">
      <c r="A34" s="42">
        <v>32</v>
      </c>
      <c r="B34" s="104" t="s">
        <v>123</v>
      </c>
      <c r="C34" s="54">
        <v>10901</v>
      </c>
      <c r="D34" s="54">
        <v>11105</v>
      </c>
      <c r="E34" s="54">
        <v>11309</v>
      </c>
      <c r="F34" s="54"/>
      <c r="G34" s="54"/>
      <c r="H34" s="54"/>
      <c r="I34" s="100">
        <f t="shared" si="0"/>
        <v>5.2475425779915956E-3</v>
      </c>
      <c r="J34" s="100">
        <f t="shared" si="1"/>
        <v>3.7427758921199893E-2</v>
      </c>
      <c r="K34" s="97">
        <f t="shared" si="2"/>
        <v>408</v>
      </c>
      <c r="L34" s="101">
        <f t="shared" si="4"/>
        <v>6.6780149273274842E-3</v>
      </c>
      <c r="M34" s="98">
        <f t="shared" si="3"/>
        <v>204</v>
      </c>
      <c r="N34" s="98">
        <f t="shared" si="5"/>
        <v>0</v>
      </c>
      <c r="O34" s="2"/>
    </row>
    <row r="35" spans="1:15">
      <c r="A35" s="42">
        <v>33</v>
      </c>
      <c r="B35" s="104" t="s">
        <v>124</v>
      </c>
      <c r="C35" s="54">
        <v>49963</v>
      </c>
      <c r="D35" s="54">
        <v>51071</v>
      </c>
      <c r="E35" s="54">
        <v>52108</v>
      </c>
      <c r="F35" s="54"/>
      <c r="G35" s="54"/>
      <c r="H35" s="54"/>
      <c r="I35" s="100">
        <f t="shared" si="0"/>
        <v>2.4178879534351938E-2</v>
      </c>
      <c r="J35" s="100">
        <f t="shared" si="1"/>
        <v>4.293176950943698E-2</v>
      </c>
      <c r="K35" s="97">
        <f t="shared" si="2"/>
        <v>2145</v>
      </c>
      <c r="L35" s="101">
        <f t="shared" si="4"/>
        <v>3.5108681419405527E-2</v>
      </c>
      <c r="M35" s="98">
        <f t="shared" si="3"/>
        <v>1037</v>
      </c>
      <c r="N35" s="98">
        <f t="shared" si="5"/>
        <v>0</v>
      </c>
      <c r="O35" s="2"/>
    </row>
    <row r="36" spans="1:15">
      <c r="A36" s="42">
        <v>34</v>
      </c>
      <c r="B36" s="104" t="s">
        <v>125</v>
      </c>
      <c r="C36" s="54">
        <v>502207</v>
      </c>
      <c r="D36" s="54">
        <v>499008</v>
      </c>
      <c r="E36" s="54">
        <v>510787</v>
      </c>
      <c r="F36" s="54"/>
      <c r="G36" s="54"/>
      <c r="H36" s="54"/>
      <c r="I36" s="100">
        <f t="shared" si="0"/>
        <v>0.23701269173088629</v>
      </c>
      <c r="J36" s="100">
        <f t="shared" si="1"/>
        <v>1.7084588625805693E-2</v>
      </c>
      <c r="K36" s="97">
        <f t="shared" si="2"/>
        <v>8580</v>
      </c>
      <c r="L36" s="101">
        <f t="shared" si="4"/>
        <v>0.14043472567762211</v>
      </c>
      <c r="M36" s="98">
        <f t="shared" si="3"/>
        <v>11779</v>
      </c>
      <c r="N36" s="98">
        <f t="shared" si="5"/>
        <v>0</v>
      </c>
    </row>
    <row r="37" spans="1:15">
      <c r="A37" s="42">
        <v>35</v>
      </c>
      <c r="B37" s="104" t="s">
        <v>126</v>
      </c>
      <c r="C37" s="54">
        <v>126163</v>
      </c>
      <c r="D37" s="54">
        <v>125204</v>
      </c>
      <c r="E37" s="54">
        <v>128070</v>
      </c>
      <c r="F37" s="54"/>
      <c r="G37" s="54"/>
      <c r="H37" s="54"/>
      <c r="I37" s="100">
        <f t="shared" si="0"/>
        <v>5.9426366430575972E-2</v>
      </c>
      <c r="J37" s="100">
        <f t="shared" si="1"/>
        <v>1.5115366628884856E-2</v>
      </c>
      <c r="K37" s="97">
        <f t="shared" si="2"/>
        <v>1907</v>
      </c>
      <c r="L37" s="101">
        <f t="shared" si="4"/>
        <v>3.1213172711797826E-2</v>
      </c>
      <c r="M37" s="98">
        <f t="shared" si="3"/>
        <v>2866</v>
      </c>
      <c r="N37" s="98">
        <f t="shared" si="5"/>
        <v>0</v>
      </c>
    </row>
    <row r="38" spans="1:15">
      <c r="A38" s="42">
        <v>36</v>
      </c>
      <c r="B38" s="104" t="s">
        <v>127</v>
      </c>
      <c r="C38" s="54">
        <v>4725</v>
      </c>
      <c r="D38" s="54">
        <v>4576</v>
      </c>
      <c r="E38" s="54">
        <v>4730</v>
      </c>
      <c r="F38" s="54"/>
      <c r="G38" s="54"/>
      <c r="H38" s="54"/>
      <c r="I38" s="100">
        <f t="shared" si="0"/>
        <v>2.1947896714033291E-3</v>
      </c>
      <c r="J38" s="100">
        <f t="shared" si="1"/>
        <v>1.0582010582010583E-3</v>
      </c>
      <c r="K38" s="97">
        <f t="shared" si="2"/>
        <v>5</v>
      </c>
      <c r="L38" s="101">
        <f t="shared" si="4"/>
        <v>8.1838418227052502E-5</v>
      </c>
      <c r="M38" s="98">
        <f t="shared" si="3"/>
        <v>154</v>
      </c>
      <c r="N38" s="98">
        <f t="shared" si="5"/>
        <v>0</v>
      </c>
    </row>
    <row r="39" spans="1:15">
      <c r="A39" s="42">
        <v>37</v>
      </c>
      <c r="B39" s="104" t="s">
        <v>128</v>
      </c>
      <c r="C39" s="54">
        <v>9462</v>
      </c>
      <c r="D39" s="54">
        <v>9273</v>
      </c>
      <c r="E39" s="54">
        <v>9671</v>
      </c>
      <c r="F39" s="54"/>
      <c r="G39" s="54"/>
      <c r="H39" s="54"/>
      <c r="I39" s="100">
        <f t="shared" si="0"/>
        <v>4.4874864507698934E-3</v>
      </c>
      <c r="J39" s="100">
        <f t="shared" si="1"/>
        <v>2.2088353413654619E-2</v>
      </c>
      <c r="K39" s="97">
        <f t="shared" si="2"/>
        <v>209</v>
      </c>
      <c r="L39" s="101">
        <f t="shared" si="4"/>
        <v>3.4208458818907948E-3</v>
      </c>
      <c r="M39" s="98">
        <f t="shared" si="3"/>
        <v>398</v>
      </c>
      <c r="N39" s="98">
        <f t="shared" si="5"/>
        <v>0</v>
      </c>
    </row>
    <row r="40" spans="1:15">
      <c r="A40" s="42">
        <v>38</v>
      </c>
      <c r="B40" s="104" t="s">
        <v>129</v>
      </c>
      <c r="C40" s="54">
        <v>32243</v>
      </c>
      <c r="D40" s="54">
        <v>32262</v>
      </c>
      <c r="E40" s="54">
        <v>33081</v>
      </c>
      <c r="F40" s="54"/>
      <c r="G40" s="54"/>
      <c r="H40" s="54"/>
      <c r="I40" s="100">
        <f t="shared" si="0"/>
        <v>1.5350071272662479E-2</v>
      </c>
      <c r="J40" s="100">
        <f t="shared" si="1"/>
        <v>2.5990137394163074E-2</v>
      </c>
      <c r="K40" s="97">
        <f t="shared" si="2"/>
        <v>838</v>
      </c>
      <c r="L40" s="101">
        <f t="shared" si="4"/>
        <v>1.3716118894854001E-2</v>
      </c>
      <c r="M40" s="98">
        <f t="shared" si="3"/>
        <v>819</v>
      </c>
      <c r="N40" s="98">
        <f t="shared" si="5"/>
        <v>0</v>
      </c>
    </row>
    <row r="41" spans="1:15">
      <c r="A41" s="42">
        <v>39</v>
      </c>
      <c r="B41" s="104" t="s">
        <v>130</v>
      </c>
      <c r="C41" s="54">
        <v>9758</v>
      </c>
      <c r="D41" s="54">
        <v>9628</v>
      </c>
      <c r="E41" s="54">
        <v>9843</v>
      </c>
      <c r="F41" s="54"/>
      <c r="G41" s="54"/>
      <c r="H41" s="54"/>
      <c r="I41" s="100">
        <f t="shared" si="0"/>
        <v>4.5672969842754686E-3</v>
      </c>
      <c r="J41" s="100">
        <f t="shared" si="1"/>
        <v>8.7108013937282226E-3</v>
      </c>
      <c r="K41" s="97">
        <f t="shared" si="2"/>
        <v>85</v>
      </c>
      <c r="L41" s="101">
        <f t="shared" si="4"/>
        <v>1.3912531098598927E-3</v>
      </c>
      <c r="M41" s="98">
        <f t="shared" si="3"/>
        <v>215</v>
      </c>
      <c r="N41" s="98">
        <f t="shared" si="5"/>
        <v>0</v>
      </c>
    </row>
    <row r="42" spans="1:15">
      <c r="A42" s="42">
        <v>40</v>
      </c>
      <c r="B42" s="104" t="s">
        <v>131</v>
      </c>
      <c r="C42" s="54">
        <v>5292</v>
      </c>
      <c r="D42" s="54">
        <v>5144</v>
      </c>
      <c r="E42" s="54">
        <v>5285</v>
      </c>
      <c r="F42" s="54"/>
      <c r="G42" s="54"/>
      <c r="H42" s="54"/>
      <c r="I42" s="100">
        <f t="shared" si="0"/>
        <v>2.4523178463777156E-3</v>
      </c>
      <c r="J42" s="100">
        <f t="shared" si="1"/>
        <v>-1.3227513227513227E-3</v>
      </c>
      <c r="K42" s="97">
        <f t="shared" si="2"/>
        <v>-7</v>
      </c>
      <c r="L42" s="101">
        <f t="shared" si="4"/>
        <v>-1.1457378551787351E-4</v>
      </c>
      <c r="M42" s="98">
        <f t="shared" si="3"/>
        <v>141</v>
      </c>
      <c r="N42" s="98">
        <f t="shared" si="5"/>
        <v>0</v>
      </c>
    </row>
    <row r="43" spans="1:15">
      <c r="A43" s="42">
        <v>41</v>
      </c>
      <c r="B43" s="104" t="s">
        <v>132</v>
      </c>
      <c r="C43" s="54">
        <v>38742</v>
      </c>
      <c r="D43" s="54">
        <v>39380</v>
      </c>
      <c r="E43" s="54">
        <v>40532</v>
      </c>
      <c r="F43" s="54"/>
      <c r="G43" s="54"/>
      <c r="H43" s="54"/>
      <c r="I43" s="100">
        <f t="shared" si="0"/>
        <v>1.8807445023534826E-2</v>
      </c>
      <c r="J43" s="100">
        <f t="shared" si="1"/>
        <v>4.6203087088947395E-2</v>
      </c>
      <c r="K43" s="97">
        <f t="shared" si="2"/>
        <v>1790</v>
      </c>
      <c r="L43" s="101">
        <f t="shared" si="4"/>
        <v>2.9298153725284798E-2</v>
      </c>
      <c r="M43" s="98">
        <f t="shared" si="3"/>
        <v>1152</v>
      </c>
      <c r="N43" s="98">
        <f t="shared" si="5"/>
        <v>0</v>
      </c>
    </row>
    <row r="44" spans="1:15">
      <c r="A44" s="42">
        <v>42</v>
      </c>
      <c r="B44" s="104" t="s">
        <v>133</v>
      </c>
      <c r="C44" s="54">
        <v>62238</v>
      </c>
      <c r="D44" s="54">
        <v>63628</v>
      </c>
      <c r="E44" s="54">
        <v>64846</v>
      </c>
      <c r="F44" s="54"/>
      <c r="G44" s="54"/>
      <c r="H44" s="54"/>
      <c r="I44" s="100">
        <f t="shared" si="0"/>
        <v>3.0089499161061368E-2</v>
      </c>
      <c r="J44" s="100">
        <f t="shared" si="1"/>
        <v>4.1903660143320802E-2</v>
      </c>
      <c r="K44" s="97">
        <f t="shared" si="2"/>
        <v>2608</v>
      </c>
      <c r="L44" s="101">
        <f t="shared" si="4"/>
        <v>4.268691894723059E-2</v>
      </c>
      <c r="M44" s="98">
        <f t="shared" si="3"/>
        <v>1218</v>
      </c>
      <c r="N44" s="98">
        <f t="shared" si="5"/>
        <v>0</v>
      </c>
    </row>
    <row r="45" spans="1:15">
      <c r="A45" s="42">
        <v>43</v>
      </c>
      <c r="B45" s="104" t="s">
        <v>134</v>
      </c>
      <c r="C45" s="54">
        <v>12361</v>
      </c>
      <c r="D45" s="54">
        <v>12382</v>
      </c>
      <c r="E45" s="54">
        <v>12667</v>
      </c>
      <c r="F45" s="54"/>
      <c r="G45" s="54"/>
      <c r="H45" s="54"/>
      <c r="I45" s="100">
        <f t="shared" si="0"/>
        <v>5.8776745809018963E-3</v>
      </c>
      <c r="J45" s="100">
        <f t="shared" si="1"/>
        <v>2.4755278699134374E-2</v>
      </c>
      <c r="K45" s="97">
        <f t="shared" si="2"/>
        <v>306</v>
      </c>
      <c r="L45" s="101">
        <f t="shared" si="4"/>
        <v>5.0085111954956138E-3</v>
      </c>
      <c r="M45" s="98">
        <f t="shared" si="3"/>
        <v>285</v>
      </c>
      <c r="N45" s="98">
        <f t="shared" si="5"/>
        <v>0</v>
      </c>
    </row>
    <row r="46" spans="1:15">
      <c r="A46" s="42">
        <v>44</v>
      </c>
      <c r="B46" s="104" t="s">
        <v>135</v>
      </c>
      <c r="C46" s="54">
        <v>15907</v>
      </c>
      <c r="D46" s="54">
        <v>15710</v>
      </c>
      <c r="E46" s="54">
        <v>16107</v>
      </c>
      <c r="F46" s="54"/>
      <c r="G46" s="54"/>
      <c r="H46" s="54"/>
      <c r="I46" s="100">
        <f t="shared" si="0"/>
        <v>7.4738852510134084E-3</v>
      </c>
      <c r="J46" s="100">
        <f t="shared" si="1"/>
        <v>1.2573081033507261E-2</v>
      </c>
      <c r="K46" s="97">
        <f t="shared" si="2"/>
        <v>200</v>
      </c>
      <c r="L46" s="101">
        <f t="shared" si="4"/>
        <v>3.2735367290821003E-3</v>
      </c>
      <c r="M46" s="98">
        <f t="shared" si="3"/>
        <v>397</v>
      </c>
      <c r="N46" s="98">
        <f t="shared" si="5"/>
        <v>0</v>
      </c>
    </row>
    <row r="47" spans="1:15">
      <c r="A47" s="42">
        <v>45</v>
      </c>
      <c r="B47" s="104" t="s">
        <v>136</v>
      </c>
      <c r="C47" s="54">
        <v>39512</v>
      </c>
      <c r="D47" s="54">
        <v>39332</v>
      </c>
      <c r="E47" s="54">
        <v>40182</v>
      </c>
      <c r="F47" s="54"/>
      <c r="G47" s="54"/>
      <c r="H47" s="54"/>
      <c r="I47" s="100">
        <f t="shared" si="0"/>
        <v>1.8645039868145575E-2</v>
      </c>
      <c r="J47" s="100">
        <f t="shared" si="1"/>
        <v>1.6956873861105486E-2</v>
      </c>
      <c r="K47" s="97">
        <f t="shared" si="2"/>
        <v>670</v>
      </c>
      <c r="L47" s="101">
        <f t="shared" si="4"/>
        <v>1.0966348042425036E-2</v>
      </c>
      <c r="M47" s="98">
        <f t="shared" si="3"/>
        <v>850</v>
      </c>
      <c r="N47" s="98">
        <f t="shared" si="5"/>
        <v>0</v>
      </c>
    </row>
    <row r="48" spans="1:15">
      <c r="A48" s="42">
        <v>46</v>
      </c>
      <c r="B48" s="104" t="s">
        <v>137</v>
      </c>
      <c r="C48" s="54">
        <v>23975</v>
      </c>
      <c r="D48" s="54">
        <v>24230</v>
      </c>
      <c r="E48" s="54">
        <v>24817</v>
      </c>
      <c r="F48" s="54"/>
      <c r="G48" s="54"/>
      <c r="H48" s="54"/>
      <c r="I48" s="100">
        <f t="shared" si="0"/>
        <v>1.1515453546557381E-2</v>
      </c>
      <c r="J48" s="100">
        <f t="shared" si="1"/>
        <v>3.5119916579770594E-2</v>
      </c>
      <c r="K48" s="97">
        <f t="shared" si="2"/>
        <v>842</v>
      </c>
      <c r="L48" s="101">
        <f t="shared" si="4"/>
        <v>1.3781589629435643E-2</v>
      </c>
      <c r="M48" s="98">
        <f t="shared" si="3"/>
        <v>587</v>
      </c>
      <c r="N48" s="98">
        <f t="shared" si="5"/>
        <v>0</v>
      </c>
    </row>
    <row r="49" spans="1:14">
      <c r="A49" s="42">
        <v>47</v>
      </c>
      <c r="B49" s="104" t="s">
        <v>138</v>
      </c>
      <c r="C49" s="54">
        <v>11551</v>
      </c>
      <c r="D49" s="54">
        <v>11267</v>
      </c>
      <c r="E49" s="54">
        <v>11764</v>
      </c>
      <c r="F49" s="54"/>
      <c r="G49" s="54"/>
      <c r="H49" s="54"/>
      <c r="I49" s="100">
        <f t="shared" si="0"/>
        <v>5.4586692799976242E-3</v>
      </c>
      <c r="J49" s="100">
        <f t="shared" si="1"/>
        <v>1.843996190805991E-2</v>
      </c>
      <c r="K49" s="97">
        <f t="shared" si="2"/>
        <v>213</v>
      </c>
      <c r="L49" s="101">
        <f t="shared" si="4"/>
        <v>3.4863166164724366E-3</v>
      </c>
      <c r="M49" s="98">
        <f t="shared" si="3"/>
        <v>497</v>
      </c>
      <c r="N49" s="98">
        <f t="shared" si="5"/>
        <v>0</v>
      </c>
    </row>
    <row r="50" spans="1:14">
      <c r="A50" s="42">
        <v>48</v>
      </c>
      <c r="B50" s="104" t="s">
        <v>139</v>
      </c>
      <c r="C50" s="54">
        <v>37759</v>
      </c>
      <c r="D50" s="54">
        <v>38620</v>
      </c>
      <c r="E50" s="54">
        <v>39558</v>
      </c>
      <c r="F50" s="54"/>
      <c r="G50" s="54"/>
      <c r="H50" s="54"/>
      <c r="I50" s="100">
        <f t="shared" si="0"/>
        <v>1.8355494676823021E-2</v>
      </c>
      <c r="J50" s="100">
        <f t="shared" si="1"/>
        <v>4.7644270240207634E-2</v>
      </c>
      <c r="K50" s="97">
        <f t="shared" si="2"/>
        <v>1799</v>
      </c>
      <c r="L50" s="101">
        <f t="shared" si="4"/>
        <v>2.9445462878093492E-2</v>
      </c>
      <c r="M50" s="98">
        <f t="shared" si="3"/>
        <v>938</v>
      </c>
      <c r="N50" s="98">
        <f t="shared" si="5"/>
        <v>0</v>
      </c>
    </row>
    <row r="51" spans="1:14">
      <c r="A51" s="42">
        <v>49</v>
      </c>
      <c r="B51" s="104" t="s">
        <v>140</v>
      </c>
      <c r="C51" s="54">
        <v>4770</v>
      </c>
      <c r="D51" s="54">
        <v>4928</v>
      </c>
      <c r="E51" s="54">
        <v>5060</v>
      </c>
      <c r="F51" s="54"/>
      <c r="G51" s="54"/>
      <c r="H51" s="54"/>
      <c r="I51" s="100">
        <f t="shared" si="0"/>
        <v>2.3479145321989099E-3</v>
      </c>
      <c r="J51" s="100">
        <f t="shared" si="1"/>
        <v>6.0796645702306078E-2</v>
      </c>
      <c r="K51" s="97">
        <f t="shared" si="2"/>
        <v>290</v>
      </c>
      <c r="L51" s="101">
        <f t="shared" si="4"/>
        <v>4.7466282571690457E-3</v>
      </c>
      <c r="M51" s="98">
        <f t="shared" si="3"/>
        <v>132</v>
      </c>
      <c r="N51" s="98">
        <f t="shared" si="5"/>
        <v>0</v>
      </c>
    </row>
    <row r="52" spans="1:14">
      <c r="A52" s="42">
        <v>50</v>
      </c>
      <c r="B52" s="104" t="s">
        <v>141</v>
      </c>
      <c r="C52" s="54">
        <v>9325</v>
      </c>
      <c r="D52" s="54">
        <v>9514</v>
      </c>
      <c r="E52" s="54">
        <v>9731</v>
      </c>
      <c r="F52" s="54"/>
      <c r="G52" s="54"/>
      <c r="H52" s="54"/>
      <c r="I52" s="100">
        <f t="shared" si="0"/>
        <v>4.5153273345509082E-3</v>
      </c>
      <c r="J52" s="100">
        <f t="shared" si="1"/>
        <v>4.3538873994638072E-2</v>
      </c>
      <c r="K52" s="97">
        <f t="shared" si="2"/>
        <v>406</v>
      </c>
      <c r="L52" s="101">
        <f t="shared" si="4"/>
        <v>6.6452795600366633E-3</v>
      </c>
      <c r="M52" s="98">
        <f t="shared" si="3"/>
        <v>217</v>
      </c>
      <c r="N52" s="98">
        <f t="shared" si="5"/>
        <v>0</v>
      </c>
    </row>
    <row r="53" spans="1:14">
      <c r="A53" s="42">
        <v>51</v>
      </c>
      <c r="B53" s="104" t="s">
        <v>142</v>
      </c>
      <c r="C53" s="54">
        <v>8863</v>
      </c>
      <c r="D53" s="54">
        <v>9010</v>
      </c>
      <c r="E53" s="54">
        <v>9196</v>
      </c>
      <c r="F53" s="54"/>
      <c r="G53" s="54"/>
      <c r="H53" s="54"/>
      <c r="I53" s="100">
        <f t="shared" si="0"/>
        <v>4.2670794541701928E-3</v>
      </c>
      <c r="J53" s="100">
        <f t="shared" si="1"/>
        <v>3.7571928241001917E-2</v>
      </c>
      <c r="K53" s="97">
        <f t="shared" si="2"/>
        <v>333</v>
      </c>
      <c r="L53" s="101">
        <f t="shared" si="4"/>
        <v>5.4504386539216973E-3</v>
      </c>
      <c r="M53" s="98">
        <f t="shared" si="3"/>
        <v>186</v>
      </c>
      <c r="N53" s="98">
        <f t="shared" si="5"/>
        <v>0</v>
      </c>
    </row>
    <row r="54" spans="1:14">
      <c r="A54" s="42">
        <v>52</v>
      </c>
      <c r="B54" s="104" t="s">
        <v>143</v>
      </c>
      <c r="C54" s="54">
        <v>16822</v>
      </c>
      <c r="D54" s="54">
        <v>16868</v>
      </c>
      <c r="E54" s="54">
        <v>17275</v>
      </c>
      <c r="F54" s="54"/>
      <c r="G54" s="54"/>
      <c r="H54" s="54"/>
      <c r="I54" s="100">
        <f t="shared" si="0"/>
        <v>8.0158544552838291E-3</v>
      </c>
      <c r="J54" s="100">
        <f t="shared" si="1"/>
        <v>2.692902151943883E-2</v>
      </c>
      <c r="K54" s="97">
        <f t="shared" si="2"/>
        <v>453</v>
      </c>
      <c r="L54" s="101">
        <f t="shared" si="4"/>
        <v>7.4145606913709576E-3</v>
      </c>
      <c r="M54" s="98">
        <f t="shared" si="3"/>
        <v>407</v>
      </c>
      <c r="N54" s="98">
        <f t="shared" si="5"/>
        <v>0</v>
      </c>
    </row>
    <row r="55" spans="1:14">
      <c r="A55" s="42">
        <v>53</v>
      </c>
      <c r="B55" s="104" t="s">
        <v>144</v>
      </c>
      <c r="C55" s="54">
        <v>7610</v>
      </c>
      <c r="D55" s="54">
        <v>7282</v>
      </c>
      <c r="E55" s="54">
        <v>7459</v>
      </c>
      <c r="F55" s="54"/>
      <c r="G55" s="54"/>
      <c r="H55" s="54"/>
      <c r="I55" s="100">
        <f t="shared" si="0"/>
        <v>3.4610858687098164E-3</v>
      </c>
      <c r="J55" s="100">
        <f t="shared" si="1"/>
        <v>-1.9842312746386332E-2</v>
      </c>
      <c r="K55" s="97">
        <f t="shared" si="2"/>
        <v>-151</v>
      </c>
      <c r="L55" s="101">
        <f t="shared" si="4"/>
        <v>-2.4715202304569856E-3</v>
      </c>
      <c r="M55" s="98">
        <f t="shared" si="3"/>
        <v>177</v>
      </c>
      <c r="N55" s="98">
        <f t="shared" si="5"/>
        <v>0</v>
      </c>
    </row>
    <row r="56" spans="1:14">
      <c r="A56" s="42">
        <v>54</v>
      </c>
      <c r="B56" s="104" t="s">
        <v>145</v>
      </c>
      <c r="C56" s="54">
        <v>26400</v>
      </c>
      <c r="D56" s="54">
        <v>26592</v>
      </c>
      <c r="E56" s="54">
        <v>27113</v>
      </c>
      <c r="F56" s="54"/>
      <c r="G56" s="54"/>
      <c r="H56" s="54"/>
      <c r="I56" s="100">
        <f t="shared" si="0"/>
        <v>1.2580831365910879E-2</v>
      </c>
      <c r="J56" s="100">
        <f t="shared" si="1"/>
        <v>2.7007575757575758E-2</v>
      </c>
      <c r="K56" s="97">
        <f t="shared" si="2"/>
        <v>713</v>
      </c>
      <c r="L56" s="101">
        <f t="shared" si="4"/>
        <v>1.1670158439177687E-2</v>
      </c>
      <c r="M56" s="98">
        <f t="shared" si="3"/>
        <v>521</v>
      </c>
      <c r="N56" s="98">
        <f t="shared" si="5"/>
        <v>0</v>
      </c>
    </row>
    <row r="57" spans="1:14">
      <c r="A57" s="42">
        <v>55</v>
      </c>
      <c r="B57" s="104" t="s">
        <v>146</v>
      </c>
      <c r="C57" s="54">
        <v>30762</v>
      </c>
      <c r="D57" s="54">
        <v>30453</v>
      </c>
      <c r="E57" s="54">
        <v>31127</v>
      </c>
      <c r="F57" s="54"/>
      <c r="G57" s="54"/>
      <c r="H57" s="54"/>
      <c r="I57" s="100">
        <f t="shared" si="0"/>
        <v>1.4443386490860766E-2</v>
      </c>
      <c r="J57" s="100">
        <f t="shared" si="1"/>
        <v>1.1865288342760549E-2</v>
      </c>
      <c r="K57" s="97">
        <f t="shared" si="2"/>
        <v>365</v>
      </c>
      <c r="L57" s="101">
        <f t="shared" si="4"/>
        <v>5.9742045305748327E-3</v>
      </c>
      <c r="M57" s="98">
        <f t="shared" si="3"/>
        <v>674</v>
      </c>
      <c r="N57" s="98">
        <f t="shared" si="5"/>
        <v>0</v>
      </c>
    </row>
    <row r="58" spans="1:14">
      <c r="A58" s="42">
        <v>56</v>
      </c>
      <c r="B58" s="104" t="s">
        <v>147</v>
      </c>
      <c r="C58" s="54">
        <v>3549</v>
      </c>
      <c r="D58" s="54">
        <v>3502</v>
      </c>
      <c r="E58" s="54">
        <v>3689</v>
      </c>
      <c r="F58" s="54"/>
      <c r="G58" s="54"/>
      <c r="H58" s="54"/>
      <c r="I58" s="100">
        <f t="shared" si="0"/>
        <v>1.7117503378027232E-3</v>
      </c>
      <c r="J58" s="100">
        <f t="shared" si="1"/>
        <v>3.9447731755424063E-2</v>
      </c>
      <c r="K58" s="97">
        <f t="shared" si="2"/>
        <v>140</v>
      </c>
      <c r="L58" s="101">
        <f t="shared" si="4"/>
        <v>2.2914757103574702E-3</v>
      </c>
      <c r="M58" s="98">
        <f t="shared" si="3"/>
        <v>187</v>
      </c>
      <c r="N58" s="98">
        <f t="shared" si="5"/>
        <v>0</v>
      </c>
    </row>
    <row r="59" spans="1:14">
      <c r="A59" s="42">
        <v>57</v>
      </c>
      <c r="B59" s="104" t="s">
        <v>148</v>
      </c>
      <c r="C59" s="54">
        <v>4732</v>
      </c>
      <c r="D59" s="54">
        <v>4656</v>
      </c>
      <c r="E59" s="54">
        <v>4749</v>
      </c>
      <c r="F59" s="54"/>
      <c r="G59" s="54"/>
      <c r="H59" s="54"/>
      <c r="I59" s="100">
        <f t="shared" si="0"/>
        <v>2.2036059512673171E-3</v>
      </c>
      <c r="J59" s="100">
        <f t="shared" si="1"/>
        <v>3.5925612848689771E-3</v>
      </c>
      <c r="K59" s="97">
        <f t="shared" si="2"/>
        <v>17</v>
      </c>
      <c r="L59" s="101">
        <f t="shared" si="4"/>
        <v>2.7825062197197855E-4</v>
      </c>
      <c r="M59" s="98">
        <f t="shared" si="3"/>
        <v>93</v>
      </c>
      <c r="N59" s="98">
        <f t="shared" si="5"/>
        <v>0</v>
      </c>
    </row>
    <row r="60" spans="1:14">
      <c r="A60" s="42">
        <v>58</v>
      </c>
      <c r="B60" s="104" t="s">
        <v>149</v>
      </c>
      <c r="C60" s="54">
        <v>12653</v>
      </c>
      <c r="D60" s="54">
        <v>12762</v>
      </c>
      <c r="E60" s="54">
        <v>13080</v>
      </c>
      <c r="F60" s="54"/>
      <c r="G60" s="54"/>
      <c r="H60" s="54"/>
      <c r="I60" s="100">
        <f t="shared" si="0"/>
        <v>6.0693126642612141E-3</v>
      </c>
      <c r="J60" s="100">
        <f t="shared" si="1"/>
        <v>3.3746937485181379E-2</v>
      </c>
      <c r="K60" s="97">
        <f t="shared" si="2"/>
        <v>427</v>
      </c>
      <c r="L60" s="101">
        <f t="shared" si="4"/>
        <v>6.9890009165902841E-3</v>
      </c>
      <c r="M60" s="98">
        <f t="shared" si="3"/>
        <v>318</v>
      </c>
      <c r="N60" s="98">
        <f t="shared" si="5"/>
        <v>0</v>
      </c>
    </row>
    <row r="61" spans="1:14">
      <c r="A61" s="42">
        <v>59</v>
      </c>
      <c r="B61" s="104" t="s">
        <v>150</v>
      </c>
      <c r="C61" s="54">
        <v>25272</v>
      </c>
      <c r="D61" s="54">
        <v>25673</v>
      </c>
      <c r="E61" s="54">
        <v>26395</v>
      </c>
      <c r="F61" s="54"/>
      <c r="G61" s="54"/>
      <c r="H61" s="54"/>
      <c r="I61" s="100">
        <f t="shared" si="0"/>
        <v>1.224766878999807E-2</v>
      </c>
      <c r="J61" s="100">
        <f t="shared" si="1"/>
        <v>4.4436530547641656E-2</v>
      </c>
      <c r="K61" s="97">
        <f t="shared" si="2"/>
        <v>1123</v>
      </c>
      <c r="L61" s="101">
        <f t="shared" si="4"/>
        <v>1.8380908733795994E-2</v>
      </c>
      <c r="M61" s="98">
        <f t="shared" si="3"/>
        <v>722</v>
      </c>
      <c r="N61" s="98">
        <f t="shared" si="5"/>
        <v>0</v>
      </c>
    </row>
    <row r="62" spans="1:14">
      <c r="A62" s="42">
        <v>60</v>
      </c>
      <c r="B62" s="104" t="s">
        <v>151</v>
      </c>
      <c r="C62" s="54">
        <v>12929</v>
      </c>
      <c r="D62" s="54">
        <v>12845</v>
      </c>
      <c r="E62" s="54">
        <v>13087</v>
      </c>
      <c r="F62" s="54"/>
      <c r="G62" s="54"/>
      <c r="H62" s="54"/>
      <c r="I62" s="100">
        <f t="shared" si="0"/>
        <v>6.0725607673689994E-3</v>
      </c>
      <c r="J62" s="100">
        <f t="shared" si="1"/>
        <v>1.2220589372727976E-2</v>
      </c>
      <c r="K62" s="97">
        <f t="shared" si="2"/>
        <v>158</v>
      </c>
      <c r="L62" s="101">
        <f t="shared" si="4"/>
        <v>2.5860940159748592E-3</v>
      </c>
      <c r="M62" s="98">
        <f t="shared" si="3"/>
        <v>242</v>
      </c>
      <c r="N62" s="98">
        <f t="shared" si="5"/>
        <v>0</v>
      </c>
    </row>
    <row r="63" spans="1:14">
      <c r="A63" s="42">
        <v>61</v>
      </c>
      <c r="B63" s="104" t="s">
        <v>152</v>
      </c>
      <c r="C63" s="54">
        <v>18125</v>
      </c>
      <c r="D63" s="54">
        <v>18405</v>
      </c>
      <c r="E63" s="54">
        <v>18898</v>
      </c>
      <c r="F63" s="54"/>
      <c r="G63" s="54"/>
      <c r="H63" s="54"/>
      <c r="I63" s="100">
        <f t="shared" si="0"/>
        <v>8.7689503615602776E-3</v>
      </c>
      <c r="J63" s="100">
        <f t="shared" si="1"/>
        <v>4.2648275862068964E-2</v>
      </c>
      <c r="K63" s="97">
        <f t="shared" si="2"/>
        <v>773</v>
      </c>
      <c r="L63" s="101">
        <f t="shared" si="4"/>
        <v>1.2652219457902318E-2</v>
      </c>
      <c r="M63" s="98">
        <f t="shared" si="3"/>
        <v>493</v>
      </c>
      <c r="N63" s="98">
        <f t="shared" si="5"/>
        <v>0</v>
      </c>
    </row>
    <row r="64" spans="1:14">
      <c r="A64" s="42">
        <v>62</v>
      </c>
      <c r="B64" s="104" t="s">
        <v>153</v>
      </c>
      <c r="C64" s="54">
        <v>1919</v>
      </c>
      <c r="D64" s="54">
        <v>2009</v>
      </c>
      <c r="E64" s="54">
        <v>2029</v>
      </c>
      <c r="F64" s="54"/>
      <c r="G64" s="54"/>
      <c r="H64" s="54"/>
      <c r="I64" s="100">
        <f t="shared" si="0"/>
        <v>9.4148588652798193E-4</v>
      </c>
      <c r="J64" s="100">
        <f t="shared" si="1"/>
        <v>5.7321521625846798E-2</v>
      </c>
      <c r="K64" s="97">
        <f t="shared" si="2"/>
        <v>110</v>
      </c>
      <c r="L64" s="101">
        <f t="shared" si="4"/>
        <v>1.8004452009951551E-3</v>
      </c>
      <c r="M64" s="98">
        <f t="shared" si="3"/>
        <v>20</v>
      </c>
      <c r="N64" s="98">
        <f t="shared" si="5"/>
        <v>0</v>
      </c>
    </row>
    <row r="65" spans="1:14">
      <c r="A65" s="42">
        <v>63</v>
      </c>
      <c r="B65" s="104" t="s">
        <v>154</v>
      </c>
      <c r="C65" s="54">
        <v>33718</v>
      </c>
      <c r="D65" s="54">
        <v>33976</v>
      </c>
      <c r="E65" s="54">
        <v>35405</v>
      </c>
      <c r="F65" s="54"/>
      <c r="G65" s="54"/>
      <c r="H65" s="54"/>
      <c r="I65" s="100">
        <f t="shared" si="0"/>
        <v>1.6428441504447118E-2</v>
      </c>
      <c r="J65" s="100">
        <f t="shared" si="1"/>
        <v>5.0032623524526962E-2</v>
      </c>
      <c r="K65" s="97">
        <f t="shared" si="2"/>
        <v>1687</v>
      </c>
      <c r="L65" s="101">
        <f t="shared" si="4"/>
        <v>2.7612282309807515E-2</v>
      </c>
      <c r="M65" s="98">
        <f t="shared" si="3"/>
        <v>1429</v>
      </c>
      <c r="N65" s="98">
        <f t="shared" si="5"/>
        <v>0</v>
      </c>
    </row>
    <row r="66" spans="1:14">
      <c r="A66" s="42">
        <v>64</v>
      </c>
      <c r="B66" s="104" t="s">
        <v>155</v>
      </c>
      <c r="C66" s="54">
        <v>11646</v>
      </c>
      <c r="D66" s="54">
        <v>11407</v>
      </c>
      <c r="E66" s="54">
        <v>11686</v>
      </c>
      <c r="F66" s="54"/>
      <c r="G66" s="54"/>
      <c r="H66" s="54"/>
      <c r="I66" s="100">
        <f t="shared" si="0"/>
        <v>5.4224761310823055E-3</v>
      </c>
      <c r="J66" s="100">
        <f t="shared" si="1"/>
        <v>3.4346556757685041E-3</v>
      </c>
      <c r="K66" s="97">
        <f t="shared" si="2"/>
        <v>40</v>
      </c>
      <c r="L66" s="101">
        <f t="shared" si="4"/>
        <v>6.5470734581642002E-4</v>
      </c>
      <c r="M66" s="98">
        <f t="shared" si="3"/>
        <v>279</v>
      </c>
      <c r="N66" s="98">
        <f t="shared" si="5"/>
        <v>0</v>
      </c>
    </row>
    <row r="67" spans="1:14">
      <c r="A67" s="42">
        <v>65</v>
      </c>
      <c r="B67" s="104" t="s">
        <v>156</v>
      </c>
      <c r="C67" s="54">
        <v>14993</v>
      </c>
      <c r="D67" s="54">
        <v>15163</v>
      </c>
      <c r="E67" s="54">
        <v>15879</v>
      </c>
      <c r="F67" s="54"/>
      <c r="G67" s="54"/>
      <c r="H67" s="54"/>
      <c r="I67" s="100">
        <f t="shared" ref="I67:I84" si="6">E67/$E$84</f>
        <v>7.3680898926455525E-3</v>
      </c>
      <c r="J67" s="100">
        <f t="shared" ref="J67:J84" si="7">(E67-C67)/C67</f>
        <v>5.9094243980524243E-2</v>
      </c>
      <c r="K67" s="97">
        <f t="shared" ref="K67:K84" si="8">E67-C67</f>
        <v>886</v>
      </c>
      <c r="L67" s="101">
        <f t="shared" si="4"/>
        <v>1.4501767709833704E-2</v>
      </c>
      <c r="M67" s="98">
        <f t="shared" ref="M67:M84" si="9">E67-D67</f>
        <v>716</v>
      </c>
      <c r="N67" s="98">
        <f t="shared" si="5"/>
        <v>0</v>
      </c>
    </row>
    <row r="68" spans="1:14">
      <c r="A68" s="42">
        <v>66</v>
      </c>
      <c r="B68" s="104" t="s">
        <v>157</v>
      </c>
      <c r="C68" s="54">
        <v>10447</v>
      </c>
      <c r="D68" s="54">
        <v>10285</v>
      </c>
      <c r="E68" s="54">
        <v>10547</v>
      </c>
      <c r="F68" s="54"/>
      <c r="G68" s="54"/>
      <c r="H68" s="54"/>
      <c r="I68" s="100">
        <f t="shared" si="6"/>
        <v>4.8939633539727082E-3</v>
      </c>
      <c r="J68" s="100">
        <f t="shared" si="7"/>
        <v>9.5721259691777544E-3</v>
      </c>
      <c r="K68" s="97">
        <f t="shared" si="8"/>
        <v>100</v>
      </c>
      <c r="L68" s="101">
        <f t="shared" ref="L68:L84" si="10">K68/$K$84</f>
        <v>1.6367683645410502E-3</v>
      </c>
      <c r="M68" s="98">
        <f t="shared" si="9"/>
        <v>262</v>
      </c>
      <c r="N68" s="98">
        <f t="shared" ref="N68:N84" si="11">H68-G68</f>
        <v>0</v>
      </c>
    </row>
    <row r="69" spans="1:14">
      <c r="A69" s="42">
        <v>67</v>
      </c>
      <c r="B69" s="104" t="s">
        <v>158</v>
      </c>
      <c r="C69" s="54">
        <v>9999</v>
      </c>
      <c r="D69" s="54">
        <v>10196</v>
      </c>
      <c r="E69" s="54">
        <v>10386</v>
      </c>
      <c r="F69" s="54"/>
      <c r="G69" s="54"/>
      <c r="H69" s="54"/>
      <c r="I69" s="100">
        <f t="shared" si="6"/>
        <v>4.8192569824936525E-3</v>
      </c>
      <c r="J69" s="100">
        <f t="shared" si="7"/>
        <v>3.8703870387038701E-2</v>
      </c>
      <c r="K69" s="97">
        <f t="shared" si="8"/>
        <v>387</v>
      </c>
      <c r="L69" s="101">
        <f t="shared" si="10"/>
        <v>6.3342935707738643E-3</v>
      </c>
      <c r="M69" s="98">
        <f t="shared" si="9"/>
        <v>190</v>
      </c>
      <c r="N69" s="98">
        <f t="shared" si="11"/>
        <v>0</v>
      </c>
    </row>
    <row r="70" spans="1:14">
      <c r="A70" s="42">
        <v>68</v>
      </c>
      <c r="B70" s="104" t="s">
        <v>159</v>
      </c>
      <c r="C70" s="54">
        <v>11125</v>
      </c>
      <c r="D70" s="54">
        <v>11270</v>
      </c>
      <c r="E70" s="54">
        <v>11545</v>
      </c>
      <c r="F70" s="54"/>
      <c r="G70" s="54"/>
      <c r="H70" s="54"/>
      <c r="I70" s="100">
        <f t="shared" si="6"/>
        <v>5.3570500541969207E-3</v>
      </c>
      <c r="J70" s="100">
        <f t="shared" si="7"/>
        <v>3.7752808988764042E-2</v>
      </c>
      <c r="K70" s="97">
        <f t="shared" si="8"/>
        <v>420</v>
      </c>
      <c r="L70" s="101">
        <f t="shared" si="10"/>
        <v>6.8744271310724105E-3</v>
      </c>
      <c r="M70" s="98">
        <f t="shared" si="9"/>
        <v>275</v>
      </c>
      <c r="N70" s="98">
        <f t="shared" si="11"/>
        <v>0</v>
      </c>
    </row>
    <row r="71" spans="1:14">
      <c r="A71" s="42">
        <v>69</v>
      </c>
      <c r="B71" s="104" t="s">
        <v>160</v>
      </c>
      <c r="C71" s="54">
        <v>1618</v>
      </c>
      <c r="D71" s="54">
        <v>1578</v>
      </c>
      <c r="E71" s="54">
        <v>1621</v>
      </c>
      <c r="F71" s="54"/>
      <c r="G71" s="54"/>
      <c r="H71" s="54"/>
      <c r="I71" s="100">
        <f t="shared" si="6"/>
        <v>7.5216787681708171E-4</v>
      </c>
      <c r="J71" s="100">
        <f t="shared" si="7"/>
        <v>1.854140914709518E-3</v>
      </c>
      <c r="K71" s="97">
        <f t="shared" si="8"/>
        <v>3</v>
      </c>
      <c r="L71" s="101">
        <f t="shared" si="10"/>
        <v>4.9103050936231504E-5</v>
      </c>
      <c r="M71" s="98">
        <f t="shared" si="9"/>
        <v>43</v>
      </c>
      <c r="N71" s="98">
        <f t="shared" si="11"/>
        <v>0</v>
      </c>
    </row>
    <row r="72" spans="1:14">
      <c r="A72" s="42">
        <v>70</v>
      </c>
      <c r="B72" s="104" t="s">
        <v>161</v>
      </c>
      <c r="C72" s="54">
        <v>6728</v>
      </c>
      <c r="D72" s="54">
        <v>6836</v>
      </c>
      <c r="E72" s="54">
        <v>7041</v>
      </c>
      <c r="F72" s="54"/>
      <c r="G72" s="54"/>
      <c r="H72" s="54"/>
      <c r="I72" s="100">
        <f t="shared" si="6"/>
        <v>3.2671277117020804E-3</v>
      </c>
      <c r="J72" s="100">
        <f t="shared" si="7"/>
        <v>4.6521997621878718E-2</v>
      </c>
      <c r="K72" s="97">
        <f t="shared" si="8"/>
        <v>313</v>
      </c>
      <c r="L72" s="101">
        <f t="shared" si="10"/>
        <v>5.1230849810134866E-3</v>
      </c>
      <c r="M72" s="98">
        <f t="shared" si="9"/>
        <v>205</v>
      </c>
      <c r="N72" s="98">
        <f t="shared" si="11"/>
        <v>0</v>
      </c>
    </row>
    <row r="73" spans="1:14">
      <c r="A73" s="42">
        <v>71</v>
      </c>
      <c r="B73" s="104" t="s">
        <v>162</v>
      </c>
      <c r="C73" s="54">
        <v>5614</v>
      </c>
      <c r="D73" s="54">
        <v>5416</v>
      </c>
      <c r="E73" s="54">
        <v>5582</v>
      </c>
      <c r="F73" s="54"/>
      <c r="G73" s="54"/>
      <c r="H73" s="54"/>
      <c r="I73" s="100">
        <f t="shared" si="6"/>
        <v>2.5901302210937383E-3</v>
      </c>
      <c r="J73" s="100">
        <f t="shared" si="7"/>
        <v>-5.7000356252226575E-3</v>
      </c>
      <c r="K73" s="97">
        <f t="shared" si="8"/>
        <v>-32</v>
      </c>
      <c r="L73" s="101">
        <f t="shared" si="10"/>
        <v>-5.2376587665313608E-4</v>
      </c>
      <c r="M73" s="98">
        <f t="shared" si="9"/>
        <v>166</v>
      </c>
      <c r="N73" s="98">
        <f t="shared" si="11"/>
        <v>0</v>
      </c>
    </row>
    <row r="74" spans="1:14">
      <c r="A74" s="42">
        <v>72</v>
      </c>
      <c r="B74" s="104" t="s">
        <v>163</v>
      </c>
      <c r="C74" s="54">
        <v>6727</v>
      </c>
      <c r="D74" s="54">
        <v>6361</v>
      </c>
      <c r="E74" s="54">
        <v>6725</v>
      </c>
      <c r="F74" s="54"/>
      <c r="G74" s="54"/>
      <c r="H74" s="54"/>
      <c r="I74" s="100">
        <f t="shared" si="6"/>
        <v>3.1204990571220693E-3</v>
      </c>
      <c r="J74" s="100">
        <f t="shared" si="7"/>
        <v>-2.973093503790694E-4</v>
      </c>
      <c r="K74" s="97">
        <f t="shared" si="8"/>
        <v>-2</v>
      </c>
      <c r="L74" s="101">
        <f t="shared" si="10"/>
        <v>-3.2735367290821005E-5</v>
      </c>
      <c r="M74" s="98">
        <f t="shared" si="9"/>
        <v>364</v>
      </c>
      <c r="N74" s="98">
        <f t="shared" si="11"/>
        <v>0</v>
      </c>
    </row>
    <row r="75" spans="1:14">
      <c r="A75" s="42">
        <v>73</v>
      </c>
      <c r="B75" s="104" t="s">
        <v>164</v>
      </c>
      <c r="C75" s="54">
        <v>5214</v>
      </c>
      <c r="D75" s="54">
        <v>5229</v>
      </c>
      <c r="E75" s="54">
        <v>5421</v>
      </c>
      <c r="F75" s="54"/>
      <c r="G75" s="54"/>
      <c r="H75" s="54"/>
      <c r="I75" s="100">
        <f t="shared" si="6"/>
        <v>2.5154238496146821E-3</v>
      </c>
      <c r="J75" s="100">
        <f t="shared" si="7"/>
        <v>3.9700805523590336E-2</v>
      </c>
      <c r="K75" s="97">
        <f t="shared" si="8"/>
        <v>207</v>
      </c>
      <c r="L75" s="101">
        <f t="shared" si="10"/>
        <v>3.3881105145999739E-3</v>
      </c>
      <c r="M75" s="98">
        <f t="shared" si="9"/>
        <v>192</v>
      </c>
      <c r="N75" s="98">
        <f t="shared" si="11"/>
        <v>0</v>
      </c>
    </row>
    <row r="76" spans="1:14">
      <c r="A76" s="42">
        <v>74</v>
      </c>
      <c r="B76" s="104" t="s">
        <v>165</v>
      </c>
      <c r="C76" s="54">
        <v>4138</v>
      </c>
      <c r="D76" s="54">
        <v>4154</v>
      </c>
      <c r="E76" s="54">
        <v>4226</v>
      </c>
      <c r="F76" s="54"/>
      <c r="G76" s="54"/>
      <c r="H76" s="54"/>
      <c r="I76" s="100">
        <f t="shared" si="6"/>
        <v>1.9609262476428051E-3</v>
      </c>
      <c r="J76" s="100">
        <f t="shared" si="7"/>
        <v>2.1266312228129532E-2</v>
      </c>
      <c r="K76" s="97">
        <f t="shared" si="8"/>
        <v>88</v>
      </c>
      <c r="L76" s="101">
        <f t="shared" si="10"/>
        <v>1.4403561607961241E-3</v>
      </c>
      <c r="M76" s="98">
        <f t="shared" si="9"/>
        <v>72</v>
      </c>
      <c r="N76" s="98">
        <f t="shared" si="11"/>
        <v>0</v>
      </c>
    </row>
    <row r="77" spans="1:14">
      <c r="A77" s="42">
        <v>75</v>
      </c>
      <c r="B77" s="104" t="s">
        <v>166</v>
      </c>
      <c r="C77" s="54">
        <v>2120</v>
      </c>
      <c r="D77" s="54">
        <v>2055</v>
      </c>
      <c r="E77" s="54">
        <v>2113</v>
      </c>
      <c r="F77" s="54"/>
      <c r="G77" s="54"/>
      <c r="H77" s="54"/>
      <c r="I77" s="100">
        <f t="shared" si="6"/>
        <v>9.8046312382140256E-4</v>
      </c>
      <c r="J77" s="100">
        <f t="shared" si="7"/>
        <v>-3.3018867924528303E-3</v>
      </c>
      <c r="K77" s="97">
        <f t="shared" si="8"/>
        <v>-7</v>
      </c>
      <c r="L77" s="101">
        <f t="shared" si="10"/>
        <v>-1.1457378551787351E-4</v>
      </c>
      <c r="M77" s="98">
        <f t="shared" si="9"/>
        <v>58</v>
      </c>
      <c r="N77" s="98">
        <f t="shared" si="11"/>
        <v>0</v>
      </c>
    </row>
    <row r="78" spans="1:14">
      <c r="A78" s="42">
        <v>76</v>
      </c>
      <c r="B78" s="104" t="s">
        <v>167</v>
      </c>
      <c r="C78" s="54">
        <v>3816</v>
      </c>
      <c r="D78" s="54">
        <v>3996</v>
      </c>
      <c r="E78" s="54">
        <v>4111</v>
      </c>
      <c r="F78" s="54"/>
      <c r="G78" s="54"/>
      <c r="H78" s="54"/>
      <c r="I78" s="100">
        <f t="shared" si="6"/>
        <v>1.9075645537291936E-3</v>
      </c>
      <c r="J78" s="100">
        <f t="shared" si="7"/>
        <v>7.7306079664570232E-2</v>
      </c>
      <c r="K78" s="97">
        <f t="shared" si="8"/>
        <v>295</v>
      </c>
      <c r="L78" s="101">
        <f t="shared" si="10"/>
        <v>4.8284666753960976E-3</v>
      </c>
      <c r="M78" s="98">
        <f t="shared" si="9"/>
        <v>115</v>
      </c>
      <c r="N78" s="98">
        <f t="shared" si="11"/>
        <v>0</v>
      </c>
    </row>
    <row r="79" spans="1:14">
      <c r="A79" s="42">
        <v>77</v>
      </c>
      <c r="B79" s="104" t="s">
        <v>168</v>
      </c>
      <c r="C79" s="54">
        <v>7151</v>
      </c>
      <c r="D79" s="54">
        <v>7244</v>
      </c>
      <c r="E79" s="54">
        <v>7446</v>
      </c>
      <c r="F79" s="54"/>
      <c r="G79" s="54"/>
      <c r="H79" s="54"/>
      <c r="I79" s="100">
        <f t="shared" si="6"/>
        <v>3.4550536772239297E-3</v>
      </c>
      <c r="J79" s="100">
        <f t="shared" si="7"/>
        <v>4.1252971612361911E-2</v>
      </c>
      <c r="K79" s="97">
        <f t="shared" si="8"/>
        <v>295</v>
      </c>
      <c r="L79" s="101">
        <f t="shared" si="10"/>
        <v>4.8284666753960976E-3</v>
      </c>
      <c r="M79" s="98">
        <f t="shared" si="9"/>
        <v>202</v>
      </c>
      <c r="N79" s="98">
        <f t="shared" si="11"/>
        <v>0</v>
      </c>
    </row>
    <row r="80" spans="1:14">
      <c r="A80" s="42">
        <v>78</v>
      </c>
      <c r="B80" s="104" t="s">
        <v>169</v>
      </c>
      <c r="C80" s="54">
        <v>4726</v>
      </c>
      <c r="D80" s="54">
        <v>4844</v>
      </c>
      <c r="E80" s="54">
        <v>4983</v>
      </c>
      <c r="F80" s="54"/>
      <c r="G80" s="54"/>
      <c r="H80" s="54"/>
      <c r="I80" s="100">
        <f t="shared" si="6"/>
        <v>2.3121853980132747E-3</v>
      </c>
      <c r="J80" s="100">
        <f t="shared" si="7"/>
        <v>5.4380025391451543E-2</v>
      </c>
      <c r="K80" s="97">
        <f t="shared" si="8"/>
        <v>257</v>
      </c>
      <c r="L80" s="101">
        <f t="shared" si="10"/>
        <v>4.2064946968704987E-3</v>
      </c>
      <c r="M80" s="98">
        <f t="shared" si="9"/>
        <v>139</v>
      </c>
      <c r="N80" s="98">
        <f t="shared" si="11"/>
        <v>0</v>
      </c>
    </row>
    <row r="81" spans="1:14">
      <c r="A81" s="42">
        <v>79</v>
      </c>
      <c r="B81" s="104" t="s">
        <v>170</v>
      </c>
      <c r="C81" s="54">
        <v>3762</v>
      </c>
      <c r="D81" s="54">
        <v>3828</v>
      </c>
      <c r="E81" s="54">
        <v>4180</v>
      </c>
      <c r="F81" s="54"/>
      <c r="G81" s="54"/>
      <c r="H81" s="54"/>
      <c r="I81" s="100">
        <f t="shared" si="6"/>
        <v>1.9395815700773604E-3</v>
      </c>
      <c r="J81" s="100">
        <f t="shared" si="7"/>
        <v>0.1111111111111111</v>
      </c>
      <c r="K81" s="97">
        <f t="shared" si="8"/>
        <v>418</v>
      </c>
      <c r="L81" s="101">
        <f t="shared" si="10"/>
        <v>6.8416917637815896E-3</v>
      </c>
      <c r="M81" s="98">
        <f t="shared" si="9"/>
        <v>352</v>
      </c>
      <c r="N81" s="98">
        <f t="shared" si="11"/>
        <v>0</v>
      </c>
    </row>
    <row r="82" spans="1:14">
      <c r="A82" s="42">
        <v>80</v>
      </c>
      <c r="B82" s="104" t="s">
        <v>171</v>
      </c>
      <c r="C82" s="54">
        <v>11695</v>
      </c>
      <c r="D82" s="54">
        <v>11738</v>
      </c>
      <c r="E82" s="54">
        <v>12019</v>
      </c>
      <c r="F82" s="54"/>
      <c r="G82" s="54"/>
      <c r="H82" s="54"/>
      <c r="I82" s="100">
        <f t="shared" si="6"/>
        <v>5.5769930360669373E-3</v>
      </c>
      <c r="J82" s="100">
        <f t="shared" si="7"/>
        <v>2.7704147071398032E-2</v>
      </c>
      <c r="K82" s="97">
        <f t="shared" si="8"/>
        <v>324</v>
      </c>
      <c r="L82" s="101">
        <f t="shared" si="10"/>
        <v>5.3031295011130028E-3</v>
      </c>
      <c r="M82" s="98">
        <f t="shared" si="9"/>
        <v>281</v>
      </c>
      <c r="N82" s="98">
        <f t="shared" si="11"/>
        <v>0</v>
      </c>
    </row>
    <row r="83" spans="1:14">
      <c r="A83" s="42">
        <v>81</v>
      </c>
      <c r="B83" s="104" t="s">
        <v>172</v>
      </c>
      <c r="C83" s="54">
        <v>9448</v>
      </c>
      <c r="D83" s="54">
        <v>9592</v>
      </c>
      <c r="E83" s="54">
        <v>9812</v>
      </c>
      <c r="F83" s="54"/>
      <c r="G83" s="54"/>
      <c r="H83" s="54"/>
      <c r="I83" s="100">
        <f t="shared" si="6"/>
        <v>4.5529125276552781E-3</v>
      </c>
      <c r="J83" s="100">
        <f t="shared" si="7"/>
        <v>3.8526672311600341E-2</v>
      </c>
      <c r="K83" s="97">
        <f t="shared" si="8"/>
        <v>364</v>
      </c>
      <c r="L83" s="101">
        <f t="shared" si="10"/>
        <v>5.9578368469294226E-3</v>
      </c>
      <c r="M83" s="98">
        <f t="shared" si="9"/>
        <v>220</v>
      </c>
      <c r="N83" s="98">
        <f t="shared" si="11"/>
        <v>0</v>
      </c>
    </row>
    <row r="84" spans="1:14" s="110" customFormat="1">
      <c r="A84" s="190" t="s">
        <v>173</v>
      </c>
      <c r="B84" s="190"/>
      <c r="C84" s="63">
        <v>2094008</v>
      </c>
      <c r="D84" s="63">
        <v>2101613</v>
      </c>
      <c r="E84" s="63">
        <v>2155104</v>
      </c>
      <c r="F84" s="63"/>
      <c r="G84" s="63"/>
      <c r="H84" s="63"/>
      <c r="I84" s="100">
        <f t="shared" si="6"/>
        <v>1</v>
      </c>
      <c r="J84" s="100">
        <f t="shared" si="7"/>
        <v>2.9176583852592732E-2</v>
      </c>
      <c r="K84" s="97">
        <f t="shared" si="8"/>
        <v>61096</v>
      </c>
      <c r="L84" s="101">
        <f t="shared" si="10"/>
        <v>1</v>
      </c>
      <c r="M84" s="97">
        <f t="shared" si="9"/>
        <v>53491</v>
      </c>
      <c r="N84" s="98">
        <f t="shared" si="11"/>
        <v>0</v>
      </c>
    </row>
    <row r="85" spans="1:14">
      <c r="C85" s="133"/>
      <c r="D85" s="131"/>
      <c r="E85" s="132"/>
      <c r="F85" s="141"/>
      <c r="G85" s="141"/>
      <c r="H85" s="141"/>
      <c r="L85" s="13"/>
    </row>
    <row r="86" spans="1:14">
      <c r="C86" s="133"/>
      <c r="D86" s="131"/>
      <c r="E86" s="132"/>
      <c r="F86" s="141"/>
      <c r="G86" s="141"/>
      <c r="H86" s="141"/>
    </row>
    <row r="87" spans="1:14">
      <c r="E87" s="141"/>
      <c r="F87" s="141"/>
    </row>
    <row r="88" spans="1:14">
      <c r="C88" s="141"/>
      <c r="E88" s="141"/>
      <c r="G88" s="24"/>
    </row>
    <row r="93" spans="1:14">
      <c r="C93" s="141"/>
      <c r="E93" s="141"/>
      <c r="F93" s="141"/>
    </row>
    <row r="94" spans="1:14">
      <c r="F94" s="24"/>
    </row>
  </sheetData>
  <mergeCells count="3">
    <mergeCell ref="A84:B84"/>
    <mergeCell ref="C1:E1"/>
    <mergeCell ref="F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87"/>
  <sheetViews>
    <sheetView zoomScale="60" zoomScaleNormal="60" workbookViewId="0">
      <pane ySplit="2" topLeftCell="A3" activePane="bottomLeft" state="frozen"/>
      <selection activeCell="W1" sqref="W1"/>
      <selection pane="bottomLeft" activeCell="S8" sqref="S8"/>
    </sheetView>
  </sheetViews>
  <sheetFormatPr defaultColWidth="9.140625" defaultRowHeight="15"/>
  <cols>
    <col min="1" max="1" width="11.85546875" style="6" customWidth="1"/>
    <col min="2" max="2" width="16.42578125" style="6" bestFit="1" customWidth="1"/>
    <col min="3" max="8" width="12" style="6" customWidth="1"/>
    <col min="9" max="9" width="18.140625" style="6" customWidth="1"/>
    <col min="10" max="10" width="30.42578125" style="6" customWidth="1"/>
    <col min="11" max="11" width="27.42578125" style="6" customWidth="1"/>
    <col min="12" max="12" width="22.28515625" style="6" customWidth="1"/>
    <col min="13" max="14" width="25.140625" style="6" customWidth="1"/>
    <col min="15" max="15" width="11" style="6" bestFit="1" customWidth="1"/>
    <col min="16" max="16384" width="9.140625" style="6"/>
  </cols>
  <sheetData>
    <row r="1" spans="1:15" ht="15.75" thickBot="1">
      <c r="C1" s="186" t="s">
        <v>281</v>
      </c>
      <c r="D1" s="186"/>
      <c r="E1" s="187"/>
      <c r="F1" s="188" t="s">
        <v>280</v>
      </c>
      <c r="G1" s="186"/>
      <c r="H1" s="187"/>
    </row>
    <row r="2" spans="1:15" ht="30">
      <c r="A2" s="93" t="s">
        <v>91</v>
      </c>
      <c r="B2" s="93" t="s">
        <v>174</v>
      </c>
      <c r="C2" s="93">
        <v>43221</v>
      </c>
      <c r="D2" s="93">
        <v>43556</v>
      </c>
      <c r="E2" s="93">
        <v>43586</v>
      </c>
      <c r="F2" s="93">
        <v>43221</v>
      </c>
      <c r="G2" s="93">
        <v>43556</v>
      </c>
      <c r="H2" s="93">
        <v>43586</v>
      </c>
      <c r="I2" s="92" t="s">
        <v>316</v>
      </c>
      <c r="J2" s="92" t="s">
        <v>317</v>
      </c>
      <c r="K2" s="92" t="s">
        <v>318</v>
      </c>
      <c r="L2" s="92" t="s">
        <v>311</v>
      </c>
      <c r="M2" s="43" t="s">
        <v>319</v>
      </c>
      <c r="N2" s="163" t="s">
        <v>320</v>
      </c>
      <c r="O2" s="4"/>
    </row>
    <row r="3" spans="1:15">
      <c r="A3" s="42">
        <v>1</v>
      </c>
      <c r="B3" s="104" t="s">
        <v>92</v>
      </c>
      <c r="C3" s="55">
        <v>15895</v>
      </c>
      <c r="D3" s="55">
        <v>14852</v>
      </c>
      <c r="E3" s="55">
        <v>15025</v>
      </c>
      <c r="F3" s="55"/>
      <c r="G3" s="55"/>
      <c r="H3" s="55"/>
      <c r="I3" s="100">
        <f>E3/$E$84</f>
        <v>2.1996506910782754E-2</v>
      </c>
      <c r="J3" s="100">
        <f t="shared" ref="J3:J66" si="0">(E3-C3)/C3</f>
        <v>-5.4734193142497639E-2</v>
      </c>
      <c r="K3" s="97">
        <f t="shared" ref="K3:K66" si="1">E3-C3</f>
        <v>-870</v>
      </c>
      <c r="L3" s="101">
        <f>K3/$K$84</f>
        <v>3.2679738562091505E-2</v>
      </c>
      <c r="M3" s="98">
        <f t="shared" ref="M3:M66" si="2">E3-D3</f>
        <v>173</v>
      </c>
      <c r="N3" s="98">
        <f>H3-G3</f>
        <v>0</v>
      </c>
    </row>
    <row r="4" spans="1:15">
      <c r="A4" s="42">
        <v>2</v>
      </c>
      <c r="B4" s="104" t="s">
        <v>93</v>
      </c>
      <c r="C4" s="55">
        <v>5057</v>
      </c>
      <c r="D4" s="55">
        <v>4414</v>
      </c>
      <c r="E4" s="55">
        <v>4916</v>
      </c>
      <c r="F4" s="55"/>
      <c r="G4" s="55"/>
      <c r="H4" s="55"/>
      <c r="I4" s="100">
        <f t="shared" ref="I4:I67" si="3">E4/$E$84</f>
        <v>7.1969935423233291E-3</v>
      </c>
      <c r="J4" s="100">
        <f t="shared" si="0"/>
        <v>-2.7882143563377496E-2</v>
      </c>
      <c r="K4" s="97">
        <f t="shared" si="1"/>
        <v>-141</v>
      </c>
      <c r="L4" s="101">
        <f t="shared" ref="L4:L67" si="4">K4/$K$84</f>
        <v>5.2963714221320709E-3</v>
      </c>
      <c r="M4" s="98">
        <f t="shared" si="2"/>
        <v>502</v>
      </c>
      <c r="N4" s="98">
        <f t="shared" ref="N4:N67" si="5">H4-G4</f>
        <v>0</v>
      </c>
    </row>
    <row r="5" spans="1:15">
      <c r="A5" s="42">
        <v>3</v>
      </c>
      <c r="B5" s="104" t="s">
        <v>94</v>
      </c>
      <c r="C5" s="55">
        <v>17939</v>
      </c>
      <c r="D5" s="55">
        <v>18154</v>
      </c>
      <c r="E5" s="55">
        <v>18689</v>
      </c>
      <c r="F5" s="55"/>
      <c r="G5" s="55"/>
      <c r="H5" s="55"/>
      <c r="I5" s="100">
        <f t="shared" si="3"/>
        <v>2.7360580210024552E-2</v>
      </c>
      <c r="J5" s="100">
        <f t="shared" si="0"/>
        <v>4.180835052121077E-2</v>
      </c>
      <c r="K5" s="97">
        <f t="shared" si="1"/>
        <v>750</v>
      </c>
      <c r="L5" s="101">
        <f t="shared" si="4"/>
        <v>-2.8172188415596124E-2</v>
      </c>
      <c r="M5" s="98">
        <f t="shared" si="2"/>
        <v>535</v>
      </c>
      <c r="N5" s="98">
        <f t="shared" si="5"/>
        <v>0</v>
      </c>
    </row>
    <row r="6" spans="1:15">
      <c r="A6" s="42">
        <v>4</v>
      </c>
      <c r="B6" s="104" t="s">
        <v>95</v>
      </c>
      <c r="C6" s="55">
        <v>3551</v>
      </c>
      <c r="D6" s="55">
        <v>3336</v>
      </c>
      <c r="E6" s="55">
        <v>3613</v>
      </c>
      <c r="F6" s="55"/>
      <c r="G6" s="55"/>
      <c r="H6" s="55"/>
      <c r="I6" s="100">
        <f t="shared" si="3"/>
        <v>5.2894096152185082E-3</v>
      </c>
      <c r="J6" s="100">
        <f t="shared" si="0"/>
        <v>1.7459870459025625E-2</v>
      </c>
      <c r="K6" s="97">
        <f t="shared" si="1"/>
        <v>62</v>
      </c>
      <c r="L6" s="101">
        <f t="shared" si="4"/>
        <v>-2.3289009090226129E-3</v>
      </c>
      <c r="M6" s="98">
        <f t="shared" si="2"/>
        <v>277</v>
      </c>
      <c r="N6" s="98">
        <f t="shared" si="5"/>
        <v>0</v>
      </c>
    </row>
    <row r="7" spans="1:15">
      <c r="A7" s="42">
        <v>5</v>
      </c>
      <c r="B7" s="104" t="s">
        <v>96</v>
      </c>
      <c r="C7" s="55">
        <v>5173</v>
      </c>
      <c r="D7" s="55">
        <v>4852</v>
      </c>
      <c r="E7" s="55">
        <v>5011</v>
      </c>
      <c r="F7" s="55"/>
      <c r="G7" s="55"/>
      <c r="H7" s="55"/>
      <c r="I7" s="100">
        <f t="shared" si="3"/>
        <v>7.3360729537392593E-3</v>
      </c>
      <c r="J7" s="100">
        <f t="shared" si="0"/>
        <v>-3.1316450802242414E-2</v>
      </c>
      <c r="K7" s="97">
        <f t="shared" si="1"/>
        <v>-162</v>
      </c>
      <c r="L7" s="101">
        <f t="shared" si="4"/>
        <v>6.0851926977687626E-3</v>
      </c>
      <c r="M7" s="98">
        <f t="shared" si="2"/>
        <v>159</v>
      </c>
      <c r="N7" s="98">
        <f t="shared" si="5"/>
        <v>0</v>
      </c>
    </row>
    <row r="8" spans="1:15">
      <c r="A8" s="42">
        <v>6</v>
      </c>
      <c r="B8" s="104" t="s">
        <v>97</v>
      </c>
      <c r="C8" s="55">
        <v>15192</v>
      </c>
      <c r="D8" s="55">
        <v>14625</v>
      </c>
      <c r="E8" s="55">
        <v>14938</v>
      </c>
      <c r="F8" s="55"/>
      <c r="G8" s="55"/>
      <c r="H8" s="55"/>
      <c r="I8" s="100">
        <f t="shared" si="3"/>
        <v>2.1869139449801848E-2</v>
      </c>
      <c r="J8" s="100">
        <f t="shared" si="0"/>
        <v>-1.6719325961032122E-2</v>
      </c>
      <c r="K8" s="97">
        <f t="shared" si="1"/>
        <v>-254</v>
      </c>
      <c r="L8" s="101">
        <f t="shared" si="4"/>
        <v>9.5409811434152211E-3</v>
      </c>
      <c r="M8" s="98">
        <f t="shared" si="2"/>
        <v>313</v>
      </c>
      <c r="N8" s="98">
        <f t="shared" si="5"/>
        <v>0</v>
      </c>
    </row>
    <row r="9" spans="1:15">
      <c r="A9" s="42">
        <v>7</v>
      </c>
      <c r="B9" s="104" t="s">
        <v>98</v>
      </c>
      <c r="C9" s="55">
        <v>35689</v>
      </c>
      <c r="D9" s="55">
        <v>33446</v>
      </c>
      <c r="E9" s="55">
        <v>33963</v>
      </c>
      <c r="F9" s="55"/>
      <c r="G9" s="55"/>
      <c r="H9" s="55"/>
      <c r="I9" s="100">
        <f t="shared" si="3"/>
        <v>4.972162157809748E-2</v>
      </c>
      <c r="J9" s="100">
        <f t="shared" si="0"/>
        <v>-4.8362240466250102E-2</v>
      </c>
      <c r="K9" s="97">
        <f t="shared" si="1"/>
        <v>-1726</v>
      </c>
      <c r="L9" s="101">
        <f t="shared" si="4"/>
        <v>6.4833596273758551E-2</v>
      </c>
      <c r="M9" s="98">
        <f t="shared" si="2"/>
        <v>517</v>
      </c>
      <c r="N9" s="98">
        <f t="shared" si="5"/>
        <v>0</v>
      </c>
    </row>
    <row r="10" spans="1:15">
      <c r="A10" s="42">
        <v>8</v>
      </c>
      <c r="B10" s="104" t="s">
        <v>99</v>
      </c>
      <c r="C10" s="55">
        <v>1251</v>
      </c>
      <c r="D10" s="55">
        <v>1061</v>
      </c>
      <c r="E10" s="55">
        <v>1156</v>
      </c>
      <c r="F10" s="55"/>
      <c r="G10" s="55"/>
      <c r="H10" s="55"/>
      <c r="I10" s="100">
        <f t="shared" si="3"/>
        <v>1.6923768378612222E-3</v>
      </c>
      <c r="J10" s="100">
        <f t="shared" si="0"/>
        <v>-7.59392486011191E-2</v>
      </c>
      <c r="K10" s="97">
        <f t="shared" si="1"/>
        <v>-95</v>
      </c>
      <c r="L10" s="101">
        <f t="shared" si="4"/>
        <v>3.5684771993088425E-3</v>
      </c>
      <c r="M10" s="98">
        <f t="shared" si="2"/>
        <v>95</v>
      </c>
      <c r="N10" s="98">
        <f t="shared" si="5"/>
        <v>0</v>
      </c>
    </row>
    <row r="11" spans="1:15">
      <c r="A11" s="42">
        <v>9</v>
      </c>
      <c r="B11" s="104" t="s">
        <v>100</v>
      </c>
      <c r="C11" s="55">
        <v>19989</v>
      </c>
      <c r="D11" s="55">
        <v>18246</v>
      </c>
      <c r="E11" s="55">
        <v>18527</v>
      </c>
      <c r="F11" s="55"/>
      <c r="G11" s="55"/>
      <c r="H11" s="55"/>
      <c r="I11" s="100">
        <f t="shared" si="3"/>
        <v>2.7123413213715281E-2</v>
      </c>
      <c r="J11" s="100">
        <f t="shared" si="0"/>
        <v>-7.3140227124918702E-2</v>
      </c>
      <c r="K11" s="97">
        <f t="shared" si="1"/>
        <v>-1462</v>
      </c>
      <c r="L11" s="101">
        <f t="shared" si="4"/>
        <v>5.4916985951468711E-2</v>
      </c>
      <c r="M11" s="98">
        <f t="shared" si="2"/>
        <v>281</v>
      </c>
      <c r="N11" s="98">
        <f t="shared" si="5"/>
        <v>0</v>
      </c>
    </row>
    <row r="12" spans="1:15">
      <c r="A12" s="42">
        <v>10</v>
      </c>
      <c r="B12" s="104" t="s">
        <v>101</v>
      </c>
      <c r="C12" s="55">
        <v>22445</v>
      </c>
      <c r="D12" s="55">
        <v>20554</v>
      </c>
      <c r="E12" s="55">
        <v>21159</v>
      </c>
      <c r="F12" s="55"/>
      <c r="G12" s="55"/>
      <c r="H12" s="55"/>
      <c r="I12" s="100">
        <f t="shared" si="3"/>
        <v>3.0976644906838754E-2</v>
      </c>
      <c r="J12" s="100">
        <f t="shared" si="0"/>
        <v>-5.7295611494764982E-2</v>
      </c>
      <c r="K12" s="97">
        <f t="shared" si="1"/>
        <v>-1286</v>
      </c>
      <c r="L12" s="101">
        <f t="shared" si="4"/>
        <v>4.8305912403275489E-2</v>
      </c>
      <c r="M12" s="98">
        <f t="shared" si="2"/>
        <v>605</v>
      </c>
      <c r="N12" s="98">
        <f t="shared" si="5"/>
        <v>0</v>
      </c>
    </row>
    <row r="13" spans="1:15">
      <c r="A13" s="42">
        <v>11</v>
      </c>
      <c r="B13" s="104" t="s">
        <v>102</v>
      </c>
      <c r="C13" s="55">
        <v>2099</v>
      </c>
      <c r="D13" s="55">
        <v>1940</v>
      </c>
      <c r="E13" s="55">
        <v>2005</v>
      </c>
      <c r="F13" s="55"/>
      <c r="G13" s="55"/>
      <c r="H13" s="55"/>
      <c r="I13" s="100">
        <f t="shared" si="3"/>
        <v>2.9353075777783307E-3</v>
      </c>
      <c r="J13" s="100">
        <f t="shared" si="0"/>
        <v>-4.4783230109575987E-2</v>
      </c>
      <c r="K13" s="97">
        <f t="shared" si="1"/>
        <v>-94</v>
      </c>
      <c r="L13" s="101">
        <f t="shared" si="4"/>
        <v>3.530914281421381E-3</v>
      </c>
      <c r="M13" s="98">
        <f t="shared" si="2"/>
        <v>65</v>
      </c>
      <c r="N13" s="98">
        <f t="shared" si="5"/>
        <v>0</v>
      </c>
    </row>
    <row r="14" spans="1:15">
      <c r="A14" s="42">
        <v>12</v>
      </c>
      <c r="B14" s="104" t="s">
        <v>103</v>
      </c>
      <c r="C14" s="55">
        <v>786</v>
      </c>
      <c r="D14" s="55">
        <v>645</v>
      </c>
      <c r="E14" s="55">
        <v>717</v>
      </c>
      <c r="F14" s="55"/>
      <c r="G14" s="55"/>
      <c r="H14" s="55"/>
      <c r="I14" s="100">
        <f t="shared" si="3"/>
        <v>1.0496835577391837E-3</v>
      </c>
      <c r="J14" s="100">
        <f t="shared" si="0"/>
        <v>-8.7786259541984726E-2</v>
      </c>
      <c r="K14" s="97">
        <f t="shared" si="1"/>
        <v>-69</v>
      </c>
      <c r="L14" s="101">
        <f t="shared" si="4"/>
        <v>2.5918413342348435E-3</v>
      </c>
      <c r="M14" s="98">
        <f t="shared" si="2"/>
        <v>72</v>
      </c>
      <c r="N14" s="98">
        <f t="shared" si="5"/>
        <v>0</v>
      </c>
    </row>
    <row r="15" spans="1:15">
      <c r="A15" s="42">
        <v>13</v>
      </c>
      <c r="B15" s="104" t="s">
        <v>104</v>
      </c>
      <c r="C15" s="55">
        <v>2861</v>
      </c>
      <c r="D15" s="55">
        <v>2701</v>
      </c>
      <c r="E15" s="55">
        <v>2803</v>
      </c>
      <c r="F15" s="55"/>
      <c r="G15" s="55"/>
      <c r="H15" s="55"/>
      <c r="I15" s="100">
        <f t="shared" si="3"/>
        <v>4.1035746336721499E-3</v>
      </c>
      <c r="J15" s="100">
        <f t="shared" si="0"/>
        <v>-2.0272631946871723E-2</v>
      </c>
      <c r="K15" s="97">
        <f t="shared" si="1"/>
        <v>-58</v>
      </c>
      <c r="L15" s="101">
        <f t="shared" si="4"/>
        <v>2.1786492374727671E-3</v>
      </c>
      <c r="M15" s="98">
        <f t="shared" si="2"/>
        <v>102</v>
      </c>
      <c r="N15" s="98">
        <f t="shared" si="5"/>
        <v>0</v>
      </c>
    </row>
    <row r="16" spans="1:15">
      <c r="A16" s="42">
        <v>14</v>
      </c>
      <c r="B16" s="104" t="s">
        <v>105</v>
      </c>
      <c r="C16" s="55">
        <v>3470</v>
      </c>
      <c r="D16" s="55">
        <v>3192</v>
      </c>
      <c r="E16" s="55">
        <v>3336</v>
      </c>
      <c r="F16" s="55"/>
      <c r="G16" s="55"/>
      <c r="H16" s="55"/>
      <c r="I16" s="100">
        <f t="shared" si="3"/>
        <v>4.8838833314057417E-3</v>
      </c>
      <c r="J16" s="100">
        <f t="shared" si="0"/>
        <v>-3.8616714697406337E-2</v>
      </c>
      <c r="K16" s="97">
        <f t="shared" si="1"/>
        <v>-134</v>
      </c>
      <c r="L16" s="101">
        <f t="shared" si="4"/>
        <v>5.0334309969198411E-3</v>
      </c>
      <c r="M16" s="98">
        <f t="shared" si="2"/>
        <v>144</v>
      </c>
      <c r="N16" s="98">
        <f t="shared" si="5"/>
        <v>0</v>
      </c>
    </row>
    <row r="17" spans="1:15">
      <c r="A17" s="42">
        <v>15</v>
      </c>
      <c r="B17" s="104" t="s">
        <v>106</v>
      </c>
      <c r="C17" s="55">
        <v>6990</v>
      </c>
      <c r="D17" s="55">
        <v>6662</v>
      </c>
      <c r="E17" s="55">
        <v>6809</v>
      </c>
      <c r="F17" s="55"/>
      <c r="G17" s="55"/>
      <c r="H17" s="55"/>
      <c r="I17" s="100">
        <f t="shared" si="3"/>
        <v>9.9683338140112987E-3</v>
      </c>
      <c r="J17" s="100">
        <f t="shared" si="0"/>
        <v>-2.5894134477825466E-2</v>
      </c>
      <c r="K17" s="97">
        <f t="shared" si="1"/>
        <v>-181</v>
      </c>
      <c r="L17" s="101">
        <f t="shared" si="4"/>
        <v>6.7988881376305314E-3</v>
      </c>
      <c r="M17" s="98">
        <f t="shared" si="2"/>
        <v>147</v>
      </c>
      <c r="N17" s="98">
        <f t="shared" si="5"/>
        <v>0</v>
      </c>
    </row>
    <row r="18" spans="1:15">
      <c r="A18" s="42">
        <v>16</v>
      </c>
      <c r="B18" s="104" t="s">
        <v>107</v>
      </c>
      <c r="C18" s="55">
        <v>17898</v>
      </c>
      <c r="D18" s="55">
        <v>16633</v>
      </c>
      <c r="E18" s="55">
        <v>17177</v>
      </c>
      <c r="F18" s="55"/>
      <c r="G18" s="55"/>
      <c r="H18" s="55"/>
      <c r="I18" s="100">
        <f t="shared" si="3"/>
        <v>2.5147021577804681E-2</v>
      </c>
      <c r="J18" s="100">
        <f t="shared" si="0"/>
        <v>-4.0283830595597273E-2</v>
      </c>
      <c r="K18" s="97">
        <f t="shared" si="1"/>
        <v>-721</v>
      </c>
      <c r="L18" s="101">
        <f t="shared" si="4"/>
        <v>2.708286379685974E-2</v>
      </c>
      <c r="M18" s="98">
        <f t="shared" si="2"/>
        <v>544</v>
      </c>
      <c r="N18" s="98">
        <f t="shared" si="5"/>
        <v>0</v>
      </c>
    </row>
    <row r="19" spans="1:15">
      <c r="A19" s="42">
        <v>17</v>
      </c>
      <c r="B19" s="104" t="s">
        <v>108</v>
      </c>
      <c r="C19" s="55">
        <v>10780</v>
      </c>
      <c r="D19" s="55">
        <v>10045</v>
      </c>
      <c r="E19" s="55">
        <v>10265</v>
      </c>
      <c r="F19" s="55"/>
      <c r="G19" s="55"/>
      <c r="H19" s="55"/>
      <c r="I19" s="100">
        <f t="shared" si="3"/>
        <v>1.5027896401942426E-2</v>
      </c>
      <c r="J19" s="100">
        <f t="shared" si="0"/>
        <v>-4.7773654916512059E-2</v>
      </c>
      <c r="K19" s="97">
        <f t="shared" si="1"/>
        <v>-515</v>
      </c>
      <c r="L19" s="101">
        <f t="shared" si="4"/>
        <v>1.9344902712042672E-2</v>
      </c>
      <c r="M19" s="98">
        <f t="shared" si="2"/>
        <v>220</v>
      </c>
      <c r="N19" s="98">
        <f t="shared" si="5"/>
        <v>0</v>
      </c>
    </row>
    <row r="20" spans="1:15">
      <c r="A20" s="42">
        <v>18</v>
      </c>
      <c r="B20" s="104" t="s">
        <v>109</v>
      </c>
      <c r="C20" s="55">
        <v>3666</v>
      </c>
      <c r="D20" s="55">
        <v>3397</v>
      </c>
      <c r="E20" s="55">
        <v>3489</v>
      </c>
      <c r="F20" s="55"/>
      <c r="G20" s="55"/>
      <c r="H20" s="55"/>
      <c r="I20" s="100">
        <f t="shared" si="3"/>
        <v>5.107874383475609E-3</v>
      </c>
      <c r="J20" s="100">
        <f t="shared" si="0"/>
        <v>-4.8281505728314238E-2</v>
      </c>
      <c r="K20" s="97">
        <f t="shared" si="1"/>
        <v>-177</v>
      </c>
      <c r="L20" s="101">
        <f t="shared" si="4"/>
        <v>6.6486364660806848E-3</v>
      </c>
      <c r="M20" s="98">
        <f t="shared" si="2"/>
        <v>92</v>
      </c>
      <c r="N20" s="98">
        <f t="shared" si="5"/>
        <v>0</v>
      </c>
    </row>
    <row r="21" spans="1:15">
      <c r="A21" s="42">
        <v>19</v>
      </c>
      <c r="B21" s="104" t="s">
        <v>110</v>
      </c>
      <c r="C21" s="55">
        <v>7149</v>
      </c>
      <c r="D21" s="55">
        <v>6479</v>
      </c>
      <c r="E21" s="55">
        <v>7224</v>
      </c>
      <c r="F21" s="55"/>
      <c r="G21" s="55"/>
      <c r="H21" s="55"/>
      <c r="I21" s="100">
        <f t="shared" si="3"/>
        <v>1.057589124282826E-2</v>
      </c>
      <c r="J21" s="100">
        <f t="shared" si="0"/>
        <v>1.049097775912715E-2</v>
      </c>
      <c r="K21" s="97">
        <f t="shared" si="1"/>
        <v>75</v>
      </c>
      <c r="L21" s="101">
        <f t="shared" si="4"/>
        <v>-2.8172188415596122E-3</v>
      </c>
      <c r="M21" s="98">
        <f t="shared" si="2"/>
        <v>745</v>
      </c>
      <c r="N21" s="98">
        <f t="shared" si="5"/>
        <v>0</v>
      </c>
      <c r="O21" s="2"/>
    </row>
    <row r="22" spans="1:15">
      <c r="A22" s="42">
        <v>20</v>
      </c>
      <c r="B22" s="104" t="s">
        <v>111</v>
      </c>
      <c r="C22" s="55">
        <v>15786</v>
      </c>
      <c r="D22" s="55">
        <v>14568</v>
      </c>
      <c r="E22" s="55">
        <v>15498</v>
      </c>
      <c r="F22" s="55"/>
      <c r="G22" s="55"/>
      <c r="H22" s="55"/>
      <c r="I22" s="100">
        <f t="shared" si="3"/>
        <v>2.2688975980253653E-2</v>
      </c>
      <c r="J22" s="100">
        <f t="shared" si="0"/>
        <v>-1.8244013683010263E-2</v>
      </c>
      <c r="K22" s="97">
        <f t="shared" si="1"/>
        <v>-288</v>
      </c>
      <c r="L22" s="101">
        <f t="shared" si="4"/>
        <v>1.0818120351588911E-2</v>
      </c>
      <c r="M22" s="98">
        <f t="shared" si="2"/>
        <v>930</v>
      </c>
      <c r="N22" s="98">
        <f t="shared" si="5"/>
        <v>0</v>
      </c>
      <c r="O22" s="2"/>
    </row>
    <row r="23" spans="1:15">
      <c r="A23" s="42">
        <v>21</v>
      </c>
      <c r="B23" s="104" t="s">
        <v>112</v>
      </c>
      <c r="C23" s="55">
        <v>7015</v>
      </c>
      <c r="D23" s="55">
        <v>6699</v>
      </c>
      <c r="E23" s="55">
        <v>6961</v>
      </c>
      <c r="F23" s="55"/>
      <c r="G23" s="55"/>
      <c r="H23" s="55"/>
      <c r="I23" s="100">
        <f t="shared" si="3"/>
        <v>1.0190860872276788E-2</v>
      </c>
      <c r="J23" s="100">
        <f t="shared" si="0"/>
        <v>-7.6977904490377761E-3</v>
      </c>
      <c r="K23" s="97">
        <f t="shared" si="1"/>
        <v>-54</v>
      </c>
      <c r="L23" s="101">
        <f t="shared" si="4"/>
        <v>2.0283975659229209E-3</v>
      </c>
      <c r="M23" s="98">
        <f t="shared" si="2"/>
        <v>262</v>
      </c>
      <c r="N23" s="98">
        <f t="shared" si="5"/>
        <v>0</v>
      </c>
      <c r="O23" s="2"/>
    </row>
    <row r="24" spans="1:15">
      <c r="A24" s="42">
        <v>22</v>
      </c>
      <c r="B24" s="104" t="s">
        <v>113</v>
      </c>
      <c r="C24" s="55">
        <v>8609</v>
      </c>
      <c r="D24" s="55">
        <v>7796</v>
      </c>
      <c r="E24" s="55">
        <v>7883</v>
      </c>
      <c r="F24" s="55"/>
      <c r="G24" s="55"/>
      <c r="H24" s="55"/>
      <c r="I24" s="100">
        <f t="shared" si="3"/>
        <v>1.1540663159913507E-2</v>
      </c>
      <c r="J24" s="100">
        <f t="shared" si="0"/>
        <v>-8.4330351957254038E-2</v>
      </c>
      <c r="K24" s="97">
        <f t="shared" si="1"/>
        <v>-726</v>
      </c>
      <c r="L24" s="101">
        <f t="shared" si="4"/>
        <v>2.7270678386297046E-2</v>
      </c>
      <c r="M24" s="98">
        <f t="shared" si="2"/>
        <v>87</v>
      </c>
      <c r="N24" s="98">
        <f t="shared" si="5"/>
        <v>0</v>
      </c>
      <c r="O24" s="2"/>
    </row>
    <row r="25" spans="1:15">
      <c r="A25" s="42">
        <v>23</v>
      </c>
      <c r="B25" s="104" t="s">
        <v>114</v>
      </c>
      <c r="C25" s="55">
        <v>5145</v>
      </c>
      <c r="D25" s="55">
        <v>4534</v>
      </c>
      <c r="E25" s="55">
        <v>4814</v>
      </c>
      <c r="F25" s="55"/>
      <c r="G25" s="55"/>
      <c r="H25" s="55"/>
      <c r="I25" s="100">
        <f t="shared" si="3"/>
        <v>7.0476661742767503E-3</v>
      </c>
      <c r="J25" s="100">
        <f t="shared" si="0"/>
        <v>-6.4334305150631682E-2</v>
      </c>
      <c r="K25" s="97">
        <f t="shared" si="1"/>
        <v>-331</v>
      </c>
      <c r="L25" s="101">
        <f t="shared" si="4"/>
        <v>1.2433325820749757E-2</v>
      </c>
      <c r="M25" s="98">
        <f t="shared" si="2"/>
        <v>280</v>
      </c>
      <c r="N25" s="98">
        <f t="shared" si="5"/>
        <v>0</v>
      </c>
      <c r="O25" s="2"/>
    </row>
    <row r="26" spans="1:15">
      <c r="A26" s="42">
        <v>24</v>
      </c>
      <c r="B26" s="104" t="s">
        <v>115</v>
      </c>
      <c r="C26" s="55">
        <v>3939</v>
      </c>
      <c r="D26" s="55">
        <v>3538</v>
      </c>
      <c r="E26" s="55">
        <v>3668</v>
      </c>
      <c r="F26" s="55"/>
      <c r="G26" s="55"/>
      <c r="H26" s="55"/>
      <c r="I26" s="100">
        <f t="shared" si="3"/>
        <v>5.3699292744593102E-3</v>
      </c>
      <c r="J26" s="100">
        <f t="shared" si="0"/>
        <v>-6.8799187611068804E-2</v>
      </c>
      <c r="K26" s="97">
        <f t="shared" si="1"/>
        <v>-271</v>
      </c>
      <c r="L26" s="101">
        <f t="shared" si="4"/>
        <v>1.0179550747502066E-2</v>
      </c>
      <c r="M26" s="98">
        <f t="shared" si="2"/>
        <v>130</v>
      </c>
      <c r="N26" s="98">
        <f t="shared" si="5"/>
        <v>0</v>
      </c>
      <c r="O26" s="2"/>
    </row>
    <row r="27" spans="1:15">
      <c r="A27" s="42">
        <v>25</v>
      </c>
      <c r="B27" s="104" t="s">
        <v>116</v>
      </c>
      <c r="C27" s="55">
        <v>7151</v>
      </c>
      <c r="D27" s="55">
        <v>6724</v>
      </c>
      <c r="E27" s="55">
        <v>7157</v>
      </c>
      <c r="F27" s="55"/>
      <c r="G27" s="55"/>
      <c r="H27" s="55"/>
      <c r="I27" s="100">
        <f t="shared" si="3"/>
        <v>1.0477803657934919E-2</v>
      </c>
      <c r="J27" s="100">
        <f t="shared" si="0"/>
        <v>8.3904349042092017E-4</v>
      </c>
      <c r="K27" s="97">
        <f t="shared" si="1"/>
        <v>6</v>
      </c>
      <c r="L27" s="101">
        <f t="shared" si="4"/>
        <v>-2.2537750732476899E-4</v>
      </c>
      <c r="M27" s="98">
        <f t="shared" si="2"/>
        <v>433</v>
      </c>
      <c r="N27" s="98">
        <f t="shared" si="5"/>
        <v>0</v>
      </c>
      <c r="O27" s="2"/>
    </row>
    <row r="28" spans="1:15">
      <c r="A28" s="42">
        <v>26</v>
      </c>
      <c r="B28" s="104" t="s">
        <v>117</v>
      </c>
      <c r="C28" s="55">
        <v>7080</v>
      </c>
      <c r="D28" s="55">
        <v>6520</v>
      </c>
      <c r="E28" s="55">
        <v>6978</v>
      </c>
      <c r="F28" s="55"/>
      <c r="G28" s="55"/>
      <c r="H28" s="55"/>
      <c r="I28" s="100">
        <f t="shared" si="3"/>
        <v>1.0215748766951218E-2</v>
      </c>
      <c r="J28" s="100">
        <f t="shared" si="0"/>
        <v>-1.4406779661016949E-2</v>
      </c>
      <c r="K28" s="97">
        <f t="shared" si="1"/>
        <v>-102</v>
      </c>
      <c r="L28" s="101">
        <f t="shared" si="4"/>
        <v>3.8314176245210726E-3</v>
      </c>
      <c r="M28" s="98">
        <f t="shared" si="2"/>
        <v>458</v>
      </c>
      <c r="N28" s="98">
        <f t="shared" si="5"/>
        <v>0</v>
      </c>
      <c r="O28" s="2"/>
    </row>
    <row r="29" spans="1:15">
      <c r="A29" s="42">
        <v>27</v>
      </c>
      <c r="B29" s="104" t="s">
        <v>118</v>
      </c>
      <c r="C29" s="55">
        <v>15877</v>
      </c>
      <c r="D29" s="55">
        <v>15096</v>
      </c>
      <c r="E29" s="55">
        <v>15274</v>
      </c>
      <c r="F29" s="55"/>
      <c r="G29" s="55"/>
      <c r="H29" s="55"/>
      <c r="I29" s="100">
        <f t="shared" si="3"/>
        <v>2.2361041368072931E-2</v>
      </c>
      <c r="J29" s="100">
        <f t="shared" si="0"/>
        <v>-3.7979467153744409E-2</v>
      </c>
      <c r="K29" s="97">
        <f t="shared" si="1"/>
        <v>-603</v>
      </c>
      <c r="L29" s="101">
        <f t="shared" si="4"/>
        <v>2.2650439486139283E-2</v>
      </c>
      <c r="M29" s="98">
        <f t="shared" si="2"/>
        <v>178</v>
      </c>
      <c r="N29" s="98">
        <f t="shared" si="5"/>
        <v>0</v>
      </c>
      <c r="O29" s="2"/>
    </row>
    <row r="30" spans="1:15">
      <c r="A30" s="42">
        <v>28</v>
      </c>
      <c r="B30" s="104" t="s">
        <v>119</v>
      </c>
      <c r="C30" s="55">
        <v>6610</v>
      </c>
      <c r="D30" s="55">
        <v>5973</v>
      </c>
      <c r="E30" s="55">
        <v>6771</v>
      </c>
      <c r="F30" s="55"/>
      <c r="G30" s="55"/>
      <c r="H30" s="55"/>
      <c r="I30" s="100">
        <f t="shared" si="3"/>
        <v>9.9127020494449262E-3</v>
      </c>
      <c r="J30" s="100">
        <f t="shared" si="0"/>
        <v>2.4357034795763993E-2</v>
      </c>
      <c r="K30" s="97">
        <f t="shared" si="1"/>
        <v>161</v>
      </c>
      <c r="L30" s="101">
        <f t="shared" si="4"/>
        <v>-6.0476297798813016E-3</v>
      </c>
      <c r="M30" s="98">
        <f t="shared" si="2"/>
        <v>798</v>
      </c>
      <c r="N30" s="98">
        <f t="shared" si="5"/>
        <v>0</v>
      </c>
      <c r="O30" s="2"/>
    </row>
    <row r="31" spans="1:15">
      <c r="A31" s="42">
        <v>29</v>
      </c>
      <c r="B31" s="104" t="s">
        <v>120</v>
      </c>
      <c r="C31" s="55">
        <v>2485</v>
      </c>
      <c r="D31" s="55">
        <v>2131</v>
      </c>
      <c r="E31" s="55">
        <v>2260</v>
      </c>
      <c r="F31" s="55"/>
      <c r="G31" s="55"/>
      <c r="H31" s="55"/>
      <c r="I31" s="100">
        <f t="shared" si="3"/>
        <v>3.3086259978947767E-3</v>
      </c>
      <c r="J31" s="100">
        <f t="shared" si="0"/>
        <v>-9.0543259557344061E-2</v>
      </c>
      <c r="K31" s="97">
        <f t="shared" si="1"/>
        <v>-225</v>
      </c>
      <c r="L31" s="101">
        <f t="shared" si="4"/>
        <v>8.4516565246788369E-3</v>
      </c>
      <c r="M31" s="98">
        <f t="shared" si="2"/>
        <v>129</v>
      </c>
      <c r="N31" s="98">
        <f t="shared" si="5"/>
        <v>0</v>
      </c>
      <c r="O31" s="2"/>
    </row>
    <row r="32" spans="1:15">
      <c r="A32" s="42">
        <v>30</v>
      </c>
      <c r="B32" s="104" t="s">
        <v>121</v>
      </c>
      <c r="C32" s="55">
        <v>841</v>
      </c>
      <c r="D32" s="55">
        <v>935</v>
      </c>
      <c r="E32" s="55">
        <v>1016</v>
      </c>
      <c r="F32" s="55"/>
      <c r="G32" s="55"/>
      <c r="H32" s="55"/>
      <c r="I32" s="100">
        <f t="shared" si="3"/>
        <v>1.4874177052482714E-3</v>
      </c>
      <c r="J32" s="100">
        <f t="shared" si="0"/>
        <v>0.20808561236623069</v>
      </c>
      <c r="K32" s="97">
        <f t="shared" si="1"/>
        <v>175</v>
      </c>
      <c r="L32" s="101">
        <f t="shared" si="4"/>
        <v>-6.5735106303057619E-3</v>
      </c>
      <c r="M32" s="98">
        <f t="shared" si="2"/>
        <v>81</v>
      </c>
      <c r="N32" s="98">
        <f t="shared" si="5"/>
        <v>0</v>
      </c>
      <c r="O32" s="2"/>
    </row>
    <row r="33" spans="1:15">
      <c r="A33" s="42">
        <v>31</v>
      </c>
      <c r="B33" s="104" t="s">
        <v>122</v>
      </c>
      <c r="C33" s="55">
        <v>16576</v>
      </c>
      <c r="D33" s="55">
        <v>13930</v>
      </c>
      <c r="E33" s="55">
        <v>14153</v>
      </c>
      <c r="F33" s="55"/>
      <c r="G33" s="55"/>
      <c r="H33" s="55"/>
      <c r="I33" s="100">
        <f t="shared" si="3"/>
        <v>2.0719904313364946E-2</v>
      </c>
      <c r="J33" s="100">
        <f t="shared" si="0"/>
        <v>-0.14617519305019305</v>
      </c>
      <c r="K33" s="97">
        <f t="shared" si="1"/>
        <v>-2423</v>
      </c>
      <c r="L33" s="101">
        <f t="shared" si="4"/>
        <v>9.1014950041319209E-2</v>
      </c>
      <c r="M33" s="98">
        <f t="shared" si="2"/>
        <v>223</v>
      </c>
      <c r="N33" s="98">
        <f t="shared" si="5"/>
        <v>0</v>
      </c>
      <c r="O33" s="2"/>
    </row>
    <row r="34" spans="1:15">
      <c r="A34" s="42">
        <v>32</v>
      </c>
      <c r="B34" s="104" t="s">
        <v>123</v>
      </c>
      <c r="C34" s="55">
        <v>5803</v>
      </c>
      <c r="D34" s="55">
        <v>5482</v>
      </c>
      <c r="E34" s="55">
        <v>5661</v>
      </c>
      <c r="F34" s="55"/>
      <c r="G34" s="55"/>
      <c r="H34" s="55"/>
      <c r="I34" s="100">
        <f t="shared" si="3"/>
        <v>8.2876689265851036E-3</v>
      </c>
      <c r="J34" s="100">
        <f t="shared" si="0"/>
        <v>-2.4470101671549199E-2</v>
      </c>
      <c r="K34" s="97">
        <f t="shared" si="1"/>
        <v>-142</v>
      </c>
      <c r="L34" s="101">
        <f t="shared" si="4"/>
        <v>5.3339343400195327E-3</v>
      </c>
      <c r="M34" s="98">
        <f t="shared" si="2"/>
        <v>179</v>
      </c>
      <c r="N34" s="98">
        <f t="shared" si="5"/>
        <v>0</v>
      </c>
      <c r="O34" s="2"/>
    </row>
    <row r="35" spans="1:15">
      <c r="A35" s="42">
        <v>33</v>
      </c>
      <c r="B35" s="104" t="s">
        <v>124</v>
      </c>
      <c r="C35" s="55">
        <v>27668</v>
      </c>
      <c r="D35" s="55">
        <v>26027</v>
      </c>
      <c r="E35" s="55">
        <v>26571</v>
      </c>
      <c r="F35" s="55"/>
      <c r="G35" s="55"/>
      <c r="H35" s="55"/>
      <c r="I35" s="100">
        <f t="shared" si="3"/>
        <v>3.8899779376133682E-2</v>
      </c>
      <c r="J35" s="100">
        <f t="shared" si="0"/>
        <v>-3.9648691629319069E-2</v>
      </c>
      <c r="K35" s="97">
        <f t="shared" si="1"/>
        <v>-1097</v>
      </c>
      <c r="L35" s="101">
        <f t="shared" si="4"/>
        <v>4.1206520922545266E-2</v>
      </c>
      <c r="M35" s="98">
        <f t="shared" si="2"/>
        <v>544</v>
      </c>
      <c r="N35" s="98">
        <f t="shared" si="5"/>
        <v>0</v>
      </c>
      <c r="O35" s="2"/>
    </row>
    <row r="36" spans="1:15">
      <c r="A36" s="42">
        <v>34</v>
      </c>
      <c r="B36" s="104" t="s">
        <v>125</v>
      </c>
      <c r="C36" s="55">
        <v>5165</v>
      </c>
      <c r="D36" s="55">
        <v>4548</v>
      </c>
      <c r="E36" s="55">
        <v>4602</v>
      </c>
      <c r="F36" s="55"/>
      <c r="G36" s="55"/>
      <c r="H36" s="55"/>
      <c r="I36" s="100">
        <f t="shared" si="3"/>
        <v>6.7372994877485676E-3</v>
      </c>
      <c r="J36" s="100">
        <f t="shared" si="0"/>
        <v>-0.10900290416263311</v>
      </c>
      <c r="K36" s="97">
        <f t="shared" si="1"/>
        <v>-563</v>
      </c>
      <c r="L36" s="101">
        <f t="shared" si="4"/>
        <v>2.1147922770640825E-2</v>
      </c>
      <c r="M36" s="98">
        <f t="shared" si="2"/>
        <v>54</v>
      </c>
      <c r="N36" s="98">
        <f t="shared" si="5"/>
        <v>0</v>
      </c>
    </row>
    <row r="37" spans="1:15" ht="15.75" customHeight="1">
      <c r="A37" s="42">
        <v>35</v>
      </c>
      <c r="B37" s="104" t="s">
        <v>126</v>
      </c>
      <c r="C37" s="55">
        <v>27014</v>
      </c>
      <c r="D37" s="55">
        <v>25583</v>
      </c>
      <c r="E37" s="55">
        <v>26246</v>
      </c>
      <c r="F37" s="55"/>
      <c r="G37" s="55"/>
      <c r="H37" s="55"/>
      <c r="I37" s="100">
        <f t="shared" si="3"/>
        <v>3.842398138971076E-2</v>
      </c>
      <c r="J37" s="100">
        <f t="shared" si="0"/>
        <v>-2.8429703116902346E-2</v>
      </c>
      <c r="K37" s="97">
        <f t="shared" si="1"/>
        <v>-768</v>
      </c>
      <c r="L37" s="101">
        <f t="shared" si="4"/>
        <v>2.8848320937570431E-2</v>
      </c>
      <c r="M37" s="98">
        <f t="shared" si="2"/>
        <v>663</v>
      </c>
      <c r="N37" s="98">
        <f t="shared" si="5"/>
        <v>0</v>
      </c>
    </row>
    <row r="38" spans="1:15">
      <c r="A38" s="42">
        <v>36</v>
      </c>
      <c r="B38" s="104" t="s">
        <v>127</v>
      </c>
      <c r="C38" s="55">
        <v>4505</v>
      </c>
      <c r="D38" s="55">
        <v>4367</v>
      </c>
      <c r="E38" s="55">
        <v>4613</v>
      </c>
      <c r="F38" s="55"/>
      <c r="G38" s="55"/>
      <c r="H38" s="55"/>
      <c r="I38" s="100">
        <f t="shared" si="3"/>
        <v>6.7534034195967279E-3</v>
      </c>
      <c r="J38" s="100">
        <f t="shared" si="0"/>
        <v>2.397336293007769E-2</v>
      </c>
      <c r="K38" s="97">
        <f t="shared" si="1"/>
        <v>108</v>
      </c>
      <c r="L38" s="101">
        <f t="shared" si="4"/>
        <v>-4.0567951318458417E-3</v>
      </c>
      <c r="M38" s="98">
        <f t="shared" si="2"/>
        <v>246</v>
      </c>
      <c r="N38" s="98">
        <f t="shared" si="5"/>
        <v>0</v>
      </c>
    </row>
    <row r="39" spans="1:15">
      <c r="A39" s="42">
        <v>37</v>
      </c>
      <c r="B39" s="104" t="s">
        <v>128</v>
      </c>
      <c r="C39" s="55">
        <v>8426</v>
      </c>
      <c r="D39" s="55">
        <v>7644</v>
      </c>
      <c r="E39" s="55">
        <v>7934</v>
      </c>
      <c r="F39" s="55"/>
      <c r="G39" s="55"/>
      <c r="H39" s="55"/>
      <c r="I39" s="100">
        <f t="shared" si="3"/>
        <v>1.1615326843936796E-2</v>
      </c>
      <c r="J39" s="100">
        <f t="shared" si="0"/>
        <v>-5.8390695466413484E-2</v>
      </c>
      <c r="K39" s="97">
        <f t="shared" si="1"/>
        <v>-492</v>
      </c>
      <c r="L39" s="101">
        <f t="shared" si="4"/>
        <v>1.8480955600631056E-2</v>
      </c>
      <c r="M39" s="98">
        <f t="shared" si="2"/>
        <v>290</v>
      </c>
      <c r="N39" s="98">
        <f t="shared" si="5"/>
        <v>0</v>
      </c>
    </row>
    <row r="40" spans="1:15">
      <c r="A40" s="42">
        <v>38</v>
      </c>
      <c r="B40" s="104" t="s">
        <v>129</v>
      </c>
      <c r="C40" s="55">
        <v>12289</v>
      </c>
      <c r="D40" s="55">
        <v>11762</v>
      </c>
      <c r="E40" s="55">
        <v>12129</v>
      </c>
      <c r="F40" s="55"/>
      <c r="G40" s="55"/>
      <c r="H40" s="55"/>
      <c r="I40" s="100">
        <f t="shared" si="3"/>
        <v>1.7756780853303428E-2</v>
      </c>
      <c r="J40" s="100">
        <f t="shared" si="0"/>
        <v>-1.3019773781430547E-2</v>
      </c>
      <c r="K40" s="97">
        <f t="shared" si="1"/>
        <v>-160</v>
      </c>
      <c r="L40" s="101">
        <f t="shared" si="4"/>
        <v>6.0100668619938397E-3</v>
      </c>
      <c r="M40" s="98">
        <f t="shared" si="2"/>
        <v>367</v>
      </c>
      <c r="N40" s="98">
        <f t="shared" si="5"/>
        <v>0</v>
      </c>
    </row>
    <row r="41" spans="1:15">
      <c r="A41" s="42">
        <v>39</v>
      </c>
      <c r="B41" s="104" t="s">
        <v>130</v>
      </c>
      <c r="C41" s="55">
        <v>4544</v>
      </c>
      <c r="D41" s="55">
        <v>4199</v>
      </c>
      <c r="E41" s="55">
        <v>4326</v>
      </c>
      <c r="F41" s="55"/>
      <c r="G41" s="55"/>
      <c r="H41" s="55"/>
      <c r="I41" s="100">
        <f t="shared" si="3"/>
        <v>6.3332371977401795E-3</v>
      </c>
      <c r="J41" s="100">
        <f t="shared" si="0"/>
        <v>-4.7975352112676055E-2</v>
      </c>
      <c r="K41" s="97">
        <f t="shared" si="1"/>
        <v>-218</v>
      </c>
      <c r="L41" s="101">
        <f t="shared" si="4"/>
        <v>8.1887160994666072E-3</v>
      </c>
      <c r="M41" s="98">
        <f t="shared" si="2"/>
        <v>127</v>
      </c>
      <c r="N41" s="98">
        <f t="shared" si="5"/>
        <v>0</v>
      </c>
    </row>
    <row r="42" spans="1:15">
      <c r="A42" s="42">
        <v>40</v>
      </c>
      <c r="B42" s="104" t="s">
        <v>131</v>
      </c>
      <c r="C42" s="55">
        <v>3585</v>
      </c>
      <c r="D42" s="55">
        <v>3330</v>
      </c>
      <c r="E42" s="55">
        <v>3412</v>
      </c>
      <c r="F42" s="55"/>
      <c r="G42" s="55"/>
      <c r="H42" s="55"/>
      <c r="I42" s="100">
        <f t="shared" si="3"/>
        <v>4.9951468605384866E-3</v>
      </c>
      <c r="J42" s="100">
        <f t="shared" si="0"/>
        <v>-4.8256624825662481E-2</v>
      </c>
      <c r="K42" s="97">
        <f t="shared" si="1"/>
        <v>-173</v>
      </c>
      <c r="L42" s="101">
        <f t="shared" si="4"/>
        <v>6.498384794530839E-3</v>
      </c>
      <c r="M42" s="98">
        <f t="shared" si="2"/>
        <v>82</v>
      </c>
      <c r="N42" s="98">
        <f t="shared" si="5"/>
        <v>0</v>
      </c>
    </row>
    <row r="43" spans="1:15">
      <c r="A43" s="42">
        <v>41</v>
      </c>
      <c r="B43" s="104" t="s">
        <v>132</v>
      </c>
      <c r="C43" s="55">
        <v>2520</v>
      </c>
      <c r="D43" s="55">
        <v>2403</v>
      </c>
      <c r="E43" s="55">
        <v>2445</v>
      </c>
      <c r="F43" s="55"/>
      <c r="G43" s="55"/>
      <c r="H43" s="55"/>
      <c r="I43" s="100">
        <f t="shared" si="3"/>
        <v>3.5794648517047476E-3</v>
      </c>
      <c r="J43" s="100">
        <f t="shared" si="0"/>
        <v>-2.976190476190476E-2</v>
      </c>
      <c r="K43" s="97">
        <f t="shared" si="1"/>
        <v>-75</v>
      </c>
      <c r="L43" s="101">
        <f t="shared" si="4"/>
        <v>2.8172188415596122E-3</v>
      </c>
      <c r="M43" s="98">
        <f t="shared" si="2"/>
        <v>42</v>
      </c>
      <c r="N43" s="98">
        <f t="shared" si="5"/>
        <v>0</v>
      </c>
    </row>
    <row r="44" spans="1:15">
      <c r="A44" s="42">
        <v>42</v>
      </c>
      <c r="B44" s="104" t="s">
        <v>133</v>
      </c>
      <c r="C44" s="55">
        <v>40962</v>
      </c>
      <c r="D44" s="55">
        <v>39243</v>
      </c>
      <c r="E44" s="55">
        <v>40167</v>
      </c>
      <c r="F44" s="55"/>
      <c r="G44" s="55"/>
      <c r="H44" s="55"/>
      <c r="I44" s="100">
        <f t="shared" si="3"/>
        <v>5.8804239140459957E-2</v>
      </c>
      <c r="J44" s="100">
        <f t="shared" si="0"/>
        <v>-1.9408232019920903E-2</v>
      </c>
      <c r="K44" s="97">
        <f t="shared" si="1"/>
        <v>-795</v>
      </c>
      <c r="L44" s="101">
        <f t="shared" si="4"/>
        <v>2.9862519720531892E-2</v>
      </c>
      <c r="M44" s="98">
        <f t="shared" si="2"/>
        <v>924</v>
      </c>
      <c r="N44" s="98">
        <f t="shared" si="5"/>
        <v>0</v>
      </c>
    </row>
    <row r="45" spans="1:15">
      <c r="A45" s="42">
        <v>43</v>
      </c>
      <c r="B45" s="104" t="s">
        <v>134</v>
      </c>
      <c r="C45" s="55">
        <v>6896</v>
      </c>
      <c r="D45" s="55">
        <v>6454</v>
      </c>
      <c r="E45" s="55">
        <v>6659</v>
      </c>
      <c r="F45" s="55"/>
      <c r="G45" s="55"/>
      <c r="H45" s="55"/>
      <c r="I45" s="100">
        <f t="shared" si="3"/>
        <v>9.7487347433545656E-3</v>
      </c>
      <c r="J45" s="100">
        <f t="shared" si="0"/>
        <v>-3.4367749419953596E-2</v>
      </c>
      <c r="K45" s="97">
        <f t="shared" si="1"/>
        <v>-237</v>
      </c>
      <c r="L45" s="101">
        <f t="shared" si="4"/>
        <v>8.9024115393283743E-3</v>
      </c>
      <c r="M45" s="98">
        <f t="shared" si="2"/>
        <v>205</v>
      </c>
      <c r="N45" s="98">
        <f t="shared" si="5"/>
        <v>0</v>
      </c>
    </row>
    <row r="46" spans="1:15">
      <c r="A46" s="42">
        <v>44</v>
      </c>
      <c r="B46" s="104" t="s">
        <v>135</v>
      </c>
      <c r="C46" s="55">
        <v>12132</v>
      </c>
      <c r="D46" s="55">
        <v>11042</v>
      </c>
      <c r="E46" s="55">
        <v>11331</v>
      </c>
      <c r="F46" s="55"/>
      <c r="G46" s="55"/>
      <c r="H46" s="55"/>
      <c r="I46" s="100">
        <f t="shared" si="3"/>
        <v>1.658851379740961E-2</v>
      </c>
      <c r="J46" s="100">
        <f t="shared" si="0"/>
        <v>-6.6023738872403565E-2</v>
      </c>
      <c r="K46" s="97">
        <f t="shared" si="1"/>
        <v>-801</v>
      </c>
      <c r="L46" s="101">
        <f t="shared" si="4"/>
        <v>3.0087897227856659E-2</v>
      </c>
      <c r="M46" s="98">
        <f t="shared" si="2"/>
        <v>289</v>
      </c>
      <c r="N46" s="98">
        <f t="shared" si="5"/>
        <v>0</v>
      </c>
    </row>
    <row r="47" spans="1:15">
      <c r="A47" s="42">
        <v>45</v>
      </c>
      <c r="B47" s="104" t="s">
        <v>136</v>
      </c>
      <c r="C47" s="55">
        <v>30947</v>
      </c>
      <c r="D47" s="55">
        <v>28502</v>
      </c>
      <c r="E47" s="55">
        <v>29523</v>
      </c>
      <c r="F47" s="55"/>
      <c r="G47" s="55"/>
      <c r="H47" s="55"/>
      <c r="I47" s="100">
        <f t="shared" si="3"/>
        <v>4.3221489086658182E-2</v>
      </c>
      <c r="J47" s="100">
        <f t="shared" si="0"/>
        <v>-4.6014153229715318E-2</v>
      </c>
      <c r="K47" s="97">
        <f t="shared" si="1"/>
        <v>-1424</v>
      </c>
      <c r="L47" s="101">
        <f t="shared" si="4"/>
        <v>5.3489595071745173E-2</v>
      </c>
      <c r="M47" s="98">
        <f t="shared" si="2"/>
        <v>1021</v>
      </c>
      <c r="N47" s="98">
        <f t="shared" si="5"/>
        <v>0</v>
      </c>
    </row>
    <row r="48" spans="1:15">
      <c r="A48" s="42">
        <v>46</v>
      </c>
      <c r="B48" s="104" t="s">
        <v>137</v>
      </c>
      <c r="C48" s="55">
        <v>10018</v>
      </c>
      <c r="D48" s="55">
        <v>9426</v>
      </c>
      <c r="E48" s="55">
        <v>9874</v>
      </c>
      <c r="F48" s="55"/>
      <c r="G48" s="55"/>
      <c r="H48" s="55"/>
      <c r="I48" s="100">
        <f t="shared" si="3"/>
        <v>1.4455474824430542E-2</v>
      </c>
      <c r="J48" s="100">
        <f t="shared" si="0"/>
        <v>-1.4374126572170094E-2</v>
      </c>
      <c r="K48" s="97">
        <f t="shared" si="1"/>
        <v>-144</v>
      </c>
      <c r="L48" s="101">
        <f t="shared" si="4"/>
        <v>5.4090601757944556E-3</v>
      </c>
      <c r="M48" s="98">
        <f t="shared" si="2"/>
        <v>448</v>
      </c>
      <c r="N48" s="98">
        <f t="shared" si="5"/>
        <v>0</v>
      </c>
    </row>
    <row r="49" spans="1:14">
      <c r="A49" s="42">
        <v>47</v>
      </c>
      <c r="B49" s="104" t="s">
        <v>138</v>
      </c>
      <c r="C49" s="55">
        <v>7825</v>
      </c>
      <c r="D49" s="55">
        <v>6851</v>
      </c>
      <c r="E49" s="55">
        <v>7244</v>
      </c>
      <c r="F49" s="55"/>
      <c r="G49" s="55"/>
      <c r="H49" s="55"/>
      <c r="I49" s="100">
        <f t="shared" si="3"/>
        <v>1.0605171118915825E-2</v>
      </c>
      <c r="J49" s="100">
        <f t="shared" si="0"/>
        <v>-7.4249201277955271E-2</v>
      </c>
      <c r="K49" s="97">
        <f t="shared" si="1"/>
        <v>-581</v>
      </c>
      <c r="L49" s="101">
        <f t="shared" si="4"/>
        <v>2.1824055292615132E-2</v>
      </c>
      <c r="M49" s="98">
        <f t="shared" si="2"/>
        <v>393</v>
      </c>
      <c r="N49" s="98">
        <f t="shared" si="5"/>
        <v>0</v>
      </c>
    </row>
    <row r="50" spans="1:14">
      <c r="A50" s="42">
        <v>48</v>
      </c>
      <c r="B50" s="104" t="s">
        <v>139</v>
      </c>
      <c r="C50" s="55">
        <v>11428</v>
      </c>
      <c r="D50" s="55">
        <v>10552</v>
      </c>
      <c r="E50" s="55">
        <v>10894</v>
      </c>
      <c r="F50" s="55"/>
      <c r="G50" s="55"/>
      <c r="H50" s="55"/>
      <c r="I50" s="100">
        <f t="shared" si="3"/>
        <v>1.5948748504896328E-2</v>
      </c>
      <c r="J50" s="100">
        <f t="shared" si="0"/>
        <v>-4.6727336366818341E-2</v>
      </c>
      <c r="K50" s="97">
        <f t="shared" si="1"/>
        <v>-534</v>
      </c>
      <c r="L50" s="101">
        <f t="shared" si="4"/>
        <v>2.0058598151904441E-2</v>
      </c>
      <c r="M50" s="98">
        <f t="shared" si="2"/>
        <v>342</v>
      </c>
      <c r="N50" s="98">
        <f t="shared" si="5"/>
        <v>0</v>
      </c>
    </row>
    <row r="51" spans="1:14">
      <c r="A51" s="42">
        <v>49</v>
      </c>
      <c r="B51" s="104" t="s">
        <v>140</v>
      </c>
      <c r="C51" s="55">
        <v>2782</v>
      </c>
      <c r="D51" s="55">
        <v>2295</v>
      </c>
      <c r="E51" s="55">
        <v>2410</v>
      </c>
      <c r="F51" s="55"/>
      <c r="G51" s="55"/>
      <c r="H51" s="55"/>
      <c r="I51" s="100">
        <f t="shared" si="3"/>
        <v>3.5282250685515098E-3</v>
      </c>
      <c r="J51" s="100">
        <f t="shared" si="0"/>
        <v>-0.13371675053918045</v>
      </c>
      <c r="K51" s="97">
        <f t="shared" si="1"/>
        <v>-372</v>
      </c>
      <c r="L51" s="101">
        <f t="shared" si="4"/>
        <v>1.3973405454135676E-2</v>
      </c>
      <c r="M51" s="98">
        <f t="shared" si="2"/>
        <v>115</v>
      </c>
      <c r="N51" s="98">
        <f t="shared" si="5"/>
        <v>0</v>
      </c>
    </row>
    <row r="52" spans="1:14">
      <c r="A52" s="42">
        <v>50</v>
      </c>
      <c r="B52" s="104" t="s">
        <v>141</v>
      </c>
      <c r="C52" s="55">
        <v>7569</v>
      </c>
      <c r="D52" s="55">
        <v>7040</v>
      </c>
      <c r="E52" s="55">
        <v>7245</v>
      </c>
      <c r="F52" s="55"/>
      <c r="G52" s="55"/>
      <c r="H52" s="55"/>
      <c r="I52" s="100">
        <f t="shared" si="3"/>
        <v>1.0606635112720203E-2</v>
      </c>
      <c r="J52" s="100">
        <f t="shared" si="0"/>
        <v>-4.2806183115338882E-2</v>
      </c>
      <c r="K52" s="97">
        <f t="shared" si="1"/>
        <v>-324</v>
      </c>
      <c r="L52" s="101">
        <f t="shared" si="4"/>
        <v>1.2170385395537525E-2</v>
      </c>
      <c r="M52" s="98">
        <f t="shared" si="2"/>
        <v>205</v>
      </c>
      <c r="N52" s="98">
        <f t="shared" si="5"/>
        <v>0</v>
      </c>
    </row>
    <row r="53" spans="1:14">
      <c r="A53" s="42">
        <v>51</v>
      </c>
      <c r="B53" s="104" t="s">
        <v>142</v>
      </c>
      <c r="C53" s="55">
        <v>12828</v>
      </c>
      <c r="D53" s="55">
        <v>12490</v>
      </c>
      <c r="E53" s="55">
        <v>12720</v>
      </c>
      <c r="F53" s="55"/>
      <c r="G53" s="55"/>
      <c r="H53" s="55"/>
      <c r="I53" s="100">
        <f t="shared" si="3"/>
        <v>1.8622001191690957E-2</v>
      </c>
      <c r="J53" s="100">
        <f t="shared" si="0"/>
        <v>-8.4190832553788595E-3</v>
      </c>
      <c r="K53" s="97">
        <f t="shared" si="1"/>
        <v>-108</v>
      </c>
      <c r="L53" s="101">
        <f t="shared" si="4"/>
        <v>4.0567951318458417E-3</v>
      </c>
      <c r="M53" s="98">
        <f t="shared" si="2"/>
        <v>230</v>
      </c>
      <c r="N53" s="98">
        <f t="shared" si="5"/>
        <v>0</v>
      </c>
    </row>
    <row r="54" spans="1:14">
      <c r="A54" s="42">
        <v>52</v>
      </c>
      <c r="B54" s="104" t="s">
        <v>143</v>
      </c>
      <c r="C54" s="55">
        <v>10084</v>
      </c>
      <c r="D54" s="55">
        <v>9051</v>
      </c>
      <c r="E54" s="55">
        <v>9472</v>
      </c>
      <c r="F54" s="55"/>
      <c r="G54" s="55"/>
      <c r="H54" s="55"/>
      <c r="I54" s="100">
        <f t="shared" si="3"/>
        <v>1.3866949315070499E-2</v>
      </c>
      <c r="J54" s="100">
        <f t="shared" si="0"/>
        <v>-6.0690202300674338E-2</v>
      </c>
      <c r="K54" s="97">
        <f t="shared" si="1"/>
        <v>-612</v>
      </c>
      <c r="L54" s="101">
        <f t="shared" si="4"/>
        <v>2.2988505747126436E-2</v>
      </c>
      <c r="M54" s="98">
        <f t="shared" si="2"/>
        <v>421</v>
      </c>
      <c r="N54" s="98">
        <f t="shared" si="5"/>
        <v>0</v>
      </c>
    </row>
    <row r="55" spans="1:14">
      <c r="A55" s="42">
        <v>53</v>
      </c>
      <c r="B55" s="104" t="s">
        <v>144</v>
      </c>
      <c r="C55" s="55">
        <v>7832</v>
      </c>
      <c r="D55" s="55">
        <v>7024</v>
      </c>
      <c r="E55" s="55">
        <v>7698</v>
      </c>
      <c r="F55" s="55"/>
      <c r="G55" s="55"/>
      <c r="H55" s="55"/>
      <c r="I55" s="100">
        <f t="shared" si="3"/>
        <v>1.1269824306103536E-2</v>
      </c>
      <c r="J55" s="100">
        <f t="shared" si="0"/>
        <v>-1.710929519918284E-2</v>
      </c>
      <c r="K55" s="97">
        <f t="shared" si="1"/>
        <v>-134</v>
      </c>
      <c r="L55" s="101">
        <f t="shared" si="4"/>
        <v>5.0334309969198411E-3</v>
      </c>
      <c r="M55" s="98">
        <f t="shared" si="2"/>
        <v>674</v>
      </c>
      <c r="N55" s="98">
        <f t="shared" si="5"/>
        <v>0</v>
      </c>
    </row>
    <row r="56" spans="1:14">
      <c r="A56" s="42">
        <v>54</v>
      </c>
      <c r="B56" s="104" t="s">
        <v>145</v>
      </c>
      <c r="C56" s="55">
        <v>8606</v>
      </c>
      <c r="D56" s="55">
        <v>7783</v>
      </c>
      <c r="E56" s="55">
        <v>8068</v>
      </c>
      <c r="F56" s="55"/>
      <c r="G56" s="55"/>
      <c r="H56" s="55"/>
      <c r="I56" s="100">
        <f t="shared" si="3"/>
        <v>1.1811502013723479E-2</v>
      </c>
      <c r="J56" s="100">
        <f t="shared" si="0"/>
        <v>-6.25145247501743E-2</v>
      </c>
      <c r="K56" s="97">
        <f t="shared" si="1"/>
        <v>-538</v>
      </c>
      <c r="L56" s="101">
        <f t="shared" si="4"/>
        <v>2.0208849823454285E-2</v>
      </c>
      <c r="M56" s="98">
        <f t="shared" si="2"/>
        <v>285</v>
      </c>
      <c r="N56" s="98">
        <f t="shared" si="5"/>
        <v>0</v>
      </c>
    </row>
    <row r="57" spans="1:14">
      <c r="A57" s="42">
        <v>55</v>
      </c>
      <c r="B57" s="104" t="s">
        <v>146</v>
      </c>
      <c r="C57" s="55">
        <v>19309</v>
      </c>
      <c r="D57" s="55">
        <v>18082</v>
      </c>
      <c r="E57" s="55">
        <v>18937</v>
      </c>
      <c r="F57" s="55"/>
      <c r="G57" s="55"/>
      <c r="H57" s="55"/>
      <c r="I57" s="100">
        <f t="shared" si="3"/>
        <v>2.7723650673510351E-2</v>
      </c>
      <c r="J57" s="100">
        <f t="shared" si="0"/>
        <v>-1.9265627427624422E-2</v>
      </c>
      <c r="K57" s="97">
        <f t="shared" si="1"/>
        <v>-372</v>
      </c>
      <c r="L57" s="101">
        <f t="shared" si="4"/>
        <v>1.3973405454135676E-2</v>
      </c>
      <c r="M57" s="98">
        <f t="shared" si="2"/>
        <v>855</v>
      </c>
      <c r="N57" s="98">
        <f t="shared" si="5"/>
        <v>0</v>
      </c>
    </row>
    <row r="58" spans="1:14">
      <c r="A58" s="42">
        <v>56</v>
      </c>
      <c r="B58" s="104" t="s">
        <v>147</v>
      </c>
      <c r="C58" s="55">
        <v>1657</v>
      </c>
      <c r="D58" s="55">
        <v>1427</v>
      </c>
      <c r="E58" s="55">
        <v>1511</v>
      </c>
      <c r="F58" s="55"/>
      <c r="G58" s="55"/>
      <c r="H58" s="55"/>
      <c r="I58" s="100">
        <f t="shared" si="3"/>
        <v>2.2120946384154901E-3</v>
      </c>
      <c r="J58" s="100">
        <f t="shared" si="0"/>
        <v>-8.8111044055522031E-2</v>
      </c>
      <c r="K58" s="97">
        <f t="shared" si="1"/>
        <v>-146</v>
      </c>
      <c r="L58" s="101">
        <f t="shared" si="4"/>
        <v>5.4841860115693785E-3</v>
      </c>
      <c r="M58" s="98">
        <f t="shared" si="2"/>
        <v>84</v>
      </c>
      <c r="N58" s="98">
        <f t="shared" si="5"/>
        <v>0</v>
      </c>
    </row>
    <row r="59" spans="1:14">
      <c r="A59" s="42">
        <v>57</v>
      </c>
      <c r="B59" s="104" t="s">
        <v>148</v>
      </c>
      <c r="C59" s="55">
        <v>3232</v>
      </c>
      <c r="D59" s="55">
        <v>2953</v>
      </c>
      <c r="E59" s="55">
        <v>3047</v>
      </c>
      <c r="F59" s="55"/>
      <c r="G59" s="55"/>
      <c r="H59" s="55"/>
      <c r="I59" s="100">
        <f t="shared" si="3"/>
        <v>4.4607891219404358E-3</v>
      </c>
      <c r="J59" s="100">
        <f t="shared" si="0"/>
        <v>-5.7240099009900992E-2</v>
      </c>
      <c r="K59" s="97">
        <f t="shared" si="1"/>
        <v>-185</v>
      </c>
      <c r="L59" s="101">
        <f t="shared" si="4"/>
        <v>6.9491398091803772E-3</v>
      </c>
      <c r="M59" s="98">
        <f t="shared" si="2"/>
        <v>94</v>
      </c>
      <c r="N59" s="98">
        <f t="shared" si="5"/>
        <v>0</v>
      </c>
    </row>
    <row r="60" spans="1:14">
      <c r="A60" s="42">
        <v>58</v>
      </c>
      <c r="B60" s="104" t="s">
        <v>149</v>
      </c>
      <c r="C60" s="55">
        <v>13302</v>
      </c>
      <c r="D60" s="55">
        <v>12639</v>
      </c>
      <c r="E60" s="55">
        <v>12888</v>
      </c>
      <c r="F60" s="55"/>
      <c r="G60" s="55"/>
      <c r="H60" s="55"/>
      <c r="I60" s="100">
        <f t="shared" si="3"/>
        <v>1.8867952150826497E-2</v>
      </c>
      <c r="J60" s="100">
        <f t="shared" si="0"/>
        <v>-3.1123139377537211E-2</v>
      </c>
      <c r="K60" s="97">
        <f t="shared" si="1"/>
        <v>-414</v>
      </c>
      <c r="L60" s="101">
        <f t="shared" si="4"/>
        <v>1.555104800540906E-2</v>
      </c>
      <c r="M60" s="98">
        <f t="shared" si="2"/>
        <v>249</v>
      </c>
      <c r="N60" s="98">
        <f t="shared" si="5"/>
        <v>0</v>
      </c>
    </row>
    <row r="61" spans="1:14">
      <c r="A61" s="42">
        <v>59</v>
      </c>
      <c r="B61" s="104" t="s">
        <v>150</v>
      </c>
      <c r="C61" s="55">
        <v>6754</v>
      </c>
      <c r="D61" s="55">
        <v>6158</v>
      </c>
      <c r="E61" s="55">
        <v>6270</v>
      </c>
      <c r="F61" s="55"/>
      <c r="G61" s="55"/>
      <c r="H61" s="55"/>
      <c r="I61" s="100">
        <f t="shared" si="3"/>
        <v>9.1792411534514385E-3</v>
      </c>
      <c r="J61" s="100">
        <f t="shared" si="0"/>
        <v>-7.1661237785016291E-2</v>
      </c>
      <c r="K61" s="97">
        <f t="shared" si="1"/>
        <v>-484</v>
      </c>
      <c r="L61" s="101">
        <f t="shared" si="4"/>
        <v>1.8180452257531364E-2</v>
      </c>
      <c r="M61" s="98">
        <f t="shared" si="2"/>
        <v>112</v>
      </c>
      <c r="N61" s="98">
        <f t="shared" si="5"/>
        <v>0</v>
      </c>
    </row>
    <row r="62" spans="1:14">
      <c r="A62" s="42">
        <v>60</v>
      </c>
      <c r="B62" s="104" t="s">
        <v>151</v>
      </c>
      <c r="C62" s="55">
        <v>9183</v>
      </c>
      <c r="D62" s="55">
        <v>8115</v>
      </c>
      <c r="E62" s="55">
        <v>8366</v>
      </c>
      <c r="F62" s="55"/>
      <c r="G62" s="55"/>
      <c r="H62" s="55"/>
      <c r="I62" s="100">
        <f t="shared" si="3"/>
        <v>1.2247772167428188E-2</v>
      </c>
      <c r="J62" s="100">
        <f t="shared" si="0"/>
        <v>-8.8968746596972667E-2</v>
      </c>
      <c r="K62" s="97">
        <f t="shared" si="1"/>
        <v>-817</v>
      </c>
      <c r="L62" s="101">
        <f t="shared" si="4"/>
        <v>3.0688903914056043E-2</v>
      </c>
      <c r="M62" s="98">
        <f t="shared" si="2"/>
        <v>251</v>
      </c>
      <c r="N62" s="98">
        <f t="shared" si="5"/>
        <v>0</v>
      </c>
    </row>
    <row r="63" spans="1:14">
      <c r="A63" s="42">
        <v>61</v>
      </c>
      <c r="B63" s="104" t="s">
        <v>152</v>
      </c>
      <c r="C63" s="55">
        <v>4658</v>
      </c>
      <c r="D63" s="55">
        <v>4275</v>
      </c>
      <c r="E63" s="55">
        <v>4307</v>
      </c>
      <c r="F63" s="55"/>
      <c r="G63" s="55"/>
      <c r="H63" s="55"/>
      <c r="I63" s="100">
        <f t="shared" si="3"/>
        <v>6.3054213154569933E-3</v>
      </c>
      <c r="J63" s="100">
        <f t="shared" si="0"/>
        <v>-7.5354229282954058E-2</v>
      </c>
      <c r="K63" s="97">
        <f t="shared" si="1"/>
        <v>-351</v>
      </c>
      <c r="L63" s="101">
        <f t="shared" si="4"/>
        <v>1.3184584178498986E-2</v>
      </c>
      <c r="M63" s="98">
        <f t="shared" si="2"/>
        <v>32</v>
      </c>
      <c r="N63" s="98">
        <f t="shared" si="5"/>
        <v>0</v>
      </c>
    </row>
    <row r="64" spans="1:14">
      <c r="A64" s="42">
        <v>62</v>
      </c>
      <c r="B64" s="104" t="s">
        <v>153</v>
      </c>
      <c r="C64" s="55">
        <v>990</v>
      </c>
      <c r="D64" s="55">
        <v>935</v>
      </c>
      <c r="E64" s="55">
        <v>950</v>
      </c>
      <c r="F64" s="55"/>
      <c r="G64" s="55"/>
      <c r="H64" s="55"/>
      <c r="I64" s="100">
        <f t="shared" si="3"/>
        <v>1.3907941141593088E-3</v>
      </c>
      <c r="J64" s="100">
        <f t="shared" si="0"/>
        <v>-4.0404040404040407E-2</v>
      </c>
      <c r="K64" s="97">
        <f t="shared" si="1"/>
        <v>-40</v>
      </c>
      <c r="L64" s="101">
        <f t="shared" si="4"/>
        <v>1.5025167154984599E-3</v>
      </c>
      <c r="M64" s="98">
        <f t="shared" si="2"/>
        <v>15</v>
      </c>
      <c r="N64" s="98">
        <f t="shared" si="5"/>
        <v>0</v>
      </c>
    </row>
    <row r="65" spans="1:14">
      <c r="A65" s="42">
        <v>63</v>
      </c>
      <c r="B65" s="104" t="s">
        <v>154</v>
      </c>
      <c r="C65" s="55">
        <v>18342</v>
      </c>
      <c r="D65" s="55">
        <v>17762</v>
      </c>
      <c r="E65" s="55">
        <v>18388</v>
      </c>
      <c r="F65" s="55"/>
      <c r="G65" s="55"/>
      <c r="H65" s="55"/>
      <c r="I65" s="100">
        <f t="shared" si="3"/>
        <v>2.6919918074906707E-2</v>
      </c>
      <c r="J65" s="100">
        <f t="shared" si="0"/>
        <v>2.5079053538327335E-3</v>
      </c>
      <c r="K65" s="97">
        <f t="shared" si="1"/>
        <v>46</v>
      </c>
      <c r="L65" s="101">
        <f t="shared" si="4"/>
        <v>-1.7278942228232288E-3</v>
      </c>
      <c r="M65" s="98">
        <f t="shared" si="2"/>
        <v>626</v>
      </c>
      <c r="N65" s="98">
        <f t="shared" si="5"/>
        <v>0</v>
      </c>
    </row>
    <row r="66" spans="1:14">
      <c r="A66" s="42">
        <v>64</v>
      </c>
      <c r="B66" s="104" t="s">
        <v>155</v>
      </c>
      <c r="C66" s="55">
        <v>7011</v>
      </c>
      <c r="D66" s="55">
        <v>6617</v>
      </c>
      <c r="E66" s="55">
        <v>6799</v>
      </c>
      <c r="F66" s="55"/>
      <c r="G66" s="55"/>
      <c r="H66" s="55"/>
      <c r="I66" s="100">
        <f t="shared" si="3"/>
        <v>9.9536938759675168E-3</v>
      </c>
      <c r="J66" s="100">
        <f t="shared" si="0"/>
        <v>-3.0238197118813294E-2</v>
      </c>
      <c r="K66" s="97">
        <f t="shared" si="1"/>
        <v>-212</v>
      </c>
      <c r="L66" s="101">
        <f t="shared" si="4"/>
        <v>7.9633385921418377E-3</v>
      </c>
      <c r="M66" s="98">
        <f t="shared" si="2"/>
        <v>182</v>
      </c>
      <c r="N66" s="98">
        <f t="shared" si="5"/>
        <v>0</v>
      </c>
    </row>
    <row r="67" spans="1:14">
      <c r="A67" s="42">
        <v>65</v>
      </c>
      <c r="B67" s="104" t="s">
        <v>156</v>
      </c>
      <c r="C67" s="55">
        <v>2738</v>
      </c>
      <c r="D67" s="55">
        <v>2564</v>
      </c>
      <c r="E67" s="55">
        <v>3026</v>
      </c>
      <c r="F67" s="55"/>
      <c r="G67" s="55"/>
      <c r="H67" s="55"/>
      <c r="I67" s="100">
        <f t="shared" si="3"/>
        <v>4.4300452520484937E-3</v>
      </c>
      <c r="J67" s="100">
        <f t="shared" ref="J67:J84" si="6">(E67-C67)/C67</f>
        <v>0.10518626734842951</v>
      </c>
      <c r="K67" s="97">
        <f t="shared" ref="K67:K83" si="7">E67-C67</f>
        <v>288</v>
      </c>
      <c r="L67" s="101">
        <f t="shared" si="4"/>
        <v>-1.0818120351588911E-2</v>
      </c>
      <c r="M67" s="98">
        <f t="shared" ref="M67:M83" si="8">E67-D67</f>
        <v>462</v>
      </c>
      <c r="N67" s="98">
        <f t="shared" si="5"/>
        <v>0</v>
      </c>
    </row>
    <row r="68" spans="1:14">
      <c r="A68" s="42">
        <v>66</v>
      </c>
      <c r="B68" s="104" t="s">
        <v>157</v>
      </c>
      <c r="C68" s="55">
        <v>12142</v>
      </c>
      <c r="D68" s="55">
        <v>11416</v>
      </c>
      <c r="E68" s="55">
        <v>11972</v>
      </c>
      <c r="F68" s="55"/>
      <c r="G68" s="55"/>
      <c r="H68" s="55"/>
      <c r="I68" s="100">
        <f t="shared" ref="I68:I83" si="9">E68/$E$84</f>
        <v>1.7526933826016049E-2</v>
      </c>
      <c r="J68" s="100">
        <f t="shared" si="6"/>
        <v>-1.4000988305056828E-2</v>
      </c>
      <c r="K68" s="97">
        <f t="shared" si="7"/>
        <v>-170</v>
      </c>
      <c r="L68" s="101">
        <f t="shared" ref="L68:L84" si="10">K68/$K$84</f>
        <v>6.3856960408684551E-3</v>
      </c>
      <c r="M68" s="98">
        <f t="shared" si="8"/>
        <v>556</v>
      </c>
      <c r="N68" s="98">
        <f t="shared" ref="N68:N84" si="11">H68-G68</f>
        <v>0</v>
      </c>
    </row>
    <row r="69" spans="1:14">
      <c r="A69" s="42">
        <v>67</v>
      </c>
      <c r="B69" s="104" t="s">
        <v>158</v>
      </c>
      <c r="C69" s="55">
        <v>1405</v>
      </c>
      <c r="D69" s="55">
        <v>1301</v>
      </c>
      <c r="E69" s="55">
        <v>1366</v>
      </c>
      <c r="F69" s="55"/>
      <c r="G69" s="55"/>
      <c r="H69" s="55"/>
      <c r="I69" s="100">
        <f t="shared" si="9"/>
        <v>1.9998155367806484E-3</v>
      </c>
      <c r="J69" s="100">
        <f t="shared" si="6"/>
        <v>-2.7758007117437724E-2</v>
      </c>
      <c r="K69" s="97">
        <f t="shared" si="7"/>
        <v>-39</v>
      </c>
      <c r="L69" s="101">
        <f t="shared" si="10"/>
        <v>1.4649537976109985E-3</v>
      </c>
      <c r="M69" s="98">
        <f t="shared" si="8"/>
        <v>65</v>
      </c>
      <c r="N69" s="98">
        <f t="shared" si="11"/>
        <v>0</v>
      </c>
    </row>
    <row r="70" spans="1:14">
      <c r="A70" s="42">
        <v>68</v>
      </c>
      <c r="B70" s="104" t="s">
        <v>159</v>
      </c>
      <c r="C70" s="55">
        <v>9584</v>
      </c>
      <c r="D70" s="55">
        <v>9057</v>
      </c>
      <c r="E70" s="55">
        <v>9199</v>
      </c>
      <c r="F70" s="55"/>
      <c r="G70" s="55"/>
      <c r="H70" s="55"/>
      <c r="I70" s="100">
        <f t="shared" si="9"/>
        <v>1.3467279006475244E-2</v>
      </c>
      <c r="J70" s="100">
        <f t="shared" si="6"/>
        <v>-4.0171118530884807E-2</v>
      </c>
      <c r="K70" s="97">
        <f t="shared" si="7"/>
        <v>-385</v>
      </c>
      <c r="L70" s="101">
        <f t="shared" si="10"/>
        <v>1.4461723386672677E-2</v>
      </c>
      <c r="M70" s="98">
        <f t="shared" si="8"/>
        <v>142</v>
      </c>
      <c r="N70" s="98">
        <f t="shared" si="11"/>
        <v>0</v>
      </c>
    </row>
    <row r="71" spans="1:14">
      <c r="A71" s="42">
        <v>69</v>
      </c>
      <c r="B71" s="104" t="s">
        <v>160</v>
      </c>
      <c r="C71" s="55">
        <v>1789</v>
      </c>
      <c r="D71" s="55">
        <v>1612</v>
      </c>
      <c r="E71" s="55">
        <v>1704</v>
      </c>
      <c r="F71" s="55"/>
      <c r="G71" s="55"/>
      <c r="H71" s="55"/>
      <c r="I71" s="100">
        <f t="shared" si="9"/>
        <v>2.4946454426604866E-3</v>
      </c>
      <c r="J71" s="100">
        <f t="shared" si="6"/>
        <v>-4.7512576858580215E-2</v>
      </c>
      <c r="K71" s="97">
        <f t="shared" si="7"/>
        <v>-85</v>
      </c>
      <c r="L71" s="101">
        <f t="shared" si="10"/>
        <v>3.1928480204342275E-3</v>
      </c>
      <c r="M71" s="98">
        <f t="shared" si="8"/>
        <v>92</v>
      </c>
      <c r="N71" s="98">
        <f t="shared" si="11"/>
        <v>0</v>
      </c>
    </row>
    <row r="72" spans="1:14">
      <c r="A72" s="42">
        <v>70</v>
      </c>
      <c r="B72" s="104" t="s">
        <v>161</v>
      </c>
      <c r="C72" s="55">
        <v>5627</v>
      </c>
      <c r="D72" s="55">
        <v>5357</v>
      </c>
      <c r="E72" s="55">
        <v>5532</v>
      </c>
      <c r="F72" s="55"/>
      <c r="G72" s="55"/>
      <c r="H72" s="55"/>
      <c r="I72" s="100">
        <f t="shared" si="9"/>
        <v>8.0988137258203117E-3</v>
      </c>
      <c r="J72" s="100">
        <f t="shared" si="6"/>
        <v>-1.6882886084947573E-2</v>
      </c>
      <c r="K72" s="97">
        <f t="shared" si="7"/>
        <v>-95</v>
      </c>
      <c r="L72" s="101">
        <f t="shared" si="10"/>
        <v>3.5684771993088425E-3</v>
      </c>
      <c r="M72" s="98">
        <f t="shared" si="8"/>
        <v>175</v>
      </c>
      <c r="N72" s="98">
        <f t="shared" si="11"/>
        <v>0</v>
      </c>
    </row>
    <row r="73" spans="1:14">
      <c r="A73" s="42">
        <v>71</v>
      </c>
      <c r="B73" s="104" t="s">
        <v>162</v>
      </c>
      <c r="C73" s="55">
        <v>3260</v>
      </c>
      <c r="D73" s="55">
        <v>2957</v>
      </c>
      <c r="E73" s="55">
        <v>3066</v>
      </c>
      <c r="F73" s="55"/>
      <c r="G73" s="55"/>
      <c r="H73" s="55"/>
      <c r="I73" s="100">
        <f t="shared" si="9"/>
        <v>4.488605004223622E-3</v>
      </c>
      <c r="J73" s="100">
        <f t="shared" si="6"/>
        <v>-5.9509202453987733E-2</v>
      </c>
      <c r="K73" s="97">
        <f t="shared" si="7"/>
        <v>-194</v>
      </c>
      <c r="L73" s="101">
        <f t="shared" si="10"/>
        <v>7.2872060701675307E-3</v>
      </c>
      <c r="M73" s="98">
        <f t="shared" si="8"/>
        <v>109</v>
      </c>
      <c r="N73" s="98">
        <f t="shared" si="11"/>
        <v>0</v>
      </c>
    </row>
    <row r="74" spans="1:14">
      <c r="A74" s="42">
        <v>72</v>
      </c>
      <c r="B74" s="104" t="s">
        <v>163</v>
      </c>
      <c r="C74" s="55">
        <v>1203</v>
      </c>
      <c r="D74" s="55">
        <v>901</v>
      </c>
      <c r="E74" s="55">
        <v>976</v>
      </c>
      <c r="F74" s="55"/>
      <c r="G74" s="55"/>
      <c r="H74" s="55"/>
      <c r="I74" s="100">
        <f t="shared" si="9"/>
        <v>1.4288579530731425E-3</v>
      </c>
      <c r="J74" s="100">
        <f t="shared" si="6"/>
        <v>-0.18869492934330839</v>
      </c>
      <c r="K74" s="97">
        <f t="shared" si="7"/>
        <v>-227</v>
      </c>
      <c r="L74" s="101">
        <f t="shared" si="10"/>
        <v>8.5267823604537607E-3</v>
      </c>
      <c r="M74" s="98">
        <f t="shared" si="8"/>
        <v>75</v>
      </c>
      <c r="N74" s="98">
        <f t="shared" si="11"/>
        <v>0</v>
      </c>
    </row>
    <row r="75" spans="1:14">
      <c r="A75" s="42">
        <v>73</v>
      </c>
      <c r="B75" s="104" t="s">
        <v>164</v>
      </c>
      <c r="C75" s="55">
        <v>1015</v>
      </c>
      <c r="D75" s="55">
        <v>812</v>
      </c>
      <c r="E75" s="55">
        <v>1170</v>
      </c>
      <c r="F75" s="55"/>
      <c r="G75" s="55"/>
      <c r="H75" s="55"/>
      <c r="I75" s="100">
        <f t="shared" si="9"/>
        <v>1.7128727511225173E-3</v>
      </c>
      <c r="J75" s="100">
        <f t="shared" si="6"/>
        <v>0.15270935960591134</v>
      </c>
      <c r="K75" s="97">
        <f t="shared" si="7"/>
        <v>155</v>
      </c>
      <c r="L75" s="101">
        <f t="shared" si="10"/>
        <v>-5.822252272556532E-3</v>
      </c>
      <c r="M75" s="98">
        <f t="shared" si="8"/>
        <v>358</v>
      </c>
      <c r="N75" s="98">
        <f t="shared" si="11"/>
        <v>0</v>
      </c>
    </row>
    <row r="76" spans="1:14">
      <c r="A76" s="42">
        <v>74</v>
      </c>
      <c r="B76" s="104" t="s">
        <v>165</v>
      </c>
      <c r="C76" s="55">
        <v>670</v>
      </c>
      <c r="D76" s="55">
        <v>618</v>
      </c>
      <c r="E76" s="55">
        <v>690</v>
      </c>
      <c r="F76" s="55"/>
      <c r="G76" s="55"/>
      <c r="H76" s="55"/>
      <c r="I76" s="100">
        <f t="shared" si="9"/>
        <v>1.0101557250209716E-3</v>
      </c>
      <c r="J76" s="100">
        <f t="shared" si="6"/>
        <v>2.9850746268656716E-2</v>
      </c>
      <c r="K76" s="97">
        <f t="shared" si="7"/>
        <v>20</v>
      </c>
      <c r="L76" s="101">
        <f t="shared" si="10"/>
        <v>-7.5125835774922996E-4</v>
      </c>
      <c r="M76" s="98">
        <f t="shared" si="8"/>
        <v>72</v>
      </c>
      <c r="N76" s="98">
        <f t="shared" si="11"/>
        <v>0</v>
      </c>
    </row>
    <row r="77" spans="1:14">
      <c r="A77" s="42">
        <v>75</v>
      </c>
      <c r="B77" s="104" t="s">
        <v>166</v>
      </c>
      <c r="C77" s="55">
        <v>3475</v>
      </c>
      <c r="D77" s="55">
        <v>3438</v>
      </c>
      <c r="E77" s="55">
        <v>3560</v>
      </c>
      <c r="F77" s="55"/>
      <c r="G77" s="55"/>
      <c r="H77" s="55"/>
      <c r="I77" s="100">
        <f t="shared" si="9"/>
        <v>5.211817943586463E-3</v>
      </c>
      <c r="J77" s="100">
        <f t="shared" si="6"/>
        <v>2.4460431654676259E-2</v>
      </c>
      <c r="K77" s="97">
        <f t="shared" si="7"/>
        <v>85</v>
      </c>
      <c r="L77" s="101">
        <f t="shared" si="10"/>
        <v>-3.1928480204342275E-3</v>
      </c>
      <c r="M77" s="98">
        <f t="shared" si="8"/>
        <v>122</v>
      </c>
      <c r="N77" s="98">
        <f t="shared" si="11"/>
        <v>0</v>
      </c>
    </row>
    <row r="78" spans="1:14">
      <c r="A78" s="42">
        <v>76</v>
      </c>
      <c r="B78" s="104" t="s">
        <v>167</v>
      </c>
      <c r="C78" s="55">
        <v>1864</v>
      </c>
      <c r="D78" s="55">
        <v>1656</v>
      </c>
      <c r="E78" s="55">
        <v>1741</v>
      </c>
      <c r="F78" s="55"/>
      <c r="G78" s="55"/>
      <c r="H78" s="55"/>
      <c r="I78" s="100">
        <f t="shared" si="9"/>
        <v>2.5488132134224807E-3</v>
      </c>
      <c r="J78" s="100">
        <f t="shared" si="6"/>
        <v>-6.5987124463519314E-2</v>
      </c>
      <c r="K78" s="97">
        <f t="shared" si="7"/>
        <v>-123</v>
      </c>
      <c r="L78" s="101">
        <f t="shared" si="10"/>
        <v>4.6202389001577639E-3</v>
      </c>
      <c r="M78" s="98">
        <f t="shared" si="8"/>
        <v>85</v>
      </c>
      <c r="N78" s="98">
        <f t="shared" si="11"/>
        <v>0</v>
      </c>
    </row>
    <row r="79" spans="1:14">
      <c r="A79" s="42">
        <v>77</v>
      </c>
      <c r="B79" s="104" t="s">
        <v>168</v>
      </c>
      <c r="C79" s="55">
        <v>1413</v>
      </c>
      <c r="D79" s="55">
        <v>1340</v>
      </c>
      <c r="E79" s="55">
        <v>1360</v>
      </c>
      <c r="F79" s="55"/>
      <c r="G79" s="55"/>
      <c r="H79" s="55"/>
      <c r="I79" s="100">
        <f t="shared" si="9"/>
        <v>1.9910315739543791E-3</v>
      </c>
      <c r="J79" s="100">
        <f t="shared" si="6"/>
        <v>-3.7508846426043879E-2</v>
      </c>
      <c r="K79" s="97">
        <f t="shared" si="7"/>
        <v>-53</v>
      </c>
      <c r="L79" s="101">
        <f t="shared" si="10"/>
        <v>1.9908346480354594E-3</v>
      </c>
      <c r="M79" s="98">
        <f t="shared" si="8"/>
        <v>20</v>
      </c>
      <c r="N79" s="98">
        <f t="shared" si="11"/>
        <v>0</v>
      </c>
    </row>
    <row r="80" spans="1:14">
      <c r="A80" s="42">
        <v>78</v>
      </c>
      <c r="B80" s="104" t="s">
        <v>169</v>
      </c>
      <c r="C80" s="55">
        <v>1120</v>
      </c>
      <c r="D80" s="55">
        <v>1032</v>
      </c>
      <c r="E80" s="55">
        <v>1059</v>
      </c>
      <c r="F80" s="55"/>
      <c r="G80" s="55"/>
      <c r="H80" s="55"/>
      <c r="I80" s="100">
        <f t="shared" si="9"/>
        <v>1.5503694388365348E-3</v>
      </c>
      <c r="J80" s="100">
        <f t="shared" si="6"/>
        <v>-5.4464285714285715E-2</v>
      </c>
      <c r="K80" s="97">
        <f t="shared" si="7"/>
        <v>-61</v>
      </c>
      <c r="L80" s="101">
        <f t="shared" si="10"/>
        <v>2.2913379911351514E-3</v>
      </c>
      <c r="M80" s="98">
        <f t="shared" si="8"/>
        <v>27</v>
      </c>
      <c r="N80" s="98">
        <f t="shared" si="11"/>
        <v>0</v>
      </c>
    </row>
    <row r="81" spans="1:14">
      <c r="A81" s="42">
        <v>79</v>
      </c>
      <c r="B81" s="104" t="s">
        <v>170</v>
      </c>
      <c r="C81" s="55">
        <v>2580</v>
      </c>
      <c r="D81" s="55">
        <v>2385</v>
      </c>
      <c r="E81" s="55">
        <v>2472</v>
      </c>
      <c r="F81" s="55"/>
      <c r="G81" s="55"/>
      <c r="H81" s="55"/>
      <c r="I81" s="100">
        <f t="shared" si="9"/>
        <v>3.6189926844229594E-3</v>
      </c>
      <c r="J81" s="100">
        <f t="shared" si="6"/>
        <v>-4.1860465116279069E-2</v>
      </c>
      <c r="K81" s="97">
        <f t="shared" si="7"/>
        <v>-108</v>
      </c>
      <c r="L81" s="101">
        <f t="shared" si="10"/>
        <v>4.0567951318458417E-3</v>
      </c>
      <c r="M81" s="98">
        <f t="shared" si="8"/>
        <v>87</v>
      </c>
      <c r="N81" s="98">
        <f t="shared" si="11"/>
        <v>0</v>
      </c>
    </row>
    <row r="82" spans="1:14">
      <c r="A82" s="42">
        <v>80</v>
      </c>
      <c r="B82" s="104" t="s">
        <v>171</v>
      </c>
      <c r="C82" s="55">
        <v>5179</v>
      </c>
      <c r="D82" s="55">
        <v>4568</v>
      </c>
      <c r="E82" s="55">
        <v>4735</v>
      </c>
      <c r="F82" s="55"/>
      <c r="G82" s="55"/>
      <c r="H82" s="55"/>
      <c r="I82" s="100">
        <f t="shared" si="9"/>
        <v>6.9320106637308712E-3</v>
      </c>
      <c r="J82" s="100">
        <f t="shared" si="6"/>
        <v>-8.5730836068739144E-2</v>
      </c>
      <c r="K82" s="97">
        <f t="shared" si="7"/>
        <v>-444</v>
      </c>
      <c r="L82" s="101">
        <f t="shared" si="10"/>
        <v>1.6677935542032906E-2</v>
      </c>
      <c r="M82" s="98">
        <f t="shared" si="8"/>
        <v>167</v>
      </c>
      <c r="N82" s="98">
        <f t="shared" si="11"/>
        <v>0</v>
      </c>
    </row>
    <row r="83" spans="1:14">
      <c r="A83" s="42">
        <v>81</v>
      </c>
      <c r="B83" s="104" t="s">
        <v>172</v>
      </c>
      <c r="C83" s="55">
        <v>3761</v>
      </c>
      <c r="D83" s="55">
        <v>3329</v>
      </c>
      <c r="E83" s="55">
        <v>3473</v>
      </c>
      <c r="F83" s="55"/>
      <c r="G83" s="55"/>
      <c r="H83" s="55"/>
      <c r="I83" s="100">
        <f t="shared" si="9"/>
        <v>5.0844504826055579E-3</v>
      </c>
      <c r="J83" s="100">
        <f t="shared" si="6"/>
        <v>-7.6575378888593462E-2</v>
      </c>
      <c r="K83" s="97">
        <f t="shared" si="7"/>
        <v>-288</v>
      </c>
      <c r="L83" s="101">
        <f t="shared" si="10"/>
        <v>1.0818120351588911E-2</v>
      </c>
      <c r="M83" s="98">
        <f t="shared" si="8"/>
        <v>144</v>
      </c>
      <c r="N83" s="98">
        <f t="shared" si="11"/>
        <v>0</v>
      </c>
    </row>
    <row r="84" spans="1:14" s="110" customFormat="1">
      <c r="A84" s="190" t="s">
        <v>173</v>
      </c>
      <c r="B84" s="190"/>
      <c r="C84" s="65">
        <v>709685</v>
      </c>
      <c r="D84" s="65">
        <v>660082</v>
      </c>
      <c r="E84" s="65">
        <v>683063</v>
      </c>
      <c r="F84" s="65"/>
      <c r="G84" s="65"/>
      <c r="H84" s="65"/>
      <c r="I84" s="100">
        <f>SUM(I3:I83)</f>
        <v>1.0000000000000007</v>
      </c>
      <c r="J84" s="100">
        <f t="shared" si="6"/>
        <v>-3.751241748099509E-2</v>
      </c>
      <c r="K84" s="97">
        <f>SUM(K3:K83)</f>
        <v>-26622</v>
      </c>
      <c r="L84" s="101">
        <f t="shared" si="10"/>
        <v>1</v>
      </c>
      <c r="M84" s="97">
        <f>SUM(M3:M83)</f>
        <v>22981</v>
      </c>
      <c r="N84" s="98">
        <f t="shared" si="11"/>
        <v>0</v>
      </c>
    </row>
    <row r="85" spans="1:14">
      <c r="C85" s="134"/>
      <c r="D85" s="133"/>
      <c r="E85" s="135"/>
      <c r="F85" s="141"/>
      <c r="G85" s="141"/>
      <c r="H85" s="141"/>
      <c r="L85" s="13"/>
    </row>
    <row r="86" spans="1:14">
      <c r="E86" s="141"/>
      <c r="F86" s="141"/>
    </row>
    <row r="87" spans="1:14">
      <c r="C87" s="134"/>
      <c r="D87" s="133"/>
      <c r="E87" s="135"/>
      <c r="F87" s="141"/>
      <c r="G87" s="141"/>
      <c r="H87" s="141"/>
    </row>
  </sheetData>
  <mergeCells count="3">
    <mergeCell ref="A84:B84"/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87"/>
  <sheetViews>
    <sheetView zoomScale="60" zoomScaleNormal="60" workbookViewId="0">
      <pane ySplit="2" topLeftCell="A3" activePane="bottomLeft" state="frozen"/>
      <selection activeCell="W1" sqref="W1"/>
      <selection pane="bottomLeft" activeCell="P64" sqref="P64"/>
    </sheetView>
  </sheetViews>
  <sheetFormatPr defaultColWidth="9.140625" defaultRowHeight="15"/>
  <cols>
    <col min="1" max="1" width="11.85546875" style="6" customWidth="1"/>
    <col min="2" max="2" width="16.42578125" style="6" bestFit="1" customWidth="1"/>
    <col min="3" max="8" width="12" style="6" customWidth="1"/>
    <col min="9" max="9" width="18.140625" style="6" customWidth="1"/>
    <col min="10" max="10" width="30.42578125" style="6" customWidth="1"/>
    <col min="11" max="11" width="27.42578125" style="6" customWidth="1"/>
    <col min="12" max="12" width="22.28515625" style="6" customWidth="1"/>
    <col min="13" max="14" width="27.5703125" style="6" customWidth="1"/>
    <col min="15" max="16384" width="9.140625" style="6"/>
  </cols>
  <sheetData>
    <row r="1" spans="1:14" ht="15.75" thickBot="1">
      <c r="A1" s="6" t="s">
        <v>301</v>
      </c>
      <c r="C1" s="186" t="s">
        <v>281</v>
      </c>
      <c r="D1" s="186"/>
      <c r="E1" s="187"/>
      <c r="F1" s="188" t="s">
        <v>280</v>
      </c>
      <c r="G1" s="186"/>
      <c r="H1" s="187"/>
    </row>
    <row r="2" spans="1:14" ht="30">
      <c r="A2" s="19" t="s">
        <v>91</v>
      </c>
      <c r="B2" s="19" t="s">
        <v>174</v>
      </c>
      <c r="C2" s="93">
        <v>43221</v>
      </c>
      <c r="D2" s="93">
        <v>43556</v>
      </c>
      <c r="E2" s="93">
        <v>43586</v>
      </c>
      <c r="F2" s="93">
        <v>43221</v>
      </c>
      <c r="G2" s="93">
        <v>43556</v>
      </c>
      <c r="H2" s="93">
        <v>43586</v>
      </c>
      <c r="I2" s="61" t="s">
        <v>316</v>
      </c>
      <c r="J2" s="14" t="s">
        <v>305</v>
      </c>
      <c r="K2" s="92" t="s">
        <v>306</v>
      </c>
      <c r="L2" s="92" t="s">
        <v>311</v>
      </c>
      <c r="M2" s="96" t="s">
        <v>310</v>
      </c>
      <c r="N2" s="161" t="s">
        <v>309</v>
      </c>
    </row>
    <row r="3" spans="1:14">
      <c r="A3" s="42">
        <v>1</v>
      </c>
      <c r="B3" s="104" t="s">
        <v>92</v>
      </c>
      <c r="C3" s="31">
        <v>74211</v>
      </c>
      <c r="D3" s="31">
        <v>75050</v>
      </c>
      <c r="E3" s="31">
        <v>74938</v>
      </c>
      <c r="F3" s="31"/>
      <c r="G3" s="31"/>
      <c r="H3" s="31"/>
      <c r="I3" s="100">
        <f t="shared" ref="I3:I66" si="0">E3/$E$84</f>
        <v>2.4522936953688242E-2</v>
      </c>
      <c r="J3" s="100">
        <f t="shared" ref="J3:J66" si="1">(E3-C3)/C3</f>
        <v>9.7963913705515354E-3</v>
      </c>
      <c r="K3" s="97">
        <f t="shared" ref="K3:K66" si="2">E3-C3</f>
        <v>727</v>
      </c>
      <c r="L3" s="101">
        <f>K3/$K$84</f>
        <v>1.7691577640960746E-2</v>
      </c>
      <c r="M3" s="44">
        <f t="shared" ref="M3:M66" si="3">E3-D3</f>
        <v>-112</v>
      </c>
      <c r="N3" s="44">
        <f>H3-G3</f>
        <v>0</v>
      </c>
    </row>
    <row r="4" spans="1:14">
      <c r="A4" s="42">
        <v>2</v>
      </c>
      <c r="B4" s="104" t="s">
        <v>93</v>
      </c>
      <c r="C4" s="31">
        <v>22727</v>
      </c>
      <c r="D4" s="31">
        <v>23150</v>
      </c>
      <c r="E4" s="31">
        <v>23187</v>
      </c>
      <c r="F4" s="31"/>
      <c r="G4" s="31"/>
      <c r="H4" s="31"/>
      <c r="I4" s="100">
        <f t="shared" si="0"/>
        <v>7.5877837565076368E-3</v>
      </c>
      <c r="J4" s="100">
        <f t="shared" si="1"/>
        <v>2.0240242882914594E-2</v>
      </c>
      <c r="K4" s="97">
        <f t="shared" si="2"/>
        <v>460</v>
      </c>
      <c r="L4" s="101">
        <f t="shared" ref="L4:L67" si="4">K4/$K$84</f>
        <v>1.1194120653152605E-2</v>
      </c>
      <c r="M4" s="44">
        <f t="shared" si="3"/>
        <v>37</v>
      </c>
      <c r="N4" s="44">
        <f t="shared" ref="N4:N67" si="5">H4-G4</f>
        <v>0</v>
      </c>
    </row>
    <row r="5" spans="1:14">
      <c r="A5" s="42">
        <v>3</v>
      </c>
      <c r="B5" s="104" t="s">
        <v>94</v>
      </c>
      <c r="C5" s="31">
        <v>27807</v>
      </c>
      <c r="D5" s="31">
        <v>28248</v>
      </c>
      <c r="E5" s="31">
        <v>28197</v>
      </c>
      <c r="F5" s="31"/>
      <c r="G5" s="31"/>
      <c r="H5" s="31"/>
      <c r="I5" s="100">
        <f t="shared" si="0"/>
        <v>9.2272712546791653E-3</v>
      </c>
      <c r="J5" s="100">
        <f t="shared" si="1"/>
        <v>1.4025245441795231E-2</v>
      </c>
      <c r="K5" s="97">
        <f t="shared" si="2"/>
        <v>390</v>
      </c>
      <c r="L5" s="101">
        <f t="shared" si="4"/>
        <v>9.4906675102815561E-3</v>
      </c>
      <c r="M5" s="44">
        <f t="shared" si="3"/>
        <v>-51</v>
      </c>
      <c r="N5" s="44">
        <f t="shared" si="5"/>
        <v>0</v>
      </c>
    </row>
    <row r="6" spans="1:14" ht="14.25" customHeight="1">
      <c r="A6" s="42">
        <v>4</v>
      </c>
      <c r="B6" s="104" t="s">
        <v>95</v>
      </c>
      <c r="C6" s="31">
        <v>16741</v>
      </c>
      <c r="D6" s="31">
        <v>15541</v>
      </c>
      <c r="E6" s="31">
        <v>15861</v>
      </c>
      <c r="F6" s="31"/>
      <c r="G6" s="31"/>
      <c r="H6" s="31"/>
      <c r="I6" s="100">
        <f t="shared" si="0"/>
        <v>5.1904014388220818E-3</v>
      </c>
      <c r="J6" s="100">
        <f t="shared" si="1"/>
        <v>-5.2565557613045814E-2</v>
      </c>
      <c r="K6" s="97">
        <f t="shared" si="2"/>
        <v>-880</v>
      </c>
      <c r="L6" s="101">
        <f t="shared" si="4"/>
        <v>-2.1414839510378897E-2</v>
      </c>
      <c r="M6" s="44">
        <f t="shared" si="3"/>
        <v>320</v>
      </c>
      <c r="N6" s="44">
        <f t="shared" si="5"/>
        <v>0</v>
      </c>
    </row>
    <row r="7" spans="1:14">
      <c r="A7" s="42">
        <v>5</v>
      </c>
      <c r="B7" s="104" t="s">
        <v>96</v>
      </c>
      <c r="C7" s="31">
        <v>17510</v>
      </c>
      <c r="D7" s="31">
        <v>16977</v>
      </c>
      <c r="E7" s="31">
        <v>16928</v>
      </c>
      <c r="F7" s="31"/>
      <c r="G7" s="31"/>
      <c r="H7" s="31"/>
      <c r="I7" s="100">
        <f t="shared" si="0"/>
        <v>5.5395697343408488E-3</v>
      </c>
      <c r="J7" s="100">
        <f t="shared" si="1"/>
        <v>-3.3238149628783555E-2</v>
      </c>
      <c r="K7" s="97">
        <f t="shared" si="2"/>
        <v>-582</v>
      </c>
      <c r="L7" s="101">
        <f t="shared" si="4"/>
        <v>-1.4162996130727861E-2</v>
      </c>
      <c r="M7" s="44">
        <f t="shared" si="3"/>
        <v>-49</v>
      </c>
      <c r="N7" s="44">
        <f t="shared" si="5"/>
        <v>0</v>
      </c>
    </row>
    <row r="8" spans="1:14">
      <c r="A8" s="42">
        <v>6</v>
      </c>
      <c r="B8" s="104" t="s">
        <v>97</v>
      </c>
      <c r="C8" s="31">
        <v>395831</v>
      </c>
      <c r="D8" s="31">
        <v>390253</v>
      </c>
      <c r="E8" s="31">
        <v>389943</v>
      </c>
      <c r="F8" s="31"/>
      <c r="G8" s="31"/>
      <c r="H8" s="31"/>
      <c r="I8" s="100">
        <f t="shared" si="0"/>
        <v>0.12760612245499017</v>
      </c>
      <c r="J8" s="100">
        <f t="shared" si="1"/>
        <v>-1.4875035052838206E-2</v>
      </c>
      <c r="K8" s="97">
        <f t="shared" si="2"/>
        <v>-5888</v>
      </c>
      <c r="L8" s="101">
        <f t="shared" si="4"/>
        <v>-0.14328474436035335</v>
      </c>
      <c r="M8" s="44">
        <f t="shared" si="3"/>
        <v>-310</v>
      </c>
      <c r="N8" s="44">
        <f t="shared" si="5"/>
        <v>0</v>
      </c>
    </row>
    <row r="9" spans="1:14">
      <c r="A9" s="42">
        <v>7</v>
      </c>
      <c r="B9" s="104" t="s">
        <v>98</v>
      </c>
      <c r="C9" s="31">
        <v>73549</v>
      </c>
      <c r="D9" s="31">
        <v>75624</v>
      </c>
      <c r="E9" s="31">
        <v>75543</v>
      </c>
      <c r="F9" s="31"/>
      <c r="G9" s="31"/>
      <c r="H9" s="31"/>
      <c r="I9" s="100">
        <f t="shared" si="0"/>
        <v>2.4720918976920532E-2</v>
      </c>
      <c r="J9" s="100">
        <f t="shared" si="1"/>
        <v>2.7111177582292076E-2</v>
      </c>
      <c r="K9" s="97">
        <f t="shared" si="2"/>
        <v>1994</v>
      </c>
      <c r="L9" s="101">
        <f t="shared" si="4"/>
        <v>4.8524079526926729E-2</v>
      </c>
      <c r="M9" s="44">
        <f t="shared" si="3"/>
        <v>-81</v>
      </c>
      <c r="N9" s="44">
        <f t="shared" si="5"/>
        <v>0</v>
      </c>
    </row>
    <row r="10" spans="1:14">
      <c r="A10" s="42">
        <v>8</v>
      </c>
      <c r="B10" s="104" t="s">
        <v>99</v>
      </c>
      <c r="C10" s="31">
        <v>9087</v>
      </c>
      <c r="D10" s="31">
        <v>9196</v>
      </c>
      <c r="E10" s="31">
        <v>9169</v>
      </c>
      <c r="F10" s="31"/>
      <c r="G10" s="31"/>
      <c r="H10" s="31"/>
      <c r="I10" s="100">
        <f t="shared" si="0"/>
        <v>3.0004911917634242E-3</v>
      </c>
      <c r="J10" s="100">
        <f t="shared" si="1"/>
        <v>9.0238802685154614E-3</v>
      </c>
      <c r="K10" s="97">
        <f t="shared" si="2"/>
        <v>82</v>
      </c>
      <c r="L10" s="101">
        <f t="shared" si="4"/>
        <v>1.9954736816489428E-3</v>
      </c>
      <c r="M10" s="44">
        <f t="shared" si="3"/>
        <v>-27</v>
      </c>
      <c r="N10" s="44">
        <f t="shared" si="5"/>
        <v>0</v>
      </c>
    </row>
    <row r="11" spans="1:14">
      <c r="A11" s="42">
        <v>9</v>
      </c>
      <c r="B11" s="104" t="s">
        <v>100</v>
      </c>
      <c r="C11" s="31">
        <v>38277</v>
      </c>
      <c r="D11" s="31">
        <v>39176</v>
      </c>
      <c r="E11" s="31">
        <v>39104</v>
      </c>
      <c r="F11" s="31"/>
      <c r="G11" s="31"/>
      <c r="H11" s="31"/>
      <c r="I11" s="100">
        <f t="shared" si="0"/>
        <v>1.2796510804091716E-2</v>
      </c>
      <c r="J11" s="100">
        <f t="shared" si="1"/>
        <v>2.1605663975755675E-2</v>
      </c>
      <c r="K11" s="97">
        <f t="shared" si="2"/>
        <v>827</v>
      </c>
      <c r="L11" s="101">
        <f t="shared" si="4"/>
        <v>2.0125082130776531E-2</v>
      </c>
      <c r="M11" s="44">
        <f t="shared" si="3"/>
        <v>-72</v>
      </c>
      <c r="N11" s="44">
        <f t="shared" si="5"/>
        <v>0</v>
      </c>
    </row>
    <row r="12" spans="1:14">
      <c r="A12" s="42">
        <v>10</v>
      </c>
      <c r="B12" s="104" t="s">
        <v>101</v>
      </c>
      <c r="C12" s="31">
        <v>51627</v>
      </c>
      <c r="D12" s="31">
        <v>50883</v>
      </c>
      <c r="E12" s="31">
        <v>50759</v>
      </c>
      <c r="F12" s="31"/>
      <c r="G12" s="31"/>
      <c r="H12" s="31"/>
      <c r="I12" s="100">
        <f t="shared" si="0"/>
        <v>1.6610528127682371E-2</v>
      </c>
      <c r="J12" s="100">
        <f t="shared" si="1"/>
        <v>-1.6812907974509461E-2</v>
      </c>
      <c r="K12" s="97">
        <f t="shared" si="2"/>
        <v>-868</v>
      </c>
      <c r="L12" s="101">
        <f t="shared" si="4"/>
        <v>-2.1122818971601003E-2</v>
      </c>
      <c r="M12" s="44">
        <f t="shared" si="3"/>
        <v>-124</v>
      </c>
      <c r="N12" s="44">
        <f t="shared" si="5"/>
        <v>0</v>
      </c>
    </row>
    <row r="13" spans="1:14" ht="15.75" customHeight="1">
      <c r="A13" s="42">
        <v>11</v>
      </c>
      <c r="B13" s="104" t="s">
        <v>102</v>
      </c>
      <c r="C13" s="31">
        <v>9336</v>
      </c>
      <c r="D13" s="31">
        <v>9702</v>
      </c>
      <c r="E13" s="31">
        <v>9690</v>
      </c>
      <c r="F13" s="31"/>
      <c r="G13" s="31"/>
      <c r="H13" s="31"/>
      <c r="I13" s="100">
        <f t="shared" si="0"/>
        <v>3.1709848018527192E-3</v>
      </c>
      <c r="J13" s="100">
        <f t="shared" si="1"/>
        <v>3.7917737789203085E-2</v>
      </c>
      <c r="K13" s="97">
        <f t="shared" si="2"/>
        <v>354</v>
      </c>
      <c r="L13" s="101">
        <f t="shared" si="4"/>
        <v>8.6146058939478749E-3</v>
      </c>
      <c r="M13" s="44">
        <f t="shared" si="3"/>
        <v>-12</v>
      </c>
      <c r="N13" s="44">
        <f t="shared" si="5"/>
        <v>0</v>
      </c>
    </row>
    <row r="14" spans="1:14">
      <c r="A14" s="42">
        <v>12</v>
      </c>
      <c r="B14" s="104" t="s">
        <v>103</v>
      </c>
      <c r="C14" s="31">
        <v>15321</v>
      </c>
      <c r="D14" s="31">
        <v>15606</v>
      </c>
      <c r="E14" s="31">
        <v>15788</v>
      </c>
      <c r="F14" s="31"/>
      <c r="G14" s="31"/>
      <c r="H14" s="31"/>
      <c r="I14" s="100">
        <f t="shared" si="0"/>
        <v>5.1665126988287647E-3</v>
      </c>
      <c r="J14" s="100">
        <f t="shared" si="1"/>
        <v>3.0481039096664709E-2</v>
      </c>
      <c r="K14" s="97">
        <f t="shared" si="2"/>
        <v>467</v>
      </c>
      <c r="L14" s="101">
        <f t="shared" si="4"/>
        <v>1.1364465967439711E-2</v>
      </c>
      <c r="M14" s="44">
        <f t="shared" si="3"/>
        <v>182</v>
      </c>
      <c r="N14" s="44">
        <f t="shared" si="5"/>
        <v>0</v>
      </c>
    </row>
    <row r="15" spans="1:14">
      <c r="A15" s="42">
        <v>13</v>
      </c>
      <c r="B15" s="104" t="s">
        <v>104</v>
      </c>
      <c r="C15" s="31">
        <v>15625</v>
      </c>
      <c r="D15" s="31">
        <v>15432</v>
      </c>
      <c r="E15" s="31">
        <v>15448</v>
      </c>
      <c r="F15" s="31"/>
      <c r="G15" s="31"/>
      <c r="H15" s="31"/>
      <c r="I15" s="100">
        <f t="shared" si="0"/>
        <v>5.0552500742023533E-3</v>
      </c>
      <c r="J15" s="100">
        <f t="shared" si="1"/>
        <v>-1.1328E-2</v>
      </c>
      <c r="K15" s="97">
        <f t="shared" si="2"/>
        <v>-177</v>
      </c>
      <c r="L15" s="101">
        <f t="shared" si="4"/>
        <v>-4.3073029469739375E-3</v>
      </c>
      <c r="M15" s="44">
        <f t="shared" si="3"/>
        <v>16</v>
      </c>
      <c r="N15" s="44">
        <f t="shared" si="5"/>
        <v>0</v>
      </c>
    </row>
    <row r="16" spans="1:14">
      <c r="A16" s="42">
        <v>14</v>
      </c>
      <c r="B16" s="104" t="s">
        <v>105</v>
      </c>
      <c r="C16" s="31">
        <v>14419</v>
      </c>
      <c r="D16" s="31">
        <v>15572</v>
      </c>
      <c r="E16" s="31">
        <v>15560</v>
      </c>
      <c r="F16" s="31"/>
      <c r="G16" s="31"/>
      <c r="H16" s="31"/>
      <c r="I16" s="100">
        <f t="shared" si="0"/>
        <v>5.0919012917263473E-3</v>
      </c>
      <c r="J16" s="100">
        <f t="shared" si="1"/>
        <v>7.913170122754698E-2</v>
      </c>
      <c r="K16" s="97">
        <f t="shared" si="2"/>
        <v>1141</v>
      </c>
      <c r="L16" s="101">
        <f t="shared" si="4"/>
        <v>2.7766286228798093E-2</v>
      </c>
      <c r="M16" s="44">
        <f t="shared" si="3"/>
        <v>-12</v>
      </c>
      <c r="N16" s="44">
        <f t="shared" si="5"/>
        <v>0</v>
      </c>
    </row>
    <row r="17" spans="1:15">
      <c r="A17" s="42">
        <v>15</v>
      </c>
      <c r="B17" s="104" t="s">
        <v>106</v>
      </c>
      <c r="C17" s="31">
        <v>12750</v>
      </c>
      <c r="D17" s="31">
        <v>12847</v>
      </c>
      <c r="E17" s="31">
        <v>12878</v>
      </c>
      <c r="F17" s="31"/>
      <c r="G17" s="31"/>
      <c r="H17" s="31"/>
      <c r="I17" s="100">
        <f t="shared" si="0"/>
        <v>4.2142355292321279E-3</v>
      </c>
      <c r="J17" s="100">
        <f t="shared" si="1"/>
        <v>1.003921568627451E-2</v>
      </c>
      <c r="K17" s="97">
        <f t="shared" si="2"/>
        <v>128</v>
      </c>
      <c r="L17" s="101">
        <f t="shared" si="4"/>
        <v>3.1148857469642031E-3</v>
      </c>
      <c r="M17" s="44">
        <f t="shared" si="3"/>
        <v>31</v>
      </c>
      <c r="N17" s="44">
        <f t="shared" si="5"/>
        <v>0</v>
      </c>
    </row>
    <row r="18" spans="1:15">
      <c r="A18" s="42">
        <v>16</v>
      </c>
      <c r="B18" s="104" t="s">
        <v>107</v>
      </c>
      <c r="C18" s="31">
        <v>78516</v>
      </c>
      <c r="D18" s="31">
        <v>81352</v>
      </c>
      <c r="E18" s="31">
        <v>81257</v>
      </c>
      <c r="F18" s="31"/>
      <c r="G18" s="31"/>
      <c r="H18" s="31"/>
      <c r="I18" s="100">
        <f t="shared" si="0"/>
        <v>2.6590785556671454E-2</v>
      </c>
      <c r="J18" s="100">
        <f t="shared" si="1"/>
        <v>3.4910082021498805E-2</v>
      </c>
      <c r="K18" s="97">
        <f t="shared" si="2"/>
        <v>2741</v>
      </c>
      <c r="L18" s="101">
        <f t="shared" si="4"/>
        <v>6.6702358065850634E-2</v>
      </c>
      <c r="M18" s="44">
        <f t="shared" si="3"/>
        <v>-95</v>
      </c>
      <c r="N18" s="44">
        <f t="shared" si="5"/>
        <v>0</v>
      </c>
    </row>
    <row r="19" spans="1:15">
      <c r="A19" s="42">
        <v>17</v>
      </c>
      <c r="B19" s="104" t="s">
        <v>108</v>
      </c>
      <c r="C19" s="31">
        <v>23474</v>
      </c>
      <c r="D19" s="31">
        <v>24706</v>
      </c>
      <c r="E19" s="31">
        <v>24637</v>
      </c>
      <c r="F19" s="31"/>
      <c r="G19" s="31"/>
      <c r="H19" s="31"/>
      <c r="I19" s="100">
        <f t="shared" si="0"/>
        <v>8.0622861262379195E-3</v>
      </c>
      <c r="J19" s="100">
        <f t="shared" si="1"/>
        <v>4.9544176535741669E-2</v>
      </c>
      <c r="K19" s="97">
        <f t="shared" si="2"/>
        <v>1163</v>
      </c>
      <c r="L19" s="101">
        <f t="shared" si="4"/>
        <v>2.8301657216557564E-2</v>
      </c>
      <c r="M19" s="44">
        <f t="shared" si="3"/>
        <v>-69</v>
      </c>
      <c r="N19" s="44">
        <f t="shared" si="5"/>
        <v>0</v>
      </c>
    </row>
    <row r="20" spans="1:15">
      <c r="A20" s="42">
        <v>18</v>
      </c>
      <c r="B20" s="104" t="s">
        <v>109</v>
      </c>
      <c r="C20" s="31">
        <v>9994</v>
      </c>
      <c r="D20" s="31">
        <v>10039</v>
      </c>
      <c r="E20" s="31">
        <v>9995</v>
      </c>
      <c r="F20" s="31"/>
      <c r="G20" s="31"/>
      <c r="H20" s="31"/>
      <c r="I20" s="100">
        <f t="shared" si="0"/>
        <v>3.2707939210028822E-3</v>
      </c>
      <c r="J20" s="100">
        <f t="shared" si="1"/>
        <v>1.0006003602161297E-4</v>
      </c>
      <c r="K20" s="97">
        <f t="shared" si="2"/>
        <v>1</v>
      </c>
      <c r="L20" s="101">
        <f t="shared" si="4"/>
        <v>2.4335044898157837E-5</v>
      </c>
      <c r="M20" s="44">
        <f t="shared" si="3"/>
        <v>-44</v>
      </c>
      <c r="N20" s="44">
        <f t="shared" si="5"/>
        <v>0</v>
      </c>
      <c r="O20" s="2"/>
    </row>
    <row r="21" spans="1:15">
      <c r="A21" s="42">
        <v>19</v>
      </c>
      <c r="B21" s="104" t="s">
        <v>110</v>
      </c>
      <c r="C21" s="31">
        <v>19629</v>
      </c>
      <c r="D21" s="31">
        <v>19944</v>
      </c>
      <c r="E21" s="31">
        <v>19927</v>
      </c>
      <c r="F21" s="31"/>
      <c r="G21" s="31"/>
      <c r="H21" s="31"/>
      <c r="I21" s="100">
        <f t="shared" si="0"/>
        <v>6.5209715321485175E-3</v>
      </c>
      <c r="J21" s="100">
        <f t="shared" si="1"/>
        <v>1.5181619033063325E-2</v>
      </c>
      <c r="K21" s="97">
        <f t="shared" si="2"/>
        <v>298</v>
      </c>
      <c r="L21" s="101">
        <f t="shared" si="4"/>
        <v>7.2518433796510354E-3</v>
      </c>
      <c r="M21" s="44">
        <f t="shared" si="3"/>
        <v>-17</v>
      </c>
      <c r="N21" s="44">
        <f t="shared" si="5"/>
        <v>0</v>
      </c>
      <c r="O21" s="2"/>
    </row>
    <row r="22" spans="1:15">
      <c r="A22" s="42">
        <v>20</v>
      </c>
      <c r="B22" s="104" t="s">
        <v>111</v>
      </c>
      <c r="C22" s="31">
        <v>35588</v>
      </c>
      <c r="D22" s="31">
        <v>37369</v>
      </c>
      <c r="E22" s="31">
        <v>37319</v>
      </c>
      <c r="F22" s="31"/>
      <c r="G22" s="31"/>
      <c r="H22" s="31"/>
      <c r="I22" s="100">
        <f t="shared" si="0"/>
        <v>1.2212382024803056E-2</v>
      </c>
      <c r="J22" s="100">
        <f t="shared" si="1"/>
        <v>4.8639991008205014E-2</v>
      </c>
      <c r="K22" s="97">
        <f t="shared" si="2"/>
        <v>1731</v>
      </c>
      <c r="L22" s="101">
        <f t="shared" si="4"/>
        <v>4.2123962718711216E-2</v>
      </c>
      <c r="M22" s="44">
        <f t="shared" si="3"/>
        <v>-50</v>
      </c>
      <c r="N22" s="44">
        <f t="shared" si="5"/>
        <v>0</v>
      </c>
      <c r="O22" s="2"/>
    </row>
    <row r="23" spans="1:15">
      <c r="A23" s="42">
        <v>21</v>
      </c>
      <c r="B23" s="104" t="s">
        <v>112</v>
      </c>
      <c r="C23" s="31">
        <v>64828</v>
      </c>
      <c r="D23" s="31">
        <v>65230</v>
      </c>
      <c r="E23" s="31">
        <v>65309</v>
      </c>
      <c r="F23" s="31"/>
      <c r="G23" s="31"/>
      <c r="H23" s="31"/>
      <c r="I23" s="100">
        <f t="shared" si="0"/>
        <v>2.1371913975665555E-2</v>
      </c>
      <c r="J23" s="100">
        <f t="shared" si="1"/>
        <v>7.4196334917011166E-3</v>
      </c>
      <c r="K23" s="97">
        <f t="shared" si="2"/>
        <v>481</v>
      </c>
      <c r="L23" s="101">
        <f t="shared" si="4"/>
        <v>1.170515659601392E-2</v>
      </c>
      <c r="M23" s="44">
        <f t="shared" si="3"/>
        <v>79</v>
      </c>
      <c r="N23" s="44">
        <f t="shared" si="5"/>
        <v>0</v>
      </c>
      <c r="O23" s="2"/>
    </row>
    <row r="24" spans="1:15">
      <c r="A24" s="42">
        <v>22</v>
      </c>
      <c r="B24" s="104" t="s">
        <v>113</v>
      </c>
      <c r="C24" s="31">
        <v>18957</v>
      </c>
      <c r="D24" s="31">
        <v>19937</v>
      </c>
      <c r="E24" s="31">
        <v>19876</v>
      </c>
      <c r="F24" s="31"/>
      <c r="G24" s="31"/>
      <c r="H24" s="31"/>
      <c r="I24" s="100">
        <f t="shared" si="0"/>
        <v>6.5042821384545552E-3</v>
      </c>
      <c r="J24" s="100">
        <f t="shared" si="1"/>
        <v>4.8478134725958751E-2</v>
      </c>
      <c r="K24" s="97">
        <f t="shared" si="2"/>
        <v>919</v>
      </c>
      <c r="L24" s="101">
        <f t="shared" si="4"/>
        <v>2.2363906261407052E-2</v>
      </c>
      <c r="M24" s="44">
        <f t="shared" si="3"/>
        <v>-61</v>
      </c>
      <c r="N24" s="44">
        <f t="shared" si="5"/>
        <v>0</v>
      </c>
      <c r="O24" s="2"/>
    </row>
    <row r="25" spans="1:15">
      <c r="A25" s="42">
        <v>23</v>
      </c>
      <c r="B25" s="104" t="s">
        <v>114</v>
      </c>
      <c r="C25" s="31">
        <v>28985</v>
      </c>
      <c r="D25" s="31">
        <v>29415</v>
      </c>
      <c r="E25" s="31">
        <v>29507</v>
      </c>
      <c r="F25" s="31"/>
      <c r="G25" s="31"/>
      <c r="H25" s="31"/>
      <c r="I25" s="100">
        <f t="shared" si="0"/>
        <v>9.6559596025044565E-3</v>
      </c>
      <c r="J25" s="100">
        <f t="shared" si="1"/>
        <v>1.8009315163015353E-2</v>
      </c>
      <c r="K25" s="97">
        <f t="shared" si="2"/>
        <v>522</v>
      </c>
      <c r="L25" s="101">
        <f t="shared" si="4"/>
        <v>1.2702893436838392E-2</v>
      </c>
      <c r="M25" s="44">
        <f t="shared" si="3"/>
        <v>92</v>
      </c>
      <c r="N25" s="44">
        <f t="shared" si="5"/>
        <v>0</v>
      </c>
      <c r="O25" s="2"/>
    </row>
    <row r="26" spans="1:15">
      <c r="A26" s="42">
        <v>24</v>
      </c>
      <c r="B26" s="104" t="s">
        <v>115</v>
      </c>
      <c r="C26" s="31">
        <v>15140</v>
      </c>
      <c r="D26" s="31">
        <v>14491</v>
      </c>
      <c r="E26" s="31">
        <v>14608</v>
      </c>
      <c r="F26" s="31"/>
      <c r="G26" s="31"/>
      <c r="H26" s="31"/>
      <c r="I26" s="100">
        <f t="shared" si="0"/>
        <v>4.7803659427723966E-3</v>
      </c>
      <c r="J26" s="100">
        <f t="shared" si="1"/>
        <v>-3.5138705416116252E-2</v>
      </c>
      <c r="K26" s="97">
        <f t="shared" si="2"/>
        <v>-532</v>
      </c>
      <c r="L26" s="101">
        <f t="shared" si="4"/>
        <v>-1.2946243885819969E-2</v>
      </c>
      <c r="M26" s="44">
        <f t="shared" si="3"/>
        <v>117</v>
      </c>
      <c r="N26" s="44">
        <f t="shared" si="5"/>
        <v>0</v>
      </c>
      <c r="O26" s="2"/>
    </row>
    <row r="27" spans="1:15">
      <c r="A27" s="42">
        <v>25</v>
      </c>
      <c r="B27" s="104" t="s">
        <v>116</v>
      </c>
      <c r="C27" s="31">
        <v>36517</v>
      </c>
      <c r="D27" s="31">
        <v>35664</v>
      </c>
      <c r="E27" s="31">
        <v>35738</v>
      </c>
      <c r="F27" s="31"/>
      <c r="G27" s="31"/>
      <c r="H27" s="31"/>
      <c r="I27" s="100">
        <f t="shared" si="0"/>
        <v>1.1695010820290244E-2</v>
      </c>
      <c r="J27" s="100">
        <f t="shared" si="1"/>
        <v>-2.1332530054495168E-2</v>
      </c>
      <c r="K27" s="97">
        <f t="shared" si="2"/>
        <v>-779</v>
      </c>
      <c r="L27" s="101">
        <f t="shared" si="4"/>
        <v>-1.8956999975664954E-2</v>
      </c>
      <c r="M27" s="44">
        <f t="shared" si="3"/>
        <v>74</v>
      </c>
      <c r="N27" s="44">
        <f t="shared" si="5"/>
        <v>0</v>
      </c>
      <c r="O27" s="2"/>
    </row>
    <row r="28" spans="1:15">
      <c r="A28" s="42">
        <v>26</v>
      </c>
      <c r="B28" s="104" t="s">
        <v>117</v>
      </c>
      <c r="C28" s="31">
        <v>41062</v>
      </c>
      <c r="D28" s="31">
        <v>41387</v>
      </c>
      <c r="E28" s="31">
        <v>41329</v>
      </c>
      <c r="F28" s="31"/>
      <c r="G28" s="31"/>
      <c r="H28" s="31"/>
      <c r="I28" s="100">
        <f t="shared" si="0"/>
        <v>1.3524626509367494E-2</v>
      </c>
      <c r="J28" s="100">
        <f t="shared" si="1"/>
        <v>6.5023622814280842E-3</v>
      </c>
      <c r="K28" s="97">
        <f t="shared" si="2"/>
        <v>267</v>
      </c>
      <c r="L28" s="101">
        <f t="shared" si="4"/>
        <v>6.4974569878081421E-3</v>
      </c>
      <c r="M28" s="44">
        <f t="shared" si="3"/>
        <v>-58</v>
      </c>
      <c r="N28" s="44">
        <f t="shared" si="5"/>
        <v>0</v>
      </c>
      <c r="O28" s="2"/>
    </row>
    <row r="29" spans="1:15">
      <c r="A29" s="42">
        <v>27</v>
      </c>
      <c r="B29" s="104" t="s">
        <v>118</v>
      </c>
      <c r="C29" s="31">
        <v>54049</v>
      </c>
      <c r="D29" s="31">
        <v>54894</v>
      </c>
      <c r="E29" s="31">
        <v>54855</v>
      </c>
      <c r="F29" s="31"/>
      <c r="G29" s="31"/>
      <c r="H29" s="31"/>
      <c r="I29" s="100">
        <f t="shared" si="0"/>
        <v>1.7950915511417018E-2</v>
      </c>
      <c r="J29" s="100">
        <f t="shared" si="1"/>
        <v>1.491239430886788E-2</v>
      </c>
      <c r="K29" s="97">
        <f t="shared" si="2"/>
        <v>806</v>
      </c>
      <c r="L29" s="101">
        <f t="shared" si="4"/>
        <v>1.9614046187915218E-2</v>
      </c>
      <c r="M29" s="44">
        <f t="shared" si="3"/>
        <v>-39</v>
      </c>
      <c r="N29" s="44">
        <f t="shared" si="5"/>
        <v>0</v>
      </c>
      <c r="O29" s="2"/>
    </row>
    <row r="30" spans="1:15">
      <c r="A30" s="42">
        <v>28</v>
      </c>
      <c r="B30" s="104" t="s">
        <v>119</v>
      </c>
      <c r="C30" s="31">
        <v>17675</v>
      </c>
      <c r="D30" s="31">
        <v>17976</v>
      </c>
      <c r="E30" s="31">
        <v>17962</v>
      </c>
      <c r="F30" s="31"/>
      <c r="G30" s="31"/>
      <c r="H30" s="31"/>
      <c r="I30" s="100">
        <f t="shared" si="0"/>
        <v>5.8779390104105817E-3</v>
      </c>
      <c r="J30" s="100">
        <f t="shared" si="1"/>
        <v>1.6237623762376238E-2</v>
      </c>
      <c r="K30" s="97">
        <f t="shared" si="2"/>
        <v>287</v>
      </c>
      <c r="L30" s="101">
        <f t="shared" si="4"/>
        <v>6.9841578857712996E-3</v>
      </c>
      <c r="M30" s="44">
        <f t="shared" si="3"/>
        <v>-14</v>
      </c>
      <c r="N30" s="44">
        <f t="shared" si="5"/>
        <v>0</v>
      </c>
      <c r="O30" s="2"/>
    </row>
    <row r="31" spans="1:15">
      <c r="A31" s="42">
        <v>29</v>
      </c>
      <c r="B31" s="104" t="s">
        <v>120</v>
      </c>
      <c r="C31" s="31">
        <v>6801</v>
      </c>
      <c r="D31" s="31">
        <v>6772</v>
      </c>
      <c r="E31" s="31">
        <v>6760</v>
      </c>
      <c r="F31" s="31"/>
      <c r="G31" s="31"/>
      <c r="H31" s="31"/>
      <c r="I31" s="100">
        <f t="shared" si="0"/>
        <v>2.21216277198394E-3</v>
      </c>
      <c r="J31" s="100">
        <f t="shared" si="1"/>
        <v>-6.0285252168798707E-3</v>
      </c>
      <c r="K31" s="97">
        <f t="shared" si="2"/>
        <v>-41</v>
      </c>
      <c r="L31" s="101">
        <f t="shared" si="4"/>
        <v>-9.977368408244714E-4</v>
      </c>
      <c r="M31" s="44">
        <f t="shared" si="3"/>
        <v>-12</v>
      </c>
      <c r="N31" s="44">
        <f t="shared" si="5"/>
        <v>0</v>
      </c>
      <c r="O31" s="2"/>
    </row>
    <row r="32" spans="1:15">
      <c r="A32" s="42">
        <v>30</v>
      </c>
      <c r="B32" s="104" t="s">
        <v>121</v>
      </c>
      <c r="C32" s="31">
        <v>21782</v>
      </c>
      <c r="D32" s="31">
        <v>23615</v>
      </c>
      <c r="E32" s="31">
        <v>23513</v>
      </c>
      <c r="F32" s="31"/>
      <c r="G32" s="31"/>
      <c r="H32" s="31"/>
      <c r="I32" s="100">
        <f t="shared" si="0"/>
        <v>7.6944649789435484E-3</v>
      </c>
      <c r="J32" s="100">
        <f t="shared" si="1"/>
        <v>7.9469286566890091E-2</v>
      </c>
      <c r="K32" s="97">
        <f t="shared" si="2"/>
        <v>1731</v>
      </c>
      <c r="L32" s="101">
        <f t="shared" si="4"/>
        <v>4.2123962718711216E-2</v>
      </c>
      <c r="M32" s="44">
        <f t="shared" si="3"/>
        <v>-102</v>
      </c>
      <c r="N32" s="44">
        <f t="shared" si="5"/>
        <v>0</v>
      </c>
      <c r="O32" s="2"/>
    </row>
    <row r="33" spans="1:15">
      <c r="A33" s="42">
        <v>31</v>
      </c>
      <c r="B33" s="104" t="s">
        <v>122</v>
      </c>
      <c r="C33" s="31">
        <v>50615</v>
      </c>
      <c r="D33" s="31">
        <v>52558</v>
      </c>
      <c r="E33" s="31">
        <v>52515</v>
      </c>
      <c r="F33" s="31"/>
      <c r="G33" s="31"/>
      <c r="H33" s="31"/>
      <c r="I33" s="100">
        <f t="shared" si="0"/>
        <v>1.7185166859576422E-2</v>
      </c>
      <c r="J33" s="100">
        <f t="shared" si="1"/>
        <v>3.7538279166255066E-2</v>
      </c>
      <c r="K33" s="97">
        <f t="shared" si="2"/>
        <v>1900</v>
      </c>
      <c r="L33" s="101">
        <f t="shared" si="4"/>
        <v>4.6236585306499892E-2</v>
      </c>
      <c r="M33" s="44">
        <f t="shared" si="3"/>
        <v>-43</v>
      </c>
      <c r="N33" s="44">
        <f t="shared" si="5"/>
        <v>0</v>
      </c>
      <c r="O33" s="2"/>
    </row>
    <row r="34" spans="1:15">
      <c r="A34" s="42">
        <v>32</v>
      </c>
      <c r="B34" s="104" t="s">
        <v>123</v>
      </c>
      <c r="C34" s="31">
        <v>33065</v>
      </c>
      <c r="D34" s="31">
        <v>30823</v>
      </c>
      <c r="E34" s="31">
        <v>32206</v>
      </c>
      <c r="F34" s="31"/>
      <c r="G34" s="31"/>
      <c r="H34" s="31"/>
      <c r="I34" s="100">
        <f t="shared" si="0"/>
        <v>1.0539188496229996E-2</v>
      </c>
      <c r="J34" s="100">
        <f t="shared" si="1"/>
        <v>-2.5979132012702254E-2</v>
      </c>
      <c r="K34" s="97">
        <f t="shared" si="2"/>
        <v>-859</v>
      </c>
      <c r="L34" s="101">
        <f t="shared" si="4"/>
        <v>-2.0903803567517584E-2</v>
      </c>
      <c r="M34" s="44">
        <f t="shared" si="3"/>
        <v>1383</v>
      </c>
      <c r="N34" s="44">
        <f t="shared" si="5"/>
        <v>0</v>
      </c>
      <c r="O34" s="2"/>
    </row>
    <row r="35" spans="1:15">
      <c r="A35" s="42">
        <v>33</v>
      </c>
      <c r="B35" s="104" t="s">
        <v>124</v>
      </c>
      <c r="C35" s="31">
        <v>62040</v>
      </c>
      <c r="D35" s="31">
        <v>64119</v>
      </c>
      <c r="E35" s="31">
        <v>64035</v>
      </c>
      <c r="F35" s="31"/>
      <c r="G35" s="31"/>
      <c r="H35" s="31"/>
      <c r="I35" s="100">
        <f t="shared" si="0"/>
        <v>2.0955006376330122E-2</v>
      </c>
      <c r="J35" s="100">
        <f t="shared" si="1"/>
        <v>3.2156673114119926E-2</v>
      </c>
      <c r="K35" s="97">
        <f t="shared" si="2"/>
        <v>1995</v>
      </c>
      <c r="L35" s="101">
        <f t="shared" si="4"/>
        <v>4.8548414571824884E-2</v>
      </c>
      <c r="M35" s="44">
        <f t="shared" si="3"/>
        <v>-84</v>
      </c>
      <c r="N35" s="44">
        <f t="shared" si="5"/>
        <v>0</v>
      </c>
    </row>
    <row r="36" spans="1:15">
      <c r="A36" s="42">
        <v>34</v>
      </c>
      <c r="B36" s="104" t="s">
        <v>125</v>
      </c>
      <c r="C36" s="31">
        <v>344667</v>
      </c>
      <c r="D36" s="31">
        <v>348897</v>
      </c>
      <c r="E36" s="31">
        <v>348228</v>
      </c>
      <c r="F36" s="31"/>
      <c r="G36" s="31"/>
      <c r="H36" s="31"/>
      <c r="I36" s="100">
        <f t="shared" si="0"/>
        <v>0.11395518014237034</v>
      </c>
      <c r="J36" s="100">
        <f t="shared" si="1"/>
        <v>1.0331711478035322E-2</v>
      </c>
      <c r="K36" s="97">
        <f t="shared" si="2"/>
        <v>3561</v>
      </c>
      <c r="L36" s="101">
        <f t="shared" si="4"/>
        <v>8.6657094882340052E-2</v>
      </c>
      <c r="M36" s="44">
        <f t="shared" si="3"/>
        <v>-669</v>
      </c>
      <c r="N36" s="44">
        <f t="shared" si="5"/>
        <v>0</v>
      </c>
    </row>
    <row r="37" spans="1:15">
      <c r="A37" s="42">
        <v>35</v>
      </c>
      <c r="B37" s="104" t="s">
        <v>126</v>
      </c>
      <c r="C37" s="31">
        <v>165832</v>
      </c>
      <c r="D37" s="31">
        <v>166092</v>
      </c>
      <c r="E37" s="31">
        <v>167603</v>
      </c>
      <c r="F37" s="31"/>
      <c r="G37" s="31"/>
      <c r="H37" s="31"/>
      <c r="I37" s="100">
        <f t="shared" si="0"/>
        <v>5.4846910809589401E-2</v>
      </c>
      <c r="J37" s="100">
        <f t="shared" si="1"/>
        <v>1.0679482850113367E-2</v>
      </c>
      <c r="K37" s="97">
        <f t="shared" si="2"/>
        <v>1771</v>
      </c>
      <c r="L37" s="101">
        <f t="shared" si="4"/>
        <v>4.3097364514637526E-2</v>
      </c>
      <c r="M37" s="44">
        <f t="shared" si="3"/>
        <v>1511</v>
      </c>
      <c r="N37" s="44">
        <f t="shared" si="5"/>
        <v>0</v>
      </c>
    </row>
    <row r="38" spans="1:15">
      <c r="A38" s="42">
        <v>36</v>
      </c>
      <c r="B38" s="104" t="s">
        <v>127</v>
      </c>
      <c r="C38" s="31">
        <v>12913</v>
      </c>
      <c r="D38" s="31">
        <v>12869</v>
      </c>
      <c r="E38" s="31">
        <v>12927</v>
      </c>
      <c r="F38" s="31"/>
      <c r="G38" s="31"/>
      <c r="H38" s="31"/>
      <c r="I38" s="100">
        <f t="shared" si="0"/>
        <v>4.2302704368988751E-3</v>
      </c>
      <c r="J38" s="100">
        <f t="shared" si="1"/>
        <v>1.084178734608534E-3</v>
      </c>
      <c r="K38" s="97">
        <f t="shared" si="2"/>
        <v>14</v>
      </c>
      <c r="L38" s="101">
        <f t="shared" si="4"/>
        <v>3.4069062857420971E-4</v>
      </c>
      <c r="M38" s="44">
        <f t="shared" si="3"/>
        <v>58</v>
      </c>
      <c r="N38" s="44">
        <f t="shared" si="5"/>
        <v>0</v>
      </c>
    </row>
    <row r="39" spans="1:15">
      <c r="A39" s="42">
        <v>37</v>
      </c>
      <c r="B39" s="104" t="s">
        <v>128</v>
      </c>
      <c r="C39" s="31">
        <v>19962</v>
      </c>
      <c r="D39" s="31">
        <v>18732</v>
      </c>
      <c r="E39" s="31">
        <v>21682</v>
      </c>
      <c r="F39" s="31"/>
      <c r="G39" s="31"/>
      <c r="H39" s="31"/>
      <c r="I39" s="100">
        <f t="shared" si="0"/>
        <v>7.0952830210289633E-3</v>
      </c>
      <c r="J39" s="100">
        <f t="shared" si="1"/>
        <v>8.6163711050996891E-2</v>
      </c>
      <c r="K39" s="97">
        <f t="shared" si="2"/>
        <v>1720</v>
      </c>
      <c r="L39" s="101">
        <f t="shared" si="4"/>
        <v>4.1856277224831477E-2</v>
      </c>
      <c r="M39" s="44">
        <f t="shared" si="3"/>
        <v>2950</v>
      </c>
      <c r="N39" s="44">
        <f t="shared" si="5"/>
        <v>0</v>
      </c>
    </row>
    <row r="40" spans="1:15">
      <c r="A40" s="42">
        <v>38</v>
      </c>
      <c r="B40" s="104" t="s">
        <v>129</v>
      </c>
      <c r="C40" s="31">
        <v>51160</v>
      </c>
      <c r="D40" s="31">
        <v>53077</v>
      </c>
      <c r="E40" s="31">
        <v>52958</v>
      </c>
      <c r="F40" s="31"/>
      <c r="G40" s="31"/>
      <c r="H40" s="31"/>
      <c r="I40" s="100">
        <f t="shared" si="0"/>
        <v>1.7330135514604366E-2</v>
      </c>
      <c r="J40" s="100">
        <f t="shared" si="1"/>
        <v>3.5144644253322907E-2</v>
      </c>
      <c r="K40" s="97">
        <f t="shared" si="2"/>
        <v>1798</v>
      </c>
      <c r="L40" s="101">
        <f t="shared" si="4"/>
        <v>4.3754410726887794E-2</v>
      </c>
      <c r="M40" s="44">
        <f t="shared" si="3"/>
        <v>-119</v>
      </c>
      <c r="N40" s="44">
        <f t="shared" si="5"/>
        <v>0</v>
      </c>
    </row>
    <row r="41" spans="1:15">
      <c r="A41" s="42">
        <v>39</v>
      </c>
      <c r="B41" s="104" t="s">
        <v>130</v>
      </c>
      <c r="C41" s="31">
        <v>13030</v>
      </c>
      <c r="D41" s="31">
        <v>15246</v>
      </c>
      <c r="E41" s="31">
        <v>15257</v>
      </c>
      <c r="F41" s="31"/>
      <c r="G41" s="31"/>
      <c r="H41" s="31"/>
      <c r="I41" s="100">
        <f t="shared" si="0"/>
        <v>4.9927466586033985E-3</v>
      </c>
      <c r="J41" s="100">
        <f t="shared" si="1"/>
        <v>0.17091327705295473</v>
      </c>
      <c r="K41" s="97">
        <f t="shared" si="2"/>
        <v>2227</v>
      </c>
      <c r="L41" s="101">
        <f t="shared" si="4"/>
        <v>5.4194144988197503E-2</v>
      </c>
      <c r="M41" s="44">
        <f t="shared" si="3"/>
        <v>11</v>
      </c>
      <c r="N41" s="44">
        <f t="shared" si="5"/>
        <v>0</v>
      </c>
    </row>
    <row r="42" spans="1:15">
      <c r="A42" s="42">
        <v>40</v>
      </c>
      <c r="B42" s="104" t="s">
        <v>131</v>
      </c>
      <c r="C42" s="31">
        <v>12183</v>
      </c>
      <c r="D42" s="31">
        <v>12281</v>
      </c>
      <c r="E42" s="31">
        <v>12257</v>
      </c>
      <c r="F42" s="31"/>
      <c r="G42" s="31"/>
      <c r="H42" s="31"/>
      <c r="I42" s="100">
        <f t="shared" si="0"/>
        <v>4.0110176177821236E-3</v>
      </c>
      <c r="J42" s="100">
        <f t="shared" si="1"/>
        <v>6.074037593367808E-3</v>
      </c>
      <c r="K42" s="97">
        <f t="shared" si="2"/>
        <v>74</v>
      </c>
      <c r="L42" s="101">
        <f t="shared" si="4"/>
        <v>1.8007933224636799E-3</v>
      </c>
      <c r="M42" s="44">
        <f t="shared" si="3"/>
        <v>-24</v>
      </c>
      <c r="N42" s="44">
        <f t="shared" si="5"/>
        <v>0</v>
      </c>
    </row>
    <row r="43" spans="1:15">
      <c r="A43" s="42">
        <v>41</v>
      </c>
      <c r="B43" s="104" t="s">
        <v>132</v>
      </c>
      <c r="C43" s="31">
        <v>58374</v>
      </c>
      <c r="D43" s="31">
        <v>59891</v>
      </c>
      <c r="E43" s="31">
        <v>59812</v>
      </c>
      <c r="F43" s="31"/>
      <c r="G43" s="31"/>
      <c r="H43" s="31"/>
      <c r="I43" s="100">
        <f t="shared" si="0"/>
        <v>1.9573059129867371E-2</v>
      </c>
      <c r="J43" s="100">
        <f t="shared" si="1"/>
        <v>2.4634254976530646E-2</v>
      </c>
      <c r="K43" s="97">
        <f t="shared" si="2"/>
        <v>1438</v>
      </c>
      <c r="L43" s="101">
        <f t="shared" si="4"/>
        <v>3.4993794563550971E-2</v>
      </c>
      <c r="M43" s="44">
        <f t="shared" si="3"/>
        <v>-79</v>
      </c>
      <c r="N43" s="44">
        <f t="shared" si="5"/>
        <v>0</v>
      </c>
    </row>
    <row r="44" spans="1:15">
      <c r="A44" s="42">
        <v>42</v>
      </c>
      <c r="B44" s="104" t="s">
        <v>133</v>
      </c>
      <c r="C44" s="31">
        <v>76919</v>
      </c>
      <c r="D44" s="31">
        <v>78079</v>
      </c>
      <c r="E44" s="31">
        <v>77950</v>
      </c>
      <c r="F44" s="31"/>
      <c r="G44" s="31"/>
      <c r="H44" s="31"/>
      <c r="I44" s="100">
        <f t="shared" si="0"/>
        <v>2.5508592910672801E-2</v>
      </c>
      <c r="J44" s="100">
        <f t="shared" si="1"/>
        <v>1.3403710396651022E-2</v>
      </c>
      <c r="K44" s="97">
        <f t="shared" si="2"/>
        <v>1031</v>
      </c>
      <c r="L44" s="101">
        <f t="shared" si="4"/>
        <v>2.5089431290000731E-2</v>
      </c>
      <c r="M44" s="44">
        <f t="shared" si="3"/>
        <v>-129</v>
      </c>
      <c r="N44" s="44">
        <f t="shared" si="5"/>
        <v>0</v>
      </c>
    </row>
    <row r="45" spans="1:15">
      <c r="A45" s="42">
        <v>43</v>
      </c>
      <c r="B45" s="104" t="s">
        <v>134</v>
      </c>
      <c r="C45" s="31">
        <v>22888</v>
      </c>
      <c r="D45" s="31">
        <v>22475</v>
      </c>
      <c r="E45" s="31">
        <v>23090</v>
      </c>
      <c r="F45" s="31"/>
      <c r="G45" s="31"/>
      <c r="H45" s="31"/>
      <c r="I45" s="100">
        <f t="shared" si="0"/>
        <v>7.5560411841877487E-3</v>
      </c>
      <c r="J45" s="100">
        <f t="shared" si="1"/>
        <v>8.8255854596294998E-3</v>
      </c>
      <c r="K45" s="97">
        <f t="shared" si="2"/>
        <v>202</v>
      </c>
      <c r="L45" s="101">
        <f t="shared" si="4"/>
        <v>4.9156790694278828E-3</v>
      </c>
      <c r="M45" s="44">
        <f t="shared" si="3"/>
        <v>615</v>
      </c>
      <c r="N45" s="44">
        <f t="shared" si="5"/>
        <v>0</v>
      </c>
    </row>
    <row r="46" spans="1:15">
      <c r="A46" s="42">
        <v>44</v>
      </c>
      <c r="B46" s="104" t="s">
        <v>135</v>
      </c>
      <c r="C46" s="31">
        <v>38865</v>
      </c>
      <c r="D46" s="31">
        <v>40042</v>
      </c>
      <c r="E46" s="31">
        <v>39986</v>
      </c>
      <c r="F46" s="31"/>
      <c r="G46" s="31"/>
      <c r="H46" s="31"/>
      <c r="I46" s="100">
        <f t="shared" si="0"/>
        <v>1.3085139142093171E-2</v>
      </c>
      <c r="J46" s="100">
        <f t="shared" si="1"/>
        <v>2.8843432394184999E-2</v>
      </c>
      <c r="K46" s="97">
        <f t="shared" si="2"/>
        <v>1121</v>
      </c>
      <c r="L46" s="101">
        <f t="shared" si="4"/>
        <v>2.7279585330834934E-2</v>
      </c>
      <c r="M46" s="44">
        <f t="shared" si="3"/>
        <v>-56</v>
      </c>
      <c r="N46" s="44">
        <f t="shared" si="5"/>
        <v>0</v>
      </c>
    </row>
    <row r="47" spans="1:15">
      <c r="A47" s="42">
        <v>45</v>
      </c>
      <c r="B47" s="104" t="s">
        <v>136</v>
      </c>
      <c r="C47" s="31">
        <v>45806</v>
      </c>
      <c r="D47" s="31">
        <v>46987</v>
      </c>
      <c r="E47" s="31">
        <v>47577</v>
      </c>
      <c r="F47" s="31"/>
      <c r="G47" s="31"/>
      <c r="H47" s="31"/>
      <c r="I47" s="100">
        <f t="shared" si="0"/>
        <v>1.5569240858384605E-2</v>
      </c>
      <c r="J47" s="100">
        <f t="shared" si="1"/>
        <v>3.8663057241409421E-2</v>
      </c>
      <c r="K47" s="97">
        <f t="shared" si="2"/>
        <v>1771</v>
      </c>
      <c r="L47" s="101">
        <f t="shared" si="4"/>
        <v>4.3097364514637526E-2</v>
      </c>
      <c r="M47" s="44">
        <f t="shared" si="3"/>
        <v>590</v>
      </c>
      <c r="N47" s="44">
        <f t="shared" si="5"/>
        <v>0</v>
      </c>
    </row>
    <row r="48" spans="1:15">
      <c r="A48" s="42">
        <v>46</v>
      </c>
      <c r="B48" s="104" t="s">
        <v>137</v>
      </c>
      <c r="C48" s="31">
        <v>37234</v>
      </c>
      <c r="D48" s="31">
        <v>38044</v>
      </c>
      <c r="E48" s="31">
        <v>38018</v>
      </c>
      <c r="F48" s="31"/>
      <c r="G48" s="31"/>
      <c r="H48" s="31"/>
      <c r="I48" s="100">
        <f t="shared" si="0"/>
        <v>1.2441124891314414E-2</v>
      </c>
      <c r="J48" s="100">
        <f t="shared" si="1"/>
        <v>2.1056024064027502E-2</v>
      </c>
      <c r="K48" s="97">
        <f t="shared" si="2"/>
        <v>784</v>
      </c>
      <c r="L48" s="101">
        <f t="shared" si="4"/>
        <v>1.9078675200155746E-2</v>
      </c>
      <c r="M48" s="44">
        <f t="shared" si="3"/>
        <v>-26</v>
      </c>
      <c r="N48" s="44">
        <f t="shared" si="5"/>
        <v>0</v>
      </c>
    </row>
    <row r="49" spans="1:14">
      <c r="A49" s="42">
        <v>47</v>
      </c>
      <c r="B49" s="104" t="s">
        <v>138</v>
      </c>
      <c r="C49" s="31">
        <v>28819</v>
      </c>
      <c r="D49" s="31">
        <v>29082</v>
      </c>
      <c r="E49" s="31">
        <v>29058</v>
      </c>
      <c r="F49" s="31"/>
      <c r="G49" s="31"/>
      <c r="H49" s="31"/>
      <c r="I49" s="100">
        <f t="shared" si="0"/>
        <v>9.5090274893948716E-3</v>
      </c>
      <c r="J49" s="100">
        <f t="shared" si="1"/>
        <v>8.2931399423991116E-3</v>
      </c>
      <c r="K49" s="97">
        <f t="shared" si="2"/>
        <v>239</v>
      </c>
      <c r="L49" s="101">
        <f t="shared" si="4"/>
        <v>5.8160757306597232E-3</v>
      </c>
      <c r="M49" s="44">
        <f t="shared" si="3"/>
        <v>-24</v>
      </c>
      <c r="N49" s="44">
        <f t="shared" si="5"/>
        <v>0</v>
      </c>
    </row>
    <row r="50" spans="1:14">
      <c r="A50" s="42">
        <v>48</v>
      </c>
      <c r="B50" s="104" t="s">
        <v>139</v>
      </c>
      <c r="C50" s="31">
        <v>37082</v>
      </c>
      <c r="D50" s="31">
        <v>37921</v>
      </c>
      <c r="E50" s="31">
        <v>37821</v>
      </c>
      <c r="F50" s="31"/>
      <c r="G50" s="31"/>
      <c r="H50" s="31"/>
      <c r="I50" s="100">
        <f t="shared" si="0"/>
        <v>1.2376658017633817E-2</v>
      </c>
      <c r="J50" s="100">
        <f t="shared" si="1"/>
        <v>1.9928806428995201E-2</v>
      </c>
      <c r="K50" s="97">
        <f t="shared" si="2"/>
        <v>739</v>
      </c>
      <c r="L50" s="101">
        <f t="shared" si="4"/>
        <v>1.7983598179738641E-2</v>
      </c>
      <c r="M50" s="44">
        <f t="shared" si="3"/>
        <v>-100</v>
      </c>
      <c r="N50" s="44">
        <f t="shared" si="5"/>
        <v>0</v>
      </c>
    </row>
    <row r="51" spans="1:14">
      <c r="A51" s="42">
        <v>49</v>
      </c>
      <c r="B51" s="104" t="s">
        <v>140</v>
      </c>
      <c r="C51" s="31">
        <v>13371</v>
      </c>
      <c r="D51" s="31">
        <v>13345</v>
      </c>
      <c r="E51" s="31">
        <v>13364</v>
      </c>
      <c r="F51" s="31"/>
      <c r="G51" s="31"/>
      <c r="H51" s="31"/>
      <c r="I51" s="100">
        <f t="shared" si="0"/>
        <v>4.3732756338451745E-3</v>
      </c>
      <c r="J51" s="100">
        <f t="shared" si="1"/>
        <v>-5.2352105302520379E-4</v>
      </c>
      <c r="K51" s="97">
        <f t="shared" si="2"/>
        <v>-7</v>
      </c>
      <c r="L51" s="101">
        <f t="shared" si="4"/>
        <v>-1.7034531428710486E-4</v>
      </c>
      <c r="M51" s="44">
        <f t="shared" si="3"/>
        <v>19</v>
      </c>
      <c r="N51" s="44">
        <f t="shared" si="5"/>
        <v>0</v>
      </c>
    </row>
    <row r="52" spans="1:14">
      <c r="A52" s="42">
        <v>50</v>
      </c>
      <c r="B52" s="104" t="s">
        <v>141</v>
      </c>
      <c r="C52" s="31">
        <v>12062</v>
      </c>
      <c r="D52" s="31">
        <v>12476</v>
      </c>
      <c r="E52" s="31">
        <v>12477</v>
      </c>
      <c r="F52" s="31"/>
      <c r="G52" s="31"/>
      <c r="H52" s="31"/>
      <c r="I52" s="100">
        <f t="shared" si="0"/>
        <v>4.083011080775684E-3</v>
      </c>
      <c r="J52" s="100">
        <f t="shared" si="1"/>
        <v>3.4405571215387169E-2</v>
      </c>
      <c r="K52" s="97">
        <f t="shared" si="2"/>
        <v>415</v>
      </c>
      <c r="L52" s="101">
        <f t="shared" si="4"/>
        <v>1.0099043632735503E-2</v>
      </c>
      <c r="M52" s="44">
        <f t="shared" si="3"/>
        <v>1</v>
      </c>
      <c r="N52" s="44">
        <f t="shared" si="5"/>
        <v>0</v>
      </c>
    </row>
    <row r="53" spans="1:14">
      <c r="A53" s="42">
        <v>51</v>
      </c>
      <c r="B53" s="104" t="s">
        <v>142</v>
      </c>
      <c r="C53" s="31">
        <v>14678</v>
      </c>
      <c r="D53" s="31">
        <v>14876</v>
      </c>
      <c r="E53" s="31">
        <v>14860</v>
      </c>
      <c r="F53" s="31"/>
      <c r="G53" s="31"/>
      <c r="H53" s="31"/>
      <c r="I53" s="100">
        <f t="shared" si="0"/>
        <v>4.8628311822013831E-3</v>
      </c>
      <c r="J53" s="100">
        <f t="shared" si="1"/>
        <v>1.2399509469955034E-2</v>
      </c>
      <c r="K53" s="97">
        <f t="shared" si="2"/>
        <v>182</v>
      </c>
      <c r="L53" s="101">
        <f t="shared" si="4"/>
        <v>4.4289781714647262E-3</v>
      </c>
      <c r="M53" s="44">
        <f t="shared" si="3"/>
        <v>-16</v>
      </c>
      <c r="N53" s="44">
        <f t="shared" si="5"/>
        <v>0</v>
      </c>
    </row>
    <row r="54" spans="1:14">
      <c r="A54" s="42">
        <v>52</v>
      </c>
      <c r="B54" s="104" t="s">
        <v>143</v>
      </c>
      <c r="C54" s="31">
        <v>25370</v>
      </c>
      <c r="D54" s="31">
        <v>25829</v>
      </c>
      <c r="E54" s="31">
        <v>25781</v>
      </c>
      <c r="F54" s="31"/>
      <c r="G54" s="31"/>
      <c r="H54" s="31"/>
      <c r="I54" s="100">
        <f t="shared" si="0"/>
        <v>8.4366521338044322E-3</v>
      </c>
      <c r="J54" s="100">
        <f t="shared" si="1"/>
        <v>1.6200236499802918E-2</v>
      </c>
      <c r="K54" s="97">
        <f t="shared" si="2"/>
        <v>411</v>
      </c>
      <c r="L54" s="101">
        <f t="shared" si="4"/>
        <v>1.0001703453142871E-2</v>
      </c>
      <c r="M54" s="44">
        <f t="shared" si="3"/>
        <v>-48</v>
      </c>
      <c r="N54" s="44">
        <f t="shared" si="5"/>
        <v>0</v>
      </c>
    </row>
    <row r="55" spans="1:14">
      <c r="A55" s="42">
        <v>53</v>
      </c>
      <c r="B55" s="104" t="s">
        <v>144</v>
      </c>
      <c r="C55" s="31">
        <v>15764</v>
      </c>
      <c r="D55" s="31">
        <v>15958</v>
      </c>
      <c r="E55" s="31">
        <v>15911</v>
      </c>
      <c r="F55" s="31"/>
      <c r="G55" s="31"/>
      <c r="H55" s="31"/>
      <c r="I55" s="100">
        <f t="shared" si="0"/>
        <v>5.206763589502437E-3</v>
      </c>
      <c r="J55" s="100">
        <f t="shared" si="1"/>
        <v>9.3250444049733563E-3</v>
      </c>
      <c r="K55" s="97">
        <f t="shared" si="2"/>
        <v>147</v>
      </c>
      <c r="L55" s="101">
        <f t="shared" si="4"/>
        <v>3.5772516000292021E-3</v>
      </c>
      <c r="M55" s="44">
        <f t="shared" si="3"/>
        <v>-47</v>
      </c>
      <c r="N55" s="44">
        <f t="shared" si="5"/>
        <v>0</v>
      </c>
    </row>
    <row r="56" spans="1:14">
      <c r="A56" s="42">
        <v>54</v>
      </c>
      <c r="B56" s="104" t="s">
        <v>145</v>
      </c>
      <c r="C56" s="31">
        <v>29844</v>
      </c>
      <c r="D56" s="31">
        <v>31173</v>
      </c>
      <c r="E56" s="31">
        <v>31182</v>
      </c>
      <c r="F56" s="31"/>
      <c r="G56" s="31"/>
      <c r="H56" s="31"/>
      <c r="I56" s="100">
        <f t="shared" si="0"/>
        <v>1.0204091650296334E-2</v>
      </c>
      <c r="J56" s="100">
        <f t="shared" si="1"/>
        <v>4.4833132287897065E-2</v>
      </c>
      <c r="K56" s="97">
        <f t="shared" si="2"/>
        <v>1338</v>
      </c>
      <c r="L56" s="101">
        <f t="shared" si="4"/>
        <v>3.2560290073735183E-2</v>
      </c>
      <c r="M56" s="44">
        <f t="shared" si="3"/>
        <v>9</v>
      </c>
      <c r="N56" s="44">
        <f t="shared" si="5"/>
        <v>0</v>
      </c>
    </row>
    <row r="57" spans="1:14">
      <c r="A57" s="42">
        <v>55</v>
      </c>
      <c r="B57" s="104" t="s">
        <v>146</v>
      </c>
      <c r="C57" s="31">
        <v>53969</v>
      </c>
      <c r="D57" s="31">
        <v>55185</v>
      </c>
      <c r="E57" s="31">
        <v>55063</v>
      </c>
      <c r="F57" s="31"/>
      <c r="G57" s="31"/>
      <c r="H57" s="31"/>
      <c r="I57" s="100">
        <f t="shared" si="0"/>
        <v>1.8018982058247292E-2</v>
      </c>
      <c r="J57" s="100">
        <f t="shared" si="1"/>
        <v>2.0270896255257648E-2</v>
      </c>
      <c r="K57" s="97">
        <f t="shared" si="2"/>
        <v>1094</v>
      </c>
      <c r="L57" s="101">
        <f t="shared" si="4"/>
        <v>2.6622539118584674E-2</v>
      </c>
      <c r="M57" s="44">
        <f t="shared" si="3"/>
        <v>-122</v>
      </c>
      <c r="N57" s="44">
        <f t="shared" si="5"/>
        <v>0</v>
      </c>
    </row>
    <row r="58" spans="1:14">
      <c r="A58" s="42">
        <v>56</v>
      </c>
      <c r="B58" s="104" t="s">
        <v>147</v>
      </c>
      <c r="C58" s="31">
        <v>14980</v>
      </c>
      <c r="D58" s="31">
        <v>16197</v>
      </c>
      <c r="E58" s="31">
        <v>16350</v>
      </c>
      <c r="F58" s="31"/>
      <c r="G58" s="31"/>
      <c r="H58" s="31"/>
      <c r="I58" s="100">
        <f t="shared" si="0"/>
        <v>5.3504232724759498E-3</v>
      </c>
      <c r="J58" s="100">
        <f t="shared" si="1"/>
        <v>9.1455273698264353E-2</v>
      </c>
      <c r="K58" s="97">
        <f t="shared" si="2"/>
        <v>1370</v>
      </c>
      <c r="L58" s="101">
        <f t="shared" si="4"/>
        <v>3.3339011510476239E-2</v>
      </c>
      <c r="M58" s="44">
        <f t="shared" si="3"/>
        <v>153</v>
      </c>
      <c r="N58" s="44">
        <f t="shared" si="5"/>
        <v>0</v>
      </c>
    </row>
    <row r="59" spans="1:14">
      <c r="A59" s="42">
        <v>57</v>
      </c>
      <c r="B59" s="104" t="s">
        <v>148</v>
      </c>
      <c r="C59" s="31">
        <v>9931</v>
      </c>
      <c r="D59" s="31">
        <v>10082</v>
      </c>
      <c r="E59" s="31">
        <v>10069</v>
      </c>
      <c r="F59" s="31"/>
      <c r="G59" s="31"/>
      <c r="H59" s="31"/>
      <c r="I59" s="100">
        <f t="shared" si="0"/>
        <v>3.2950099040098069E-3</v>
      </c>
      <c r="J59" s="100">
        <f t="shared" si="1"/>
        <v>1.3895881582922162E-2</v>
      </c>
      <c r="K59" s="97">
        <f t="shared" si="2"/>
        <v>138</v>
      </c>
      <c r="L59" s="101">
        <f t="shared" si="4"/>
        <v>3.3582361959457814E-3</v>
      </c>
      <c r="M59" s="44">
        <f t="shared" si="3"/>
        <v>-13</v>
      </c>
      <c r="N59" s="44">
        <f t="shared" si="5"/>
        <v>0</v>
      </c>
    </row>
    <row r="60" spans="1:14">
      <c r="A60" s="42">
        <v>58</v>
      </c>
      <c r="B60" s="104" t="s">
        <v>149</v>
      </c>
      <c r="C60" s="31">
        <v>29480</v>
      </c>
      <c r="D60" s="31">
        <v>29497</v>
      </c>
      <c r="E60" s="31">
        <v>29427</v>
      </c>
      <c r="F60" s="31"/>
      <c r="G60" s="31"/>
      <c r="H60" s="31"/>
      <c r="I60" s="100">
        <f t="shared" si="0"/>
        <v>9.6297801614158886E-3</v>
      </c>
      <c r="J60" s="100">
        <f t="shared" si="1"/>
        <v>-1.7978290366350068E-3</v>
      </c>
      <c r="K60" s="97">
        <f t="shared" si="2"/>
        <v>-53</v>
      </c>
      <c r="L60" s="101">
        <f t="shared" si="4"/>
        <v>-1.2897573796023653E-3</v>
      </c>
      <c r="M60" s="44">
        <f t="shared" si="3"/>
        <v>-70</v>
      </c>
      <c r="N60" s="44">
        <f t="shared" si="5"/>
        <v>0</v>
      </c>
    </row>
    <row r="61" spans="1:14">
      <c r="A61" s="42">
        <v>59</v>
      </c>
      <c r="B61" s="104" t="s">
        <v>150</v>
      </c>
      <c r="C61" s="31">
        <v>27953</v>
      </c>
      <c r="D61" s="31">
        <v>29433</v>
      </c>
      <c r="E61" s="31">
        <v>29358</v>
      </c>
      <c r="F61" s="31"/>
      <c r="G61" s="31"/>
      <c r="H61" s="31"/>
      <c r="I61" s="100">
        <f t="shared" si="0"/>
        <v>9.607200393476999E-3</v>
      </c>
      <c r="J61" s="100">
        <f t="shared" si="1"/>
        <v>5.0262941365864129E-2</v>
      </c>
      <c r="K61" s="97">
        <f t="shared" si="2"/>
        <v>1405</v>
      </c>
      <c r="L61" s="101">
        <f t="shared" si="4"/>
        <v>3.419073808191176E-2</v>
      </c>
      <c r="M61" s="44">
        <f t="shared" si="3"/>
        <v>-75</v>
      </c>
      <c r="N61" s="44">
        <f t="shared" si="5"/>
        <v>0</v>
      </c>
    </row>
    <row r="62" spans="1:14">
      <c r="A62" s="42">
        <v>60</v>
      </c>
      <c r="B62" s="104" t="s">
        <v>151</v>
      </c>
      <c r="C62" s="31">
        <v>24447</v>
      </c>
      <c r="D62" s="31">
        <v>24950</v>
      </c>
      <c r="E62" s="31">
        <v>24996</v>
      </c>
      <c r="F62" s="31"/>
      <c r="G62" s="31"/>
      <c r="H62" s="31"/>
      <c r="I62" s="100">
        <f t="shared" si="0"/>
        <v>8.1797663681228653E-3</v>
      </c>
      <c r="J62" s="100">
        <f t="shared" si="1"/>
        <v>2.2456743158669776E-2</v>
      </c>
      <c r="K62" s="97">
        <f t="shared" si="2"/>
        <v>549</v>
      </c>
      <c r="L62" s="101">
        <f t="shared" si="4"/>
        <v>1.3359939649088652E-2</v>
      </c>
      <c r="M62" s="44">
        <f t="shared" si="3"/>
        <v>46</v>
      </c>
      <c r="N62" s="44">
        <f t="shared" si="5"/>
        <v>0</v>
      </c>
    </row>
    <row r="63" spans="1:14">
      <c r="A63" s="42">
        <v>61</v>
      </c>
      <c r="B63" s="104" t="s">
        <v>152</v>
      </c>
      <c r="C63" s="31">
        <v>36975</v>
      </c>
      <c r="D63" s="31">
        <v>37971</v>
      </c>
      <c r="E63" s="31">
        <v>37891</v>
      </c>
      <c r="F63" s="31"/>
      <c r="G63" s="31"/>
      <c r="H63" s="31"/>
      <c r="I63" s="100">
        <f t="shared" si="0"/>
        <v>1.2399565028586313E-2</v>
      </c>
      <c r="J63" s="100">
        <f t="shared" si="1"/>
        <v>2.4773495605138605E-2</v>
      </c>
      <c r="K63" s="97">
        <f t="shared" si="2"/>
        <v>916</v>
      </c>
      <c r="L63" s="101">
        <f t="shared" si="4"/>
        <v>2.229090112671258E-2</v>
      </c>
      <c r="M63" s="44">
        <f t="shared" si="3"/>
        <v>-80</v>
      </c>
      <c r="N63" s="44">
        <f t="shared" si="5"/>
        <v>0</v>
      </c>
    </row>
    <row r="64" spans="1:14">
      <c r="A64" s="42">
        <v>62</v>
      </c>
      <c r="B64" s="104" t="s">
        <v>153</v>
      </c>
      <c r="C64" s="31">
        <v>11669</v>
      </c>
      <c r="D64" s="31">
        <v>12537</v>
      </c>
      <c r="E64" s="31">
        <v>12822</v>
      </c>
      <c r="F64" s="31"/>
      <c r="G64" s="31"/>
      <c r="H64" s="31"/>
      <c r="I64" s="100">
        <f t="shared" si="0"/>
        <v>4.1959099204701301E-3</v>
      </c>
      <c r="J64" s="100">
        <f t="shared" si="1"/>
        <v>9.8808809666638103E-2</v>
      </c>
      <c r="K64" s="97">
        <f t="shared" si="2"/>
        <v>1153</v>
      </c>
      <c r="L64" s="101">
        <f t="shared" si="4"/>
        <v>2.8058306767575987E-2</v>
      </c>
      <c r="M64" s="44">
        <f t="shared" si="3"/>
        <v>285</v>
      </c>
      <c r="N64" s="44">
        <f t="shared" si="5"/>
        <v>0</v>
      </c>
    </row>
    <row r="65" spans="1:14">
      <c r="A65" s="42">
        <v>63</v>
      </c>
      <c r="B65" s="104" t="s">
        <v>154</v>
      </c>
      <c r="C65" s="31">
        <v>47699</v>
      </c>
      <c r="D65" s="31">
        <v>46002</v>
      </c>
      <c r="E65" s="31">
        <v>45985</v>
      </c>
      <c r="F65" s="31"/>
      <c r="G65" s="31"/>
      <c r="H65" s="31"/>
      <c r="I65" s="100">
        <f t="shared" si="0"/>
        <v>1.5048269980722114E-2</v>
      </c>
      <c r="J65" s="100">
        <f t="shared" si="1"/>
        <v>-3.5933667372481604E-2</v>
      </c>
      <c r="K65" s="97">
        <f t="shared" si="2"/>
        <v>-1714</v>
      </c>
      <c r="L65" s="101">
        <f t="shared" si="4"/>
        <v>-4.1710266955442533E-2</v>
      </c>
      <c r="M65" s="44">
        <f t="shared" si="3"/>
        <v>-17</v>
      </c>
      <c r="N65" s="44">
        <f t="shared" si="5"/>
        <v>0</v>
      </c>
    </row>
    <row r="66" spans="1:14">
      <c r="A66" s="42">
        <v>64</v>
      </c>
      <c r="B66" s="104" t="s">
        <v>155</v>
      </c>
      <c r="C66" s="31">
        <v>12933</v>
      </c>
      <c r="D66" s="31">
        <v>13412</v>
      </c>
      <c r="E66" s="31">
        <v>13387</v>
      </c>
      <c r="F66" s="31"/>
      <c r="G66" s="31"/>
      <c r="H66" s="31"/>
      <c r="I66" s="100">
        <f t="shared" si="0"/>
        <v>4.3808022231581374E-3</v>
      </c>
      <c r="J66" s="100">
        <f t="shared" si="1"/>
        <v>3.5103997525709425E-2</v>
      </c>
      <c r="K66" s="97">
        <f t="shared" si="2"/>
        <v>454</v>
      </c>
      <c r="L66" s="101">
        <f t="shared" si="4"/>
        <v>1.1048110383763658E-2</v>
      </c>
      <c r="M66" s="44">
        <f t="shared" si="3"/>
        <v>-25</v>
      </c>
      <c r="N66" s="44">
        <f t="shared" si="5"/>
        <v>0</v>
      </c>
    </row>
    <row r="67" spans="1:14">
      <c r="A67" s="42">
        <v>65</v>
      </c>
      <c r="B67" s="104" t="s">
        <v>156</v>
      </c>
      <c r="C67" s="31">
        <v>37311</v>
      </c>
      <c r="D67" s="31">
        <v>37011</v>
      </c>
      <c r="E67" s="31">
        <v>37168</v>
      </c>
      <c r="F67" s="31"/>
      <c r="G67" s="31"/>
      <c r="H67" s="31"/>
      <c r="I67" s="100">
        <f t="shared" ref="I67:I84" si="6">E67/$E$84</f>
        <v>1.2162968329748386E-2</v>
      </c>
      <c r="J67" s="100">
        <f t="shared" ref="J67:J84" si="7">(E67-C67)/C67</f>
        <v>-3.8326498887727481E-3</v>
      </c>
      <c r="K67" s="97">
        <f t="shared" ref="K67:K84" si="8">E67-C67</f>
        <v>-143</v>
      </c>
      <c r="L67" s="101">
        <f t="shared" si="4"/>
        <v>-3.4799114204365706E-3</v>
      </c>
      <c r="M67" s="44">
        <f t="shared" ref="M67:M84" si="9">E67-D67</f>
        <v>157</v>
      </c>
      <c r="N67" s="44">
        <f t="shared" si="5"/>
        <v>0</v>
      </c>
    </row>
    <row r="68" spans="1:14">
      <c r="A68" s="42">
        <v>66</v>
      </c>
      <c r="B68" s="104" t="s">
        <v>157</v>
      </c>
      <c r="C68" s="31">
        <v>18016</v>
      </c>
      <c r="D68" s="31">
        <v>17427</v>
      </c>
      <c r="E68" s="31">
        <v>17387</v>
      </c>
      <c r="F68" s="31"/>
      <c r="G68" s="31"/>
      <c r="H68" s="31"/>
      <c r="I68" s="100">
        <f t="shared" si="6"/>
        <v>5.689774277586504E-3</v>
      </c>
      <c r="J68" s="100">
        <f t="shared" si="7"/>
        <v>-3.4913410301953822E-2</v>
      </c>
      <c r="K68" s="97">
        <f t="shared" si="8"/>
        <v>-629</v>
      </c>
      <c r="L68" s="101">
        <f t="shared" ref="L68:L84" si="10">K68/$K$84</f>
        <v>-1.530674324094128E-2</v>
      </c>
      <c r="M68" s="44">
        <f t="shared" si="9"/>
        <v>-40</v>
      </c>
      <c r="N68" s="44">
        <f t="shared" ref="N68:N84" si="11">H68-G68</f>
        <v>0</v>
      </c>
    </row>
    <row r="69" spans="1:14">
      <c r="A69" s="42">
        <v>67</v>
      </c>
      <c r="B69" s="104" t="s">
        <v>158</v>
      </c>
      <c r="C69" s="31">
        <v>21904</v>
      </c>
      <c r="D69" s="31">
        <v>21840</v>
      </c>
      <c r="E69" s="31">
        <v>21769</v>
      </c>
      <c r="F69" s="31"/>
      <c r="G69" s="31"/>
      <c r="H69" s="31"/>
      <c r="I69" s="100">
        <f t="shared" si="6"/>
        <v>7.1237531632127801E-3</v>
      </c>
      <c r="J69" s="100">
        <f t="shared" si="7"/>
        <v>-6.1632578524470419E-3</v>
      </c>
      <c r="K69" s="97">
        <f t="shared" si="8"/>
        <v>-135</v>
      </c>
      <c r="L69" s="101">
        <f t="shared" si="10"/>
        <v>-3.2852310612513078E-3</v>
      </c>
      <c r="M69" s="44">
        <f t="shared" si="9"/>
        <v>-71</v>
      </c>
      <c r="N69" s="44">
        <f t="shared" si="11"/>
        <v>0</v>
      </c>
    </row>
    <row r="70" spans="1:14">
      <c r="A70" s="42">
        <v>68</v>
      </c>
      <c r="B70" s="104" t="s">
        <v>159</v>
      </c>
      <c r="C70" s="31">
        <v>14282</v>
      </c>
      <c r="D70" s="31">
        <v>14390</v>
      </c>
      <c r="E70" s="31">
        <v>14365</v>
      </c>
      <c r="F70" s="31"/>
      <c r="G70" s="31"/>
      <c r="H70" s="31"/>
      <c r="I70" s="100">
        <f t="shared" si="6"/>
        <v>4.7008458904658733E-3</v>
      </c>
      <c r="J70" s="100">
        <f t="shared" si="7"/>
        <v>5.8115109928581427E-3</v>
      </c>
      <c r="K70" s="97">
        <f t="shared" si="8"/>
        <v>83</v>
      </c>
      <c r="L70" s="101">
        <f t="shared" si="10"/>
        <v>2.0198087265471004E-3</v>
      </c>
      <c r="M70" s="44">
        <f t="shared" si="9"/>
        <v>-25</v>
      </c>
      <c r="N70" s="44">
        <f t="shared" si="11"/>
        <v>0</v>
      </c>
    </row>
    <row r="71" spans="1:14">
      <c r="A71" s="42">
        <v>69</v>
      </c>
      <c r="B71" s="104" t="s">
        <v>160</v>
      </c>
      <c r="C71" s="31">
        <v>4755</v>
      </c>
      <c r="D71" s="31">
        <v>5341</v>
      </c>
      <c r="E71" s="31">
        <v>5333</v>
      </c>
      <c r="F71" s="31"/>
      <c r="G71" s="31"/>
      <c r="H71" s="31"/>
      <c r="I71" s="100">
        <f t="shared" si="6"/>
        <v>1.7451869915666204E-3</v>
      </c>
      <c r="J71" s="100">
        <f t="shared" si="7"/>
        <v>0.12155625657202944</v>
      </c>
      <c r="K71" s="97">
        <f t="shared" si="8"/>
        <v>578</v>
      </c>
      <c r="L71" s="101">
        <f t="shared" si="10"/>
        <v>1.4065655951135229E-2</v>
      </c>
      <c r="M71" s="44">
        <f t="shared" si="9"/>
        <v>-8</v>
      </c>
      <c r="N71" s="44">
        <f t="shared" si="11"/>
        <v>0</v>
      </c>
    </row>
    <row r="72" spans="1:14">
      <c r="A72" s="42">
        <v>70</v>
      </c>
      <c r="B72" s="104" t="s">
        <v>161</v>
      </c>
      <c r="C72" s="31">
        <v>9904</v>
      </c>
      <c r="D72" s="31">
        <v>10158</v>
      </c>
      <c r="E72" s="31">
        <v>10150</v>
      </c>
      <c r="F72" s="31"/>
      <c r="G72" s="31"/>
      <c r="H72" s="31"/>
      <c r="I72" s="100">
        <f t="shared" si="6"/>
        <v>3.321516588111981E-3</v>
      </c>
      <c r="J72" s="100">
        <f t="shared" si="7"/>
        <v>2.4838449111470113E-2</v>
      </c>
      <c r="K72" s="97">
        <f t="shared" si="8"/>
        <v>246</v>
      </c>
      <c r="L72" s="101">
        <f t="shared" si="10"/>
        <v>5.986421044946828E-3</v>
      </c>
      <c r="M72" s="44">
        <f t="shared" si="9"/>
        <v>-8</v>
      </c>
      <c r="N72" s="44">
        <f t="shared" si="11"/>
        <v>0</v>
      </c>
    </row>
    <row r="73" spans="1:14">
      <c r="A73" s="42">
        <v>71</v>
      </c>
      <c r="B73" s="104" t="s">
        <v>162</v>
      </c>
      <c r="C73" s="31">
        <v>16166</v>
      </c>
      <c r="D73" s="31">
        <v>16077</v>
      </c>
      <c r="E73" s="31">
        <v>16061</v>
      </c>
      <c r="F73" s="31"/>
      <c r="G73" s="31"/>
      <c r="H73" s="31"/>
      <c r="I73" s="100">
        <f t="shared" si="6"/>
        <v>5.2558500415435007E-3</v>
      </c>
      <c r="J73" s="100">
        <f t="shared" si="7"/>
        <v>-6.4951132005443522E-3</v>
      </c>
      <c r="K73" s="97">
        <f t="shared" si="8"/>
        <v>-105</v>
      </c>
      <c r="L73" s="101">
        <f t="shared" si="10"/>
        <v>-2.555179714306573E-3</v>
      </c>
      <c r="M73" s="44">
        <f t="shared" si="9"/>
        <v>-16</v>
      </c>
      <c r="N73" s="44">
        <f t="shared" si="11"/>
        <v>0</v>
      </c>
    </row>
    <row r="74" spans="1:14">
      <c r="A74" s="42">
        <v>72</v>
      </c>
      <c r="B74" s="104" t="s">
        <v>163</v>
      </c>
      <c r="C74" s="31">
        <v>20748</v>
      </c>
      <c r="D74" s="31">
        <v>21054</v>
      </c>
      <c r="E74" s="31">
        <v>21309</v>
      </c>
      <c r="F74" s="31"/>
      <c r="G74" s="31"/>
      <c r="H74" s="31"/>
      <c r="I74" s="100">
        <f t="shared" si="6"/>
        <v>6.9732213769535178E-3</v>
      </c>
      <c r="J74" s="100">
        <f t="shared" si="7"/>
        <v>2.703875072296125E-2</v>
      </c>
      <c r="K74" s="97">
        <f t="shared" si="8"/>
        <v>561</v>
      </c>
      <c r="L74" s="101">
        <f t="shared" si="10"/>
        <v>1.3651960187866546E-2</v>
      </c>
      <c r="M74" s="44">
        <f t="shared" si="9"/>
        <v>255</v>
      </c>
      <c r="N74" s="44">
        <f t="shared" si="11"/>
        <v>0</v>
      </c>
    </row>
    <row r="75" spans="1:14">
      <c r="A75" s="42">
        <v>73</v>
      </c>
      <c r="B75" s="104" t="s">
        <v>164</v>
      </c>
      <c r="C75" s="31">
        <v>27805</v>
      </c>
      <c r="D75" s="31">
        <v>29037</v>
      </c>
      <c r="E75" s="31">
        <v>29093</v>
      </c>
      <c r="F75" s="31"/>
      <c r="G75" s="31"/>
      <c r="H75" s="31"/>
      <c r="I75" s="100">
        <f t="shared" si="6"/>
        <v>9.5204809948711208E-3</v>
      </c>
      <c r="J75" s="100">
        <f t="shared" si="7"/>
        <v>4.6322603848228734E-2</v>
      </c>
      <c r="K75" s="97">
        <f t="shared" si="8"/>
        <v>1288</v>
      </c>
      <c r="L75" s="101">
        <f t="shared" si="10"/>
        <v>3.1343537828827296E-2</v>
      </c>
      <c r="M75" s="44">
        <f t="shared" si="9"/>
        <v>56</v>
      </c>
      <c r="N75" s="44">
        <f t="shared" si="11"/>
        <v>0</v>
      </c>
    </row>
    <row r="76" spans="1:14">
      <c r="A76" s="42">
        <v>74</v>
      </c>
      <c r="B76" s="104" t="s">
        <v>165</v>
      </c>
      <c r="C76" s="31">
        <v>8071</v>
      </c>
      <c r="D76" s="31">
        <v>8323</v>
      </c>
      <c r="E76" s="31">
        <v>8309</v>
      </c>
      <c r="F76" s="31"/>
      <c r="G76" s="31"/>
      <c r="H76" s="31"/>
      <c r="I76" s="100">
        <f t="shared" si="6"/>
        <v>2.7190622000613255E-3</v>
      </c>
      <c r="J76" s="100">
        <f t="shared" si="7"/>
        <v>2.9488291413703384E-2</v>
      </c>
      <c r="K76" s="97">
        <f t="shared" si="8"/>
        <v>238</v>
      </c>
      <c r="L76" s="101">
        <f t="shared" si="10"/>
        <v>5.7917406857615648E-3</v>
      </c>
      <c r="M76" s="44">
        <f t="shared" si="9"/>
        <v>-14</v>
      </c>
      <c r="N76" s="44">
        <f t="shared" si="11"/>
        <v>0</v>
      </c>
    </row>
    <row r="77" spans="1:14">
      <c r="A77" s="42">
        <v>75</v>
      </c>
      <c r="B77" s="104" t="s">
        <v>166</v>
      </c>
      <c r="C77" s="31">
        <v>4608</v>
      </c>
      <c r="D77" s="31">
        <v>4462</v>
      </c>
      <c r="E77" s="31">
        <v>4467</v>
      </c>
      <c r="F77" s="31"/>
      <c r="G77" s="31"/>
      <c r="H77" s="31"/>
      <c r="I77" s="100">
        <f t="shared" si="6"/>
        <v>1.4617945417828787E-3</v>
      </c>
      <c r="J77" s="100">
        <f t="shared" si="7"/>
        <v>-3.0598958333333332E-2</v>
      </c>
      <c r="K77" s="97">
        <f t="shared" si="8"/>
        <v>-141</v>
      </c>
      <c r="L77" s="101">
        <f t="shared" si="10"/>
        <v>-3.431241330640255E-3</v>
      </c>
      <c r="M77" s="44">
        <f t="shared" si="9"/>
        <v>5</v>
      </c>
      <c r="N77" s="44">
        <f t="shared" si="11"/>
        <v>0</v>
      </c>
    </row>
    <row r="78" spans="1:14">
      <c r="A78" s="42">
        <v>76</v>
      </c>
      <c r="B78" s="104" t="s">
        <v>167</v>
      </c>
      <c r="C78" s="31">
        <v>6895</v>
      </c>
      <c r="D78" s="31">
        <v>6796</v>
      </c>
      <c r="E78" s="31">
        <v>6817</v>
      </c>
      <c r="F78" s="31"/>
      <c r="G78" s="31"/>
      <c r="H78" s="31"/>
      <c r="I78" s="100">
        <f t="shared" si="6"/>
        <v>2.2308156237595446E-3</v>
      </c>
      <c r="J78" s="100">
        <f t="shared" si="7"/>
        <v>-1.1312545322697607E-2</v>
      </c>
      <c r="K78" s="97">
        <f t="shared" si="8"/>
        <v>-78</v>
      </c>
      <c r="L78" s="101">
        <f t="shared" si="10"/>
        <v>-1.8981335020563112E-3</v>
      </c>
      <c r="M78" s="44">
        <f t="shared" si="9"/>
        <v>21</v>
      </c>
      <c r="N78" s="44">
        <f t="shared" si="11"/>
        <v>0</v>
      </c>
    </row>
    <row r="79" spans="1:14">
      <c r="A79" s="42">
        <v>77</v>
      </c>
      <c r="B79" s="104" t="s">
        <v>168</v>
      </c>
      <c r="C79" s="31">
        <v>11852</v>
      </c>
      <c r="D79" s="31">
        <v>11955</v>
      </c>
      <c r="E79" s="31">
        <v>11917</v>
      </c>
      <c r="F79" s="31"/>
      <c r="G79" s="31"/>
      <c r="H79" s="31"/>
      <c r="I79" s="100">
        <f t="shared" si="6"/>
        <v>3.8997549931557123E-3</v>
      </c>
      <c r="J79" s="100">
        <f t="shared" si="7"/>
        <v>5.484306446169423E-3</v>
      </c>
      <c r="K79" s="97">
        <f t="shared" si="8"/>
        <v>65</v>
      </c>
      <c r="L79" s="101">
        <f t="shared" si="10"/>
        <v>1.5817779183802593E-3</v>
      </c>
      <c r="M79" s="44">
        <f t="shared" si="9"/>
        <v>-38</v>
      </c>
      <c r="N79" s="44">
        <f t="shared" si="11"/>
        <v>0</v>
      </c>
    </row>
    <row r="80" spans="1:14">
      <c r="A80" s="42">
        <v>78</v>
      </c>
      <c r="B80" s="104" t="s">
        <v>169</v>
      </c>
      <c r="C80" s="31">
        <v>14488</v>
      </c>
      <c r="D80" s="31">
        <v>15119</v>
      </c>
      <c r="E80" s="31">
        <v>15148</v>
      </c>
      <c r="F80" s="31"/>
      <c r="G80" s="31"/>
      <c r="H80" s="31"/>
      <c r="I80" s="100">
        <f t="shared" si="6"/>
        <v>4.9570771701202259E-3</v>
      </c>
      <c r="J80" s="100">
        <f t="shared" si="7"/>
        <v>4.5554942020982883E-2</v>
      </c>
      <c r="K80" s="97">
        <f t="shared" si="8"/>
        <v>660</v>
      </c>
      <c r="L80" s="101">
        <f t="shared" si="10"/>
        <v>1.6061129632784173E-2</v>
      </c>
      <c r="M80" s="44">
        <f t="shared" si="9"/>
        <v>29</v>
      </c>
      <c r="N80" s="44">
        <f t="shared" si="11"/>
        <v>0</v>
      </c>
    </row>
    <row r="81" spans="1:14">
      <c r="A81" s="42">
        <v>79</v>
      </c>
      <c r="B81" s="104" t="s">
        <v>170</v>
      </c>
      <c r="C81" s="31">
        <v>6355</v>
      </c>
      <c r="D81" s="31">
        <v>6682</v>
      </c>
      <c r="E81" s="31">
        <v>6683</v>
      </c>
      <c r="F81" s="31"/>
      <c r="G81" s="31"/>
      <c r="H81" s="31"/>
      <c r="I81" s="100">
        <f t="shared" si="6"/>
        <v>2.1869650599361939E-3</v>
      </c>
      <c r="J81" s="100">
        <f t="shared" si="7"/>
        <v>5.1612903225806452E-2</v>
      </c>
      <c r="K81" s="97">
        <f t="shared" si="8"/>
        <v>328</v>
      </c>
      <c r="L81" s="101">
        <f t="shared" si="10"/>
        <v>7.9818947265957712E-3</v>
      </c>
      <c r="M81" s="44">
        <f t="shared" si="9"/>
        <v>1</v>
      </c>
      <c r="N81" s="44">
        <f t="shared" si="11"/>
        <v>0</v>
      </c>
    </row>
    <row r="82" spans="1:14">
      <c r="A82" s="42">
        <v>80</v>
      </c>
      <c r="B82" s="104" t="s">
        <v>171</v>
      </c>
      <c r="C82" s="31">
        <v>18794</v>
      </c>
      <c r="D82" s="31">
        <v>19553</v>
      </c>
      <c r="E82" s="31">
        <v>19600</v>
      </c>
      <c r="F82" s="31"/>
      <c r="G82" s="31"/>
      <c r="H82" s="31"/>
      <c r="I82" s="100">
        <f t="shared" si="6"/>
        <v>6.4139630666989978E-3</v>
      </c>
      <c r="J82" s="100">
        <f t="shared" si="7"/>
        <v>4.2886027455570928E-2</v>
      </c>
      <c r="K82" s="97">
        <f t="shared" si="8"/>
        <v>806</v>
      </c>
      <c r="L82" s="101">
        <f t="shared" si="10"/>
        <v>1.9614046187915218E-2</v>
      </c>
      <c r="M82" s="44">
        <f t="shared" si="9"/>
        <v>47</v>
      </c>
      <c r="N82" s="44">
        <f t="shared" si="11"/>
        <v>0</v>
      </c>
    </row>
    <row r="83" spans="1:14">
      <c r="A83" s="42">
        <v>81</v>
      </c>
      <c r="B83" s="104" t="s">
        <v>172</v>
      </c>
      <c r="C83" s="31">
        <v>12392</v>
      </c>
      <c r="D83" s="31">
        <v>12771</v>
      </c>
      <c r="E83" s="31">
        <v>12769</v>
      </c>
      <c r="F83" s="31"/>
      <c r="G83" s="31"/>
      <c r="H83" s="31"/>
      <c r="I83" s="100">
        <f t="shared" si="6"/>
        <v>4.1785660407489544E-3</v>
      </c>
      <c r="J83" s="100">
        <f t="shared" si="7"/>
        <v>3.0422853453841187E-2</v>
      </c>
      <c r="K83" s="97">
        <f t="shared" si="8"/>
        <v>377</v>
      </c>
      <c r="L83" s="101">
        <f t="shared" si="10"/>
        <v>9.1743119266055051E-3</v>
      </c>
      <c r="M83" s="44">
        <f t="shared" si="9"/>
        <v>-2</v>
      </c>
      <c r="N83" s="44">
        <f t="shared" si="11"/>
        <v>0</v>
      </c>
    </row>
    <row r="84" spans="1:14" s="110" customFormat="1">
      <c r="A84" s="190" t="s">
        <v>173</v>
      </c>
      <c r="B84" s="190"/>
      <c r="C84" s="64">
        <v>3014740</v>
      </c>
      <c r="D84" s="64">
        <v>3050182</v>
      </c>
      <c r="E84" s="64">
        <v>3055833</v>
      </c>
      <c r="F84" s="64"/>
      <c r="G84" s="64"/>
      <c r="H84" s="64"/>
      <c r="I84" s="100">
        <f t="shared" si="6"/>
        <v>1</v>
      </c>
      <c r="J84" s="100">
        <f t="shared" si="7"/>
        <v>1.3630694520920543E-2</v>
      </c>
      <c r="K84" s="97">
        <f t="shared" si="8"/>
        <v>41093</v>
      </c>
      <c r="L84" s="101">
        <f t="shared" si="10"/>
        <v>1</v>
      </c>
      <c r="M84" s="112">
        <f t="shared" si="9"/>
        <v>5651</v>
      </c>
      <c r="N84" s="44">
        <f t="shared" si="11"/>
        <v>0</v>
      </c>
    </row>
    <row r="85" spans="1:14">
      <c r="C85" s="136"/>
      <c r="D85" s="135"/>
      <c r="E85" s="137"/>
      <c r="F85" s="141"/>
      <c r="G85" s="141"/>
      <c r="H85" s="141"/>
      <c r="L85" s="13"/>
    </row>
    <row r="86" spans="1:14">
      <c r="E86" s="12"/>
      <c r="F86" s="141"/>
    </row>
    <row r="87" spans="1:14">
      <c r="E87" s="141"/>
      <c r="F87" s="141"/>
    </row>
  </sheetData>
  <mergeCells count="3">
    <mergeCell ref="A84:B84"/>
    <mergeCell ref="C1:E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22</vt:i4>
      </vt:variant>
    </vt:vector>
  </HeadingPairs>
  <TitlesOfParts>
    <vt:vector size="22" baseType="lpstr">
      <vt:lpstr>Endeksler</vt:lpstr>
      <vt:lpstr>Endeksler2</vt:lpstr>
      <vt:lpstr>4a-4b-4c</vt:lpstr>
      <vt:lpstr>4a_Sektör</vt:lpstr>
      <vt:lpstr>4a_İmalat_Sektör</vt:lpstr>
      <vt:lpstr>4a_İl</vt:lpstr>
      <vt:lpstr>4b_Esnaf_İl</vt:lpstr>
      <vt:lpstr>4b_Tarım_İl</vt:lpstr>
      <vt:lpstr>4c_Kamu_İl </vt:lpstr>
      <vt:lpstr>4a_İşyeri_Sektör</vt:lpstr>
      <vt:lpstr>4a_İşyeri_İl</vt:lpstr>
      <vt:lpstr>4a_Kadın_Sektör</vt:lpstr>
      <vt:lpstr>4a_Kadın_İmalat_Sektör</vt:lpstr>
      <vt:lpstr>4a_Kadın_İl</vt:lpstr>
      <vt:lpstr>İşsizlikSigortası_Başvuru</vt:lpstr>
      <vt:lpstr>İşsizlikSigortası_Ödeme</vt:lpstr>
      <vt:lpstr>Ortalama_Günlük_Kazanç_Sektör</vt:lpstr>
      <vt:lpstr>Ortalama_Günlük_Kazanç_İl</vt:lpstr>
      <vt:lpstr>KOBİ_İşyeri_İl</vt:lpstr>
      <vt:lpstr>KOBİ_İşyeri_Sektör</vt:lpstr>
      <vt:lpstr>KOBİ_Sigortalı_İl</vt:lpstr>
      <vt:lpstr>KOBİ_Sigortalı_Sektör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tepav</dc:creator>
  <cp:lastModifiedBy>Asus47</cp:lastModifiedBy>
  <dcterms:created xsi:type="dcterms:W3CDTF">2011-08-11T09:01:00Z</dcterms:created>
  <dcterms:modified xsi:type="dcterms:W3CDTF">2019-08-29T15:43:12Z</dcterms:modified>
</cp:coreProperties>
</file>