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sus47\Desktop\Bültenler\TEPAV İstihdam İzleme Bülteni\2019\Temmuz\"/>
    </mc:Choice>
  </mc:AlternateContent>
  <bookViews>
    <workbookView xWindow="0" yWindow="0" windowWidth="4620" windowHeight="7260" tabRatio="869"/>
  </bookViews>
  <sheets>
    <sheet name="Endeksler" sheetId="27" r:id="rId1"/>
    <sheet name="Endeksler2" sheetId="36" r:id="rId2"/>
    <sheet name="4a-4b-4c" sheetId="35" r:id="rId3"/>
    <sheet name="4a_Sektör" sheetId="2" r:id="rId4"/>
    <sheet name="4a_İmalat_Sektör" sheetId="21" r:id="rId5"/>
    <sheet name="4a_İl" sheetId="3" r:id="rId6"/>
    <sheet name="4b_Esnaf_İl" sheetId="24" r:id="rId7"/>
    <sheet name="4b_Tarım_İl" sheetId="25" r:id="rId8"/>
    <sheet name="4c_Kamu_İl " sheetId="26" r:id="rId9"/>
    <sheet name="4a_İşyeri_Sektör" sheetId="17" r:id="rId10"/>
    <sheet name="4a_İşyeri_İl" sheetId="18" r:id="rId11"/>
    <sheet name="4a_Kadın_Sektör" sheetId="5" r:id="rId12"/>
    <sheet name="4a_Kadın_İmalat_Sektör" sheetId="23" r:id="rId13"/>
    <sheet name="4a_Kadın_İl" sheetId="30" r:id="rId14"/>
    <sheet name="İşsizlikSigortası_Başvuru" sheetId="8" r:id="rId15"/>
    <sheet name="İşsizlikSigortası_Ödeme" sheetId="9" r:id="rId16"/>
    <sheet name="Ortalama_Günlük_Kazanç_Sektör" sheetId="28" r:id="rId17"/>
    <sheet name="Ortalama_Günlük_Kazanç_İl" sheetId="29" r:id="rId18"/>
    <sheet name="KOBİ_İşyeri_İl" sheetId="31" r:id="rId19"/>
    <sheet name="KOBİ_İşyeri_Sektör" sheetId="32" r:id="rId20"/>
    <sheet name="KOBİ_Sigortalı_İl" sheetId="33" r:id="rId21"/>
    <sheet name="KOBİ_Sigortalı_Sektör" sheetId="34" r:id="rId22"/>
  </sheets>
  <definedNames>
    <definedName name="_xlnm._FilterDatabase" localSheetId="5" hidden="1">'4a_İl'!$A$2:$K$85</definedName>
    <definedName name="_xlnm._FilterDatabase" localSheetId="4" hidden="1">'4a_İmalat_Sektör'!$A$2:$K$27</definedName>
    <definedName name="_xlnm._FilterDatabase" localSheetId="10" hidden="1">'4a_İşyeri_İl'!$A$2:$K$91</definedName>
    <definedName name="_xlnm._FilterDatabase" localSheetId="9" hidden="1">'4a_İşyeri_Sektör'!$A$2:$K$97</definedName>
    <definedName name="_xlnm._FilterDatabase" localSheetId="12" hidden="1">'4a_Kadın_İmalat_Sektör'!$A$2:$K$18</definedName>
    <definedName name="_xlnm._FilterDatabase" localSheetId="11" hidden="1">'4a_Kadın_Sektör'!$A$2:$K$92</definedName>
    <definedName name="_xlnm._FilterDatabase" localSheetId="3" hidden="1">'4a_Sektör'!$A$2:$K$92</definedName>
    <definedName name="_xlnm._FilterDatabase" localSheetId="6" hidden="1">'4b_Esnaf_İl'!$A$2:$K$85</definedName>
    <definedName name="_xlnm._FilterDatabase" localSheetId="7" hidden="1">'4b_Tarım_İl'!$A$2:$K$85</definedName>
    <definedName name="_xlnm._FilterDatabase" localSheetId="8" hidden="1">'4c_Kamu_İl '!$A$2:$K$84</definedName>
    <definedName name="_xlnm._FilterDatabase" localSheetId="0" hidden="1">Endeksler!$A$1:$I$1</definedName>
    <definedName name="_xlnm._FilterDatabase" localSheetId="14" hidden="1">İşsizlikSigortası_Başvuru!$A$2:$H$84</definedName>
    <definedName name="_xlnm._FilterDatabase" localSheetId="15" hidden="1">İşsizlikSigortası_Ödeme!$A$2:$I$84</definedName>
  </definedNames>
  <calcPr calcId="162913"/>
  <fileRecoveryPr autoRecover="0"/>
</workbook>
</file>

<file path=xl/calcChain.xml><?xml version="1.0" encoding="utf-8"?>
<calcChain xmlns="http://schemas.openxmlformats.org/spreadsheetml/2006/main">
  <c r="I131" i="27" l="1"/>
  <c r="G131" i="27"/>
  <c r="E131" i="27"/>
  <c r="C131" i="27"/>
  <c r="H80" i="36"/>
  <c r="G80" i="36"/>
  <c r="E80" i="36"/>
  <c r="C80" i="36"/>
  <c r="H79" i="36" l="1"/>
  <c r="G79" i="36"/>
  <c r="E79" i="36"/>
  <c r="C79" i="36"/>
  <c r="I130" i="27"/>
  <c r="G130" i="27"/>
  <c r="E130" i="27"/>
  <c r="C130" i="27"/>
  <c r="L84" i="9" l="1"/>
  <c r="K84" i="9"/>
  <c r="J84" i="9"/>
  <c r="I84" i="9"/>
  <c r="H84" i="9"/>
  <c r="L83" i="9"/>
  <c r="K83" i="9"/>
  <c r="J83" i="9"/>
  <c r="I83" i="9"/>
  <c r="H83" i="9"/>
  <c r="L82" i="9"/>
  <c r="K82" i="9"/>
  <c r="J82" i="9"/>
  <c r="I82" i="9"/>
  <c r="H82" i="9"/>
  <c r="L81" i="9"/>
  <c r="K81" i="9"/>
  <c r="J81" i="9"/>
  <c r="I81" i="9"/>
  <c r="H81" i="9"/>
  <c r="L80" i="9"/>
  <c r="K80" i="9"/>
  <c r="J80" i="9"/>
  <c r="I80" i="9"/>
  <c r="H80" i="9"/>
  <c r="L79" i="9"/>
  <c r="K79" i="9"/>
  <c r="J79" i="9"/>
  <c r="I79" i="9"/>
  <c r="H79" i="9"/>
  <c r="L78" i="9"/>
  <c r="K78" i="9"/>
  <c r="J78" i="9"/>
  <c r="I78" i="9"/>
  <c r="H78" i="9"/>
  <c r="L77" i="9"/>
  <c r="K77" i="9"/>
  <c r="J77" i="9"/>
  <c r="I77" i="9"/>
  <c r="H77" i="9"/>
  <c r="L76" i="9"/>
  <c r="K76" i="9"/>
  <c r="J76" i="9"/>
  <c r="I76" i="9"/>
  <c r="H76" i="9"/>
  <c r="L75" i="9"/>
  <c r="K75" i="9"/>
  <c r="J75" i="9"/>
  <c r="I75" i="9"/>
  <c r="H75" i="9"/>
  <c r="L74" i="9"/>
  <c r="K74" i="9"/>
  <c r="J74" i="9"/>
  <c r="I74" i="9"/>
  <c r="H74" i="9"/>
  <c r="L73" i="9"/>
  <c r="K73" i="9"/>
  <c r="J73" i="9"/>
  <c r="I73" i="9"/>
  <c r="H73" i="9"/>
  <c r="L72" i="9"/>
  <c r="K72" i="9"/>
  <c r="J72" i="9"/>
  <c r="I72" i="9"/>
  <c r="H72" i="9"/>
  <c r="L71" i="9"/>
  <c r="K71" i="9"/>
  <c r="J71" i="9"/>
  <c r="I71" i="9"/>
  <c r="H71" i="9"/>
  <c r="L70" i="9"/>
  <c r="K70" i="9"/>
  <c r="J70" i="9"/>
  <c r="I70" i="9"/>
  <c r="H70" i="9"/>
  <c r="L69" i="9"/>
  <c r="K69" i="9"/>
  <c r="J69" i="9"/>
  <c r="I69" i="9"/>
  <c r="H69" i="9"/>
  <c r="L68" i="9"/>
  <c r="K68" i="9"/>
  <c r="J68" i="9"/>
  <c r="I68" i="9"/>
  <c r="H68" i="9"/>
  <c r="L67" i="9"/>
  <c r="K67" i="9"/>
  <c r="J67" i="9"/>
  <c r="I67" i="9"/>
  <c r="H67" i="9"/>
  <c r="L66" i="9"/>
  <c r="K66" i="9"/>
  <c r="J66" i="9"/>
  <c r="I66" i="9"/>
  <c r="H66" i="9"/>
  <c r="L65" i="9"/>
  <c r="K65" i="9"/>
  <c r="J65" i="9"/>
  <c r="I65" i="9"/>
  <c r="H65" i="9"/>
  <c r="L64" i="9"/>
  <c r="K64" i="9"/>
  <c r="J64" i="9"/>
  <c r="I64" i="9"/>
  <c r="H64" i="9"/>
  <c r="L63" i="9"/>
  <c r="K63" i="9"/>
  <c r="J63" i="9"/>
  <c r="I63" i="9"/>
  <c r="H63" i="9"/>
  <c r="L62" i="9"/>
  <c r="K62" i="9"/>
  <c r="J62" i="9"/>
  <c r="I62" i="9"/>
  <c r="H62" i="9"/>
  <c r="L61" i="9"/>
  <c r="K61" i="9"/>
  <c r="J61" i="9"/>
  <c r="I61" i="9"/>
  <c r="H61" i="9"/>
  <c r="L60" i="9"/>
  <c r="K60" i="9"/>
  <c r="J60" i="9"/>
  <c r="I60" i="9"/>
  <c r="H60" i="9"/>
  <c r="L59" i="9"/>
  <c r="K59" i="9"/>
  <c r="J59" i="9"/>
  <c r="I59" i="9"/>
  <c r="H59" i="9"/>
  <c r="L58" i="9"/>
  <c r="K58" i="9"/>
  <c r="J58" i="9"/>
  <c r="I58" i="9"/>
  <c r="H58" i="9"/>
  <c r="L57" i="9"/>
  <c r="K57" i="9"/>
  <c r="J57" i="9"/>
  <c r="I57" i="9"/>
  <c r="H57" i="9"/>
  <c r="L56" i="9"/>
  <c r="K56" i="9"/>
  <c r="J56" i="9"/>
  <c r="I56" i="9"/>
  <c r="H56" i="9"/>
  <c r="L55" i="9"/>
  <c r="K55" i="9"/>
  <c r="J55" i="9"/>
  <c r="I55" i="9"/>
  <c r="H55" i="9"/>
  <c r="L54" i="9"/>
  <c r="K54" i="9"/>
  <c r="J54" i="9"/>
  <c r="I54" i="9"/>
  <c r="H54" i="9"/>
  <c r="L53" i="9"/>
  <c r="K53" i="9"/>
  <c r="J53" i="9"/>
  <c r="I53" i="9"/>
  <c r="H53" i="9"/>
  <c r="L52" i="9"/>
  <c r="K52" i="9"/>
  <c r="J52" i="9"/>
  <c r="I52" i="9"/>
  <c r="H52" i="9"/>
  <c r="L51" i="9"/>
  <c r="K51" i="9"/>
  <c r="J51" i="9"/>
  <c r="I51" i="9"/>
  <c r="H51" i="9"/>
  <c r="L50" i="9"/>
  <c r="K50" i="9"/>
  <c r="J50" i="9"/>
  <c r="I50" i="9"/>
  <c r="H50" i="9"/>
  <c r="L49" i="9"/>
  <c r="K49" i="9"/>
  <c r="J49" i="9"/>
  <c r="I49" i="9"/>
  <c r="H49" i="9"/>
  <c r="L48" i="9"/>
  <c r="K48" i="9"/>
  <c r="J48" i="9"/>
  <c r="I48" i="9"/>
  <c r="H48" i="9"/>
  <c r="L47" i="9"/>
  <c r="K47" i="9"/>
  <c r="J47" i="9"/>
  <c r="I47" i="9"/>
  <c r="H47" i="9"/>
  <c r="L46" i="9"/>
  <c r="K46" i="9"/>
  <c r="J46" i="9"/>
  <c r="I46" i="9"/>
  <c r="H46" i="9"/>
  <c r="L45" i="9"/>
  <c r="K45" i="9"/>
  <c r="J45" i="9"/>
  <c r="I45" i="9"/>
  <c r="H45" i="9"/>
  <c r="L44" i="9"/>
  <c r="K44" i="9"/>
  <c r="J44" i="9"/>
  <c r="I44" i="9"/>
  <c r="H44" i="9"/>
  <c r="L43" i="9"/>
  <c r="K43" i="9"/>
  <c r="J43" i="9"/>
  <c r="I43" i="9"/>
  <c r="H43" i="9"/>
  <c r="L42" i="9"/>
  <c r="K42" i="9"/>
  <c r="J42" i="9"/>
  <c r="I42" i="9"/>
  <c r="H42" i="9"/>
  <c r="L41" i="9"/>
  <c r="K41" i="9"/>
  <c r="J41" i="9"/>
  <c r="I41" i="9"/>
  <c r="H41" i="9"/>
  <c r="L40" i="9"/>
  <c r="K40" i="9"/>
  <c r="J40" i="9"/>
  <c r="I40" i="9"/>
  <c r="H40" i="9"/>
  <c r="L39" i="9"/>
  <c r="K39" i="9"/>
  <c r="J39" i="9"/>
  <c r="I39" i="9"/>
  <c r="H39" i="9"/>
  <c r="L38" i="9"/>
  <c r="K38" i="9"/>
  <c r="J38" i="9"/>
  <c r="I38" i="9"/>
  <c r="H38" i="9"/>
  <c r="L37" i="9"/>
  <c r="K37" i="9"/>
  <c r="J37" i="9"/>
  <c r="I37" i="9"/>
  <c r="H37" i="9"/>
  <c r="L36" i="9"/>
  <c r="K36" i="9"/>
  <c r="J36" i="9"/>
  <c r="I36" i="9"/>
  <c r="H36" i="9"/>
  <c r="L35" i="9"/>
  <c r="K35" i="9"/>
  <c r="J35" i="9"/>
  <c r="I35" i="9"/>
  <c r="H35" i="9"/>
  <c r="L34" i="9"/>
  <c r="K34" i="9"/>
  <c r="J34" i="9"/>
  <c r="I34" i="9"/>
  <c r="H34" i="9"/>
  <c r="L33" i="9"/>
  <c r="K33" i="9"/>
  <c r="J33" i="9"/>
  <c r="I33" i="9"/>
  <c r="H33" i="9"/>
  <c r="L32" i="9"/>
  <c r="K32" i="9"/>
  <c r="J32" i="9"/>
  <c r="I32" i="9"/>
  <c r="H32" i="9"/>
  <c r="L31" i="9"/>
  <c r="K31" i="9"/>
  <c r="J31" i="9"/>
  <c r="I31" i="9"/>
  <c r="H31" i="9"/>
  <c r="L30" i="9"/>
  <c r="K30" i="9"/>
  <c r="J30" i="9"/>
  <c r="I30" i="9"/>
  <c r="H30" i="9"/>
  <c r="L29" i="9"/>
  <c r="K29" i="9"/>
  <c r="J29" i="9"/>
  <c r="I29" i="9"/>
  <c r="H29" i="9"/>
  <c r="L28" i="9"/>
  <c r="K28" i="9"/>
  <c r="J28" i="9"/>
  <c r="I28" i="9"/>
  <c r="H28" i="9"/>
  <c r="L27" i="9"/>
  <c r="K27" i="9"/>
  <c r="J27" i="9"/>
  <c r="I27" i="9"/>
  <c r="H27" i="9"/>
  <c r="L26" i="9"/>
  <c r="K26" i="9"/>
  <c r="J26" i="9"/>
  <c r="I26" i="9"/>
  <c r="H26" i="9"/>
  <c r="L25" i="9"/>
  <c r="K25" i="9"/>
  <c r="J25" i="9"/>
  <c r="I25" i="9"/>
  <c r="H25" i="9"/>
  <c r="L24" i="9"/>
  <c r="K24" i="9"/>
  <c r="J24" i="9"/>
  <c r="I24" i="9"/>
  <c r="H24" i="9"/>
  <c r="L23" i="9"/>
  <c r="K23" i="9"/>
  <c r="J23" i="9"/>
  <c r="I23" i="9"/>
  <c r="H23" i="9"/>
  <c r="L22" i="9"/>
  <c r="K22" i="9"/>
  <c r="J22" i="9"/>
  <c r="I22" i="9"/>
  <c r="H22" i="9"/>
  <c r="L21" i="9"/>
  <c r="K21" i="9"/>
  <c r="J21" i="9"/>
  <c r="I21" i="9"/>
  <c r="H21" i="9"/>
  <c r="L20" i="9"/>
  <c r="K20" i="9"/>
  <c r="J20" i="9"/>
  <c r="I20" i="9"/>
  <c r="H20" i="9"/>
  <c r="L19" i="9"/>
  <c r="K19" i="9"/>
  <c r="J19" i="9"/>
  <c r="I19" i="9"/>
  <c r="H19" i="9"/>
  <c r="L18" i="9"/>
  <c r="K18" i="9"/>
  <c r="J18" i="9"/>
  <c r="I18" i="9"/>
  <c r="H18" i="9"/>
  <c r="L17" i="9"/>
  <c r="K17" i="9"/>
  <c r="J17" i="9"/>
  <c r="I17" i="9"/>
  <c r="H17" i="9"/>
  <c r="L16" i="9"/>
  <c r="K16" i="9"/>
  <c r="J16" i="9"/>
  <c r="I16" i="9"/>
  <c r="H16" i="9"/>
  <c r="L15" i="9"/>
  <c r="K15" i="9"/>
  <c r="J15" i="9"/>
  <c r="I15" i="9"/>
  <c r="H15" i="9"/>
  <c r="L14" i="9"/>
  <c r="K14" i="9"/>
  <c r="J14" i="9"/>
  <c r="I14" i="9"/>
  <c r="H14" i="9"/>
  <c r="L13" i="9"/>
  <c r="K13" i="9"/>
  <c r="J13" i="9"/>
  <c r="I13" i="9"/>
  <c r="H13" i="9"/>
  <c r="L12" i="9"/>
  <c r="K12" i="9"/>
  <c r="J12" i="9"/>
  <c r="I12" i="9"/>
  <c r="H12" i="9"/>
  <c r="L11" i="9"/>
  <c r="K11" i="9"/>
  <c r="J11" i="9"/>
  <c r="I11" i="9"/>
  <c r="H11" i="9"/>
  <c r="L10" i="9"/>
  <c r="K10" i="9"/>
  <c r="J10" i="9"/>
  <c r="I10" i="9"/>
  <c r="H10" i="9"/>
  <c r="L9" i="9"/>
  <c r="K9" i="9"/>
  <c r="J9" i="9"/>
  <c r="I9" i="9"/>
  <c r="H9" i="9"/>
  <c r="L8" i="9"/>
  <c r="K8" i="9"/>
  <c r="J8" i="9"/>
  <c r="I8" i="9"/>
  <c r="H8" i="9"/>
  <c r="L7" i="9"/>
  <c r="K7" i="9"/>
  <c r="J7" i="9"/>
  <c r="I7" i="9"/>
  <c r="H7" i="9"/>
  <c r="L6" i="9"/>
  <c r="K6" i="9"/>
  <c r="J6" i="9"/>
  <c r="I6" i="9"/>
  <c r="H6" i="9"/>
  <c r="L5" i="9"/>
  <c r="K5" i="9"/>
  <c r="J5" i="9"/>
  <c r="I5" i="9"/>
  <c r="H5" i="9"/>
  <c r="L4" i="9"/>
  <c r="K4" i="9"/>
  <c r="J4" i="9"/>
  <c r="I4" i="9"/>
  <c r="H4" i="9"/>
  <c r="L3" i="9"/>
  <c r="K3" i="9"/>
  <c r="J3" i="9"/>
  <c r="I3" i="9"/>
  <c r="H3" i="9"/>
  <c r="L84" i="8"/>
  <c r="K84" i="8"/>
  <c r="J84" i="8"/>
  <c r="I84" i="8"/>
  <c r="H84" i="8"/>
  <c r="L83" i="8"/>
  <c r="K83" i="8"/>
  <c r="J83" i="8"/>
  <c r="I83" i="8"/>
  <c r="H83" i="8"/>
  <c r="L82" i="8"/>
  <c r="K82" i="8"/>
  <c r="J82" i="8"/>
  <c r="I82" i="8"/>
  <c r="H82" i="8"/>
  <c r="L81" i="8"/>
  <c r="K81" i="8"/>
  <c r="J81" i="8"/>
  <c r="I81" i="8"/>
  <c r="H81" i="8"/>
  <c r="L80" i="8"/>
  <c r="K80" i="8"/>
  <c r="J80" i="8"/>
  <c r="I80" i="8"/>
  <c r="H80" i="8"/>
  <c r="L79" i="8"/>
  <c r="K79" i="8"/>
  <c r="J79" i="8"/>
  <c r="I79" i="8"/>
  <c r="H79" i="8"/>
  <c r="L78" i="8"/>
  <c r="K78" i="8"/>
  <c r="J78" i="8"/>
  <c r="I78" i="8"/>
  <c r="H78" i="8"/>
  <c r="L77" i="8"/>
  <c r="K77" i="8"/>
  <c r="J77" i="8"/>
  <c r="I77" i="8"/>
  <c r="H77" i="8"/>
  <c r="L76" i="8"/>
  <c r="K76" i="8"/>
  <c r="J76" i="8"/>
  <c r="I76" i="8"/>
  <c r="H76" i="8"/>
  <c r="L75" i="8"/>
  <c r="K75" i="8"/>
  <c r="J75" i="8"/>
  <c r="I75" i="8"/>
  <c r="H75" i="8"/>
  <c r="L74" i="8"/>
  <c r="K74" i="8"/>
  <c r="J74" i="8"/>
  <c r="I74" i="8"/>
  <c r="H74" i="8"/>
  <c r="L73" i="8"/>
  <c r="K73" i="8"/>
  <c r="J73" i="8"/>
  <c r="I73" i="8"/>
  <c r="H73" i="8"/>
  <c r="L72" i="8"/>
  <c r="K72" i="8"/>
  <c r="J72" i="8"/>
  <c r="I72" i="8"/>
  <c r="H72" i="8"/>
  <c r="L71" i="8"/>
  <c r="K71" i="8"/>
  <c r="J71" i="8"/>
  <c r="I71" i="8"/>
  <c r="H71" i="8"/>
  <c r="L70" i="8"/>
  <c r="K70" i="8"/>
  <c r="J70" i="8"/>
  <c r="I70" i="8"/>
  <c r="H70" i="8"/>
  <c r="L69" i="8"/>
  <c r="K69" i="8"/>
  <c r="J69" i="8"/>
  <c r="I69" i="8"/>
  <c r="H69" i="8"/>
  <c r="L68" i="8"/>
  <c r="K68" i="8"/>
  <c r="J68" i="8"/>
  <c r="I68" i="8"/>
  <c r="H68" i="8"/>
  <c r="L67" i="8"/>
  <c r="K67" i="8"/>
  <c r="J67" i="8"/>
  <c r="I67" i="8"/>
  <c r="H67" i="8"/>
  <c r="L66" i="8"/>
  <c r="K66" i="8"/>
  <c r="J66" i="8"/>
  <c r="I66" i="8"/>
  <c r="H66" i="8"/>
  <c r="L65" i="8"/>
  <c r="K65" i="8"/>
  <c r="J65" i="8"/>
  <c r="I65" i="8"/>
  <c r="H65" i="8"/>
  <c r="L64" i="8"/>
  <c r="K64" i="8"/>
  <c r="J64" i="8"/>
  <c r="I64" i="8"/>
  <c r="H64" i="8"/>
  <c r="L63" i="8"/>
  <c r="K63" i="8"/>
  <c r="J63" i="8"/>
  <c r="I63" i="8"/>
  <c r="H63" i="8"/>
  <c r="L62" i="8"/>
  <c r="K62" i="8"/>
  <c r="J62" i="8"/>
  <c r="I62" i="8"/>
  <c r="H62" i="8"/>
  <c r="L61" i="8"/>
  <c r="K61" i="8"/>
  <c r="J61" i="8"/>
  <c r="I61" i="8"/>
  <c r="H61" i="8"/>
  <c r="L60" i="8"/>
  <c r="K60" i="8"/>
  <c r="J60" i="8"/>
  <c r="I60" i="8"/>
  <c r="H60" i="8"/>
  <c r="L59" i="8"/>
  <c r="K59" i="8"/>
  <c r="J59" i="8"/>
  <c r="I59" i="8"/>
  <c r="H59" i="8"/>
  <c r="L58" i="8"/>
  <c r="K58" i="8"/>
  <c r="J58" i="8"/>
  <c r="I58" i="8"/>
  <c r="H58" i="8"/>
  <c r="L57" i="8"/>
  <c r="K57" i="8"/>
  <c r="J57" i="8"/>
  <c r="I57" i="8"/>
  <c r="H57" i="8"/>
  <c r="L56" i="8"/>
  <c r="K56" i="8"/>
  <c r="J56" i="8"/>
  <c r="I56" i="8"/>
  <c r="H56" i="8"/>
  <c r="L55" i="8"/>
  <c r="K55" i="8"/>
  <c r="J55" i="8"/>
  <c r="I55" i="8"/>
  <c r="H55" i="8"/>
  <c r="L54" i="8"/>
  <c r="K54" i="8"/>
  <c r="J54" i="8"/>
  <c r="I54" i="8"/>
  <c r="H54" i="8"/>
  <c r="L53" i="8"/>
  <c r="K53" i="8"/>
  <c r="J53" i="8"/>
  <c r="I53" i="8"/>
  <c r="H53" i="8"/>
  <c r="L52" i="8"/>
  <c r="K52" i="8"/>
  <c r="J52" i="8"/>
  <c r="I52" i="8"/>
  <c r="H52" i="8"/>
  <c r="L51" i="8"/>
  <c r="K51" i="8"/>
  <c r="J51" i="8"/>
  <c r="I51" i="8"/>
  <c r="H51" i="8"/>
  <c r="L50" i="8"/>
  <c r="K50" i="8"/>
  <c r="J50" i="8"/>
  <c r="I50" i="8"/>
  <c r="H50" i="8"/>
  <c r="L49" i="8"/>
  <c r="K49" i="8"/>
  <c r="J49" i="8"/>
  <c r="I49" i="8"/>
  <c r="H49" i="8"/>
  <c r="L48" i="8"/>
  <c r="K48" i="8"/>
  <c r="J48" i="8"/>
  <c r="I48" i="8"/>
  <c r="H48" i="8"/>
  <c r="L47" i="8"/>
  <c r="K47" i="8"/>
  <c r="J47" i="8"/>
  <c r="I47" i="8"/>
  <c r="H47" i="8"/>
  <c r="L46" i="8"/>
  <c r="K46" i="8"/>
  <c r="J46" i="8"/>
  <c r="I46" i="8"/>
  <c r="H46" i="8"/>
  <c r="L45" i="8"/>
  <c r="K45" i="8"/>
  <c r="J45" i="8"/>
  <c r="I45" i="8"/>
  <c r="H45" i="8"/>
  <c r="L44" i="8"/>
  <c r="K44" i="8"/>
  <c r="J44" i="8"/>
  <c r="I44" i="8"/>
  <c r="H44" i="8"/>
  <c r="L43" i="8"/>
  <c r="K43" i="8"/>
  <c r="J43" i="8"/>
  <c r="I43" i="8"/>
  <c r="H43" i="8"/>
  <c r="L42" i="8"/>
  <c r="K42" i="8"/>
  <c r="J42" i="8"/>
  <c r="I42" i="8"/>
  <c r="H42" i="8"/>
  <c r="L41" i="8"/>
  <c r="K41" i="8"/>
  <c r="J41" i="8"/>
  <c r="I41" i="8"/>
  <c r="H41" i="8"/>
  <c r="L40" i="8"/>
  <c r="K40" i="8"/>
  <c r="J40" i="8"/>
  <c r="I40" i="8"/>
  <c r="H40" i="8"/>
  <c r="L39" i="8"/>
  <c r="K39" i="8"/>
  <c r="J39" i="8"/>
  <c r="I39" i="8"/>
  <c r="H39" i="8"/>
  <c r="L38" i="8"/>
  <c r="K38" i="8"/>
  <c r="J38" i="8"/>
  <c r="I38" i="8"/>
  <c r="H38" i="8"/>
  <c r="L37" i="8"/>
  <c r="K37" i="8"/>
  <c r="J37" i="8"/>
  <c r="I37" i="8"/>
  <c r="H37" i="8"/>
  <c r="L36" i="8"/>
  <c r="K36" i="8"/>
  <c r="J36" i="8"/>
  <c r="I36" i="8"/>
  <c r="H36" i="8"/>
  <c r="L35" i="8"/>
  <c r="K35" i="8"/>
  <c r="J35" i="8"/>
  <c r="I35" i="8"/>
  <c r="H35" i="8"/>
  <c r="L34" i="8"/>
  <c r="K34" i="8"/>
  <c r="J34" i="8"/>
  <c r="I34" i="8"/>
  <c r="H34" i="8"/>
  <c r="L33" i="8"/>
  <c r="K33" i="8"/>
  <c r="J33" i="8"/>
  <c r="I33" i="8"/>
  <c r="H33" i="8"/>
  <c r="L32" i="8"/>
  <c r="K32" i="8"/>
  <c r="J32" i="8"/>
  <c r="I32" i="8"/>
  <c r="H32" i="8"/>
  <c r="L31" i="8"/>
  <c r="K31" i="8"/>
  <c r="J31" i="8"/>
  <c r="I31" i="8"/>
  <c r="H31" i="8"/>
  <c r="L30" i="8"/>
  <c r="K30" i="8"/>
  <c r="J30" i="8"/>
  <c r="I30" i="8"/>
  <c r="H30" i="8"/>
  <c r="L29" i="8"/>
  <c r="K29" i="8"/>
  <c r="J29" i="8"/>
  <c r="I29" i="8"/>
  <c r="H29" i="8"/>
  <c r="L28" i="8"/>
  <c r="K28" i="8"/>
  <c r="J28" i="8"/>
  <c r="I28" i="8"/>
  <c r="H28" i="8"/>
  <c r="L27" i="8"/>
  <c r="K27" i="8"/>
  <c r="J27" i="8"/>
  <c r="I27" i="8"/>
  <c r="H27" i="8"/>
  <c r="L26" i="8"/>
  <c r="K26" i="8"/>
  <c r="J26" i="8"/>
  <c r="I26" i="8"/>
  <c r="H26" i="8"/>
  <c r="L25" i="8"/>
  <c r="K25" i="8"/>
  <c r="J25" i="8"/>
  <c r="I25" i="8"/>
  <c r="H25" i="8"/>
  <c r="L24" i="8"/>
  <c r="K24" i="8"/>
  <c r="J24" i="8"/>
  <c r="I24" i="8"/>
  <c r="H24" i="8"/>
  <c r="L23" i="8"/>
  <c r="K23" i="8"/>
  <c r="J23" i="8"/>
  <c r="I23" i="8"/>
  <c r="H23" i="8"/>
  <c r="L22" i="8"/>
  <c r="K22" i="8"/>
  <c r="J22" i="8"/>
  <c r="I22" i="8"/>
  <c r="H22" i="8"/>
  <c r="L21" i="8"/>
  <c r="K21" i="8"/>
  <c r="J21" i="8"/>
  <c r="I21" i="8"/>
  <c r="H21" i="8"/>
  <c r="L20" i="8"/>
  <c r="K20" i="8"/>
  <c r="J20" i="8"/>
  <c r="I20" i="8"/>
  <c r="H20" i="8"/>
  <c r="L19" i="8"/>
  <c r="K19" i="8"/>
  <c r="J19" i="8"/>
  <c r="I19" i="8"/>
  <c r="H19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L15" i="8"/>
  <c r="K15" i="8"/>
  <c r="J15" i="8"/>
  <c r="I15" i="8"/>
  <c r="H15" i="8"/>
  <c r="L14" i="8"/>
  <c r="K14" i="8"/>
  <c r="J14" i="8"/>
  <c r="I14" i="8"/>
  <c r="H14" i="8"/>
  <c r="L13" i="8"/>
  <c r="K13" i="8"/>
  <c r="J13" i="8"/>
  <c r="I13" i="8"/>
  <c r="H13" i="8"/>
  <c r="L12" i="8"/>
  <c r="K12" i="8"/>
  <c r="J12" i="8"/>
  <c r="I12" i="8"/>
  <c r="H12" i="8"/>
  <c r="L11" i="8"/>
  <c r="K11" i="8"/>
  <c r="J11" i="8"/>
  <c r="I11" i="8"/>
  <c r="H11" i="8"/>
  <c r="L10" i="8"/>
  <c r="K10" i="8"/>
  <c r="J10" i="8"/>
  <c r="I10" i="8"/>
  <c r="H10" i="8"/>
  <c r="L9" i="8"/>
  <c r="K9" i="8"/>
  <c r="J9" i="8"/>
  <c r="I9" i="8"/>
  <c r="H9" i="8"/>
  <c r="L8" i="8"/>
  <c r="K8" i="8"/>
  <c r="J8" i="8"/>
  <c r="I8" i="8"/>
  <c r="H8" i="8"/>
  <c r="L7" i="8"/>
  <c r="K7" i="8"/>
  <c r="J7" i="8"/>
  <c r="I7" i="8"/>
  <c r="H7" i="8"/>
  <c r="L6" i="8"/>
  <c r="K6" i="8"/>
  <c r="J6" i="8"/>
  <c r="I6" i="8"/>
  <c r="H6" i="8"/>
  <c r="L5" i="8"/>
  <c r="K5" i="8"/>
  <c r="J5" i="8"/>
  <c r="I5" i="8"/>
  <c r="H5" i="8"/>
  <c r="L4" i="8"/>
  <c r="K4" i="8"/>
  <c r="J4" i="8"/>
  <c r="I4" i="8"/>
  <c r="H4" i="8"/>
  <c r="L3" i="8"/>
  <c r="K3" i="8"/>
  <c r="J3" i="8"/>
  <c r="I3" i="8"/>
  <c r="H3" i="8"/>
  <c r="H74" i="36" l="1"/>
  <c r="H75" i="36"/>
  <c r="H76" i="36"/>
  <c r="H77" i="36"/>
  <c r="H78" i="36"/>
  <c r="G74" i="36"/>
  <c r="G75" i="36"/>
  <c r="G76" i="36"/>
  <c r="G77" i="36"/>
  <c r="G78" i="36"/>
  <c r="E74" i="36"/>
  <c r="E75" i="36"/>
  <c r="E76" i="36"/>
  <c r="E77" i="36"/>
  <c r="E78" i="36"/>
  <c r="C74" i="36"/>
  <c r="C75" i="36"/>
  <c r="C76" i="36"/>
  <c r="C77" i="36"/>
  <c r="C78" i="36"/>
  <c r="I125" i="27"/>
  <c r="I126" i="27"/>
  <c r="I127" i="27"/>
  <c r="I128" i="27"/>
  <c r="I129" i="27"/>
  <c r="G125" i="27"/>
  <c r="G126" i="27"/>
  <c r="G127" i="27"/>
  <c r="G128" i="27"/>
  <c r="G129" i="27"/>
  <c r="E125" i="27"/>
  <c r="E126" i="27"/>
  <c r="E127" i="27"/>
  <c r="E128" i="27"/>
  <c r="E129" i="27"/>
  <c r="C125" i="27"/>
  <c r="C126" i="27"/>
  <c r="C127" i="27"/>
  <c r="C128" i="27"/>
  <c r="C129" i="27"/>
  <c r="H73" i="36" l="1"/>
  <c r="G73" i="36"/>
  <c r="C73" i="36"/>
  <c r="E73" i="36"/>
  <c r="I124" i="27"/>
  <c r="G124" i="27"/>
  <c r="E124" i="27"/>
  <c r="C124" i="27"/>
  <c r="H72" i="36" l="1"/>
  <c r="G72" i="36"/>
  <c r="E72" i="36"/>
  <c r="C72" i="36"/>
  <c r="I123" i="27"/>
  <c r="G123" i="27"/>
  <c r="E123" i="27"/>
  <c r="C123" i="27"/>
  <c r="L92" i="34" l="1"/>
  <c r="K92" i="34"/>
  <c r="J92" i="34"/>
  <c r="I92" i="34"/>
  <c r="L91" i="34"/>
  <c r="K91" i="34"/>
  <c r="J91" i="34"/>
  <c r="I91" i="34"/>
  <c r="L90" i="34"/>
  <c r="K90" i="34"/>
  <c r="J90" i="34"/>
  <c r="I90" i="34"/>
  <c r="L89" i="34"/>
  <c r="K89" i="34"/>
  <c r="J89" i="34"/>
  <c r="I89" i="34"/>
  <c r="L88" i="34"/>
  <c r="K88" i="34"/>
  <c r="J88" i="34"/>
  <c r="I88" i="34"/>
  <c r="L87" i="34"/>
  <c r="K87" i="34"/>
  <c r="J87" i="34"/>
  <c r="I87" i="34"/>
  <c r="L86" i="34"/>
  <c r="K86" i="34"/>
  <c r="J86" i="34"/>
  <c r="I86" i="34"/>
  <c r="L85" i="34"/>
  <c r="K85" i="34"/>
  <c r="J85" i="34"/>
  <c r="I85" i="34"/>
  <c r="L84" i="34"/>
  <c r="K84" i="34"/>
  <c r="J84" i="34"/>
  <c r="I84" i="34"/>
  <c r="L83" i="34"/>
  <c r="K83" i="34"/>
  <c r="J83" i="34"/>
  <c r="I83" i="34"/>
  <c r="L82" i="34"/>
  <c r="K82" i="34"/>
  <c r="J82" i="34"/>
  <c r="I82" i="34"/>
  <c r="L81" i="34"/>
  <c r="K81" i="34"/>
  <c r="J81" i="34"/>
  <c r="I81" i="34"/>
  <c r="L80" i="34"/>
  <c r="K80" i="34"/>
  <c r="J80" i="34"/>
  <c r="I80" i="34"/>
  <c r="L79" i="34"/>
  <c r="K79" i="34"/>
  <c r="J79" i="34"/>
  <c r="I79" i="34"/>
  <c r="L78" i="34"/>
  <c r="K78" i="34"/>
  <c r="J78" i="34"/>
  <c r="I78" i="34"/>
  <c r="L77" i="34"/>
  <c r="K77" i="34"/>
  <c r="J77" i="34"/>
  <c r="I77" i="34"/>
  <c r="L76" i="34"/>
  <c r="K76" i="34"/>
  <c r="J76" i="34"/>
  <c r="I76" i="34"/>
  <c r="L75" i="34"/>
  <c r="K75" i="34"/>
  <c r="J75" i="34"/>
  <c r="I75" i="34"/>
  <c r="L74" i="34"/>
  <c r="K74" i="34"/>
  <c r="J74" i="34"/>
  <c r="I74" i="34"/>
  <c r="L73" i="34"/>
  <c r="K73" i="34"/>
  <c r="J73" i="34"/>
  <c r="I73" i="34"/>
  <c r="L72" i="34"/>
  <c r="K72" i="34"/>
  <c r="J72" i="34"/>
  <c r="I72" i="34"/>
  <c r="L71" i="34"/>
  <c r="K71" i="34"/>
  <c r="J71" i="34"/>
  <c r="I71" i="34"/>
  <c r="L70" i="34"/>
  <c r="K70" i="34"/>
  <c r="J70" i="34"/>
  <c r="I70" i="34"/>
  <c r="L69" i="34"/>
  <c r="K69" i="34"/>
  <c r="J69" i="34"/>
  <c r="I69" i="34"/>
  <c r="L68" i="34"/>
  <c r="K68" i="34"/>
  <c r="J68" i="34"/>
  <c r="I68" i="34"/>
  <c r="L67" i="34"/>
  <c r="K67" i="34"/>
  <c r="J67" i="34"/>
  <c r="I67" i="34"/>
  <c r="L66" i="34"/>
  <c r="K66" i="34"/>
  <c r="J66" i="34"/>
  <c r="I66" i="34"/>
  <c r="L65" i="34"/>
  <c r="K65" i="34"/>
  <c r="J65" i="34"/>
  <c r="I65" i="34"/>
  <c r="L64" i="34"/>
  <c r="K64" i="34"/>
  <c r="J64" i="34"/>
  <c r="I64" i="34"/>
  <c r="L63" i="34"/>
  <c r="K63" i="34"/>
  <c r="J63" i="34"/>
  <c r="I63" i="34"/>
  <c r="L62" i="34"/>
  <c r="K62" i="34"/>
  <c r="J62" i="34"/>
  <c r="I62" i="34"/>
  <c r="L61" i="34"/>
  <c r="K61" i="34"/>
  <c r="J61" i="34"/>
  <c r="I61" i="34"/>
  <c r="L60" i="34"/>
  <c r="K60" i="34"/>
  <c r="J60" i="34"/>
  <c r="I60" i="34"/>
  <c r="L59" i="34"/>
  <c r="K59" i="34"/>
  <c r="J59" i="34"/>
  <c r="I59" i="34"/>
  <c r="L58" i="34"/>
  <c r="K58" i="34"/>
  <c r="J58" i="34"/>
  <c r="I58" i="34"/>
  <c r="L57" i="34"/>
  <c r="K57" i="34"/>
  <c r="J57" i="34"/>
  <c r="I57" i="34"/>
  <c r="L56" i="34"/>
  <c r="K56" i="34"/>
  <c r="J56" i="34"/>
  <c r="I56" i="34"/>
  <c r="L55" i="34"/>
  <c r="K55" i="34"/>
  <c r="J55" i="34"/>
  <c r="I55" i="34"/>
  <c r="L54" i="34"/>
  <c r="K54" i="34"/>
  <c r="J54" i="34"/>
  <c r="I54" i="34"/>
  <c r="L53" i="34"/>
  <c r="K53" i="34"/>
  <c r="J53" i="34"/>
  <c r="I53" i="34"/>
  <c r="L52" i="34"/>
  <c r="K52" i="34"/>
  <c r="J52" i="34"/>
  <c r="I52" i="34"/>
  <c r="L51" i="34"/>
  <c r="K51" i="34"/>
  <c r="J51" i="34"/>
  <c r="I51" i="34"/>
  <c r="L50" i="34"/>
  <c r="K50" i="34"/>
  <c r="J50" i="34"/>
  <c r="I50" i="34"/>
  <c r="L49" i="34"/>
  <c r="K49" i="34"/>
  <c r="J49" i="34"/>
  <c r="I49" i="34"/>
  <c r="L48" i="34"/>
  <c r="K48" i="34"/>
  <c r="J48" i="34"/>
  <c r="I48" i="34"/>
  <c r="L47" i="34"/>
  <c r="K47" i="34"/>
  <c r="J47" i="34"/>
  <c r="I47" i="34"/>
  <c r="L46" i="34"/>
  <c r="K46" i="34"/>
  <c r="J46" i="34"/>
  <c r="I46" i="34"/>
  <c r="L45" i="34"/>
  <c r="K45" i="34"/>
  <c r="J45" i="34"/>
  <c r="I45" i="34"/>
  <c r="L44" i="34"/>
  <c r="K44" i="34"/>
  <c r="J44" i="34"/>
  <c r="I44" i="34"/>
  <c r="L43" i="34"/>
  <c r="K43" i="34"/>
  <c r="J43" i="34"/>
  <c r="I43" i="34"/>
  <c r="L42" i="34"/>
  <c r="K42" i="34"/>
  <c r="J42" i="34"/>
  <c r="I42" i="34"/>
  <c r="L41" i="34"/>
  <c r="K41" i="34"/>
  <c r="J41" i="34"/>
  <c r="I41" i="34"/>
  <c r="L40" i="34"/>
  <c r="K40" i="34"/>
  <c r="J40" i="34"/>
  <c r="I40" i="34"/>
  <c r="L39" i="34"/>
  <c r="K39" i="34"/>
  <c r="J39" i="34"/>
  <c r="I39" i="34"/>
  <c r="L38" i="34"/>
  <c r="K38" i="34"/>
  <c r="J38" i="34"/>
  <c r="I38" i="34"/>
  <c r="L37" i="34"/>
  <c r="K37" i="34"/>
  <c r="J37" i="34"/>
  <c r="I37" i="34"/>
  <c r="L36" i="34"/>
  <c r="K36" i="34"/>
  <c r="J36" i="34"/>
  <c r="I36" i="34"/>
  <c r="L35" i="34"/>
  <c r="K35" i="34"/>
  <c r="J35" i="34"/>
  <c r="I35" i="34"/>
  <c r="L34" i="34"/>
  <c r="K34" i="34"/>
  <c r="J34" i="34"/>
  <c r="I34" i="34"/>
  <c r="L33" i="34"/>
  <c r="K33" i="34"/>
  <c r="J33" i="34"/>
  <c r="I33" i="34"/>
  <c r="L32" i="34"/>
  <c r="K32" i="34"/>
  <c r="J32" i="34"/>
  <c r="I32" i="34"/>
  <c r="L31" i="34"/>
  <c r="K31" i="34"/>
  <c r="J31" i="34"/>
  <c r="I31" i="34"/>
  <c r="L30" i="34"/>
  <c r="K30" i="34"/>
  <c r="J30" i="34"/>
  <c r="I30" i="34"/>
  <c r="L29" i="34"/>
  <c r="K29" i="34"/>
  <c r="J29" i="34"/>
  <c r="I29" i="34"/>
  <c r="L28" i="34"/>
  <c r="K28" i="34"/>
  <c r="J28" i="34"/>
  <c r="I28" i="34"/>
  <c r="L27" i="34"/>
  <c r="K27" i="34"/>
  <c r="J27" i="34"/>
  <c r="I27" i="34"/>
  <c r="L26" i="34"/>
  <c r="K26" i="34"/>
  <c r="J26" i="34"/>
  <c r="I26" i="34"/>
  <c r="L25" i="34"/>
  <c r="K25" i="34"/>
  <c r="J25" i="34"/>
  <c r="I25" i="34"/>
  <c r="L24" i="34"/>
  <c r="K24" i="34"/>
  <c r="J24" i="34"/>
  <c r="I24" i="34"/>
  <c r="L23" i="34"/>
  <c r="K23" i="34"/>
  <c r="J23" i="34"/>
  <c r="I23" i="34"/>
  <c r="L22" i="34"/>
  <c r="K22" i="34"/>
  <c r="J22" i="34"/>
  <c r="I22" i="34"/>
  <c r="L21" i="34"/>
  <c r="K21" i="34"/>
  <c r="J21" i="34"/>
  <c r="I21" i="34"/>
  <c r="L20" i="34"/>
  <c r="K20" i="34"/>
  <c r="J20" i="34"/>
  <c r="I20" i="34"/>
  <c r="L19" i="34"/>
  <c r="K19" i="34"/>
  <c r="J19" i="34"/>
  <c r="I19" i="34"/>
  <c r="L18" i="34"/>
  <c r="K18" i="34"/>
  <c r="J18" i="34"/>
  <c r="I18" i="34"/>
  <c r="L17" i="34"/>
  <c r="K17" i="34"/>
  <c r="J17" i="34"/>
  <c r="I17" i="34"/>
  <c r="L16" i="34"/>
  <c r="K16" i="34"/>
  <c r="J16" i="34"/>
  <c r="I16" i="34"/>
  <c r="L15" i="34"/>
  <c r="K15" i="34"/>
  <c r="J15" i="34"/>
  <c r="I15" i="34"/>
  <c r="L14" i="34"/>
  <c r="K14" i="34"/>
  <c r="J14" i="34"/>
  <c r="I14" i="34"/>
  <c r="L13" i="34"/>
  <c r="K13" i="34"/>
  <c r="J13" i="34"/>
  <c r="I13" i="34"/>
  <c r="L12" i="34"/>
  <c r="K12" i="34"/>
  <c r="J12" i="34"/>
  <c r="I12" i="34"/>
  <c r="L11" i="34"/>
  <c r="K11" i="34"/>
  <c r="J11" i="34"/>
  <c r="I11" i="34"/>
  <c r="L10" i="34"/>
  <c r="K10" i="34"/>
  <c r="J10" i="34"/>
  <c r="I10" i="34"/>
  <c r="L9" i="34"/>
  <c r="K9" i="34"/>
  <c r="J9" i="34"/>
  <c r="I9" i="34"/>
  <c r="L8" i="34"/>
  <c r="K8" i="34"/>
  <c r="J8" i="34"/>
  <c r="I8" i="34"/>
  <c r="L7" i="34"/>
  <c r="K7" i="34"/>
  <c r="J7" i="34"/>
  <c r="I7" i="34"/>
  <c r="L6" i="34"/>
  <c r="K6" i="34"/>
  <c r="J6" i="34"/>
  <c r="I6" i="34"/>
  <c r="L5" i="34"/>
  <c r="K5" i="34"/>
  <c r="J5" i="34"/>
  <c r="I5" i="34"/>
  <c r="L4" i="34"/>
  <c r="K4" i="34"/>
  <c r="J4" i="34"/>
  <c r="I4" i="34"/>
  <c r="L3" i="34"/>
  <c r="K3" i="34"/>
  <c r="J3" i="34"/>
  <c r="I3" i="34"/>
  <c r="L84" i="33"/>
  <c r="K84" i="33"/>
  <c r="J84" i="33"/>
  <c r="I84" i="33"/>
  <c r="L83" i="33"/>
  <c r="K83" i="33"/>
  <c r="J83" i="33"/>
  <c r="I83" i="33"/>
  <c r="L82" i="33"/>
  <c r="K82" i="33"/>
  <c r="J82" i="33"/>
  <c r="I82" i="33"/>
  <c r="L81" i="33"/>
  <c r="K81" i="33"/>
  <c r="J81" i="33"/>
  <c r="I81" i="33"/>
  <c r="L80" i="33"/>
  <c r="K80" i="33"/>
  <c r="J80" i="33"/>
  <c r="I80" i="33"/>
  <c r="L79" i="33"/>
  <c r="K79" i="33"/>
  <c r="J79" i="33"/>
  <c r="I79" i="33"/>
  <c r="L78" i="33"/>
  <c r="K78" i="33"/>
  <c r="J78" i="33"/>
  <c r="I78" i="33"/>
  <c r="L77" i="33"/>
  <c r="K77" i="33"/>
  <c r="J77" i="33"/>
  <c r="I77" i="33"/>
  <c r="L76" i="33"/>
  <c r="K76" i="33"/>
  <c r="J76" i="33"/>
  <c r="I76" i="33"/>
  <c r="L75" i="33"/>
  <c r="K75" i="33"/>
  <c r="J75" i="33"/>
  <c r="I75" i="33"/>
  <c r="L74" i="33"/>
  <c r="K74" i="33"/>
  <c r="J74" i="33"/>
  <c r="I74" i="33"/>
  <c r="L73" i="33"/>
  <c r="K73" i="33"/>
  <c r="J73" i="33"/>
  <c r="I73" i="33"/>
  <c r="L72" i="33"/>
  <c r="K72" i="33"/>
  <c r="J72" i="33"/>
  <c r="I72" i="33"/>
  <c r="L71" i="33"/>
  <c r="K71" i="33"/>
  <c r="J71" i="33"/>
  <c r="I71" i="33"/>
  <c r="L70" i="33"/>
  <c r="K70" i="33"/>
  <c r="J70" i="33"/>
  <c r="I70" i="33"/>
  <c r="L69" i="33"/>
  <c r="K69" i="33"/>
  <c r="J69" i="33"/>
  <c r="I69" i="33"/>
  <c r="L68" i="33"/>
  <c r="K68" i="33"/>
  <c r="J68" i="33"/>
  <c r="I68" i="33"/>
  <c r="L67" i="33"/>
  <c r="K67" i="33"/>
  <c r="J67" i="33"/>
  <c r="I67" i="33"/>
  <c r="L66" i="33"/>
  <c r="K66" i="33"/>
  <c r="J66" i="33"/>
  <c r="I66" i="33"/>
  <c r="L65" i="33"/>
  <c r="K65" i="33"/>
  <c r="J65" i="33"/>
  <c r="I65" i="33"/>
  <c r="L64" i="33"/>
  <c r="K64" i="33"/>
  <c r="J64" i="33"/>
  <c r="I64" i="33"/>
  <c r="L63" i="33"/>
  <c r="K63" i="33"/>
  <c r="J63" i="33"/>
  <c r="I63" i="33"/>
  <c r="L62" i="33"/>
  <c r="K62" i="33"/>
  <c r="J62" i="33"/>
  <c r="I62" i="33"/>
  <c r="L61" i="33"/>
  <c r="K61" i="33"/>
  <c r="J61" i="33"/>
  <c r="I61" i="33"/>
  <c r="L60" i="33"/>
  <c r="K60" i="33"/>
  <c r="J60" i="33"/>
  <c r="I60" i="33"/>
  <c r="L59" i="33"/>
  <c r="K59" i="33"/>
  <c r="J59" i="33"/>
  <c r="I59" i="33"/>
  <c r="L58" i="33"/>
  <c r="K58" i="33"/>
  <c r="J58" i="33"/>
  <c r="I58" i="33"/>
  <c r="L57" i="33"/>
  <c r="K57" i="33"/>
  <c r="J57" i="33"/>
  <c r="I57" i="33"/>
  <c r="L56" i="33"/>
  <c r="K56" i="33"/>
  <c r="J56" i="33"/>
  <c r="I56" i="33"/>
  <c r="L55" i="33"/>
  <c r="K55" i="33"/>
  <c r="J55" i="33"/>
  <c r="I55" i="33"/>
  <c r="L54" i="33"/>
  <c r="K54" i="33"/>
  <c r="J54" i="33"/>
  <c r="I54" i="33"/>
  <c r="L53" i="33"/>
  <c r="K53" i="33"/>
  <c r="J53" i="33"/>
  <c r="I53" i="33"/>
  <c r="L52" i="33"/>
  <c r="K52" i="33"/>
  <c r="J52" i="33"/>
  <c r="I52" i="33"/>
  <c r="L51" i="33"/>
  <c r="K51" i="33"/>
  <c r="J51" i="33"/>
  <c r="I51" i="33"/>
  <c r="L50" i="33"/>
  <c r="K50" i="33"/>
  <c r="J50" i="33"/>
  <c r="I50" i="33"/>
  <c r="L49" i="33"/>
  <c r="K49" i="33"/>
  <c r="J49" i="33"/>
  <c r="I49" i="33"/>
  <c r="L48" i="33"/>
  <c r="K48" i="33"/>
  <c r="J48" i="33"/>
  <c r="I48" i="33"/>
  <c r="L47" i="33"/>
  <c r="K47" i="33"/>
  <c r="J47" i="33"/>
  <c r="I47" i="33"/>
  <c r="L46" i="33"/>
  <c r="K46" i="33"/>
  <c r="J46" i="33"/>
  <c r="I46" i="33"/>
  <c r="L45" i="33"/>
  <c r="K45" i="33"/>
  <c r="J45" i="33"/>
  <c r="I45" i="33"/>
  <c r="L44" i="33"/>
  <c r="K44" i="33"/>
  <c r="J44" i="33"/>
  <c r="I44" i="33"/>
  <c r="L43" i="33"/>
  <c r="K43" i="33"/>
  <c r="J43" i="33"/>
  <c r="I43" i="33"/>
  <c r="L42" i="33"/>
  <c r="K42" i="33"/>
  <c r="J42" i="33"/>
  <c r="I42" i="33"/>
  <c r="L41" i="33"/>
  <c r="K41" i="33"/>
  <c r="J41" i="33"/>
  <c r="I41" i="33"/>
  <c r="L40" i="33"/>
  <c r="K40" i="33"/>
  <c r="J40" i="33"/>
  <c r="I40" i="33"/>
  <c r="L39" i="33"/>
  <c r="K39" i="33"/>
  <c r="J39" i="33"/>
  <c r="I39" i="33"/>
  <c r="L38" i="33"/>
  <c r="K38" i="33"/>
  <c r="J38" i="33"/>
  <c r="I38" i="33"/>
  <c r="L37" i="33"/>
  <c r="K37" i="33"/>
  <c r="J37" i="33"/>
  <c r="I37" i="33"/>
  <c r="L36" i="33"/>
  <c r="K36" i="33"/>
  <c r="J36" i="33"/>
  <c r="I36" i="33"/>
  <c r="L35" i="33"/>
  <c r="K35" i="33"/>
  <c r="J35" i="33"/>
  <c r="I35" i="33"/>
  <c r="L34" i="33"/>
  <c r="K34" i="33"/>
  <c r="J34" i="33"/>
  <c r="I34" i="33"/>
  <c r="L33" i="33"/>
  <c r="K33" i="33"/>
  <c r="J33" i="33"/>
  <c r="I33" i="33"/>
  <c r="L32" i="33"/>
  <c r="K32" i="33"/>
  <c r="J32" i="33"/>
  <c r="I32" i="33"/>
  <c r="L31" i="33"/>
  <c r="K31" i="33"/>
  <c r="J31" i="33"/>
  <c r="I31" i="33"/>
  <c r="L30" i="33"/>
  <c r="K30" i="33"/>
  <c r="J30" i="33"/>
  <c r="I30" i="33"/>
  <c r="L29" i="33"/>
  <c r="K29" i="33"/>
  <c r="J29" i="33"/>
  <c r="I29" i="33"/>
  <c r="L28" i="33"/>
  <c r="K28" i="33"/>
  <c r="J28" i="33"/>
  <c r="I28" i="33"/>
  <c r="L27" i="33"/>
  <c r="K27" i="33"/>
  <c r="J27" i="33"/>
  <c r="I27" i="33"/>
  <c r="L26" i="33"/>
  <c r="K26" i="33"/>
  <c r="J26" i="33"/>
  <c r="I26" i="33"/>
  <c r="L25" i="33"/>
  <c r="K25" i="33"/>
  <c r="J25" i="33"/>
  <c r="I25" i="33"/>
  <c r="L24" i="33"/>
  <c r="K24" i="33"/>
  <c r="J24" i="33"/>
  <c r="I24" i="33"/>
  <c r="L23" i="33"/>
  <c r="K23" i="33"/>
  <c r="J23" i="33"/>
  <c r="I23" i="33"/>
  <c r="L22" i="33"/>
  <c r="K22" i="33"/>
  <c r="J22" i="33"/>
  <c r="I22" i="33"/>
  <c r="L21" i="33"/>
  <c r="K21" i="33"/>
  <c r="J21" i="33"/>
  <c r="I21" i="33"/>
  <c r="L20" i="33"/>
  <c r="K20" i="33"/>
  <c r="J20" i="33"/>
  <c r="I20" i="33"/>
  <c r="L19" i="33"/>
  <c r="K19" i="33"/>
  <c r="J19" i="33"/>
  <c r="I19" i="33"/>
  <c r="L18" i="33"/>
  <c r="K18" i="33"/>
  <c r="J18" i="33"/>
  <c r="I18" i="33"/>
  <c r="L17" i="33"/>
  <c r="K17" i="33"/>
  <c r="J17" i="33"/>
  <c r="I17" i="33"/>
  <c r="L16" i="33"/>
  <c r="K16" i="33"/>
  <c r="J16" i="33"/>
  <c r="I16" i="33"/>
  <c r="L15" i="33"/>
  <c r="K15" i="33"/>
  <c r="J15" i="33"/>
  <c r="I15" i="33"/>
  <c r="L14" i="33"/>
  <c r="K14" i="33"/>
  <c r="J14" i="33"/>
  <c r="I14" i="33"/>
  <c r="L13" i="33"/>
  <c r="K13" i="33"/>
  <c r="J13" i="33"/>
  <c r="I13" i="33"/>
  <c r="L12" i="33"/>
  <c r="K12" i="33"/>
  <c r="J12" i="33"/>
  <c r="I12" i="33"/>
  <c r="L11" i="33"/>
  <c r="K11" i="33"/>
  <c r="J11" i="33"/>
  <c r="I11" i="33"/>
  <c r="L10" i="33"/>
  <c r="K10" i="33"/>
  <c r="J10" i="33"/>
  <c r="I10" i="33"/>
  <c r="L9" i="33"/>
  <c r="K9" i="33"/>
  <c r="J9" i="33"/>
  <c r="I9" i="33"/>
  <c r="L8" i="33"/>
  <c r="K8" i="33"/>
  <c r="J8" i="33"/>
  <c r="I8" i="33"/>
  <c r="L7" i="33"/>
  <c r="K7" i="33"/>
  <c r="J7" i="33"/>
  <c r="I7" i="33"/>
  <c r="L6" i="33"/>
  <c r="K6" i="33"/>
  <c r="J6" i="33"/>
  <c r="I6" i="33"/>
  <c r="L5" i="33"/>
  <c r="K5" i="33"/>
  <c r="J5" i="33"/>
  <c r="I5" i="33"/>
  <c r="L4" i="33"/>
  <c r="K4" i="33"/>
  <c r="J4" i="33"/>
  <c r="I4" i="33"/>
  <c r="L3" i="33"/>
  <c r="K3" i="33"/>
  <c r="J3" i="33"/>
  <c r="I3" i="33"/>
  <c r="L92" i="32"/>
  <c r="K92" i="32"/>
  <c r="J92" i="32"/>
  <c r="I92" i="32"/>
  <c r="L91" i="32"/>
  <c r="K91" i="32"/>
  <c r="J91" i="32"/>
  <c r="I91" i="32"/>
  <c r="L90" i="32"/>
  <c r="K90" i="32"/>
  <c r="J90" i="32"/>
  <c r="I90" i="32"/>
  <c r="L89" i="32"/>
  <c r="K89" i="32"/>
  <c r="J89" i="32"/>
  <c r="I89" i="32"/>
  <c r="L88" i="32"/>
  <c r="K88" i="32"/>
  <c r="J88" i="32"/>
  <c r="I88" i="32"/>
  <c r="L87" i="32"/>
  <c r="K87" i="32"/>
  <c r="J87" i="32"/>
  <c r="I87" i="32"/>
  <c r="L86" i="32"/>
  <c r="K86" i="32"/>
  <c r="J86" i="32"/>
  <c r="I86" i="32"/>
  <c r="L85" i="32"/>
  <c r="K85" i="32"/>
  <c r="J85" i="32"/>
  <c r="I85" i="32"/>
  <c r="L84" i="32"/>
  <c r="K84" i="32"/>
  <c r="J84" i="32"/>
  <c r="I84" i="32"/>
  <c r="L83" i="32"/>
  <c r="K83" i="32"/>
  <c r="J83" i="32"/>
  <c r="I83" i="32"/>
  <c r="L82" i="32"/>
  <c r="K82" i="32"/>
  <c r="J82" i="32"/>
  <c r="I82" i="32"/>
  <c r="L81" i="32"/>
  <c r="K81" i="32"/>
  <c r="J81" i="32"/>
  <c r="I81" i="32"/>
  <c r="L80" i="32"/>
  <c r="K80" i="32"/>
  <c r="J80" i="32"/>
  <c r="I80" i="32"/>
  <c r="L79" i="32"/>
  <c r="K79" i="32"/>
  <c r="J79" i="32"/>
  <c r="I79" i="32"/>
  <c r="L78" i="32"/>
  <c r="K78" i="32"/>
  <c r="J78" i="32"/>
  <c r="I78" i="32"/>
  <c r="L77" i="32"/>
  <c r="K77" i="32"/>
  <c r="J77" i="32"/>
  <c r="I77" i="32"/>
  <c r="L76" i="32"/>
  <c r="K76" i="32"/>
  <c r="J76" i="32"/>
  <c r="I76" i="32"/>
  <c r="L75" i="32"/>
  <c r="K75" i="32"/>
  <c r="J75" i="32"/>
  <c r="I75" i="32"/>
  <c r="L74" i="32"/>
  <c r="K74" i="32"/>
  <c r="J74" i="32"/>
  <c r="I74" i="32"/>
  <c r="L73" i="32"/>
  <c r="K73" i="32"/>
  <c r="J73" i="32"/>
  <c r="I73" i="32"/>
  <c r="L72" i="32"/>
  <c r="K72" i="32"/>
  <c r="J72" i="32"/>
  <c r="I72" i="32"/>
  <c r="L71" i="32"/>
  <c r="K71" i="32"/>
  <c r="J71" i="32"/>
  <c r="I71" i="32"/>
  <c r="L70" i="32"/>
  <c r="K70" i="32"/>
  <c r="J70" i="32"/>
  <c r="I70" i="32"/>
  <c r="L69" i="32"/>
  <c r="K69" i="32"/>
  <c r="J69" i="32"/>
  <c r="I69" i="32"/>
  <c r="L68" i="32"/>
  <c r="K68" i="32"/>
  <c r="J68" i="32"/>
  <c r="I68" i="32"/>
  <c r="L67" i="32"/>
  <c r="K67" i="32"/>
  <c r="J67" i="32"/>
  <c r="I67" i="32"/>
  <c r="L66" i="32"/>
  <c r="K66" i="32"/>
  <c r="J66" i="32"/>
  <c r="I66" i="32"/>
  <c r="L65" i="32"/>
  <c r="K65" i="32"/>
  <c r="J65" i="32"/>
  <c r="I65" i="32"/>
  <c r="L64" i="32"/>
  <c r="K64" i="32"/>
  <c r="J64" i="32"/>
  <c r="I64" i="32"/>
  <c r="L63" i="32"/>
  <c r="K63" i="32"/>
  <c r="J63" i="32"/>
  <c r="I63" i="32"/>
  <c r="L62" i="32"/>
  <c r="K62" i="32"/>
  <c r="J62" i="32"/>
  <c r="I62" i="32"/>
  <c r="L61" i="32"/>
  <c r="K61" i="32"/>
  <c r="J61" i="32"/>
  <c r="I61" i="32"/>
  <c r="L60" i="32"/>
  <c r="K60" i="32"/>
  <c r="J60" i="32"/>
  <c r="I60" i="32"/>
  <c r="L59" i="32"/>
  <c r="K59" i="32"/>
  <c r="J59" i="32"/>
  <c r="I59" i="32"/>
  <c r="L58" i="32"/>
  <c r="K58" i="32"/>
  <c r="J58" i="32"/>
  <c r="I58" i="32"/>
  <c r="L57" i="32"/>
  <c r="K57" i="32"/>
  <c r="J57" i="32"/>
  <c r="I57" i="32"/>
  <c r="L56" i="32"/>
  <c r="K56" i="32"/>
  <c r="J56" i="32"/>
  <c r="I56" i="32"/>
  <c r="L55" i="32"/>
  <c r="K55" i="32"/>
  <c r="J55" i="32"/>
  <c r="I55" i="32"/>
  <c r="L54" i="32"/>
  <c r="K54" i="32"/>
  <c r="J54" i="32"/>
  <c r="I54" i="32"/>
  <c r="L53" i="32"/>
  <c r="K53" i="32"/>
  <c r="J53" i="32"/>
  <c r="I53" i="32"/>
  <c r="L52" i="32"/>
  <c r="K52" i="32"/>
  <c r="J52" i="32"/>
  <c r="I52" i="32"/>
  <c r="L51" i="32"/>
  <c r="K51" i="32"/>
  <c r="J51" i="32"/>
  <c r="I51" i="32"/>
  <c r="L50" i="32"/>
  <c r="K50" i="32"/>
  <c r="J50" i="32"/>
  <c r="I50" i="32"/>
  <c r="L49" i="32"/>
  <c r="K49" i="32"/>
  <c r="J49" i="32"/>
  <c r="I49" i="32"/>
  <c r="L48" i="32"/>
  <c r="K48" i="32"/>
  <c r="J48" i="32"/>
  <c r="I48" i="32"/>
  <c r="L47" i="32"/>
  <c r="K47" i="32"/>
  <c r="J47" i="32"/>
  <c r="I47" i="32"/>
  <c r="L46" i="32"/>
  <c r="K46" i="32"/>
  <c r="J46" i="32"/>
  <c r="I46" i="32"/>
  <c r="L45" i="32"/>
  <c r="K45" i="32"/>
  <c r="J45" i="32"/>
  <c r="I45" i="32"/>
  <c r="L44" i="32"/>
  <c r="K44" i="32"/>
  <c r="J44" i="32"/>
  <c r="I44" i="32"/>
  <c r="L43" i="32"/>
  <c r="K43" i="32"/>
  <c r="J43" i="32"/>
  <c r="I43" i="32"/>
  <c r="L42" i="32"/>
  <c r="K42" i="32"/>
  <c r="J42" i="32"/>
  <c r="I42" i="32"/>
  <c r="L41" i="32"/>
  <c r="K41" i="32"/>
  <c r="J41" i="32"/>
  <c r="I41" i="32"/>
  <c r="L40" i="32"/>
  <c r="K40" i="32"/>
  <c r="J40" i="32"/>
  <c r="I40" i="32"/>
  <c r="L39" i="32"/>
  <c r="K39" i="32"/>
  <c r="J39" i="32"/>
  <c r="I39" i="32"/>
  <c r="L38" i="32"/>
  <c r="K38" i="32"/>
  <c r="J38" i="32"/>
  <c r="I38" i="32"/>
  <c r="L37" i="32"/>
  <c r="K37" i="32"/>
  <c r="J37" i="32"/>
  <c r="I37" i="32"/>
  <c r="L36" i="32"/>
  <c r="K36" i="32"/>
  <c r="J36" i="32"/>
  <c r="I36" i="32"/>
  <c r="L35" i="32"/>
  <c r="K35" i="32"/>
  <c r="J35" i="32"/>
  <c r="I35" i="32"/>
  <c r="L34" i="32"/>
  <c r="K34" i="32"/>
  <c r="J34" i="32"/>
  <c r="I34" i="32"/>
  <c r="L33" i="32"/>
  <c r="K33" i="32"/>
  <c r="J33" i="32"/>
  <c r="I33" i="32"/>
  <c r="L32" i="32"/>
  <c r="K32" i="32"/>
  <c r="J32" i="32"/>
  <c r="I32" i="32"/>
  <c r="L31" i="32"/>
  <c r="K31" i="32"/>
  <c r="J31" i="32"/>
  <c r="I31" i="32"/>
  <c r="L30" i="32"/>
  <c r="K30" i="32"/>
  <c r="J30" i="32"/>
  <c r="I30" i="32"/>
  <c r="L29" i="32"/>
  <c r="K29" i="32"/>
  <c r="J29" i="32"/>
  <c r="I29" i="32"/>
  <c r="L28" i="32"/>
  <c r="K28" i="32"/>
  <c r="J28" i="32"/>
  <c r="I28" i="32"/>
  <c r="L27" i="32"/>
  <c r="K27" i="32"/>
  <c r="J27" i="32"/>
  <c r="I27" i="32"/>
  <c r="L26" i="32"/>
  <c r="K26" i="32"/>
  <c r="J26" i="32"/>
  <c r="I26" i="32"/>
  <c r="L25" i="32"/>
  <c r="K25" i="32"/>
  <c r="J25" i="32"/>
  <c r="I25" i="32"/>
  <c r="L24" i="32"/>
  <c r="K24" i="32"/>
  <c r="J24" i="32"/>
  <c r="I24" i="32"/>
  <c r="L23" i="32"/>
  <c r="K23" i="32"/>
  <c r="J23" i="32"/>
  <c r="I23" i="32"/>
  <c r="L22" i="32"/>
  <c r="K22" i="32"/>
  <c r="J22" i="32"/>
  <c r="I22" i="32"/>
  <c r="L21" i="32"/>
  <c r="K21" i="32"/>
  <c r="J21" i="32"/>
  <c r="I21" i="32"/>
  <c r="L20" i="32"/>
  <c r="K20" i="32"/>
  <c r="J20" i="32"/>
  <c r="I20" i="32"/>
  <c r="L19" i="32"/>
  <c r="K19" i="32"/>
  <c r="J19" i="32"/>
  <c r="I19" i="32"/>
  <c r="L18" i="32"/>
  <c r="K18" i="32"/>
  <c r="J18" i="32"/>
  <c r="I18" i="32"/>
  <c r="L17" i="32"/>
  <c r="K17" i="32"/>
  <c r="J17" i="32"/>
  <c r="I17" i="32"/>
  <c r="L16" i="32"/>
  <c r="K16" i="32"/>
  <c r="J16" i="32"/>
  <c r="I16" i="32"/>
  <c r="L15" i="32"/>
  <c r="K15" i="32"/>
  <c r="J15" i="32"/>
  <c r="I15" i="32"/>
  <c r="L14" i="32"/>
  <c r="K14" i="32"/>
  <c r="J14" i="32"/>
  <c r="I14" i="32"/>
  <c r="L13" i="32"/>
  <c r="K13" i="32"/>
  <c r="J13" i="32"/>
  <c r="I13" i="32"/>
  <c r="L12" i="32"/>
  <c r="K12" i="32"/>
  <c r="J12" i="32"/>
  <c r="I12" i="32"/>
  <c r="L11" i="32"/>
  <c r="K11" i="32"/>
  <c r="J11" i="32"/>
  <c r="I11" i="32"/>
  <c r="L10" i="32"/>
  <c r="K10" i="32"/>
  <c r="J10" i="32"/>
  <c r="I10" i="32"/>
  <c r="L9" i="32"/>
  <c r="K9" i="32"/>
  <c r="J9" i="32"/>
  <c r="I9" i="32"/>
  <c r="L8" i="32"/>
  <c r="K8" i="32"/>
  <c r="J8" i="32"/>
  <c r="I8" i="32"/>
  <c r="L7" i="32"/>
  <c r="K7" i="32"/>
  <c r="J7" i="32"/>
  <c r="I7" i="32"/>
  <c r="L6" i="32"/>
  <c r="K6" i="32"/>
  <c r="J6" i="32"/>
  <c r="I6" i="32"/>
  <c r="L5" i="32"/>
  <c r="K5" i="32"/>
  <c r="J5" i="32"/>
  <c r="I5" i="32"/>
  <c r="L4" i="32"/>
  <c r="K4" i="32"/>
  <c r="J4" i="32"/>
  <c r="I4" i="32"/>
  <c r="L3" i="32"/>
  <c r="K3" i="32"/>
  <c r="J3" i="32"/>
  <c r="I3" i="32"/>
  <c r="L84" i="31"/>
  <c r="K84" i="31"/>
  <c r="J84" i="31"/>
  <c r="I84" i="31"/>
  <c r="L83" i="31"/>
  <c r="K83" i="31"/>
  <c r="J83" i="31"/>
  <c r="I83" i="31"/>
  <c r="L82" i="31"/>
  <c r="K82" i="31"/>
  <c r="J82" i="31"/>
  <c r="I82" i="31"/>
  <c r="L81" i="31"/>
  <c r="K81" i="31"/>
  <c r="J81" i="31"/>
  <c r="I81" i="31"/>
  <c r="L80" i="31"/>
  <c r="K80" i="31"/>
  <c r="J80" i="31"/>
  <c r="I80" i="31"/>
  <c r="L79" i="31"/>
  <c r="K79" i="31"/>
  <c r="J79" i="31"/>
  <c r="I79" i="31"/>
  <c r="L78" i="31"/>
  <c r="K78" i="31"/>
  <c r="J78" i="31"/>
  <c r="I78" i="31"/>
  <c r="L77" i="31"/>
  <c r="K77" i="31"/>
  <c r="J77" i="31"/>
  <c r="I77" i="31"/>
  <c r="L76" i="31"/>
  <c r="K76" i="31"/>
  <c r="J76" i="31"/>
  <c r="I76" i="31"/>
  <c r="L75" i="31"/>
  <c r="K75" i="31"/>
  <c r="J75" i="31"/>
  <c r="I75" i="31"/>
  <c r="L74" i="31"/>
  <c r="K74" i="31"/>
  <c r="J74" i="31"/>
  <c r="I74" i="31"/>
  <c r="L73" i="31"/>
  <c r="K73" i="31"/>
  <c r="J73" i="31"/>
  <c r="I73" i="31"/>
  <c r="L72" i="31"/>
  <c r="K72" i="31"/>
  <c r="J72" i="31"/>
  <c r="I72" i="31"/>
  <c r="L71" i="31"/>
  <c r="K71" i="31"/>
  <c r="J71" i="31"/>
  <c r="I71" i="31"/>
  <c r="L70" i="31"/>
  <c r="K70" i="31"/>
  <c r="J70" i="31"/>
  <c r="I70" i="31"/>
  <c r="L69" i="31"/>
  <c r="K69" i="31"/>
  <c r="J69" i="31"/>
  <c r="I69" i="31"/>
  <c r="L68" i="31"/>
  <c r="K68" i="31"/>
  <c r="J68" i="31"/>
  <c r="I68" i="31"/>
  <c r="L67" i="31"/>
  <c r="K67" i="31"/>
  <c r="J67" i="31"/>
  <c r="I67" i="31"/>
  <c r="L66" i="31"/>
  <c r="K66" i="31"/>
  <c r="J66" i="31"/>
  <c r="I66" i="31"/>
  <c r="L65" i="31"/>
  <c r="K65" i="31"/>
  <c r="J65" i="31"/>
  <c r="I65" i="31"/>
  <c r="L64" i="31"/>
  <c r="K64" i="31"/>
  <c r="J64" i="31"/>
  <c r="I64" i="31"/>
  <c r="L63" i="31"/>
  <c r="K63" i="31"/>
  <c r="J63" i="31"/>
  <c r="I63" i="31"/>
  <c r="L62" i="31"/>
  <c r="K62" i="31"/>
  <c r="J62" i="31"/>
  <c r="I62" i="31"/>
  <c r="L61" i="31"/>
  <c r="K61" i="31"/>
  <c r="J61" i="31"/>
  <c r="I61" i="31"/>
  <c r="L60" i="31"/>
  <c r="K60" i="31"/>
  <c r="J60" i="31"/>
  <c r="I60" i="31"/>
  <c r="L59" i="31"/>
  <c r="K59" i="31"/>
  <c r="J59" i="31"/>
  <c r="I59" i="31"/>
  <c r="L58" i="31"/>
  <c r="K58" i="31"/>
  <c r="J58" i="31"/>
  <c r="I58" i="31"/>
  <c r="L57" i="31"/>
  <c r="K57" i="31"/>
  <c r="J57" i="31"/>
  <c r="I57" i="31"/>
  <c r="L56" i="31"/>
  <c r="K56" i="31"/>
  <c r="J56" i="31"/>
  <c r="I56" i="31"/>
  <c r="L55" i="31"/>
  <c r="K55" i="31"/>
  <c r="J55" i="31"/>
  <c r="I55" i="31"/>
  <c r="L54" i="31"/>
  <c r="K54" i="31"/>
  <c r="J54" i="31"/>
  <c r="I54" i="31"/>
  <c r="L53" i="31"/>
  <c r="K53" i="31"/>
  <c r="J53" i="31"/>
  <c r="I53" i="31"/>
  <c r="L52" i="31"/>
  <c r="K52" i="31"/>
  <c r="J52" i="31"/>
  <c r="I52" i="31"/>
  <c r="L51" i="31"/>
  <c r="K51" i="31"/>
  <c r="J51" i="31"/>
  <c r="I51" i="31"/>
  <c r="L50" i="31"/>
  <c r="K50" i="31"/>
  <c r="J50" i="31"/>
  <c r="I50" i="31"/>
  <c r="L49" i="31"/>
  <c r="K49" i="31"/>
  <c r="J49" i="31"/>
  <c r="I49" i="31"/>
  <c r="L48" i="31"/>
  <c r="K48" i="31"/>
  <c r="J48" i="31"/>
  <c r="I48" i="31"/>
  <c r="L47" i="31"/>
  <c r="K47" i="31"/>
  <c r="J47" i="31"/>
  <c r="I47" i="31"/>
  <c r="L46" i="31"/>
  <c r="K46" i="31"/>
  <c r="J46" i="31"/>
  <c r="I46" i="31"/>
  <c r="L45" i="31"/>
  <c r="K45" i="31"/>
  <c r="J45" i="31"/>
  <c r="I45" i="31"/>
  <c r="L44" i="31"/>
  <c r="K44" i="31"/>
  <c r="J44" i="31"/>
  <c r="I44" i="31"/>
  <c r="L43" i="31"/>
  <c r="K43" i="31"/>
  <c r="J43" i="31"/>
  <c r="I43" i="31"/>
  <c r="L42" i="31"/>
  <c r="K42" i="31"/>
  <c r="J42" i="31"/>
  <c r="I42" i="31"/>
  <c r="L41" i="31"/>
  <c r="K41" i="31"/>
  <c r="J41" i="31"/>
  <c r="I41" i="31"/>
  <c r="L40" i="31"/>
  <c r="K40" i="31"/>
  <c r="J40" i="31"/>
  <c r="I40" i="31"/>
  <c r="L39" i="31"/>
  <c r="K39" i="31"/>
  <c r="J39" i="31"/>
  <c r="I39" i="31"/>
  <c r="L38" i="31"/>
  <c r="K38" i="31"/>
  <c r="J38" i="31"/>
  <c r="I38" i="31"/>
  <c r="L37" i="31"/>
  <c r="K37" i="31"/>
  <c r="J37" i="31"/>
  <c r="I37" i="31"/>
  <c r="L36" i="31"/>
  <c r="K36" i="31"/>
  <c r="J36" i="31"/>
  <c r="I36" i="31"/>
  <c r="L35" i="31"/>
  <c r="K35" i="31"/>
  <c r="J35" i="31"/>
  <c r="I35" i="31"/>
  <c r="L34" i="31"/>
  <c r="K34" i="31"/>
  <c r="J34" i="31"/>
  <c r="I34" i="31"/>
  <c r="L33" i="31"/>
  <c r="K33" i="31"/>
  <c r="J33" i="31"/>
  <c r="I33" i="31"/>
  <c r="L32" i="31"/>
  <c r="K32" i="31"/>
  <c r="J32" i="31"/>
  <c r="I32" i="31"/>
  <c r="L31" i="31"/>
  <c r="K31" i="31"/>
  <c r="J31" i="31"/>
  <c r="I31" i="31"/>
  <c r="L30" i="31"/>
  <c r="K30" i="31"/>
  <c r="J30" i="31"/>
  <c r="I30" i="31"/>
  <c r="L29" i="31"/>
  <c r="K29" i="31"/>
  <c r="J29" i="31"/>
  <c r="I29" i="31"/>
  <c r="L28" i="31"/>
  <c r="K28" i="31"/>
  <c r="J28" i="31"/>
  <c r="I28" i="31"/>
  <c r="L27" i="31"/>
  <c r="K27" i="31"/>
  <c r="J27" i="31"/>
  <c r="I27" i="31"/>
  <c r="L26" i="31"/>
  <c r="K26" i="31"/>
  <c r="J26" i="31"/>
  <c r="I26" i="31"/>
  <c r="L25" i="31"/>
  <c r="K25" i="31"/>
  <c r="J25" i="31"/>
  <c r="I25" i="31"/>
  <c r="L24" i="31"/>
  <c r="K24" i="31"/>
  <c r="J24" i="31"/>
  <c r="I24" i="31"/>
  <c r="L23" i="31"/>
  <c r="K23" i="31"/>
  <c r="J23" i="31"/>
  <c r="I23" i="31"/>
  <c r="L22" i="31"/>
  <c r="K22" i="31"/>
  <c r="J22" i="31"/>
  <c r="I22" i="31"/>
  <c r="L21" i="31"/>
  <c r="K21" i="31"/>
  <c r="J21" i="31"/>
  <c r="I21" i="31"/>
  <c r="L20" i="31"/>
  <c r="K20" i="31"/>
  <c r="J20" i="31"/>
  <c r="I20" i="31"/>
  <c r="L19" i="31"/>
  <c r="K19" i="31"/>
  <c r="J19" i="31"/>
  <c r="I19" i="31"/>
  <c r="L18" i="31"/>
  <c r="K18" i="31"/>
  <c r="J18" i="31"/>
  <c r="I18" i="31"/>
  <c r="L17" i="31"/>
  <c r="K17" i="31"/>
  <c r="J17" i="31"/>
  <c r="I17" i="31"/>
  <c r="L16" i="31"/>
  <c r="K16" i="31"/>
  <c r="J16" i="31"/>
  <c r="I16" i="31"/>
  <c r="L15" i="31"/>
  <c r="K15" i="31"/>
  <c r="J15" i="31"/>
  <c r="I15" i="31"/>
  <c r="L14" i="31"/>
  <c r="K14" i="31"/>
  <c r="J14" i="31"/>
  <c r="I14" i="31"/>
  <c r="L13" i="31"/>
  <c r="K13" i="31"/>
  <c r="J13" i="31"/>
  <c r="I13" i="31"/>
  <c r="L12" i="31"/>
  <c r="K12" i="31"/>
  <c r="J12" i="31"/>
  <c r="I12" i="31"/>
  <c r="L11" i="31"/>
  <c r="K11" i="31"/>
  <c r="J11" i="31"/>
  <c r="I11" i="31"/>
  <c r="L10" i="31"/>
  <c r="K10" i="31"/>
  <c r="J10" i="31"/>
  <c r="I10" i="31"/>
  <c r="L9" i="31"/>
  <c r="K9" i="31"/>
  <c r="J9" i="31"/>
  <c r="I9" i="31"/>
  <c r="L8" i="31"/>
  <c r="K8" i="31"/>
  <c r="J8" i="31"/>
  <c r="I8" i="31"/>
  <c r="L7" i="31"/>
  <c r="K7" i="31"/>
  <c r="J7" i="31"/>
  <c r="I7" i="31"/>
  <c r="L6" i="31"/>
  <c r="K6" i="31"/>
  <c r="J6" i="31"/>
  <c r="I6" i="31"/>
  <c r="L5" i="31"/>
  <c r="K5" i="31"/>
  <c r="J5" i="31"/>
  <c r="I5" i="31"/>
  <c r="L4" i="31"/>
  <c r="K4" i="31"/>
  <c r="J4" i="31"/>
  <c r="I4" i="31"/>
  <c r="L3" i="31"/>
  <c r="K3" i="31"/>
  <c r="J3" i="31"/>
  <c r="I3" i="31"/>
  <c r="K84" i="29"/>
  <c r="J84" i="29"/>
  <c r="I84" i="29"/>
  <c r="H84" i="29"/>
  <c r="K83" i="29"/>
  <c r="J83" i="29"/>
  <c r="I83" i="29"/>
  <c r="H83" i="29"/>
  <c r="K82" i="29"/>
  <c r="J82" i="29"/>
  <c r="I82" i="29"/>
  <c r="H82" i="29"/>
  <c r="K81" i="29"/>
  <c r="J81" i="29"/>
  <c r="I81" i="29"/>
  <c r="H81" i="29"/>
  <c r="K80" i="29"/>
  <c r="J80" i="29"/>
  <c r="I80" i="29"/>
  <c r="H80" i="29"/>
  <c r="K79" i="29"/>
  <c r="J79" i="29"/>
  <c r="I79" i="29"/>
  <c r="H79" i="29"/>
  <c r="K78" i="29"/>
  <c r="J78" i="29"/>
  <c r="I78" i="29"/>
  <c r="H78" i="29"/>
  <c r="K77" i="29"/>
  <c r="J77" i="29"/>
  <c r="I77" i="29"/>
  <c r="H77" i="29"/>
  <c r="K76" i="29"/>
  <c r="J76" i="29"/>
  <c r="I76" i="29"/>
  <c r="H76" i="29"/>
  <c r="K75" i="29"/>
  <c r="J75" i="29"/>
  <c r="I75" i="29"/>
  <c r="H75" i="29"/>
  <c r="K74" i="29"/>
  <c r="J74" i="29"/>
  <c r="I74" i="29"/>
  <c r="H74" i="29"/>
  <c r="K73" i="29"/>
  <c r="J73" i="29"/>
  <c r="I73" i="29"/>
  <c r="H73" i="29"/>
  <c r="K72" i="29"/>
  <c r="J72" i="29"/>
  <c r="I72" i="29"/>
  <c r="H72" i="29"/>
  <c r="K71" i="29"/>
  <c r="J71" i="29"/>
  <c r="I71" i="29"/>
  <c r="H71" i="29"/>
  <c r="K70" i="29"/>
  <c r="J70" i="29"/>
  <c r="I70" i="29"/>
  <c r="H70" i="29"/>
  <c r="K69" i="29"/>
  <c r="J69" i="29"/>
  <c r="I69" i="29"/>
  <c r="H69" i="29"/>
  <c r="K68" i="29"/>
  <c r="J68" i="29"/>
  <c r="I68" i="29"/>
  <c r="H68" i="29"/>
  <c r="K67" i="29"/>
  <c r="J67" i="29"/>
  <c r="I67" i="29"/>
  <c r="H67" i="29"/>
  <c r="K66" i="29"/>
  <c r="J66" i="29"/>
  <c r="I66" i="29"/>
  <c r="H66" i="29"/>
  <c r="K65" i="29"/>
  <c r="J65" i="29"/>
  <c r="I65" i="29"/>
  <c r="H65" i="29"/>
  <c r="K64" i="29"/>
  <c r="J64" i="29"/>
  <c r="I64" i="29"/>
  <c r="H64" i="29"/>
  <c r="K63" i="29"/>
  <c r="J63" i="29"/>
  <c r="I63" i="29"/>
  <c r="H63" i="29"/>
  <c r="K62" i="29"/>
  <c r="J62" i="29"/>
  <c r="I62" i="29"/>
  <c r="H62" i="29"/>
  <c r="K61" i="29"/>
  <c r="J61" i="29"/>
  <c r="I61" i="29"/>
  <c r="H61" i="29"/>
  <c r="K60" i="29"/>
  <c r="J60" i="29"/>
  <c r="I60" i="29"/>
  <c r="H60" i="29"/>
  <c r="K59" i="29"/>
  <c r="J59" i="29"/>
  <c r="I59" i="29"/>
  <c r="H59" i="29"/>
  <c r="K58" i="29"/>
  <c r="J58" i="29"/>
  <c r="I58" i="29"/>
  <c r="H58" i="29"/>
  <c r="K57" i="29"/>
  <c r="J57" i="29"/>
  <c r="I57" i="29"/>
  <c r="H57" i="29"/>
  <c r="K56" i="29"/>
  <c r="J56" i="29"/>
  <c r="I56" i="29"/>
  <c r="H56" i="29"/>
  <c r="K55" i="29"/>
  <c r="J55" i="29"/>
  <c r="I55" i="29"/>
  <c r="H55" i="29"/>
  <c r="K54" i="29"/>
  <c r="J54" i="29"/>
  <c r="I54" i="29"/>
  <c r="H54" i="29"/>
  <c r="K53" i="29"/>
  <c r="J53" i="29"/>
  <c r="I53" i="29"/>
  <c r="H53" i="29"/>
  <c r="K52" i="29"/>
  <c r="J52" i="29"/>
  <c r="I52" i="29"/>
  <c r="H52" i="29"/>
  <c r="K51" i="29"/>
  <c r="J51" i="29"/>
  <c r="I51" i="29"/>
  <c r="H51" i="29"/>
  <c r="K50" i="29"/>
  <c r="J50" i="29"/>
  <c r="I50" i="29"/>
  <c r="H50" i="29"/>
  <c r="K49" i="29"/>
  <c r="J49" i="29"/>
  <c r="I49" i="29"/>
  <c r="H49" i="29"/>
  <c r="K48" i="29"/>
  <c r="J48" i="29"/>
  <c r="I48" i="29"/>
  <c r="H48" i="29"/>
  <c r="K47" i="29"/>
  <c r="J47" i="29"/>
  <c r="I47" i="29"/>
  <c r="H47" i="29"/>
  <c r="K46" i="29"/>
  <c r="J46" i="29"/>
  <c r="I46" i="29"/>
  <c r="H46" i="29"/>
  <c r="K45" i="29"/>
  <c r="J45" i="29"/>
  <c r="I45" i="29"/>
  <c r="H45" i="29"/>
  <c r="K44" i="29"/>
  <c r="J44" i="29"/>
  <c r="I44" i="29"/>
  <c r="H44" i="29"/>
  <c r="K43" i="29"/>
  <c r="J43" i="29"/>
  <c r="I43" i="29"/>
  <c r="H43" i="29"/>
  <c r="K42" i="29"/>
  <c r="J42" i="29"/>
  <c r="I42" i="29"/>
  <c r="H42" i="29"/>
  <c r="K41" i="29"/>
  <c r="J41" i="29"/>
  <c r="I41" i="29"/>
  <c r="H41" i="29"/>
  <c r="K40" i="29"/>
  <c r="J40" i="29"/>
  <c r="I40" i="29"/>
  <c r="H40" i="29"/>
  <c r="K39" i="29"/>
  <c r="J39" i="29"/>
  <c r="I39" i="29"/>
  <c r="H39" i="29"/>
  <c r="K38" i="29"/>
  <c r="J38" i="29"/>
  <c r="I38" i="29"/>
  <c r="H38" i="29"/>
  <c r="K37" i="29"/>
  <c r="J37" i="29"/>
  <c r="I37" i="29"/>
  <c r="H37" i="29"/>
  <c r="K36" i="29"/>
  <c r="J36" i="29"/>
  <c r="I36" i="29"/>
  <c r="H36" i="29"/>
  <c r="K35" i="29"/>
  <c r="J35" i="29"/>
  <c r="I35" i="29"/>
  <c r="H35" i="29"/>
  <c r="K34" i="29"/>
  <c r="J34" i="29"/>
  <c r="I34" i="29"/>
  <c r="H34" i="29"/>
  <c r="K33" i="29"/>
  <c r="J33" i="29"/>
  <c r="I33" i="29"/>
  <c r="H33" i="29"/>
  <c r="K32" i="29"/>
  <c r="J32" i="29"/>
  <c r="I32" i="29"/>
  <c r="H32" i="29"/>
  <c r="K31" i="29"/>
  <c r="J31" i="29"/>
  <c r="I31" i="29"/>
  <c r="H31" i="29"/>
  <c r="K30" i="29"/>
  <c r="J30" i="29"/>
  <c r="I30" i="29"/>
  <c r="H30" i="29"/>
  <c r="K29" i="29"/>
  <c r="J29" i="29"/>
  <c r="I29" i="29"/>
  <c r="H29" i="29"/>
  <c r="K28" i="29"/>
  <c r="J28" i="29"/>
  <c r="I28" i="29"/>
  <c r="H28" i="29"/>
  <c r="K27" i="29"/>
  <c r="J27" i="29"/>
  <c r="I27" i="29"/>
  <c r="H27" i="29"/>
  <c r="K26" i="29"/>
  <c r="J26" i="29"/>
  <c r="I26" i="29"/>
  <c r="H26" i="29"/>
  <c r="K25" i="29"/>
  <c r="J25" i="29"/>
  <c r="I25" i="29"/>
  <c r="H25" i="29"/>
  <c r="K24" i="29"/>
  <c r="J24" i="29"/>
  <c r="I24" i="29"/>
  <c r="H24" i="29"/>
  <c r="K23" i="29"/>
  <c r="J23" i="29"/>
  <c r="I23" i="29"/>
  <c r="H23" i="29"/>
  <c r="K22" i="29"/>
  <c r="J22" i="29"/>
  <c r="I22" i="29"/>
  <c r="H22" i="29"/>
  <c r="K21" i="29"/>
  <c r="J21" i="29"/>
  <c r="I21" i="29"/>
  <c r="H21" i="29"/>
  <c r="K20" i="29"/>
  <c r="J20" i="29"/>
  <c r="I20" i="29"/>
  <c r="H20" i="29"/>
  <c r="K19" i="29"/>
  <c r="J19" i="29"/>
  <c r="I19" i="29"/>
  <c r="H19" i="29"/>
  <c r="K18" i="29"/>
  <c r="J18" i="29"/>
  <c r="I18" i="29"/>
  <c r="H18" i="29"/>
  <c r="K17" i="29"/>
  <c r="J17" i="29"/>
  <c r="I17" i="29"/>
  <c r="H17" i="29"/>
  <c r="K16" i="29"/>
  <c r="J16" i="29"/>
  <c r="I16" i="29"/>
  <c r="H16" i="29"/>
  <c r="K15" i="29"/>
  <c r="J15" i="29"/>
  <c r="I15" i="29"/>
  <c r="H15" i="29"/>
  <c r="K14" i="29"/>
  <c r="J14" i="29"/>
  <c r="I14" i="29"/>
  <c r="H14" i="29"/>
  <c r="K13" i="29"/>
  <c r="J13" i="29"/>
  <c r="I13" i="29"/>
  <c r="H13" i="29"/>
  <c r="K12" i="29"/>
  <c r="J12" i="29"/>
  <c r="I12" i="29"/>
  <c r="H12" i="29"/>
  <c r="K11" i="29"/>
  <c r="J11" i="29"/>
  <c r="I11" i="29"/>
  <c r="H11" i="29"/>
  <c r="K10" i="29"/>
  <c r="J10" i="29"/>
  <c r="I10" i="29"/>
  <c r="H10" i="29"/>
  <c r="K9" i="29"/>
  <c r="J9" i="29"/>
  <c r="I9" i="29"/>
  <c r="H9" i="29"/>
  <c r="K8" i="29"/>
  <c r="J8" i="29"/>
  <c r="I8" i="29"/>
  <c r="H8" i="29"/>
  <c r="K7" i="29"/>
  <c r="J7" i="29"/>
  <c r="I7" i="29"/>
  <c r="H7" i="29"/>
  <c r="K6" i="29"/>
  <c r="J6" i="29"/>
  <c r="I6" i="29"/>
  <c r="H6" i="29"/>
  <c r="K5" i="29"/>
  <c r="J5" i="29"/>
  <c r="I5" i="29"/>
  <c r="H5" i="29"/>
  <c r="K4" i="29"/>
  <c r="J4" i="29"/>
  <c r="I4" i="29"/>
  <c r="H4" i="29"/>
  <c r="K3" i="29"/>
  <c r="J3" i="29"/>
  <c r="I3" i="29"/>
  <c r="H3" i="29"/>
  <c r="K92" i="28"/>
  <c r="J92" i="28"/>
  <c r="I92" i="28"/>
  <c r="H92" i="28"/>
  <c r="K91" i="28"/>
  <c r="J91" i="28"/>
  <c r="I91" i="28"/>
  <c r="H91" i="28"/>
  <c r="K90" i="28"/>
  <c r="J90" i="28"/>
  <c r="I90" i="28"/>
  <c r="H90" i="28"/>
  <c r="K89" i="28"/>
  <c r="J89" i="28"/>
  <c r="I89" i="28"/>
  <c r="H89" i="28"/>
  <c r="K88" i="28"/>
  <c r="J88" i="28"/>
  <c r="I88" i="28"/>
  <c r="H88" i="28"/>
  <c r="K87" i="28"/>
  <c r="J87" i="28"/>
  <c r="I87" i="28"/>
  <c r="H87" i="28"/>
  <c r="K86" i="28"/>
  <c r="J86" i="28"/>
  <c r="I86" i="28"/>
  <c r="H86" i="28"/>
  <c r="K85" i="28"/>
  <c r="J85" i="28"/>
  <c r="I85" i="28"/>
  <c r="H85" i="28"/>
  <c r="K84" i="28"/>
  <c r="J84" i="28"/>
  <c r="I84" i="28"/>
  <c r="H84" i="28"/>
  <c r="K83" i="28"/>
  <c r="J83" i="28"/>
  <c r="I83" i="28"/>
  <c r="H83" i="28"/>
  <c r="K82" i="28"/>
  <c r="J82" i="28"/>
  <c r="I82" i="28"/>
  <c r="H82" i="28"/>
  <c r="K81" i="28"/>
  <c r="J81" i="28"/>
  <c r="I81" i="28"/>
  <c r="H81" i="28"/>
  <c r="K80" i="28"/>
  <c r="J80" i="28"/>
  <c r="I80" i="28"/>
  <c r="H80" i="28"/>
  <c r="K79" i="28"/>
  <c r="J79" i="28"/>
  <c r="I79" i="28"/>
  <c r="H79" i="28"/>
  <c r="K78" i="28"/>
  <c r="J78" i="28"/>
  <c r="I78" i="28"/>
  <c r="H78" i="28"/>
  <c r="K77" i="28"/>
  <c r="J77" i="28"/>
  <c r="I77" i="28"/>
  <c r="H77" i="28"/>
  <c r="K76" i="28"/>
  <c r="J76" i="28"/>
  <c r="I76" i="28"/>
  <c r="H76" i="28"/>
  <c r="K75" i="28"/>
  <c r="J75" i="28"/>
  <c r="I75" i="28"/>
  <c r="H75" i="28"/>
  <c r="K74" i="28"/>
  <c r="J74" i="28"/>
  <c r="I74" i="28"/>
  <c r="H74" i="28"/>
  <c r="K73" i="28"/>
  <c r="J73" i="28"/>
  <c r="I73" i="28"/>
  <c r="H73" i="28"/>
  <c r="K72" i="28"/>
  <c r="J72" i="28"/>
  <c r="I72" i="28"/>
  <c r="H72" i="28"/>
  <c r="K71" i="28"/>
  <c r="J71" i="28"/>
  <c r="I71" i="28"/>
  <c r="H71" i="28"/>
  <c r="K70" i="28"/>
  <c r="J70" i="28"/>
  <c r="I70" i="28"/>
  <c r="H70" i="28"/>
  <c r="K69" i="28"/>
  <c r="J69" i="28"/>
  <c r="I69" i="28"/>
  <c r="H69" i="28"/>
  <c r="K68" i="28"/>
  <c r="J68" i="28"/>
  <c r="I68" i="28"/>
  <c r="H68" i="28"/>
  <c r="K67" i="28"/>
  <c r="J67" i="28"/>
  <c r="I67" i="28"/>
  <c r="H67" i="28"/>
  <c r="K66" i="28"/>
  <c r="J66" i="28"/>
  <c r="I66" i="28"/>
  <c r="H66" i="28"/>
  <c r="K65" i="28"/>
  <c r="J65" i="28"/>
  <c r="I65" i="28"/>
  <c r="H65" i="28"/>
  <c r="K64" i="28"/>
  <c r="J64" i="28"/>
  <c r="I64" i="28"/>
  <c r="H64" i="28"/>
  <c r="K63" i="28"/>
  <c r="J63" i="28"/>
  <c r="I63" i="28"/>
  <c r="H63" i="28"/>
  <c r="K62" i="28"/>
  <c r="J62" i="28"/>
  <c r="I62" i="28"/>
  <c r="H62" i="28"/>
  <c r="K61" i="28"/>
  <c r="J61" i="28"/>
  <c r="I61" i="28"/>
  <c r="H61" i="28"/>
  <c r="K60" i="28"/>
  <c r="J60" i="28"/>
  <c r="I60" i="28"/>
  <c r="H60" i="28"/>
  <c r="K59" i="28"/>
  <c r="J59" i="28"/>
  <c r="I59" i="28"/>
  <c r="H59" i="28"/>
  <c r="K58" i="28"/>
  <c r="J58" i="28"/>
  <c r="I58" i="28"/>
  <c r="H58" i="28"/>
  <c r="K57" i="28"/>
  <c r="J57" i="28"/>
  <c r="I57" i="28"/>
  <c r="H57" i="28"/>
  <c r="K56" i="28"/>
  <c r="J56" i="28"/>
  <c r="I56" i="28"/>
  <c r="H56" i="28"/>
  <c r="K55" i="28"/>
  <c r="J55" i="28"/>
  <c r="I55" i="28"/>
  <c r="H55" i="28"/>
  <c r="K54" i="28"/>
  <c r="J54" i="28"/>
  <c r="I54" i="28"/>
  <c r="H54" i="28"/>
  <c r="K53" i="28"/>
  <c r="J53" i="28"/>
  <c r="I53" i="28"/>
  <c r="H53" i="28"/>
  <c r="K52" i="28"/>
  <c r="J52" i="28"/>
  <c r="I52" i="28"/>
  <c r="H52" i="28"/>
  <c r="K51" i="28"/>
  <c r="J51" i="28"/>
  <c r="I51" i="28"/>
  <c r="H51" i="28"/>
  <c r="K50" i="28"/>
  <c r="J50" i="28"/>
  <c r="I50" i="28"/>
  <c r="H50" i="28"/>
  <c r="K49" i="28"/>
  <c r="J49" i="28"/>
  <c r="I49" i="28"/>
  <c r="H49" i="28"/>
  <c r="K48" i="28"/>
  <c r="J48" i="28"/>
  <c r="I48" i="28"/>
  <c r="H48" i="28"/>
  <c r="K47" i="28"/>
  <c r="J47" i="28"/>
  <c r="I47" i="28"/>
  <c r="H47" i="28"/>
  <c r="K46" i="28"/>
  <c r="J46" i="28"/>
  <c r="I46" i="28"/>
  <c r="H46" i="28"/>
  <c r="K45" i="28"/>
  <c r="J45" i="28"/>
  <c r="I45" i="28"/>
  <c r="H45" i="28"/>
  <c r="K44" i="28"/>
  <c r="J44" i="28"/>
  <c r="I44" i="28"/>
  <c r="H44" i="28"/>
  <c r="K43" i="28"/>
  <c r="J43" i="28"/>
  <c r="I43" i="28"/>
  <c r="H43" i="28"/>
  <c r="K42" i="28"/>
  <c r="J42" i="28"/>
  <c r="I42" i="28"/>
  <c r="H42" i="28"/>
  <c r="K41" i="28"/>
  <c r="J41" i="28"/>
  <c r="I41" i="28"/>
  <c r="H41" i="28"/>
  <c r="K40" i="28"/>
  <c r="J40" i="28"/>
  <c r="I40" i="28"/>
  <c r="H40" i="28"/>
  <c r="K39" i="28"/>
  <c r="J39" i="28"/>
  <c r="I39" i="28"/>
  <c r="H39" i="28"/>
  <c r="K38" i="28"/>
  <c r="J38" i="28"/>
  <c r="I38" i="28"/>
  <c r="H38" i="28"/>
  <c r="K37" i="28"/>
  <c r="J37" i="28"/>
  <c r="I37" i="28"/>
  <c r="H37" i="28"/>
  <c r="K36" i="28"/>
  <c r="J36" i="28"/>
  <c r="I36" i="28"/>
  <c r="H36" i="28"/>
  <c r="K35" i="28"/>
  <c r="J35" i="28"/>
  <c r="I35" i="28"/>
  <c r="H35" i="28"/>
  <c r="K34" i="28"/>
  <c r="J34" i="28"/>
  <c r="I34" i="28"/>
  <c r="H34" i="28"/>
  <c r="K33" i="28"/>
  <c r="J33" i="28"/>
  <c r="I33" i="28"/>
  <c r="H33" i="28"/>
  <c r="K32" i="28"/>
  <c r="J32" i="28"/>
  <c r="I32" i="28"/>
  <c r="H32" i="28"/>
  <c r="K31" i="28"/>
  <c r="J31" i="28"/>
  <c r="I31" i="28"/>
  <c r="H31" i="28"/>
  <c r="K30" i="28"/>
  <c r="J30" i="28"/>
  <c r="I30" i="28"/>
  <c r="H30" i="28"/>
  <c r="K29" i="28"/>
  <c r="J29" i="28"/>
  <c r="I29" i="28"/>
  <c r="H29" i="28"/>
  <c r="K28" i="28"/>
  <c r="J28" i="28"/>
  <c r="I28" i="28"/>
  <c r="H28" i="28"/>
  <c r="K27" i="28"/>
  <c r="J27" i="28"/>
  <c r="I27" i="28"/>
  <c r="H27" i="28"/>
  <c r="K26" i="28"/>
  <c r="J26" i="28"/>
  <c r="I26" i="28"/>
  <c r="H26" i="28"/>
  <c r="K25" i="28"/>
  <c r="J25" i="28"/>
  <c r="I25" i="28"/>
  <c r="H25" i="28"/>
  <c r="K24" i="28"/>
  <c r="J24" i="28"/>
  <c r="I24" i="28"/>
  <c r="H24" i="28"/>
  <c r="K23" i="28"/>
  <c r="J23" i="28"/>
  <c r="I23" i="28"/>
  <c r="H23" i="28"/>
  <c r="K22" i="28"/>
  <c r="J22" i="28"/>
  <c r="I22" i="28"/>
  <c r="H22" i="28"/>
  <c r="K21" i="28"/>
  <c r="J21" i="28"/>
  <c r="I21" i="28"/>
  <c r="H21" i="28"/>
  <c r="K20" i="28"/>
  <c r="J20" i="28"/>
  <c r="I20" i="28"/>
  <c r="H20" i="28"/>
  <c r="K19" i="28"/>
  <c r="J19" i="28"/>
  <c r="I19" i="28"/>
  <c r="H19" i="28"/>
  <c r="K18" i="28"/>
  <c r="J18" i="28"/>
  <c r="I18" i="28"/>
  <c r="H18" i="28"/>
  <c r="K17" i="28"/>
  <c r="J17" i="28"/>
  <c r="I17" i="28"/>
  <c r="H17" i="28"/>
  <c r="K16" i="28"/>
  <c r="J16" i="28"/>
  <c r="I16" i="28"/>
  <c r="H16" i="28"/>
  <c r="K15" i="28"/>
  <c r="J15" i="28"/>
  <c r="I15" i="28"/>
  <c r="H15" i="28"/>
  <c r="K14" i="28"/>
  <c r="J14" i="28"/>
  <c r="I14" i="28"/>
  <c r="H14" i="28"/>
  <c r="K13" i="28"/>
  <c r="J13" i="28"/>
  <c r="I13" i="28"/>
  <c r="H13" i="28"/>
  <c r="K12" i="28"/>
  <c r="J12" i="28"/>
  <c r="I12" i="28"/>
  <c r="H12" i="28"/>
  <c r="K11" i="28"/>
  <c r="J11" i="28"/>
  <c r="I11" i="28"/>
  <c r="H11" i="28"/>
  <c r="K10" i="28"/>
  <c r="J10" i="28"/>
  <c r="I10" i="28"/>
  <c r="H10" i="28"/>
  <c r="K9" i="28"/>
  <c r="J9" i="28"/>
  <c r="I9" i="28"/>
  <c r="H9" i="28"/>
  <c r="K8" i="28"/>
  <c r="J8" i="28"/>
  <c r="I8" i="28"/>
  <c r="H8" i="28"/>
  <c r="K7" i="28"/>
  <c r="J7" i="28"/>
  <c r="I7" i="28"/>
  <c r="H7" i="28"/>
  <c r="K6" i="28"/>
  <c r="J6" i="28"/>
  <c r="I6" i="28"/>
  <c r="H6" i="28"/>
  <c r="K5" i="28"/>
  <c r="J5" i="28"/>
  <c r="I5" i="28"/>
  <c r="H5" i="28"/>
  <c r="K4" i="28"/>
  <c r="J4" i="28"/>
  <c r="I4" i="28"/>
  <c r="H4" i="28"/>
  <c r="K3" i="28"/>
  <c r="J3" i="28"/>
  <c r="I3" i="28"/>
  <c r="H3" i="28"/>
  <c r="O84" i="30"/>
  <c r="N84" i="30"/>
  <c r="L84" i="30"/>
  <c r="M84" i="30" s="1"/>
  <c r="K84" i="30"/>
  <c r="J84" i="30"/>
  <c r="O83" i="30"/>
  <c r="N83" i="30"/>
  <c r="L83" i="30"/>
  <c r="M83" i="30" s="1"/>
  <c r="K83" i="30"/>
  <c r="J83" i="30"/>
  <c r="O82" i="30"/>
  <c r="N82" i="30"/>
  <c r="L82" i="30"/>
  <c r="K82" i="30"/>
  <c r="J82" i="30"/>
  <c r="O81" i="30"/>
  <c r="N81" i="30"/>
  <c r="L81" i="30"/>
  <c r="K81" i="30"/>
  <c r="J81" i="30"/>
  <c r="O80" i="30"/>
  <c r="N80" i="30"/>
  <c r="L80" i="30"/>
  <c r="M80" i="30" s="1"/>
  <c r="K80" i="30"/>
  <c r="J80" i="30"/>
  <c r="O79" i="30"/>
  <c r="N79" i="30"/>
  <c r="L79" i="30"/>
  <c r="M79" i="30" s="1"/>
  <c r="K79" i="30"/>
  <c r="J79" i="30"/>
  <c r="O78" i="30"/>
  <c r="N78" i="30"/>
  <c r="L78" i="30"/>
  <c r="K78" i="30"/>
  <c r="J78" i="30"/>
  <c r="O77" i="30"/>
  <c r="N77" i="30"/>
  <c r="L77" i="30"/>
  <c r="K77" i="30"/>
  <c r="J77" i="30"/>
  <c r="O76" i="30"/>
  <c r="N76" i="30"/>
  <c r="L76" i="30"/>
  <c r="M76" i="30" s="1"/>
  <c r="K76" i="30"/>
  <c r="J76" i="30"/>
  <c r="O75" i="30"/>
  <c r="N75" i="30"/>
  <c r="L75" i="30"/>
  <c r="M75" i="30" s="1"/>
  <c r="K75" i="30"/>
  <c r="J75" i="30"/>
  <c r="O74" i="30"/>
  <c r="N74" i="30"/>
  <c r="L74" i="30"/>
  <c r="K74" i="30"/>
  <c r="J74" i="30"/>
  <c r="O73" i="30"/>
  <c r="N73" i="30"/>
  <c r="L73" i="30"/>
  <c r="K73" i="30"/>
  <c r="J73" i="30"/>
  <c r="O72" i="30"/>
  <c r="N72" i="30"/>
  <c r="L72" i="30"/>
  <c r="M72" i="30" s="1"/>
  <c r="K72" i="30"/>
  <c r="J72" i="30"/>
  <c r="O71" i="30"/>
  <c r="N71" i="30"/>
  <c r="L71" i="30"/>
  <c r="M71" i="30" s="1"/>
  <c r="K71" i="30"/>
  <c r="J71" i="30"/>
  <c r="O70" i="30"/>
  <c r="N70" i="30"/>
  <c r="L70" i="30"/>
  <c r="K70" i="30"/>
  <c r="J70" i="30"/>
  <c r="O69" i="30"/>
  <c r="N69" i="30"/>
  <c r="L69" i="30"/>
  <c r="K69" i="30"/>
  <c r="J69" i="30"/>
  <c r="O68" i="30"/>
  <c r="N68" i="30"/>
  <c r="L68" i="30"/>
  <c r="M68" i="30" s="1"/>
  <c r="K68" i="30"/>
  <c r="J68" i="30"/>
  <c r="O67" i="30"/>
  <c r="N67" i="30"/>
  <c r="L67" i="30"/>
  <c r="M67" i="30" s="1"/>
  <c r="K67" i="30"/>
  <c r="J67" i="30"/>
  <c r="O66" i="30"/>
  <c r="N66" i="30"/>
  <c r="L66" i="30"/>
  <c r="K66" i="30"/>
  <c r="J66" i="30"/>
  <c r="O65" i="30"/>
  <c r="N65" i="30"/>
  <c r="L65" i="30"/>
  <c r="K65" i="30"/>
  <c r="J65" i="30"/>
  <c r="O64" i="30"/>
  <c r="N64" i="30"/>
  <c r="L64" i="30"/>
  <c r="M64" i="30" s="1"/>
  <c r="K64" i="30"/>
  <c r="J64" i="30"/>
  <c r="O63" i="30"/>
  <c r="N63" i="30"/>
  <c r="L63" i="30"/>
  <c r="M63" i="30" s="1"/>
  <c r="K63" i="30"/>
  <c r="J63" i="30"/>
  <c r="O62" i="30"/>
  <c r="N62" i="30"/>
  <c r="L62" i="30"/>
  <c r="K62" i="30"/>
  <c r="J62" i="30"/>
  <c r="O61" i="30"/>
  <c r="N61" i="30"/>
  <c r="L61" i="30"/>
  <c r="K61" i="30"/>
  <c r="J61" i="30"/>
  <c r="O60" i="30"/>
  <c r="N60" i="30"/>
  <c r="L60" i="30"/>
  <c r="M60" i="30" s="1"/>
  <c r="K60" i="30"/>
  <c r="J60" i="30"/>
  <c r="O59" i="30"/>
  <c r="N59" i="30"/>
  <c r="L59" i="30"/>
  <c r="M59" i="30" s="1"/>
  <c r="K59" i="30"/>
  <c r="J59" i="30"/>
  <c r="O58" i="30"/>
  <c r="N58" i="30"/>
  <c r="L58" i="30"/>
  <c r="K58" i="30"/>
  <c r="J58" i="30"/>
  <c r="O57" i="30"/>
  <c r="N57" i="30"/>
  <c r="L57" i="30"/>
  <c r="K57" i="30"/>
  <c r="J57" i="30"/>
  <c r="O56" i="30"/>
  <c r="N56" i="30"/>
  <c r="L56" i="30"/>
  <c r="M56" i="30" s="1"/>
  <c r="K56" i="30"/>
  <c r="J56" i="30"/>
  <c r="O55" i="30"/>
  <c r="N55" i="30"/>
  <c r="L55" i="30"/>
  <c r="M55" i="30" s="1"/>
  <c r="K55" i="30"/>
  <c r="J55" i="30"/>
  <c r="O54" i="30"/>
  <c r="N54" i="30"/>
  <c r="L54" i="30"/>
  <c r="K54" i="30"/>
  <c r="J54" i="30"/>
  <c r="O53" i="30"/>
  <c r="N53" i="30"/>
  <c r="L53" i="30"/>
  <c r="K53" i="30"/>
  <c r="J53" i="30"/>
  <c r="O52" i="30"/>
  <c r="N52" i="30"/>
  <c r="L52" i="30"/>
  <c r="M52" i="30" s="1"/>
  <c r="K52" i="30"/>
  <c r="J52" i="30"/>
  <c r="O51" i="30"/>
  <c r="N51" i="30"/>
  <c r="L51" i="30"/>
  <c r="M51" i="30" s="1"/>
  <c r="K51" i="30"/>
  <c r="J51" i="30"/>
  <c r="O50" i="30"/>
  <c r="N50" i="30"/>
  <c r="L50" i="30"/>
  <c r="K50" i="30"/>
  <c r="J50" i="30"/>
  <c r="O49" i="30"/>
  <c r="N49" i="30"/>
  <c r="L49" i="30"/>
  <c r="K49" i="30"/>
  <c r="J49" i="30"/>
  <c r="O48" i="30"/>
  <c r="N48" i="30"/>
  <c r="L48" i="30"/>
  <c r="M48" i="30" s="1"/>
  <c r="K48" i="30"/>
  <c r="J48" i="30"/>
  <c r="O47" i="30"/>
  <c r="N47" i="30"/>
  <c r="L47" i="30"/>
  <c r="M47" i="30" s="1"/>
  <c r="K47" i="30"/>
  <c r="J47" i="30"/>
  <c r="O46" i="30"/>
  <c r="N46" i="30"/>
  <c r="L46" i="30"/>
  <c r="K46" i="30"/>
  <c r="J46" i="30"/>
  <c r="O45" i="30"/>
  <c r="N45" i="30"/>
  <c r="L45" i="30"/>
  <c r="K45" i="30"/>
  <c r="J45" i="30"/>
  <c r="O44" i="30"/>
  <c r="N44" i="30"/>
  <c r="L44" i="30"/>
  <c r="M44" i="30" s="1"/>
  <c r="K44" i="30"/>
  <c r="J44" i="30"/>
  <c r="O43" i="30"/>
  <c r="N43" i="30"/>
  <c r="L43" i="30"/>
  <c r="M43" i="30" s="1"/>
  <c r="K43" i="30"/>
  <c r="J43" i="30"/>
  <c r="O42" i="30"/>
  <c r="N42" i="30"/>
  <c r="L42" i="30"/>
  <c r="K42" i="30"/>
  <c r="J42" i="30"/>
  <c r="O41" i="30"/>
  <c r="N41" i="30"/>
  <c r="L41" i="30"/>
  <c r="K41" i="30"/>
  <c r="J41" i="30"/>
  <c r="O40" i="30"/>
  <c r="N40" i="30"/>
  <c r="L40" i="30"/>
  <c r="M40" i="30" s="1"/>
  <c r="K40" i="30"/>
  <c r="J40" i="30"/>
  <c r="O39" i="30"/>
  <c r="N39" i="30"/>
  <c r="L39" i="30"/>
  <c r="M39" i="30" s="1"/>
  <c r="K39" i="30"/>
  <c r="J39" i="30"/>
  <c r="O38" i="30"/>
  <c r="N38" i="30"/>
  <c r="L38" i="30"/>
  <c r="K38" i="30"/>
  <c r="J38" i="30"/>
  <c r="O37" i="30"/>
  <c r="N37" i="30"/>
  <c r="L37" i="30"/>
  <c r="K37" i="30"/>
  <c r="J37" i="30"/>
  <c r="O36" i="30"/>
  <c r="N36" i="30"/>
  <c r="L36" i="30"/>
  <c r="M36" i="30" s="1"/>
  <c r="K36" i="30"/>
  <c r="J36" i="30"/>
  <c r="O35" i="30"/>
  <c r="N35" i="30"/>
  <c r="L35" i="30"/>
  <c r="M35" i="30" s="1"/>
  <c r="K35" i="30"/>
  <c r="J35" i="30"/>
  <c r="O34" i="30"/>
  <c r="N34" i="30"/>
  <c r="L34" i="30"/>
  <c r="K34" i="30"/>
  <c r="J34" i="30"/>
  <c r="O33" i="30"/>
  <c r="N33" i="30"/>
  <c r="L33" i="30"/>
  <c r="K33" i="30"/>
  <c r="J33" i="30"/>
  <c r="O32" i="30"/>
  <c r="N32" i="30"/>
  <c r="L32" i="30"/>
  <c r="M32" i="30" s="1"/>
  <c r="K32" i="30"/>
  <c r="J32" i="30"/>
  <c r="O31" i="30"/>
  <c r="N31" i="30"/>
  <c r="L31" i="30"/>
  <c r="M31" i="30" s="1"/>
  <c r="K31" i="30"/>
  <c r="J31" i="30"/>
  <c r="O30" i="30"/>
  <c r="N30" i="30"/>
  <c r="L30" i="30"/>
  <c r="K30" i="30"/>
  <c r="J30" i="30"/>
  <c r="O29" i="30"/>
  <c r="N29" i="30"/>
  <c r="L29" i="30"/>
  <c r="K29" i="30"/>
  <c r="J29" i="30"/>
  <c r="O28" i="30"/>
  <c r="N28" i="30"/>
  <c r="L28" i="30"/>
  <c r="M28" i="30" s="1"/>
  <c r="K28" i="30"/>
  <c r="J28" i="30"/>
  <c r="O27" i="30"/>
  <c r="N27" i="30"/>
  <c r="L27" i="30"/>
  <c r="M27" i="30" s="1"/>
  <c r="K27" i="30"/>
  <c r="J27" i="30"/>
  <c r="O26" i="30"/>
  <c r="N26" i="30"/>
  <c r="L26" i="30"/>
  <c r="K26" i="30"/>
  <c r="J26" i="30"/>
  <c r="O25" i="30"/>
  <c r="N25" i="30"/>
  <c r="L25" i="30"/>
  <c r="K25" i="30"/>
  <c r="J25" i="30"/>
  <c r="O24" i="30"/>
  <c r="N24" i="30"/>
  <c r="L24" i="30"/>
  <c r="M24" i="30" s="1"/>
  <c r="K24" i="30"/>
  <c r="J24" i="30"/>
  <c r="O23" i="30"/>
  <c r="N23" i="30"/>
  <c r="L23" i="30"/>
  <c r="M23" i="30" s="1"/>
  <c r="K23" i="30"/>
  <c r="J23" i="30"/>
  <c r="O22" i="30"/>
  <c r="N22" i="30"/>
  <c r="L22" i="30"/>
  <c r="K22" i="30"/>
  <c r="J22" i="30"/>
  <c r="O21" i="30"/>
  <c r="N21" i="30"/>
  <c r="L21" i="30"/>
  <c r="K21" i="30"/>
  <c r="J21" i="30"/>
  <c r="O20" i="30"/>
  <c r="N20" i="30"/>
  <c r="L20" i="30"/>
  <c r="M20" i="30" s="1"/>
  <c r="K20" i="30"/>
  <c r="J20" i="30"/>
  <c r="O19" i="30"/>
  <c r="N19" i="30"/>
  <c r="L19" i="30"/>
  <c r="M19" i="30" s="1"/>
  <c r="K19" i="30"/>
  <c r="J19" i="30"/>
  <c r="O18" i="30"/>
  <c r="N18" i="30"/>
  <c r="L18" i="30"/>
  <c r="K18" i="30"/>
  <c r="J18" i="30"/>
  <c r="O17" i="30"/>
  <c r="N17" i="30"/>
  <c r="L17" i="30"/>
  <c r="K17" i="30"/>
  <c r="J17" i="30"/>
  <c r="O16" i="30"/>
  <c r="N16" i="30"/>
  <c r="L16" i="30"/>
  <c r="M16" i="30" s="1"/>
  <c r="K16" i="30"/>
  <c r="J16" i="30"/>
  <c r="O15" i="30"/>
  <c r="N15" i="30"/>
  <c r="L15" i="30"/>
  <c r="M15" i="30" s="1"/>
  <c r="K15" i="30"/>
  <c r="J15" i="30"/>
  <c r="O14" i="30"/>
  <c r="N14" i="30"/>
  <c r="L14" i="30"/>
  <c r="K14" i="30"/>
  <c r="J14" i="30"/>
  <c r="O13" i="30"/>
  <c r="N13" i="30"/>
  <c r="L13" i="30"/>
  <c r="K13" i="30"/>
  <c r="J13" i="30"/>
  <c r="O12" i="30"/>
  <c r="N12" i="30"/>
  <c r="L12" i="30"/>
  <c r="M12" i="30" s="1"/>
  <c r="K12" i="30"/>
  <c r="J12" i="30"/>
  <c r="O11" i="30"/>
  <c r="N11" i="30"/>
  <c r="L11" i="30"/>
  <c r="M11" i="30" s="1"/>
  <c r="K11" i="30"/>
  <c r="J11" i="30"/>
  <c r="O10" i="30"/>
  <c r="N10" i="30"/>
  <c r="L10" i="30"/>
  <c r="K10" i="30"/>
  <c r="J10" i="30"/>
  <c r="O9" i="30"/>
  <c r="N9" i="30"/>
  <c r="L9" i="30"/>
  <c r="K9" i="30"/>
  <c r="J9" i="30"/>
  <c r="O8" i="30"/>
  <c r="N8" i="30"/>
  <c r="L8" i="30"/>
  <c r="M8" i="30" s="1"/>
  <c r="K8" i="30"/>
  <c r="J8" i="30"/>
  <c r="O7" i="30"/>
  <c r="N7" i="30"/>
  <c r="L7" i="30"/>
  <c r="M7" i="30" s="1"/>
  <c r="K7" i="30"/>
  <c r="J7" i="30"/>
  <c r="O6" i="30"/>
  <c r="N6" i="30"/>
  <c r="L6" i="30"/>
  <c r="K6" i="30"/>
  <c r="J6" i="30"/>
  <c r="O5" i="30"/>
  <c r="N5" i="30"/>
  <c r="L5" i="30"/>
  <c r="K5" i="30"/>
  <c r="J5" i="30"/>
  <c r="O4" i="30"/>
  <c r="N4" i="30"/>
  <c r="L4" i="30"/>
  <c r="M4" i="30" s="1"/>
  <c r="K4" i="30"/>
  <c r="J4" i="30"/>
  <c r="O3" i="30"/>
  <c r="N3" i="30"/>
  <c r="L3" i="30"/>
  <c r="M3" i="30" s="1"/>
  <c r="K3" i="30"/>
  <c r="J3" i="30"/>
  <c r="N27" i="23"/>
  <c r="M27" i="23"/>
  <c r="K27" i="23"/>
  <c r="L27" i="23" s="1"/>
  <c r="J27" i="23"/>
  <c r="I27" i="23"/>
  <c r="N26" i="23"/>
  <c r="M26" i="23"/>
  <c r="K26" i="23"/>
  <c r="J26" i="23"/>
  <c r="I26" i="23"/>
  <c r="N25" i="23"/>
  <c r="M25" i="23"/>
  <c r="K25" i="23"/>
  <c r="J25" i="23"/>
  <c r="I25" i="23"/>
  <c r="N24" i="23"/>
  <c r="M24" i="23"/>
  <c r="K24" i="23"/>
  <c r="J24" i="23"/>
  <c r="I24" i="23"/>
  <c r="N23" i="23"/>
  <c r="M23" i="23"/>
  <c r="K23" i="23"/>
  <c r="L23" i="23" s="1"/>
  <c r="J23" i="23"/>
  <c r="I23" i="23"/>
  <c r="N22" i="23"/>
  <c r="M22" i="23"/>
  <c r="K22" i="23"/>
  <c r="J22" i="23"/>
  <c r="I22" i="23"/>
  <c r="N21" i="23"/>
  <c r="M21" i="23"/>
  <c r="K21" i="23"/>
  <c r="J21" i="23"/>
  <c r="I21" i="23"/>
  <c r="N20" i="23"/>
  <c r="M20" i="23"/>
  <c r="K20" i="23"/>
  <c r="J20" i="23"/>
  <c r="I20" i="23"/>
  <c r="N19" i="23"/>
  <c r="M19" i="23"/>
  <c r="K19" i="23"/>
  <c r="L19" i="23" s="1"/>
  <c r="J19" i="23"/>
  <c r="I19" i="23"/>
  <c r="N18" i="23"/>
  <c r="M18" i="23"/>
  <c r="K18" i="23"/>
  <c r="J18" i="23"/>
  <c r="I18" i="23"/>
  <c r="N17" i="23"/>
  <c r="M17" i="23"/>
  <c r="K17" i="23"/>
  <c r="J17" i="23"/>
  <c r="I17" i="23"/>
  <c r="N16" i="23"/>
  <c r="M16" i="23"/>
  <c r="K16" i="23"/>
  <c r="J16" i="23"/>
  <c r="I16" i="23"/>
  <c r="N15" i="23"/>
  <c r="M15" i="23"/>
  <c r="K15" i="23"/>
  <c r="L15" i="23" s="1"/>
  <c r="J15" i="23"/>
  <c r="I15" i="23"/>
  <c r="N14" i="23"/>
  <c r="M14" i="23"/>
  <c r="K14" i="23"/>
  <c r="J14" i="23"/>
  <c r="I14" i="23"/>
  <c r="N13" i="23"/>
  <c r="M13" i="23"/>
  <c r="K13" i="23"/>
  <c r="J13" i="23"/>
  <c r="I13" i="23"/>
  <c r="N12" i="23"/>
  <c r="M12" i="23"/>
  <c r="K12" i="23"/>
  <c r="J12" i="23"/>
  <c r="I12" i="23"/>
  <c r="N11" i="23"/>
  <c r="M11" i="23"/>
  <c r="K11" i="23"/>
  <c r="L11" i="23" s="1"/>
  <c r="J11" i="23"/>
  <c r="I11" i="23"/>
  <c r="N10" i="23"/>
  <c r="M10" i="23"/>
  <c r="K10" i="23"/>
  <c r="J10" i="23"/>
  <c r="I10" i="23"/>
  <c r="N9" i="23"/>
  <c r="M9" i="23"/>
  <c r="K9" i="23"/>
  <c r="J9" i="23"/>
  <c r="I9" i="23"/>
  <c r="N8" i="23"/>
  <c r="M8" i="23"/>
  <c r="K8" i="23"/>
  <c r="J8" i="23"/>
  <c r="I8" i="23"/>
  <c r="N7" i="23"/>
  <c r="M7" i="23"/>
  <c r="K7" i="23"/>
  <c r="L7" i="23" s="1"/>
  <c r="J7" i="23"/>
  <c r="I7" i="23"/>
  <c r="N6" i="23"/>
  <c r="M6" i="23"/>
  <c r="K6" i="23"/>
  <c r="J6" i="23"/>
  <c r="I6" i="23"/>
  <c r="N5" i="23"/>
  <c r="M5" i="23"/>
  <c r="K5" i="23"/>
  <c r="J5" i="23"/>
  <c r="I5" i="23"/>
  <c r="N4" i="23"/>
  <c r="M4" i="23"/>
  <c r="K4" i="23"/>
  <c r="J4" i="23"/>
  <c r="I4" i="23"/>
  <c r="N3" i="23"/>
  <c r="M3" i="23"/>
  <c r="K3" i="23"/>
  <c r="L3" i="23" s="1"/>
  <c r="J3" i="23"/>
  <c r="I3" i="23"/>
  <c r="N92" i="5"/>
  <c r="M92" i="5"/>
  <c r="K92" i="5"/>
  <c r="L92" i="5" s="1"/>
  <c r="J92" i="5"/>
  <c r="I92" i="5"/>
  <c r="N91" i="5"/>
  <c r="M91" i="5"/>
  <c r="K91" i="5"/>
  <c r="J91" i="5"/>
  <c r="I91" i="5"/>
  <c r="N90" i="5"/>
  <c r="M90" i="5"/>
  <c r="K90" i="5"/>
  <c r="J90" i="5"/>
  <c r="I90" i="5"/>
  <c r="N89" i="5"/>
  <c r="M89" i="5"/>
  <c r="K89" i="5"/>
  <c r="J89" i="5"/>
  <c r="I89" i="5"/>
  <c r="N88" i="5"/>
  <c r="M88" i="5"/>
  <c r="K88" i="5"/>
  <c r="L88" i="5" s="1"/>
  <c r="J88" i="5"/>
  <c r="I88" i="5"/>
  <c r="N87" i="5"/>
  <c r="M87" i="5"/>
  <c r="K87" i="5"/>
  <c r="J87" i="5"/>
  <c r="I87" i="5"/>
  <c r="N86" i="5"/>
  <c r="M86" i="5"/>
  <c r="K86" i="5"/>
  <c r="J86" i="5"/>
  <c r="I86" i="5"/>
  <c r="N85" i="5"/>
  <c r="M85" i="5"/>
  <c r="K85" i="5"/>
  <c r="J85" i="5"/>
  <c r="I85" i="5"/>
  <c r="N84" i="5"/>
  <c r="M84" i="5"/>
  <c r="K84" i="5"/>
  <c r="L84" i="5" s="1"/>
  <c r="J84" i="5"/>
  <c r="I84" i="5"/>
  <c r="N83" i="5"/>
  <c r="M83" i="5"/>
  <c r="K83" i="5"/>
  <c r="J83" i="5"/>
  <c r="I83" i="5"/>
  <c r="N82" i="5"/>
  <c r="M82" i="5"/>
  <c r="K82" i="5"/>
  <c r="J82" i="5"/>
  <c r="I82" i="5"/>
  <c r="N81" i="5"/>
  <c r="M81" i="5"/>
  <c r="K81" i="5"/>
  <c r="J81" i="5"/>
  <c r="I81" i="5"/>
  <c r="N80" i="5"/>
  <c r="M80" i="5"/>
  <c r="K80" i="5"/>
  <c r="L80" i="5" s="1"/>
  <c r="J80" i="5"/>
  <c r="I80" i="5"/>
  <c r="N79" i="5"/>
  <c r="M79" i="5"/>
  <c r="K79" i="5"/>
  <c r="J79" i="5"/>
  <c r="I79" i="5"/>
  <c r="N78" i="5"/>
  <c r="M78" i="5"/>
  <c r="K78" i="5"/>
  <c r="J78" i="5"/>
  <c r="I78" i="5"/>
  <c r="N77" i="5"/>
  <c r="M77" i="5"/>
  <c r="K77" i="5"/>
  <c r="J77" i="5"/>
  <c r="I77" i="5"/>
  <c r="N76" i="5"/>
  <c r="M76" i="5"/>
  <c r="K76" i="5"/>
  <c r="L76" i="5" s="1"/>
  <c r="J76" i="5"/>
  <c r="I76" i="5"/>
  <c r="N75" i="5"/>
  <c r="M75" i="5"/>
  <c r="K75" i="5"/>
  <c r="J75" i="5"/>
  <c r="I75" i="5"/>
  <c r="N74" i="5"/>
  <c r="M74" i="5"/>
  <c r="K74" i="5"/>
  <c r="J74" i="5"/>
  <c r="I74" i="5"/>
  <c r="N73" i="5"/>
  <c r="M73" i="5"/>
  <c r="K73" i="5"/>
  <c r="J73" i="5"/>
  <c r="I73" i="5"/>
  <c r="N72" i="5"/>
  <c r="M72" i="5"/>
  <c r="K72" i="5"/>
  <c r="L72" i="5" s="1"/>
  <c r="J72" i="5"/>
  <c r="I72" i="5"/>
  <c r="N71" i="5"/>
  <c r="M71" i="5"/>
  <c r="K71" i="5"/>
  <c r="J71" i="5"/>
  <c r="I71" i="5"/>
  <c r="N70" i="5"/>
  <c r="M70" i="5"/>
  <c r="K70" i="5"/>
  <c r="J70" i="5"/>
  <c r="I70" i="5"/>
  <c r="N69" i="5"/>
  <c r="M69" i="5"/>
  <c r="K69" i="5"/>
  <c r="J69" i="5"/>
  <c r="I69" i="5"/>
  <c r="N68" i="5"/>
  <c r="M68" i="5"/>
  <c r="K68" i="5"/>
  <c r="L68" i="5" s="1"/>
  <c r="J68" i="5"/>
  <c r="I68" i="5"/>
  <c r="N67" i="5"/>
  <c r="M67" i="5"/>
  <c r="K67" i="5"/>
  <c r="J67" i="5"/>
  <c r="I67" i="5"/>
  <c r="N66" i="5"/>
  <c r="M66" i="5"/>
  <c r="K66" i="5"/>
  <c r="J66" i="5"/>
  <c r="I66" i="5"/>
  <c r="N65" i="5"/>
  <c r="M65" i="5"/>
  <c r="K65" i="5"/>
  <c r="J65" i="5"/>
  <c r="I65" i="5"/>
  <c r="N64" i="5"/>
  <c r="M64" i="5"/>
  <c r="K64" i="5"/>
  <c r="L64" i="5" s="1"/>
  <c r="J64" i="5"/>
  <c r="I64" i="5"/>
  <c r="N63" i="5"/>
  <c r="M63" i="5"/>
  <c r="K63" i="5"/>
  <c r="J63" i="5"/>
  <c r="I63" i="5"/>
  <c r="N62" i="5"/>
  <c r="M62" i="5"/>
  <c r="K62" i="5"/>
  <c r="J62" i="5"/>
  <c r="I62" i="5"/>
  <c r="N61" i="5"/>
  <c r="M61" i="5"/>
  <c r="K61" i="5"/>
  <c r="J61" i="5"/>
  <c r="I61" i="5"/>
  <c r="N60" i="5"/>
  <c r="M60" i="5"/>
  <c r="K60" i="5"/>
  <c r="L60" i="5" s="1"/>
  <c r="J60" i="5"/>
  <c r="I60" i="5"/>
  <c r="N59" i="5"/>
  <c r="M59" i="5"/>
  <c r="K59" i="5"/>
  <c r="J59" i="5"/>
  <c r="I59" i="5"/>
  <c r="N58" i="5"/>
  <c r="M58" i="5"/>
  <c r="K58" i="5"/>
  <c r="J58" i="5"/>
  <c r="I58" i="5"/>
  <c r="N57" i="5"/>
  <c r="M57" i="5"/>
  <c r="K57" i="5"/>
  <c r="J57" i="5"/>
  <c r="I57" i="5"/>
  <c r="N56" i="5"/>
  <c r="M56" i="5"/>
  <c r="K56" i="5"/>
  <c r="L56" i="5" s="1"/>
  <c r="J56" i="5"/>
  <c r="I56" i="5"/>
  <c r="N55" i="5"/>
  <c r="M55" i="5"/>
  <c r="K55" i="5"/>
  <c r="J55" i="5"/>
  <c r="I55" i="5"/>
  <c r="N54" i="5"/>
  <c r="M54" i="5"/>
  <c r="K54" i="5"/>
  <c r="J54" i="5"/>
  <c r="I54" i="5"/>
  <c r="N53" i="5"/>
  <c r="M53" i="5"/>
  <c r="K53" i="5"/>
  <c r="J53" i="5"/>
  <c r="I53" i="5"/>
  <c r="N52" i="5"/>
  <c r="M52" i="5"/>
  <c r="K52" i="5"/>
  <c r="L52" i="5" s="1"/>
  <c r="J52" i="5"/>
  <c r="I52" i="5"/>
  <c r="N51" i="5"/>
  <c r="M51" i="5"/>
  <c r="K51" i="5"/>
  <c r="J51" i="5"/>
  <c r="I51" i="5"/>
  <c r="N50" i="5"/>
  <c r="M50" i="5"/>
  <c r="K50" i="5"/>
  <c r="J50" i="5"/>
  <c r="I50" i="5"/>
  <c r="N49" i="5"/>
  <c r="M49" i="5"/>
  <c r="K49" i="5"/>
  <c r="J49" i="5"/>
  <c r="I49" i="5"/>
  <c r="N48" i="5"/>
  <c r="M48" i="5"/>
  <c r="K48" i="5"/>
  <c r="L48" i="5" s="1"/>
  <c r="J48" i="5"/>
  <c r="I48" i="5"/>
  <c r="N47" i="5"/>
  <c r="M47" i="5"/>
  <c r="K47" i="5"/>
  <c r="J47" i="5"/>
  <c r="I47" i="5"/>
  <c r="N46" i="5"/>
  <c r="M46" i="5"/>
  <c r="K46" i="5"/>
  <c r="J46" i="5"/>
  <c r="I46" i="5"/>
  <c r="N45" i="5"/>
  <c r="M45" i="5"/>
  <c r="K45" i="5"/>
  <c r="J45" i="5"/>
  <c r="I45" i="5"/>
  <c r="N44" i="5"/>
  <c r="M44" i="5"/>
  <c r="K44" i="5"/>
  <c r="L44" i="5" s="1"/>
  <c r="J44" i="5"/>
  <c r="I44" i="5"/>
  <c r="N43" i="5"/>
  <c r="M43" i="5"/>
  <c r="K43" i="5"/>
  <c r="J43" i="5"/>
  <c r="I43" i="5"/>
  <c r="N42" i="5"/>
  <c r="M42" i="5"/>
  <c r="K42" i="5"/>
  <c r="J42" i="5"/>
  <c r="I42" i="5"/>
  <c r="N41" i="5"/>
  <c r="M41" i="5"/>
  <c r="K41" i="5"/>
  <c r="J41" i="5"/>
  <c r="I41" i="5"/>
  <c r="N40" i="5"/>
  <c r="M40" i="5"/>
  <c r="K40" i="5"/>
  <c r="L40" i="5" s="1"/>
  <c r="J40" i="5"/>
  <c r="I40" i="5"/>
  <c r="N39" i="5"/>
  <c r="M39" i="5"/>
  <c r="K39" i="5"/>
  <c r="J39" i="5"/>
  <c r="I39" i="5"/>
  <c r="N38" i="5"/>
  <c r="M38" i="5"/>
  <c r="K38" i="5"/>
  <c r="J38" i="5"/>
  <c r="I38" i="5"/>
  <c r="N37" i="5"/>
  <c r="M37" i="5"/>
  <c r="K37" i="5"/>
  <c r="J37" i="5"/>
  <c r="I37" i="5"/>
  <c r="N36" i="5"/>
  <c r="M36" i="5"/>
  <c r="K36" i="5"/>
  <c r="L36" i="5" s="1"/>
  <c r="J36" i="5"/>
  <c r="I36" i="5"/>
  <c r="N35" i="5"/>
  <c r="M35" i="5"/>
  <c r="K35" i="5"/>
  <c r="J35" i="5"/>
  <c r="I35" i="5"/>
  <c r="N34" i="5"/>
  <c r="M34" i="5"/>
  <c r="K34" i="5"/>
  <c r="J34" i="5"/>
  <c r="I34" i="5"/>
  <c r="N33" i="5"/>
  <c r="M33" i="5"/>
  <c r="K33" i="5"/>
  <c r="J33" i="5"/>
  <c r="I33" i="5"/>
  <c r="N32" i="5"/>
  <c r="M32" i="5"/>
  <c r="K32" i="5"/>
  <c r="L32" i="5" s="1"/>
  <c r="J32" i="5"/>
  <c r="I32" i="5"/>
  <c r="N31" i="5"/>
  <c r="M31" i="5"/>
  <c r="K31" i="5"/>
  <c r="J31" i="5"/>
  <c r="I31" i="5"/>
  <c r="N30" i="5"/>
  <c r="M30" i="5"/>
  <c r="K30" i="5"/>
  <c r="J30" i="5"/>
  <c r="I30" i="5"/>
  <c r="N29" i="5"/>
  <c r="M29" i="5"/>
  <c r="K29" i="5"/>
  <c r="J29" i="5"/>
  <c r="I29" i="5"/>
  <c r="N28" i="5"/>
  <c r="M28" i="5"/>
  <c r="K28" i="5"/>
  <c r="L28" i="5" s="1"/>
  <c r="J28" i="5"/>
  <c r="I28" i="5"/>
  <c r="N27" i="5"/>
  <c r="M27" i="5"/>
  <c r="K27" i="5"/>
  <c r="J27" i="5"/>
  <c r="I27" i="5"/>
  <c r="N26" i="5"/>
  <c r="M26" i="5"/>
  <c r="K26" i="5"/>
  <c r="J26" i="5"/>
  <c r="I26" i="5"/>
  <c r="N25" i="5"/>
  <c r="M25" i="5"/>
  <c r="K25" i="5"/>
  <c r="J25" i="5"/>
  <c r="I25" i="5"/>
  <c r="N24" i="5"/>
  <c r="M24" i="5"/>
  <c r="K24" i="5"/>
  <c r="L24" i="5" s="1"/>
  <c r="J24" i="5"/>
  <c r="I24" i="5"/>
  <c r="N23" i="5"/>
  <c r="M23" i="5"/>
  <c r="K23" i="5"/>
  <c r="J23" i="5"/>
  <c r="I23" i="5"/>
  <c r="N22" i="5"/>
  <c r="M22" i="5"/>
  <c r="K22" i="5"/>
  <c r="J22" i="5"/>
  <c r="I22" i="5"/>
  <c r="N21" i="5"/>
  <c r="M21" i="5"/>
  <c r="K21" i="5"/>
  <c r="J21" i="5"/>
  <c r="I21" i="5"/>
  <c r="N20" i="5"/>
  <c r="M20" i="5"/>
  <c r="K20" i="5"/>
  <c r="L20" i="5" s="1"/>
  <c r="J20" i="5"/>
  <c r="I20" i="5"/>
  <c r="N19" i="5"/>
  <c r="M19" i="5"/>
  <c r="K19" i="5"/>
  <c r="J19" i="5"/>
  <c r="I19" i="5"/>
  <c r="N18" i="5"/>
  <c r="M18" i="5"/>
  <c r="K18" i="5"/>
  <c r="J18" i="5"/>
  <c r="I18" i="5"/>
  <c r="N17" i="5"/>
  <c r="M17" i="5"/>
  <c r="K17" i="5"/>
  <c r="J17" i="5"/>
  <c r="I17" i="5"/>
  <c r="N16" i="5"/>
  <c r="M16" i="5"/>
  <c r="K16" i="5"/>
  <c r="L16" i="5" s="1"/>
  <c r="J16" i="5"/>
  <c r="I16" i="5"/>
  <c r="N15" i="5"/>
  <c r="M15" i="5"/>
  <c r="K15" i="5"/>
  <c r="J15" i="5"/>
  <c r="I15" i="5"/>
  <c r="N14" i="5"/>
  <c r="M14" i="5"/>
  <c r="K14" i="5"/>
  <c r="J14" i="5"/>
  <c r="I14" i="5"/>
  <c r="N13" i="5"/>
  <c r="M13" i="5"/>
  <c r="K13" i="5"/>
  <c r="J13" i="5"/>
  <c r="I13" i="5"/>
  <c r="N12" i="5"/>
  <c r="M12" i="5"/>
  <c r="K12" i="5"/>
  <c r="L12" i="5" s="1"/>
  <c r="J12" i="5"/>
  <c r="I12" i="5"/>
  <c r="N11" i="5"/>
  <c r="M11" i="5"/>
  <c r="K11" i="5"/>
  <c r="J11" i="5"/>
  <c r="I11" i="5"/>
  <c r="N10" i="5"/>
  <c r="M10" i="5"/>
  <c r="K10" i="5"/>
  <c r="J10" i="5"/>
  <c r="I10" i="5"/>
  <c r="N9" i="5"/>
  <c r="M9" i="5"/>
  <c r="K9" i="5"/>
  <c r="J9" i="5"/>
  <c r="I9" i="5"/>
  <c r="N8" i="5"/>
  <c r="M8" i="5"/>
  <c r="K8" i="5"/>
  <c r="L8" i="5" s="1"/>
  <c r="J8" i="5"/>
  <c r="I8" i="5"/>
  <c r="N7" i="5"/>
  <c r="M7" i="5"/>
  <c r="K7" i="5"/>
  <c r="J7" i="5"/>
  <c r="I7" i="5"/>
  <c r="N6" i="5"/>
  <c r="M6" i="5"/>
  <c r="K6" i="5"/>
  <c r="J6" i="5"/>
  <c r="I6" i="5"/>
  <c r="N5" i="5"/>
  <c r="M5" i="5"/>
  <c r="K5" i="5"/>
  <c r="J5" i="5"/>
  <c r="I5" i="5"/>
  <c r="N4" i="5"/>
  <c r="M4" i="5"/>
  <c r="K4" i="5"/>
  <c r="L4" i="5" s="1"/>
  <c r="J4" i="5"/>
  <c r="I4" i="5"/>
  <c r="N3" i="5"/>
  <c r="M3" i="5"/>
  <c r="K3" i="5"/>
  <c r="J3" i="5"/>
  <c r="I3" i="5"/>
  <c r="N84" i="18"/>
  <c r="M84" i="18"/>
  <c r="K84" i="18"/>
  <c r="L84" i="18" s="1"/>
  <c r="J84" i="18"/>
  <c r="I84" i="18"/>
  <c r="N83" i="18"/>
  <c r="M83" i="18"/>
  <c r="K83" i="18"/>
  <c r="J83" i="18"/>
  <c r="I83" i="18"/>
  <c r="N82" i="18"/>
  <c r="M82" i="18"/>
  <c r="K82" i="18"/>
  <c r="J82" i="18"/>
  <c r="I82" i="18"/>
  <c r="N81" i="18"/>
  <c r="M81" i="18"/>
  <c r="K81" i="18"/>
  <c r="J81" i="18"/>
  <c r="I81" i="18"/>
  <c r="N80" i="18"/>
  <c r="M80" i="18"/>
  <c r="K80" i="18"/>
  <c r="L80" i="18" s="1"/>
  <c r="J80" i="18"/>
  <c r="I80" i="18"/>
  <c r="N79" i="18"/>
  <c r="M79" i="18"/>
  <c r="K79" i="18"/>
  <c r="J79" i="18"/>
  <c r="I79" i="18"/>
  <c r="N78" i="18"/>
  <c r="M78" i="18"/>
  <c r="K78" i="18"/>
  <c r="J78" i="18"/>
  <c r="I78" i="18"/>
  <c r="N77" i="18"/>
  <c r="M77" i="18"/>
  <c r="K77" i="18"/>
  <c r="J77" i="18"/>
  <c r="I77" i="18"/>
  <c r="N76" i="18"/>
  <c r="M76" i="18"/>
  <c r="K76" i="18"/>
  <c r="L76" i="18" s="1"/>
  <c r="J76" i="18"/>
  <c r="I76" i="18"/>
  <c r="N75" i="18"/>
  <c r="M75" i="18"/>
  <c r="K75" i="18"/>
  <c r="J75" i="18"/>
  <c r="I75" i="18"/>
  <c r="N74" i="18"/>
  <c r="M74" i="18"/>
  <c r="K74" i="18"/>
  <c r="J74" i="18"/>
  <c r="I74" i="18"/>
  <c r="N73" i="18"/>
  <c r="M73" i="18"/>
  <c r="K73" i="18"/>
  <c r="J73" i="18"/>
  <c r="I73" i="18"/>
  <c r="N72" i="18"/>
  <c r="M72" i="18"/>
  <c r="K72" i="18"/>
  <c r="L72" i="18" s="1"/>
  <c r="J72" i="18"/>
  <c r="I72" i="18"/>
  <c r="N71" i="18"/>
  <c r="M71" i="18"/>
  <c r="K71" i="18"/>
  <c r="J71" i="18"/>
  <c r="I71" i="18"/>
  <c r="N70" i="18"/>
  <c r="M70" i="18"/>
  <c r="K70" i="18"/>
  <c r="J70" i="18"/>
  <c r="I70" i="18"/>
  <c r="N69" i="18"/>
  <c r="M69" i="18"/>
  <c r="K69" i="18"/>
  <c r="J69" i="18"/>
  <c r="I69" i="18"/>
  <c r="N68" i="18"/>
  <c r="M68" i="18"/>
  <c r="K68" i="18"/>
  <c r="L68" i="18" s="1"/>
  <c r="J68" i="18"/>
  <c r="I68" i="18"/>
  <c r="N67" i="18"/>
  <c r="M67" i="18"/>
  <c r="K67" i="18"/>
  <c r="J67" i="18"/>
  <c r="I67" i="18"/>
  <c r="N66" i="18"/>
  <c r="M66" i="18"/>
  <c r="K66" i="18"/>
  <c r="J66" i="18"/>
  <c r="I66" i="18"/>
  <c r="N65" i="18"/>
  <c r="M65" i="18"/>
  <c r="K65" i="18"/>
  <c r="J65" i="18"/>
  <c r="I65" i="18"/>
  <c r="N64" i="18"/>
  <c r="M64" i="18"/>
  <c r="K64" i="18"/>
  <c r="L64" i="18" s="1"/>
  <c r="J64" i="18"/>
  <c r="I64" i="18"/>
  <c r="N63" i="18"/>
  <c r="M63" i="18"/>
  <c r="K63" i="18"/>
  <c r="J63" i="18"/>
  <c r="I63" i="18"/>
  <c r="N62" i="18"/>
  <c r="M62" i="18"/>
  <c r="K62" i="18"/>
  <c r="J62" i="18"/>
  <c r="I62" i="18"/>
  <c r="N61" i="18"/>
  <c r="M61" i="18"/>
  <c r="K61" i="18"/>
  <c r="J61" i="18"/>
  <c r="I61" i="18"/>
  <c r="N60" i="18"/>
  <c r="M60" i="18"/>
  <c r="K60" i="18"/>
  <c r="L60" i="18" s="1"/>
  <c r="J60" i="18"/>
  <c r="I60" i="18"/>
  <c r="N59" i="18"/>
  <c r="M59" i="18"/>
  <c r="K59" i="18"/>
  <c r="J59" i="18"/>
  <c r="I59" i="18"/>
  <c r="N58" i="18"/>
  <c r="M58" i="18"/>
  <c r="K58" i="18"/>
  <c r="J58" i="18"/>
  <c r="I58" i="18"/>
  <c r="N57" i="18"/>
  <c r="M57" i="18"/>
  <c r="K57" i="18"/>
  <c r="J57" i="18"/>
  <c r="I57" i="18"/>
  <c r="N56" i="18"/>
  <c r="M56" i="18"/>
  <c r="K56" i="18"/>
  <c r="L56" i="18" s="1"/>
  <c r="J56" i="18"/>
  <c r="I56" i="18"/>
  <c r="N55" i="18"/>
  <c r="M55" i="18"/>
  <c r="K55" i="18"/>
  <c r="J55" i="18"/>
  <c r="I55" i="18"/>
  <c r="N54" i="18"/>
  <c r="M54" i="18"/>
  <c r="K54" i="18"/>
  <c r="J54" i="18"/>
  <c r="I54" i="18"/>
  <c r="N53" i="18"/>
  <c r="M53" i="18"/>
  <c r="K53" i="18"/>
  <c r="J53" i="18"/>
  <c r="I53" i="18"/>
  <c r="N52" i="18"/>
  <c r="M52" i="18"/>
  <c r="K52" i="18"/>
  <c r="L52" i="18" s="1"/>
  <c r="J52" i="18"/>
  <c r="I52" i="18"/>
  <c r="N51" i="18"/>
  <c r="M51" i="18"/>
  <c r="K51" i="18"/>
  <c r="J51" i="18"/>
  <c r="I51" i="18"/>
  <c r="N50" i="18"/>
  <c r="M50" i="18"/>
  <c r="K50" i="18"/>
  <c r="J50" i="18"/>
  <c r="I50" i="18"/>
  <c r="N49" i="18"/>
  <c r="M49" i="18"/>
  <c r="K49" i="18"/>
  <c r="J49" i="18"/>
  <c r="I49" i="18"/>
  <c r="N48" i="18"/>
  <c r="M48" i="18"/>
  <c r="K48" i="18"/>
  <c r="L48" i="18" s="1"/>
  <c r="J48" i="18"/>
  <c r="I48" i="18"/>
  <c r="N47" i="18"/>
  <c r="M47" i="18"/>
  <c r="K47" i="18"/>
  <c r="J47" i="18"/>
  <c r="I47" i="18"/>
  <c r="N46" i="18"/>
  <c r="M46" i="18"/>
  <c r="K46" i="18"/>
  <c r="J46" i="18"/>
  <c r="I46" i="18"/>
  <c r="N45" i="18"/>
  <c r="M45" i="18"/>
  <c r="K45" i="18"/>
  <c r="J45" i="18"/>
  <c r="I45" i="18"/>
  <c r="N44" i="18"/>
  <c r="M44" i="18"/>
  <c r="K44" i="18"/>
  <c r="L44" i="18" s="1"/>
  <c r="J44" i="18"/>
  <c r="I44" i="18"/>
  <c r="N43" i="18"/>
  <c r="M43" i="18"/>
  <c r="K43" i="18"/>
  <c r="J43" i="18"/>
  <c r="I43" i="18"/>
  <c r="N42" i="18"/>
  <c r="M42" i="18"/>
  <c r="K42" i="18"/>
  <c r="J42" i="18"/>
  <c r="I42" i="18"/>
  <c r="N41" i="18"/>
  <c r="M41" i="18"/>
  <c r="K41" i="18"/>
  <c r="J41" i="18"/>
  <c r="I41" i="18"/>
  <c r="N40" i="18"/>
  <c r="M40" i="18"/>
  <c r="K40" i="18"/>
  <c r="L40" i="18" s="1"/>
  <c r="J40" i="18"/>
  <c r="I40" i="18"/>
  <c r="N39" i="18"/>
  <c r="M39" i="18"/>
  <c r="K39" i="18"/>
  <c r="J39" i="18"/>
  <c r="I39" i="18"/>
  <c r="N38" i="18"/>
  <c r="M38" i="18"/>
  <c r="K38" i="18"/>
  <c r="J38" i="18"/>
  <c r="I38" i="18"/>
  <c r="N37" i="18"/>
  <c r="M37" i="18"/>
  <c r="K37" i="18"/>
  <c r="J37" i="18"/>
  <c r="I37" i="18"/>
  <c r="N36" i="18"/>
  <c r="M36" i="18"/>
  <c r="K36" i="18"/>
  <c r="L36" i="18" s="1"/>
  <c r="J36" i="18"/>
  <c r="I36" i="18"/>
  <c r="N35" i="18"/>
  <c r="M35" i="18"/>
  <c r="K35" i="18"/>
  <c r="J35" i="18"/>
  <c r="I35" i="18"/>
  <c r="N34" i="18"/>
  <c r="M34" i="18"/>
  <c r="K34" i="18"/>
  <c r="J34" i="18"/>
  <c r="I34" i="18"/>
  <c r="N33" i="18"/>
  <c r="M33" i="18"/>
  <c r="K33" i="18"/>
  <c r="J33" i="18"/>
  <c r="I33" i="18"/>
  <c r="N32" i="18"/>
  <c r="M32" i="18"/>
  <c r="K32" i="18"/>
  <c r="L32" i="18" s="1"/>
  <c r="J32" i="18"/>
  <c r="I32" i="18"/>
  <c r="N31" i="18"/>
  <c r="M31" i="18"/>
  <c r="K31" i="18"/>
  <c r="J31" i="18"/>
  <c r="I31" i="18"/>
  <c r="N30" i="18"/>
  <c r="M30" i="18"/>
  <c r="K30" i="18"/>
  <c r="J30" i="18"/>
  <c r="I30" i="18"/>
  <c r="N29" i="18"/>
  <c r="M29" i="18"/>
  <c r="K29" i="18"/>
  <c r="J29" i="18"/>
  <c r="I29" i="18"/>
  <c r="N28" i="18"/>
  <c r="M28" i="18"/>
  <c r="K28" i="18"/>
  <c r="L28" i="18" s="1"/>
  <c r="J28" i="18"/>
  <c r="I28" i="18"/>
  <c r="N27" i="18"/>
  <c r="M27" i="18"/>
  <c r="K27" i="18"/>
  <c r="J27" i="18"/>
  <c r="I27" i="18"/>
  <c r="N26" i="18"/>
  <c r="M26" i="18"/>
  <c r="K26" i="18"/>
  <c r="J26" i="18"/>
  <c r="I26" i="18"/>
  <c r="N25" i="18"/>
  <c r="M25" i="18"/>
  <c r="K25" i="18"/>
  <c r="J25" i="18"/>
  <c r="I25" i="18"/>
  <c r="N24" i="18"/>
  <c r="M24" i="18"/>
  <c r="K24" i="18"/>
  <c r="L24" i="18" s="1"/>
  <c r="J24" i="18"/>
  <c r="I24" i="18"/>
  <c r="N23" i="18"/>
  <c r="M23" i="18"/>
  <c r="K23" i="18"/>
  <c r="J23" i="18"/>
  <c r="I23" i="18"/>
  <c r="N22" i="18"/>
  <c r="M22" i="18"/>
  <c r="K22" i="18"/>
  <c r="J22" i="18"/>
  <c r="I22" i="18"/>
  <c r="N21" i="18"/>
  <c r="M21" i="18"/>
  <c r="K21" i="18"/>
  <c r="J21" i="18"/>
  <c r="I21" i="18"/>
  <c r="N20" i="18"/>
  <c r="M20" i="18"/>
  <c r="K20" i="18"/>
  <c r="L20" i="18" s="1"/>
  <c r="J20" i="18"/>
  <c r="I20" i="18"/>
  <c r="N19" i="18"/>
  <c r="M19" i="18"/>
  <c r="K19" i="18"/>
  <c r="J19" i="18"/>
  <c r="I19" i="18"/>
  <c r="N18" i="18"/>
  <c r="M18" i="18"/>
  <c r="K18" i="18"/>
  <c r="J18" i="18"/>
  <c r="I18" i="18"/>
  <c r="N17" i="18"/>
  <c r="M17" i="18"/>
  <c r="K17" i="18"/>
  <c r="J17" i="18"/>
  <c r="I17" i="18"/>
  <c r="N16" i="18"/>
  <c r="M16" i="18"/>
  <c r="K16" i="18"/>
  <c r="L16" i="18" s="1"/>
  <c r="J16" i="18"/>
  <c r="I16" i="18"/>
  <c r="N15" i="18"/>
  <c r="M15" i="18"/>
  <c r="K15" i="18"/>
  <c r="J15" i="18"/>
  <c r="I15" i="18"/>
  <c r="N14" i="18"/>
  <c r="M14" i="18"/>
  <c r="K14" i="18"/>
  <c r="J14" i="18"/>
  <c r="I14" i="18"/>
  <c r="N13" i="18"/>
  <c r="M13" i="18"/>
  <c r="K13" i="18"/>
  <c r="J13" i="18"/>
  <c r="I13" i="18"/>
  <c r="N12" i="18"/>
  <c r="M12" i="18"/>
  <c r="K12" i="18"/>
  <c r="L12" i="18" s="1"/>
  <c r="J12" i="18"/>
  <c r="I12" i="18"/>
  <c r="N11" i="18"/>
  <c r="M11" i="18"/>
  <c r="K11" i="18"/>
  <c r="J11" i="18"/>
  <c r="I11" i="18"/>
  <c r="N10" i="18"/>
  <c r="M10" i="18"/>
  <c r="K10" i="18"/>
  <c r="J10" i="18"/>
  <c r="I10" i="18"/>
  <c r="N9" i="18"/>
  <c r="M9" i="18"/>
  <c r="K9" i="18"/>
  <c r="J9" i="18"/>
  <c r="I9" i="18"/>
  <c r="N8" i="18"/>
  <c r="M8" i="18"/>
  <c r="K8" i="18"/>
  <c r="L8" i="18" s="1"/>
  <c r="J8" i="18"/>
  <c r="I8" i="18"/>
  <c r="N7" i="18"/>
  <c r="M7" i="18"/>
  <c r="K7" i="18"/>
  <c r="J7" i="18"/>
  <c r="I7" i="18"/>
  <c r="N6" i="18"/>
  <c r="M6" i="18"/>
  <c r="K6" i="18"/>
  <c r="J6" i="18"/>
  <c r="I6" i="18"/>
  <c r="N5" i="18"/>
  <c r="M5" i="18"/>
  <c r="K5" i="18"/>
  <c r="J5" i="18"/>
  <c r="I5" i="18"/>
  <c r="N4" i="18"/>
  <c r="M4" i="18"/>
  <c r="K4" i="18"/>
  <c r="L4" i="18" s="1"/>
  <c r="J4" i="18"/>
  <c r="I4" i="18"/>
  <c r="N3" i="18"/>
  <c r="M3" i="18"/>
  <c r="K3" i="18"/>
  <c r="J3" i="18"/>
  <c r="I3" i="18"/>
  <c r="N92" i="17"/>
  <c r="M92" i="17"/>
  <c r="K92" i="17"/>
  <c r="L92" i="17" s="1"/>
  <c r="J92" i="17"/>
  <c r="I92" i="17"/>
  <c r="N91" i="17"/>
  <c r="M91" i="17"/>
  <c r="K91" i="17"/>
  <c r="J91" i="17"/>
  <c r="I91" i="17"/>
  <c r="N90" i="17"/>
  <c r="M90" i="17"/>
  <c r="K90" i="17"/>
  <c r="L90" i="17" s="1"/>
  <c r="J90" i="17"/>
  <c r="I90" i="17"/>
  <c r="N89" i="17"/>
  <c r="M89" i="17"/>
  <c r="K89" i="17"/>
  <c r="J89" i="17"/>
  <c r="I89" i="17"/>
  <c r="N88" i="17"/>
  <c r="M88" i="17"/>
  <c r="K88" i="17"/>
  <c r="L88" i="17" s="1"/>
  <c r="J88" i="17"/>
  <c r="I88" i="17"/>
  <c r="N87" i="17"/>
  <c r="M87" i="17"/>
  <c r="K87" i="17"/>
  <c r="J87" i="17"/>
  <c r="I87" i="17"/>
  <c r="N86" i="17"/>
  <c r="M86" i="17"/>
  <c r="K86" i="17"/>
  <c r="L86" i="17" s="1"/>
  <c r="J86" i="17"/>
  <c r="I86" i="17"/>
  <c r="N85" i="17"/>
  <c r="M85" i="17"/>
  <c r="K85" i="17"/>
  <c r="J85" i="17"/>
  <c r="I85" i="17"/>
  <c r="N84" i="17"/>
  <c r="M84" i="17"/>
  <c r="K84" i="17"/>
  <c r="L84" i="17" s="1"/>
  <c r="J84" i="17"/>
  <c r="I84" i="17"/>
  <c r="N83" i="17"/>
  <c r="M83" i="17"/>
  <c r="K83" i="17"/>
  <c r="J83" i="17"/>
  <c r="I83" i="17"/>
  <c r="N82" i="17"/>
  <c r="M82" i="17"/>
  <c r="K82" i="17"/>
  <c r="L82" i="17" s="1"/>
  <c r="J82" i="17"/>
  <c r="I82" i="17"/>
  <c r="N81" i="17"/>
  <c r="M81" i="17"/>
  <c r="K81" i="17"/>
  <c r="J81" i="17"/>
  <c r="I81" i="17"/>
  <c r="N80" i="17"/>
  <c r="M80" i="17"/>
  <c r="K80" i="17"/>
  <c r="L80" i="17" s="1"/>
  <c r="J80" i="17"/>
  <c r="I80" i="17"/>
  <c r="N79" i="17"/>
  <c r="M79" i="17"/>
  <c r="K79" i="17"/>
  <c r="L79" i="17" s="1"/>
  <c r="J79" i="17"/>
  <c r="I79" i="17"/>
  <c r="N78" i="17"/>
  <c r="M78" i="17"/>
  <c r="K78" i="17"/>
  <c r="L78" i="17" s="1"/>
  <c r="J78" i="17"/>
  <c r="I78" i="17"/>
  <c r="N77" i="17"/>
  <c r="M77" i="17"/>
  <c r="K77" i="17"/>
  <c r="J77" i="17"/>
  <c r="I77" i="17"/>
  <c r="N76" i="17"/>
  <c r="M76" i="17"/>
  <c r="K76" i="17"/>
  <c r="L76" i="17" s="1"/>
  <c r="J76" i="17"/>
  <c r="I76" i="17"/>
  <c r="N75" i="17"/>
  <c r="M75" i="17"/>
  <c r="K75" i="17"/>
  <c r="L75" i="17" s="1"/>
  <c r="J75" i="17"/>
  <c r="I75" i="17"/>
  <c r="N74" i="17"/>
  <c r="M74" i="17"/>
  <c r="K74" i="17"/>
  <c r="L74" i="17" s="1"/>
  <c r="J74" i="17"/>
  <c r="I74" i="17"/>
  <c r="N73" i="17"/>
  <c r="M73" i="17"/>
  <c r="K73" i="17"/>
  <c r="J73" i="17"/>
  <c r="I73" i="17"/>
  <c r="N72" i="17"/>
  <c r="M72" i="17"/>
  <c r="K72" i="17"/>
  <c r="L72" i="17" s="1"/>
  <c r="J72" i="17"/>
  <c r="I72" i="17"/>
  <c r="N71" i="17"/>
  <c r="M71" i="17"/>
  <c r="K71" i="17"/>
  <c r="L71" i="17" s="1"/>
  <c r="J71" i="17"/>
  <c r="I71" i="17"/>
  <c r="N70" i="17"/>
  <c r="M70" i="17"/>
  <c r="K70" i="17"/>
  <c r="L70" i="17" s="1"/>
  <c r="J70" i="17"/>
  <c r="I70" i="17"/>
  <c r="N69" i="17"/>
  <c r="M69" i="17"/>
  <c r="K69" i="17"/>
  <c r="J69" i="17"/>
  <c r="I69" i="17"/>
  <c r="N68" i="17"/>
  <c r="M68" i="17"/>
  <c r="K68" i="17"/>
  <c r="L68" i="17" s="1"/>
  <c r="J68" i="17"/>
  <c r="I68" i="17"/>
  <c r="N67" i="17"/>
  <c r="M67" i="17"/>
  <c r="K67" i="17"/>
  <c r="L67" i="17" s="1"/>
  <c r="J67" i="17"/>
  <c r="I67" i="17"/>
  <c r="N66" i="17"/>
  <c r="M66" i="17"/>
  <c r="K66" i="17"/>
  <c r="L66" i="17" s="1"/>
  <c r="J66" i="17"/>
  <c r="I66" i="17"/>
  <c r="N65" i="17"/>
  <c r="M65" i="17"/>
  <c r="K65" i="17"/>
  <c r="J65" i="17"/>
  <c r="I65" i="17"/>
  <c r="N64" i="17"/>
  <c r="M64" i="17"/>
  <c r="K64" i="17"/>
  <c r="L64" i="17" s="1"/>
  <c r="J64" i="17"/>
  <c r="I64" i="17"/>
  <c r="N63" i="17"/>
  <c r="M63" i="17"/>
  <c r="K63" i="17"/>
  <c r="L63" i="17" s="1"/>
  <c r="J63" i="17"/>
  <c r="I63" i="17"/>
  <c r="N62" i="17"/>
  <c r="M62" i="17"/>
  <c r="K62" i="17"/>
  <c r="L62" i="17" s="1"/>
  <c r="J62" i="17"/>
  <c r="I62" i="17"/>
  <c r="N61" i="17"/>
  <c r="M61" i="17"/>
  <c r="K61" i="17"/>
  <c r="J61" i="17"/>
  <c r="I61" i="17"/>
  <c r="N60" i="17"/>
  <c r="M60" i="17"/>
  <c r="K60" i="17"/>
  <c r="L60" i="17" s="1"/>
  <c r="J60" i="17"/>
  <c r="I60" i="17"/>
  <c r="N59" i="17"/>
  <c r="M59" i="17"/>
  <c r="K59" i="17"/>
  <c r="L59" i="17" s="1"/>
  <c r="J59" i="17"/>
  <c r="I59" i="17"/>
  <c r="N58" i="17"/>
  <c r="M58" i="17"/>
  <c r="K58" i="17"/>
  <c r="L58" i="17" s="1"/>
  <c r="J58" i="17"/>
  <c r="I58" i="17"/>
  <c r="N57" i="17"/>
  <c r="M57" i="17"/>
  <c r="K57" i="17"/>
  <c r="J57" i="17"/>
  <c r="I57" i="17"/>
  <c r="N56" i="17"/>
  <c r="M56" i="17"/>
  <c r="K56" i="17"/>
  <c r="L56" i="17" s="1"/>
  <c r="J56" i="17"/>
  <c r="I56" i="17"/>
  <c r="N55" i="17"/>
  <c r="M55" i="17"/>
  <c r="K55" i="17"/>
  <c r="L55" i="17" s="1"/>
  <c r="J55" i="17"/>
  <c r="I55" i="17"/>
  <c r="N54" i="17"/>
  <c r="M54" i="17"/>
  <c r="K54" i="17"/>
  <c r="L54" i="17" s="1"/>
  <c r="J54" i="17"/>
  <c r="I54" i="17"/>
  <c r="N53" i="17"/>
  <c r="M53" i="17"/>
  <c r="K53" i="17"/>
  <c r="J53" i="17"/>
  <c r="I53" i="17"/>
  <c r="N52" i="17"/>
  <c r="M52" i="17"/>
  <c r="K52" i="17"/>
  <c r="L52" i="17" s="1"/>
  <c r="J52" i="17"/>
  <c r="I52" i="17"/>
  <c r="N51" i="17"/>
  <c r="M51" i="17"/>
  <c r="K51" i="17"/>
  <c r="L51" i="17" s="1"/>
  <c r="J51" i="17"/>
  <c r="I51" i="17"/>
  <c r="N50" i="17"/>
  <c r="M50" i="17"/>
  <c r="K50" i="17"/>
  <c r="L50" i="17" s="1"/>
  <c r="J50" i="17"/>
  <c r="I50" i="17"/>
  <c r="N49" i="17"/>
  <c r="M49" i="17"/>
  <c r="K49" i="17"/>
  <c r="J49" i="17"/>
  <c r="I49" i="17"/>
  <c r="N48" i="17"/>
  <c r="M48" i="17"/>
  <c r="K48" i="17"/>
  <c r="L48" i="17" s="1"/>
  <c r="J48" i="17"/>
  <c r="I48" i="17"/>
  <c r="N47" i="17"/>
  <c r="M47" i="17"/>
  <c r="K47" i="17"/>
  <c r="L47" i="17" s="1"/>
  <c r="J47" i="17"/>
  <c r="I47" i="17"/>
  <c r="N46" i="17"/>
  <c r="M46" i="17"/>
  <c r="K46" i="17"/>
  <c r="L46" i="17" s="1"/>
  <c r="J46" i="17"/>
  <c r="I46" i="17"/>
  <c r="N45" i="17"/>
  <c r="M45" i="17"/>
  <c r="K45" i="17"/>
  <c r="J45" i="17"/>
  <c r="I45" i="17"/>
  <c r="N44" i="17"/>
  <c r="M44" i="17"/>
  <c r="K44" i="17"/>
  <c r="L44" i="17" s="1"/>
  <c r="J44" i="17"/>
  <c r="I44" i="17"/>
  <c r="N43" i="17"/>
  <c r="M43" i="17"/>
  <c r="K43" i="17"/>
  <c r="L43" i="17" s="1"/>
  <c r="J43" i="17"/>
  <c r="I43" i="17"/>
  <c r="N42" i="17"/>
  <c r="M42" i="17"/>
  <c r="K42" i="17"/>
  <c r="L42" i="17" s="1"/>
  <c r="J42" i="17"/>
  <c r="I42" i="17"/>
  <c r="N41" i="17"/>
  <c r="M41" i="17"/>
  <c r="K41" i="17"/>
  <c r="J41" i="17"/>
  <c r="I41" i="17"/>
  <c r="N40" i="17"/>
  <c r="M40" i="17"/>
  <c r="K40" i="17"/>
  <c r="L40" i="17" s="1"/>
  <c r="J40" i="17"/>
  <c r="I40" i="17"/>
  <c r="N39" i="17"/>
  <c r="M39" i="17"/>
  <c r="K39" i="17"/>
  <c r="L39" i="17" s="1"/>
  <c r="J39" i="17"/>
  <c r="I39" i="17"/>
  <c r="N38" i="17"/>
  <c r="M38" i="17"/>
  <c r="K38" i="17"/>
  <c r="L38" i="17" s="1"/>
  <c r="J38" i="17"/>
  <c r="I38" i="17"/>
  <c r="N37" i="17"/>
  <c r="M37" i="17"/>
  <c r="K37" i="17"/>
  <c r="J37" i="17"/>
  <c r="I37" i="17"/>
  <c r="N36" i="17"/>
  <c r="M36" i="17"/>
  <c r="K36" i="17"/>
  <c r="L36" i="17" s="1"/>
  <c r="J36" i="17"/>
  <c r="I36" i="17"/>
  <c r="N35" i="17"/>
  <c r="M35" i="17"/>
  <c r="K35" i="17"/>
  <c r="L35" i="17" s="1"/>
  <c r="J35" i="17"/>
  <c r="I35" i="17"/>
  <c r="N34" i="17"/>
  <c r="M34" i="17"/>
  <c r="K34" i="17"/>
  <c r="L34" i="17" s="1"/>
  <c r="J34" i="17"/>
  <c r="I34" i="17"/>
  <c r="N33" i="17"/>
  <c r="M33" i="17"/>
  <c r="K33" i="17"/>
  <c r="J33" i="17"/>
  <c r="I33" i="17"/>
  <c r="N32" i="17"/>
  <c r="M32" i="17"/>
  <c r="K32" i="17"/>
  <c r="L32" i="17" s="1"/>
  <c r="J32" i="17"/>
  <c r="I32" i="17"/>
  <c r="N31" i="17"/>
  <c r="M31" i="17"/>
  <c r="K31" i="17"/>
  <c r="L31" i="17" s="1"/>
  <c r="J31" i="17"/>
  <c r="I31" i="17"/>
  <c r="N30" i="17"/>
  <c r="M30" i="17"/>
  <c r="K30" i="17"/>
  <c r="L30" i="17" s="1"/>
  <c r="J30" i="17"/>
  <c r="I30" i="17"/>
  <c r="N29" i="17"/>
  <c r="M29" i="17"/>
  <c r="K29" i="17"/>
  <c r="J29" i="17"/>
  <c r="I29" i="17"/>
  <c r="N28" i="17"/>
  <c r="M28" i="17"/>
  <c r="K28" i="17"/>
  <c r="L28" i="17" s="1"/>
  <c r="J28" i="17"/>
  <c r="I28" i="17"/>
  <c r="N27" i="17"/>
  <c r="M27" i="17"/>
  <c r="K27" i="17"/>
  <c r="L27" i="17" s="1"/>
  <c r="J27" i="17"/>
  <c r="I27" i="17"/>
  <c r="N26" i="17"/>
  <c r="M26" i="17"/>
  <c r="K26" i="17"/>
  <c r="L26" i="17" s="1"/>
  <c r="J26" i="17"/>
  <c r="I26" i="17"/>
  <c r="N25" i="17"/>
  <c r="M25" i="17"/>
  <c r="K25" i="17"/>
  <c r="J25" i="17"/>
  <c r="I25" i="17"/>
  <c r="N24" i="17"/>
  <c r="M24" i="17"/>
  <c r="K24" i="17"/>
  <c r="L24" i="17" s="1"/>
  <c r="J24" i="17"/>
  <c r="I24" i="17"/>
  <c r="N23" i="17"/>
  <c r="M23" i="17"/>
  <c r="K23" i="17"/>
  <c r="L23" i="17" s="1"/>
  <c r="J23" i="17"/>
  <c r="I23" i="17"/>
  <c r="N22" i="17"/>
  <c r="M22" i="17"/>
  <c r="K22" i="17"/>
  <c r="L22" i="17" s="1"/>
  <c r="J22" i="17"/>
  <c r="I22" i="17"/>
  <c r="N21" i="17"/>
  <c r="M21" i="17"/>
  <c r="K21" i="17"/>
  <c r="J21" i="17"/>
  <c r="I21" i="17"/>
  <c r="N20" i="17"/>
  <c r="M20" i="17"/>
  <c r="K20" i="17"/>
  <c r="L20" i="17" s="1"/>
  <c r="J20" i="17"/>
  <c r="I20" i="17"/>
  <c r="N19" i="17"/>
  <c r="M19" i="17"/>
  <c r="K19" i="17"/>
  <c r="L19" i="17" s="1"/>
  <c r="J19" i="17"/>
  <c r="I19" i="17"/>
  <c r="N18" i="17"/>
  <c r="M18" i="17"/>
  <c r="K18" i="17"/>
  <c r="L18" i="17" s="1"/>
  <c r="J18" i="17"/>
  <c r="I18" i="17"/>
  <c r="N17" i="17"/>
  <c r="M17" i="17"/>
  <c r="K17" i="17"/>
  <c r="J17" i="17"/>
  <c r="I17" i="17"/>
  <c r="N16" i="17"/>
  <c r="M16" i="17"/>
  <c r="K16" i="17"/>
  <c r="L16" i="17" s="1"/>
  <c r="J16" i="17"/>
  <c r="I16" i="17"/>
  <c r="N15" i="17"/>
  <c r="M15" i="17"/>
  <c r="K15" i="17"/>
  <c r="L15" i="17" s="1"/>
  <c r="J15" i="17"/>
  <c r="I15" i="17"/>
  <c r="N14" i="17"/>
  <c r="M14" i="17"/>
  <c r="K14" i="17"/>
  <c r="L14" i="17" s="1"/>
  <c r="J14" i="17"/>
  <c r="I14" i="17"/>
  <c r="N13" i="17"/>
  <c r="M13" i="17"/>
  <c r="K13" i="17"/>
  <c r="J13" i="17"/>
  <c r="I13" i="17"/>
  <c r="N12" i="17"/>
  <c r="M12" i="17"/>
  <c r="K12" i="17"/>
  <c r="L12" i="17" s="1"/>
  <c r="J12" i="17"/>
  <c r="I12" i="17"/>
  <c r="N11" i="17"/>
  <c r="M11" i="17"/>
  <c r="K11" i="17"/>
  <c r="L11" i="17" s="1"/>
  <c r="J11" i="17"/>
  <c r="I11" i="17"/>
  <c r="N10" i="17"/>
  <c r="M10" i="17"/>
  <c r="K10" i="17"/>
  <c r="L10" i="17" s="1"/>
  <c r="J10" i="17"/>
  <c r="I10" i="17"/>
  <c r="N9" i="17"/>
  <c r="M9" i="17"/>
  <c r="K9" i="17"/>
  <c r="J9" i="17"/>
  <c r="I9" i="17"/>
  <c r="N8" i="17"/>
  <c r="M8" i="17"/>
  <c r="K8" i="17"/>
  <c r="L8" i="17" s="1"/>
  <c r="J8" i="17"/>
  <c r="I8" i="17"/>
  <c r="N7" i="17"/>
  <c r="M7" i="17"/>
  <c r="K7" i="17"/>
  <c r="L7" i="17" s="1"/>
  <c r="J7" i="17"/>
  <c r="I7" i="17"/>
  <c r="N6" i="17"/>
  <c r="M6" i="17"/>
  <c r="K6" i="17"/>
  <c r="L6" i="17" s="1"/>
  <c r="J6" i="17"/>
  <c r="I6" i="17"/>
  <c r="N5" i="17"/>
  <c r="M5" i="17"/>
  <c r="K5" i="17"/>
  <c r="J5" i="17"/>
  <c r="I5" i="17"/>
  <c r="N4" i="17"/>
  <c r="M4" i="17"/>
  <c r="K4" i="17"/>
  <c r="L4" i="17" s="1"/>
  <c r="J4" i="17"/>
  <c r="I4" i="17"/>
  <c r="N3" i="17"/>
  <c r="M3" i="17"/>
  <c r="K3" i="17"/>
  <c r="L3" i="17" s="1"/>
  <c r="J3" i="17"/>
  <c r="I3" i="17"/>
  <c r="N84" i="26"/>
  <c r="M84" i="26"/>
  <c r="K84" i="26"/>
  <c r="L84" i="26" s="1"/>
  <c r="J84" i="26"/>
  <c r="I84" i="26"/>
  <c r="N83" i="26"/>
  <c r="M83" i="26"/>
  <c r="K83" i="26"/>
  <c r="J83" i="26"/>
  <c r="I83" i="26"/>
  <c r="N82" i="26"/>
  <c r="M82" i="26"/>
  <c r="K82" i="26"/>
  <c r="J82" i="26"/>
  <c r="I82" i="26"/>
  <c r="N81" i="26"/>
  <c r="M81" i="26"/>
  <c r="K81" i="26"/>
  <c r="J81" i="26"/>
  <c r="I81" i="26"/>
  <c r="N80" i="26"/>
  <c r="M80" i="26"/>
  <c r="K80" i="26"/>
  <c r="L80" i="26" s="1"/>
  <c r="J80" i="26"/>
  <c r="I80" i="26"/>
  <c r="N79" i="26"/>
  <c r="M79" i="26"/>
  <c r="K79" i="26"/>
  <c r="J79" i="26"/>
  <c r="I79" i="26"/>
  <c r="N78" i="26"/>
  <c r="M78" i="26"/>
  <c r="K78" i="26"/>
  <c r="J78" i="26"/>
  <c r="I78" i="26"/>
  <c r="N77" i="26"/>
  <c r="M77" i="26"/>
  <c r="K77" i="26"/>
  <c r="J77" i="26"/>
  <c r="I77" i="26"/>
  <c r="N76" i="26"/>
  <c r="M76" i="26"/>
  <c r="K76" i="26"/>
  <c r="L76" i="26" s="1"/>
  <c r="J76" i="26"/>
  <c r="I76" i="26"/>
  <c r="N75" i="26"/>
  <c r="M75" i="26"/>
  <c r="K75" i="26"/>
  <c r="J75" i="26"/>
  <c r="I75" i="26"/>
  <c r="N74" i="26"/>
  <c r="M74" i="26"/>
  <c r="K74" i="26"/>
  <c r="J74" i="26"/>
  <c r="I74" i="26"/>
  <c r="N73" i="26"/>
  <c r="M73" i="26"/>
  <c r="K73" i="26"/>
  <c r="J73" i="26"/>
  <c r="I73" i="26"/>
  <c r="N72" i="26"/>
  <c r="M72" i="26"/>
  <c r="K72" i="26"/>
  <c r="L72" i="26" s="1"/>
  <c r="J72" i="26"/>
  <c r="I72" i="26"/>
  <c r="N71" i="26"/>
  <c r="M71" i="26"/>
  <c r="K71" i="26"/>
  <c r="J71" i="26"/>
  <c r="I71" i="26"/>
  <c r="N70" i="26"/>
  <c r="M70" i="26"/>
  <c r="K70" i="26"/>
  <c r="J70" i="26"/>
  <c r="I70" i="26"/>
  <c r="N69" i="26"/>
  <c r="M69" i="26"/>
  <c r="K69" i="26"/>
  <c r="J69" i="26"/>
  <c r="I69" i="26"/>
  <c r="N68" i="26"/>
  <c r="M68" i="26"/>
  <c r="K68" i="26"/>
  <c r="L68" i="26" s="1"/>
  <c r="J68" i="26"/>
  <c r="I68" i="26"/>
  <c r="N67" i="26"/>
  <c r="M67" i="26"/>
  <c r="K67" i="26"/>
  <c r="J67" i="26"/>
  <c r="I67" i="26"/>
  <c r="N66" i="26"/>
  <c r="M66" i="26"/>
  <c r="K66" i="26"/>
  <c r="J66" i="26"/>
  <c r="I66" i="26"/>
  <c r="N65" i="26"/>
  <c r="M65" i="26"/>
  <c r="K65" i="26"/>
  <c r="J65" i="26"/>
  <c r="I65" i="26"/>
  <c r="N64" i="26"/>
  <c r="M64" i="26"/>
  <c r="K64" i="26"/>
  <c r="L64" i="26" s="1"/>
  <c r="J64" i="26"/>
  <c r="I64" i="26"/>
  <c r="N63" i="26"/>
  <c r="M63" i="26"/>
  <c r="K63" i="26"/>
  <c r="J63" i="26"/>
  <c r="I63" i="26"/>
  <c r="N62" i="26"/>
  <c r="M62" i="26"/>
  <c r="K62" i="26"/>
  <c r="J62" i="26"/>
  <c r="I62" i="26"/>
  <c r="N61" i="26"/>
  <c r="M61" i="26"/>
  <c r="K61" i="26"/>
  <c r="J61" i="26"/>
  <c r="I61" i="26"/>
  <c r="N60" i="26"/>
  <c r="M60" i="26"/>
  <c r="K60" i="26"/>
  <c r="L60" i="26" s="1"/>
  <c r="J60" i="26"/>
  <c r="I60" i="26"/>
  <c r="N59" i="26"/>
  <c r="M59" i="26"/>
  <c r="K59" i="26"/>
  <c r="J59" i="26"/>
  <c r="I59" i="26"/>
  <c r="N58" i="26"/>
  <c r="M58" i="26"/>
  <c r="K58" i="26"/>
  <c r="J58" i="26"/>
  <c r="I58" i="26"/>
  <c r="N57" i="26"/>
  <c r="M57" i="26"/>
  <c r="K57" i="26"/>
  <c r="J57" i="26"/>
  <c r="I57" i="26"/>
  <c r="N56" i="26"/>
  <c r="M56" i="26"/>
  <c r="K56" i="26"/>
  <c r="L56" i="26" s="1"/>
  <c r="J56" i="26"/>
  <c r="I56" i="26"/>
  <c r="N55" i="26"/>
  <c r="M55" i="26"/>
  <c r="K55" i="26"/>
  <c r="J55" i="26"/>
  <c r="I55" i="26"/>
  <c r="N54" i="26"/>
  <c r="M54" i="26"/>
  <c r="K54" i="26"/>
  <c r="J54" i="26"/>
  <c r="I54" i="26"/>
  <c r="N53" i="26"/>
  <c r="M53" i="26"/>
  <c r="K53" i="26"/>
  <c r="J53" i="26"/>
  <c r="I53" i="26"/>
  <c r="N52" i="26"/>
  <c r="M52" i="26"/>
  <c r="K52" i="26"/>
  <c r="L52" i="26" s="1"/>
  <c r="J52" i="26"/>
  <c r="I52" i="26"/>
  <c r="N51" i="26"/>
  <c r="M51" i="26"/>
  <c r="K51" i="26"/>
  <c r="J51" i="26"/>
  <c r="I51" i="26"/>
  <c r="N50" i="26"/>
  <c r="M50" i="26"/>
  <c r="K50" i="26"/>
  <c r="J50" i="26"/>
  <c r="I50" i="26"/>
  <c r="N49" i="26"/>
  <c r="M49" i="26"/>
  <c r="K49" i="26"/>
  <c r="J49" i="26"/>
  <c r="I49" i="26"/>
  <c r="N48" i="26"/>
  <c r="M48" i="26"/>
  <c r="K48" i="26"/>
  <c r="L48" i="26" s="1"/>
  <c r="J48" i="26"/>
  <c r="I48" i="26"/>
  <c r="N47" i="26"/>
  <c r="M47" i="26"/>
  <c r="K47" i="26"/>
  <c r="J47" i="26"/>
  <c r="I47" i="26"/>
  <c r="N46" i="26"/>
  <c r="M46" i="26"/>
  <c r="K46" i="26"/>
  <c r="J46" i="26"/>
  <c r="I46" i="26"/>
  <c r="N45" i="26"/>
  <c r="M45" i="26"/>
  <c r="K45" i="26"/>
  <c r="J45" i="26"/>
  <c r="I45" i="26"/>
  <c r="N44" i="26"/>
  <c r="M44" i="26"/>
  <c r="K44" i="26"/>
  <c r="L44" i="26" s="1"/>
  <c r="J44" i="26"/>
  <c r="I44" i="26"/>
  <c r="N43" i="26"/>
  <c r="M43" i="26"/>
  <c r="K43" i="26"/>
  <c r="J43" i="26"/>
  <c r="I43" i="26"/>
  <c r="N42" i="26"/>
  <c r="M42" i="26"/>
  <c r="K42" i="26"/>
  <c r="J42" i="26"/>
  <c r="I42" i="26"/>
  <c r="N41" i="26"/>
  <c r="M41" i="26"/>
  <c r="K41" i="26"/>
  <c r="J41" i="26"/>
  <c r="I41" i="26"/>
  <c r="N40" i="26"/>
  <c r="M40" i="26"/>
  <c r="K40" i="26"/>
  <c r="L40" i="26" s="1"/>
  <c r="J40" i="26"/>
  <c r="I40" i="26"/>
  <c r="N39" i="26"/>
  <c r="M39" i="26"/>
  <c r="K39" i="26"/>
  <c r="J39" i="26"/>
  <c r="I39" i="26"/>
  <c r="N38" i="26"/>
  <c r="M38" i="26"/>
  <c r="K38" i="26"/>
  <c r="J38" i="26"/>
  <c r="I38" i="26"/>
  <c r="N37" i="26"/>
  <c r="M37" i="26"/>
  <c r="K37" i="26"/>
  <c r="J37" i="26"/>
  <c r="I37" i="26"/>
  <c r="N36" i="26"/>
  <c r="M36" i="26"/>
  <c r="K36" i="26"/>
  <c r="L36" i="26" s="1"/>
  <c r="J36" i="26"/>
  <c r="I36" i="26"/>
  <c r="N35" i="26"/>
  <c r="M35" i="26"/>
  <c r="K35" i="26"/>
  <c r="J35" i="26"/>
  <c r="I35" i="26"/>
  <c r="N34" i="26"/>
  <c r="M34" i="26"/>
  <c r="K34" i="26"/>
  <c r="J34" i="26"/>
  <c r="I34" i="26"/>
  <c r="N33" i="26"/>
  <c r="M33" i="26"/>
  <c r="K33" i="26"/>
  <c r="J33" i="26"/>
  <c r="I33" i="26"/>
  <c r="N32" i="26"/>
  <c r="M32" i="26"/>
  <c r="K32" i="26"/>
  <c r="L32" i="26" s="1"/>
  <c r="J32" i="26"/>
  <c r="I32" i="26"/>
  <c r="N31" i="26"/>
  <c r="M31" i="26"/>
  <c r="K31" i="26"/>
  <c r="J31" i="26"/>
  <c r="I31" i="26"/>
  <c r="N30" i="26"/>
  <c r="M30" i="26"/>
  <c r="K30" i="26"/>
  <c r="J30" i="26"/>
  <c r="I30" i="26"/>
  <c r="N29" i="26"/>
  <c r="M29" i="26"/>
  <c r="K29" i="26"/>
  <c r="J29" i="26"/>
  <c r="I29" i="26"/>
  <c r="N28" i="26"/>
  <c r="M28" i="26"/>
  <c r="K28" i="26"/>
  <c r="L28" i="26" s="1"/>
  <c r="J28" i="26"/>
  <c r="I28" i="26"/>
  <c r="N27" i="26"/>
  <c r="M27" i="26"/>
  <c r="K27" i="26"/>
  <c r="J27" i="26"/>
  <c r="I27" i="26"/>
  <c r="N26" i="26"/>
  <c r="M26" i="26"/>
  <c r="K26" i="26"/>
  <c r="J26" i="26"/>
  <c r="I26" i="26"/>
  <c r="N25" i="26"/>
  <c r="M25" i="26"/>
  <c r="K25" i="26"/>
  <c r="J25" i="26"/>
  <c r="I25" i="26"/>
  <c r="N24" i="26"/>
  <c r="M24" i="26"/>
  <c r="K24" i="26"/>
  <c r="L24" i="26" s="1"/>
  <c r="J24" i="26"/>
  <c r="I24" i="26"/>
  <c r="N23" i="26"/>
  <c r="M23" i="26"/>
  <c r="K23" i="26"/>
  <c r="J23" i="26"/>
  <c r="I23" i="26"/>
  <c r="N22" i="26"/>
  <c r="M22" i="26"/>
  <c r="K22" i="26"/>
  <c r="J22" i="26"/>
  <c r="I22" i="26"/>
  <c r="N21" i="26"/>
  <c r="M21" i="26"/>
  <c r="K21" i="26"/>
  <c r="J21" i="26"/>
  <c r="I21" i="26"/>
  <c r="N20" i="26"/>
  <c r="M20" i="26"/>
  <c r="K20" i="26"/>
  <c r="L20" i="26" s="1"/>
  <c r="J20" i="26"/>
  <c r="I20" i="26"/>
  <c r="N19" i="26"/>
  <c r="M19" i="26"/>
  <c r="K19" i="26"/>
  <c r="J19" i="26"/>
  <c r="I19" i="26"/>
  <c r="N18" i="26"/>
  <c r="M18" i="26"/>
  <c r="K18" i="26"/>
  <c r="J18" i="26"/>
  <c r="I18" i="26"/>
  <c r="N17" i="26"/>
  <c r="M17" i="26"/>
  <c r="K17" i="26"/>
  <c r="J17" i="26"/>
  <c r="I17" i="26"/>
  <c r="N16" i="26"/>
  <c r="M16" i="26"/>
  <c r="K16" i="26"/>
  <c r="L16" i="26" s="1"/>
  <c r="J16" i="26"/>
  <c r="I16" i="26"/>
  <c r="N15" i="26"/>
  <c r="M15" i="26"/>
  <c r="K15" i="26"/>
  <c r="J15" i="26"/>
  <c r="I15" i="26"/>
  <c r="N14" i="26"/>
  <c r="M14" i="26"/>
  <c r="K14" i="26"/>
  <c r="J14" i="26"/>
  <c r="I14" i="26"/>
  <c r="N13" i="26"/>
  <c r="M13" i="26"/>
  <c r="K13" i="26"/>
  <c r="J13" i="26"/>
  <c r="I13" i="26"/>
  <c r="N12" i="26"/>
  <c r="M12" i="26"/>
  <c r="K12" i="26"/>
  <c r="L12" i="26" s="1"/>
  <c r="J12" i="26"/>
  <c r="I12" i="26"/>
  <c r="N11" i="26"/>
  <c r="M11" i="26"/>
  <c r="K11" i="26"/>
  <c r="J11" i="26"/>
  <c r="I11" i="26"/>
  <c r="N10" i="26"/>
  <c r="M10" i="26"/>
  <c r="K10" i="26"/>
  <c r="J10" i="26"/>
  <c r="I10" i="26"/>
  <c r="N9" i="26"/>
  <c r="M9" i="26"/>
  <c r="K9" i="26"/>
  <c r="J9" i="26"/>
  <c r="I9" i="26"/>
  <c r="N8" i="26"/>
  <c r="M8" i="26"/>
  <c r="K8" i="26"/>
  <c r="L8" i="26" s="1"/>
  <c r="J8" i="26"/>
  <c r="I8" i="26"/>
  <c r="N7" i="26"/>
  <c r="M7" i="26"/>
  <c r="K7" i="26"/>
  <c r="J7" i="26"/>
  <c r="I7" i="26"/>
  <c r="N6" i="26"/>
  <c r="M6" i="26"/>
  <c r="K6" i="26"/>
  <c r="J6" i="26"/>
  <c r="I6" i="26"/>
  <c r="N5" i="26"/>
  <c r="M5" i="26"/>
  <c r="K5" i="26"/>
  <c r="J5" i="26"/>
  <c r="I5" i="26"/>
  <c r="N4" i="26"/>
  <c r="M4" i="26"/>
  <c r="K4" i="26"/>
  <c r="L4" i="26" s="1"/>
  <c r="J4" i="26"/>
  <c r="I4" i="26"/>
  <c r="N3" i="26"/>
  <c r="M3" i="26"/>
  <c r="K3" i="26"/>
  <c r="J3" i="26"/>
  <c r="I3" i="26"/>
  <c r="N84" i="25"/>
  <c r="J84" i="25"/>
  <c r="N83" i="25"/>
  <c r="M83" i="25"/>
  <c r="K83" i="25"/>
  <c r="J83" i="25"/>
  <c r="I83" i="25"/>
  <c r="N82" i="25"/>
  <c r="M82" i="25"/>
  <c r="K82" i="25"/>
  <c r="J82" i="25"/>
  <c r="I82" i="25"/>
  <c r="N81" i="25"/>
  <c r="M81" i="25"/>
  <c r="K81" i="25"/>
  <c r="J81" i="25"/>
  <c r="I81" i="25"/>
  <c r="N80" i="25"/>
  <c r="M80" i="25"/>
  <c r="K80" i="25"/>
  <c r="J80" i="25"/>
  <c r="I80" i="25"/>
  <c r="N79" i="25"/>
  <c r="M79" i="25"/>
  <c r="K79" i="25"/>
  <c r="J79" i="25"/>
  <c r="I79" i="25"/>
  <c r="N78" i="25"/>
  <c r="M78" i="25"/>
  <c r="K78" i="25"/>
  <c r="J78" i="25"/>
  <c r="I78" i="25"/>
  <c r="N77" i="25"/>
  <c r="M77" i="25"/>
  <c r="K77" i="25"/>
  <c r="J77" i="25"/>
  <c r="I77" i="25"/>
  <c r="N76" i="25"/>
  <c r="M76" i="25"/>
  <c r="K76" i="25"/>
  <c r="J76" i="25"/>
  <c r="I76" i="25"/>
  <c r="N75" i="25"/>
  <c r="M75" i="25"/>
  <c r="K75" i="25"/>
  <c r="J75" i="25"/>
  <c r="I75" i="25"/>
  <c r="N74" i="25"/>
  <c r="M74" i="25"/>
  <c r="K74" i="25"/>
  <c r="J74" i="25"/>
  <c r="I74" i="25"/>
  <c r="N73" i="25"/>
  <c r="M73" i="25"/>
  <c r="K73" i="25"/>
  <c r="J73" i="25"/>
  <c r="I73" i="25"/>
  <c r="N72" i="25"/>
  <c r="M72" i="25"/>
  <c r="K72" i="25"/>
  <c r="J72" i="25"/>
  <c r="I72" i="25"/>
  <c r="N71" i="25"/>
  <c r="M71" i="25"/>
  <c r="K71" i="25"/>
  <c r="J71" i="25"/>
  <c r="I71" i="25"/>
  <c r="N70" i="25"/>
  <c r="M70" i="25"/>
  <c r="K70" i="25"/>
  <c r="J70" i="25"/>
  <c r="I70" i="25"/>
  <c r="N69" i="25"/>
  <c r="M69" i="25"/>
  <c r="K69" i="25"/>
  <c r="J69" i="25"/>
  <c r="I69" i="25"/>
  <c r="N68" i="25"/>
  <c r="M68" i="25"/>
  <c r="K68" i="25"/>
  <c r="J68" i="25"/>
  <c r="I68" i="25"/>
  <c r="N67" i="25"/>
  <c r="M67" i="25"/>
  <c r="K67" i="25"/>
  <c r="J67" i="25"/>
  <c r="I67" i="25"/>
  <c r="N66" i="25"/>
  <c r="M66" i="25"/>
  <c r="K66" i="25"/>
  <c r="J66" i="25"/>
  <c r="I66" i="25"/>
  <c r="N65" i="25"/>
  <c r="M65" i="25"/>
  <c r="K65" i="25"/>
  <c r="J65" i="25"/>
  <c r="I65" i="25"/>
  <c r="N64" i="25"/>
  <c r="M64" i="25"/>
  <c r="K64" i="25"/>
  <c r="J64" i="25"/>
  <c r="I64" i="25"/>
  <c r="N63" i="25"/>
  <c r="M63" i="25"/>
  <c r="K63" i="25"/>
  <c r="J63" i="25"/>
  <c r="I63" i="25"/>
  <c r="N62" i="25"/>
  <c r="M62" i="25"/>
  <c r="K62" i="25"/>
  <c r="J62" i="25"/>
  <c r="I62" i="25"/>
  <c r="N61" i="25"/>
  <c r="M61" i="25"/>
  <c r="K61" i="25"/>
  <c r="J61" i="25"/>
  <c r="I61" i="25"/>
  <c r="N60" i="25"/>
  <c r="M60" i="25"/>
  <c r="K60" i="25"/>
  <c r="J60" i="25"/>
  <c r="I60" i="25"/>
  <c r="N59" i="25"/>
  <c r="M59" i="25"/>
  <c r="K59" i="25"/>
  <c r="J59" i="25"/>
  <c r="I59" i="25"/>
  <c r="N58" i="25"/>
  <c r="M58" i="25"/>
  <c r="K58" i="25"/>
  <c r="J58" i="25"/>
  <c r="I58" i="25"/>
  <c r="N57" i="25"/>
  <c r="M57" i="25"/>
  <c r="K57" i="25"/>
  <c r="J57" i="25"/>
  <c r="I57" i="25"/>
  <c r="N56" i="25"/>
  <c r="M56" i="25"/>
  <c r="K56" i="25"/>
  <c r="J56" i="25"/>
  <c r="I56" i="25"/>
  <c r="N55" i="25"/>
  <c r="M55" i="25"/>
  <c r="K55" i="25"/>
  <c r="J55" i="25"/>
  <c r="I55" i="25"/>
  <c r="N54" i="25"/>
  <c r="M54" i="25"/>
  <c r="K54" i="25"/>
  <c r="J54" i="25"/>
  <c r="I54" i="25"/>
  <c r="N53" i="25"/>
  <c r="M53" i="25"/>
  <c r="K53" i="25"/>
  <c r="J53" i="25"/>
  <c r="I53" i="25"/>
  <c r="N52" i="25"/>
  <c r="M52" i="25"/>
  <c r="K52" i="25"/>
  <c r="J52" i="25"/>
  <c r="I52" i="25"/>
  <c r="N51" i="25"/>
  <c r="M51" i="25"/>
  <c r="K51" i="25"/>
  <c r="J51" i="25"/>
  <c r="I51" i="25"/>
  <c r="N50" i="25"/>
  <c r="M50" i="25"/>
  <c r="K50" i="25"/>
  <c r="J50" i="25"/>
  <c r="I50" i="25"/>
  <c r="N49" i="25"/>
  <c r="M49" i="25"/>
  <c r="K49" i="25"/>
  <c r="J49" i="25"/>
  <c r="I49" i="25"/>
  <c r="N48" i="25"/>
  <c r="M48" i="25"/>
  <c r="K48" i="25"/>
  <c r="J48" i="25"/>
  <c r="I48" i="25"/>
  <c r="N47" i="25"/>
  <c r="M47" i="25"/>
  <c r="K47" i="25"/>
  <c r="J47" i="25"/>
  <c r="I47" i="25"/>
  <c r="N46" i="25"/>
  <c r="M46" i="25"/>
  <c r="K46" i="25"/>
  <c r="J46" i="25"/>
  <c r="I46" i="25"/>
  <c r="N45" i="25"/>
  <c r="M45" i="25"/>
  <c r="K45" i="25"/>
  <c r="J45" i="25"/>
  <c r="I45" i="25"/>
  <c r="N44" i="25"/>
  <c r="M44" i="25"/>
  <c r="K44" i="25"/>
  <c r="J44" i="25"/>
  <c r="I44" i="25"/>
  <c r="N43" i="25"/>
  <c r="M43" i="25"/>
  <c r="K43" i="25"/>
  <c r="J43" i="25"/>
  <c r="I43" i="25"/>
  <c r="N42" i="25"/>
  <c r="M42" i="25"/>
  <c r="K42" i="25"/>
  <c r="J42" i="25"/>
  <c r="I42" i="25"/>
  <c r="N41" i="25"/>
  <c r="M41" i="25"/>
  <c r="K41" i="25"/>
  <c r="J41" i="25"/>
  <c r="I41" i="25"/>
  <c r="N40" i="25"/>
  <c r="M40" i="25"/>
  <c r="K40" i="25"/>
  <c r="J40" i="25"/>
  <c r="I40" i="25"/>
  <c r="N39" i="25"/>
  <c r="M39" i="25"/>
  <c r="K39" i="25"/>
  <c r="J39" i="25"/>
  <c r="I39" i="25"/>
  <c r="N38" i="25"/>
  <c r="M38" i="25"/>
  <c r="K38" i="25"/>
  <c r="J38" i="25"/>
  <c r="I38" i="25"/>
  <c r="N37" i="25"/>
  <c r="M37" i="25"/>
  <c r="K37" i="25"/>
  <c r="J37" i="25"/>
  <c r="I37" i="25"/>
  <c r="N36" i="25"/>
  <c r="M36" i="25"/>
  <c r="K36" i="25"/>
  <c r="J36" i="25"/>
  <c r="I36" i="25"/>
  <c r="N35" i="25"/>
  <c r="M35" i="25"/>
  <c r="K35" i="25"/>
  <c r="J35" i="25"/>
  <c r="I35" i="25"/>
  <c r="N34" i="25"/>
  <c r="M34" i="25"/>
  <c r="K34" i="25"/>
  <c r="J34" i="25"/>
  <c r="I34" i="25"/>
  <c r="N33" i="25"/>
  <c r="M33" i="25"/>
  <c r="K33" i="25"/>
  <c r="J33" i="25"/>
  <c r="I33" i="25"/>
  <c r="N32" i="25"/>
  <c r="M32" i="25"/>
  <c r="K32" i="25"/>
  <c r="J32" i="25"/>
  <c r="I32" i="25"/>
  <c r="N31" i="25"/>
  <c r="M31" i="25"/>
  <c r="K31" i="25"/>
  <c r="J31" i="25"/>
  <c r="I31" i="25"/>
  <c r="N30" i="25"/>
  <c r="M30" i="25"/>
  <c r="K30" i="25"/>
  <c r="J30" i="25"/>
  <c r="I30" i="25"/>
  <c r="N29" i="25"/>
  <c r="M29" i="25"/>
  <c r="K29" i="25"/>
  <c r="J29" i="25"/>
  <c r="I29" i="25"/>
  <c r="N28" i="25"/>
  <c r="M28" i="25"/>
  <c r="K28" i="25"/>
  <c r="J28" i="25"/>
  <c r="I28" i="25"/>
  <c r="N27" i="25"/>
  <c r="M27" i="25"/>
  <c r="K27" i="25"/>
  <c r="J27" i="25"/>
  <c r="I27" i="25"/>
  <c r="N26" i="25"/>
  <c r="M26" i="25"/>
  <c r="K26" i="25"/>
  <c r="J26" i="25"/>
  <c r="I26" i="25"/>
  <c r="N25" i="25"/>
  <c r="M25" i="25"/>
  <c r="K25" i="25"/>
  <c r="J25" i="25"/>
  <c r="I25" i="25"/>
  <c r="N24" i="25"/>
  <c r="M24" i="25"/>
  <c r="K24" i="25"/>
  <c r="J24" i="25"/>
  <c r="I24" i="25"/>
  <c r="N23" i="25"/>
  <c r="M23" i="25"/>
  <c r="K23" i="25"/>
  <c r="J23" i="25"/>
  <c r="I23" i="25"/>
  <c r="N22" i="25"/>
  <c r="M22" i="25"/>
  <c r="K22" i="25"/>
  <c r="J22" i="25"/>
  <c r="I22" i="25"/>
  <c r="N21" i="25"/>
  <c r="M21" i="25"/>
  <c r="K21" i="25"/>
  <c r="J21" i="25"/>
  <c r="I21" i="25"/>
  <c r="N20" i="25"/>
  <c r="M20" i="25"/>
  <c r="K20" i="25"/>
  <c r="J20" i="25"/>
  <c r="I20" i="25"/>
  <c r="N19" i="25"/>
  <c r="M19" i="25"/>
  <c r="K19" i="25"/>
  <c r="J19" i="25"/>
  <c r="I19" i="25"/>
  <c r="N18" i="25"/>
  <c r="M18" i="25"/>
  <c r="K18" i="25"/>
  <c r="J18" i="25"/>
  <c r="I18" i="25"/>
  <c r="N17" i="25"/>
  <c r="M17" i="25"/>
  <c r="K17" i="25"/>
  <c r="J17" i="25"/>
  <c r="I17" i="25"/>
  <c r="N16" i="25"/>
  <c r="M16" i="25"/>
  <c r="K16" i="25"/>
  <c r="J16" i="25"/>
  <c r="I16" i="25"/>
  <c r="N15" i="25"/>
  <c r="M15" i="25"/>
  <c r="K15" i="25"/>
  <c r="J15" i="25"/>
  <c r="I15" i="25"/>
  <c r="N14" i="25"/>
  <c r="M14" i="25"/>
  <c r="K14" i="25"/>
  <c r="J14" i="25"/>
  <c r="I14" i="25"/>
  <c r="N13" i="25"/>
  <c r="M13" i="25"/>
  <c r="K13" i="25"/>
  <c r="J13" i="25"/>
  <c r="I13" i="25"/>
  <c r="N12" i="25"/>
  <c r="M12" i="25"/>
  <c r="K12" i="25"/>
  <c r="J12" i="25"/>
  <c r="I12" i="25"/>
  <c r="N11" i="25"/>
  <c r="M11" i="25"/>
  <c r="K11" i="25"/>
  <c r="J11" i="25"/>
  <c r="I11" i="25"/>
  <c r="N10" i="25"/>
  <c r="M10" i="25"/>
  <c r="K10" i="25"/>
  <c r="J10" i="25"/>
  <c r="I10" i="25"/>
  <c r="N9" i="25"/>
  <c r="M9" i="25"/>
  <c r="K9" i="25"/>
  <c r="J9" i="25"/>
  <c r="I9" i="25"/>
  <c r="N8" i="25"/>
  <c r="M8" i="25"/>
  <c r="K8" i="25"/>
  <c r="J8" i="25"/>
  <c r="I8" i="25"/>
  <c r="N7" i="25"/>
  <c r="M7" i="25"/>
  <c r="K7" i="25"/>
  <c r="J7" i="25"/>
  <c r="I7" i="25"/>
  <c r="N6" i="25"/>
  <c r="M6" i="25"/>
  <c r="K6" i="25"/>
  <c r="J6" i="25"/>
  <c r="I6" i="25"/>
  <c r="N5" i="25"/>
  <c r="M5" i="25"/>
  <c r="K5" i="25"/>
  <c r="J5" i="25"/>
  <c r="I5" i="25"/>
  <c r="N4" i="25"/>
  <c r="M4" i="25"/>
  <c r="K4" i="25"/>
  <c r="J4" i="25"/>
  <c r="I4" i="25"/>
  <c r="N3" i="25"/>
  <c r="M3" i="25"/>
  <c r="K3" i="25"/>
  <c r="J3" i="25"/>
  <c r="I3" i="25"/>
  <c r="N84" i="24"/>
  <c r="M84" i="24"/>
  <c r="K84" i="24"/>
  <c r="L84" i="24" s="1"/>
  <c r="J84" i="24"/>
  <c r="I84" i="24"/>
  <c r="N83" i="24"/>
  <c r="M83" i="24"/>
  <c r="K83" i="24"/>
  <c r="J83" i="24"/>
  <c r="I83" i="24"/>
  <c r="N82" i="24"/>
  <c r="M82" i="24"/>
  <c r="K82" i="24"/>
  <c r="J82" i="24"/>
  <c r="I82" i="24"/>
  <c r="N81" i="24"/>
  <c r="M81" i="24"/>
  <c r="K81" i="24"/>
  <c r="J81" i="24"/>
  <c r="I81" i="24"/>
  <c r="N80" i="24"/>
  <c r="M80" i="24"/>
  <c r="K80" i="24"/>
  <c r="L80" i="24" s="1"/>
  <c r="J80" i="24"/>
  <c r="I80" i="24"/>
  <c r="N79" i="24"/>
  <c r="M79" i="24"/>
  <c r="K79" i="24"/>
  <c r="J79" i="24"/>
  <c r="I79" i="24"/>
  <c r="N78" i="24"/>
  <c r="M78" i="24"/>
  <c r="K78" i="24"/>
  <c r="J78" i="24"/>
  <c r="I78" i="24"/>
  <c r="N77" i="24"/>
  <c r="M77" i="24"/>
  <c r="K77" i="24"/>
  <c r="J77" i="24"/>
  <c r="I77" i="24"/>
  <c r="N76" i="24"/>
  <c r="M76" i="24"/>
  <c r="K76" i="24"/>
  <c r="L76" i="24" s="1"/>
  <c r="J76" i="24"/>
  <c r="I76" i="24"/>
  <c r="N75" i="24"/>
  <c r="M75" i="24"/>
  <c r="K75" i="24"/>
  <c r="J75" i="24"/>
  <c r="I75" i="24"/>
  <c r="N74" i="24"/>
  <c r="M74" i="24"/>
  <c r="K74" i="24"/>
  <c r="J74" i="24"/>
  <c r="I74" i="24"/>
  <c r="N73" i="24"/>
  <c r="M73" i="24"/>
  <c r="K73" i="24"/>
  <c r="J73" i="24"/>
  <c r="I73" i="24"/>
  <c r="N72" i="24"/>
  <c r="M72" i="24"/>
  <c r="K72" i="24"/>
  <c r="L72" i="24" s="1"/>
  <c r="J72" i="24"/>
  <c r="I72" i="24"/>
  <c r="N71" i="24"/>
  <c r="M71" i="24"/>
  <c r="K71" i="24"/>
  <c r="J71" i="24"/>
  <c r="I71" i="24"/>
  <c r="N70" i="24"/>
  <c r="M70" i="24"/>
  <c r="K70" i="24"/>
  <c r="J70" i="24"/>
  <c r="I70" i="24"/>
  <c r="N69" i="24"/>
  <c r="M69" i="24"/>
  <c r="K69" i="24"/>
  <c r="J69" i="24"/>
  <c r="I69" i="24"/>
  <c r="N68" i="24"/>
  <c r="M68" i="24"/>
  <c r="K68" i="24"/>
  <c r="L68" i="24" s="1"/>
  <c r="J68" i="24"/>
  <c r="I68" i="24"/>
  <c r="N67" i="24"/>
  <c r="M67" i="24"/>
  <c r="K67" i="24"/>
  <c r="J67" i="24"/>
  <c r="I67" i="24"/>
  <c r="N66" i="24"/>
  <c r="M66" i="24"/>
  <c r="K66" i="24"/>
  <c r="J66" i="24"/>
  <c r="I66" i="24"/>
  <c r="N65" i="24"/>
  <c r="M65" i="24"/>
  <c r="K65" i="24"/>
  <c r="J65" i="24"/>
  <c r="I65" i="24"/>
  <c r="N64" i="24"/>
  <c r="M64" i="24"/>
  <c r="K64" i="24"/>
  <c r="L64" i="24" s="1"/>
  <c r="J64" i="24"/>
  <c r="I64" i="24"/>
  <c r="N63" i="24"/>
  <c r="M63" i="24"/>
  <c r="K63" i="24"/>
  <c r="J63" i="24"/>
  <c r="I63" i="24"/>
  <c r="N62" i="24"/>
  <c r="M62" i="24"/>
  <c r="K62" i="24"/>
  <c r="J62" i="24"/>
  <c r="I62" i="24"/>
  <c r="N61" i="24"/>
  <c r="M61" i="24"/>
  <c r="K61" i="24"/>
  <c r="J61" i="24"/>
  <c r="I61" i="24"/>
  <c r="N60" i="24"/>
  <c r="M60" i="24"/>
  <c r="K60" i="24"/>
  <c r="L60" i="24" s="1"/>
  <c r="J60" i="24"/>
  <c r="I60" i="24"/>
  <c r="N59" i="24"/>
  <c r="M59" i="24"/>
  <c r="K59" i="24"/>
  <c r="J59" i="24"/>
  <c r="I59" i="24"/>
  <c r="N58" i="24"/>
  <c r="M58" i="24"/>
  <c r="K58" i="24"/>
  <c r="J58" i="24"/>
  <c r="I58" i="24"/>
  <c r="N57" i="24"/>
  <c r="M57" i="24"/>
  <c r="K57" i="24"/>
  <c r="J57" i="24"/>
  <c r="I57" i="24"/>
  <c r="N56" i="24"/>
  <c r="M56" i="24"/>
  <c r="K56" i="24"/>
  <c r="L56" i="24" s="1"/>
  <c r="J56" i="24"/>
  <c r="I56" i="24"/>
  <c r="N55" i="24"/>
  <c r="M55" i="24"/>
  <c r="K55" i="24"/>
  <c r="J55" i="24"/>
  <c r="I55" i="24"/>
  <c r="N54" i="24"/>
  <c r="M54" i="24"/>
  <c r="K54" i="24"/>
  <c r="J54" i="24"/>
  <c r="I54" i="24"/>
  <c r="N53" i="24"/>
  <c r="M53" i="24"/>
  <c r="K53" i="24"/>
  <c r="J53" i="24"/>
  <c r="I53" i="24"/>
  <c r="N52" i="24"/>
  <c r="M52" i="24"/>
  <c r="K52" i="24"/>
  <c r="L52" i="24" s="1"/>
  <c r="J52" i="24"/>
  <c r="I52" i="24"/>
  <c r="N51" i="24"/>
  <c r="M51" i="24"/>
  <c r="K51" i="24"/>
  <c r="J51" i="24"/>
  <c r="I51" i="24"/>
  <c r="N50" i="24"/>
  <c r="M50" i="24"/>
  <c r="K50" i="24"/>
  <c r="J50" i="24"/>
  <c r="I50" i="24"/>
  <c r="N49" i="24"/>
  <c r="M49" i="24"/>
  <c r="K49" i="24"/>
  <c r="J49" i="24"/>
  <c r="I49" i="24"/>
  <c r="N48" i="24"/>
  <c r="M48" i="24"/>
  <c r="K48" i="24"/>
  <c r="L48" i="24" s="1"/>
  <c r="J48" i="24"/>
  <c r="I48" i="24"/>
  <c r="N47" i="24"/>
  <c r="M47" i="24"/>
  <c r="K47" i="24"/>
  <c r="J47" i="24"/>
  <c r="I47" i="24"/>
  <c r="N46" i="24"/>
  <c r="M46" i="24"/>
  <c r="K46" i="24"/>
  <c r="J46" i="24"/>
  <c r="I46" i="24"/>
  <c r="N45" i="24"/>
  <c r="M45" i="24"/>
  <c r="K45" i="24"/>
  <c r="J45" i="24"/>
  <c r="I45" i="24"/>
  <c r="N44" i="24"/>
  <c r="M44" i="24"/>
  <c r="K44" i="24"/>
  <c r="L44" i="24" s="1"/>
  <c r="J44" i="24"/>
  <c r="I44" i="24"/>
  <c r="N43" i="24"/>
  <c r="M43" i="24"/>
  <c r="K43" i="24"/>
  <c r="J43" i="24"/>
  <c r="I43" i="24"/>
  <c r="N42" i="24"/>
  <c r="M42" i="24"/>
  <c r="K42" i="24"/>
  <c r="J42" i="24"/>
  <c r="I42" i="24"/>
  <c r="N41" i="24"/>
  <c r="M41" i="24"/>
  <c r="K41" i="24"/>
  <c r="J41" i="24"/>
  <c r="I41" i="24"/>
  <c r="N40" i="24"/>
  <c r="M40" i="24"/>
  <c r="K40" i="24"/>
  <c r="L40" i="24" s="1"/>
  <c r="J40" i="24"/>
  <c r="I40" i="24"/>
  <c r="N39" i="24"/>
  <c r="M39" i="24"/>
  <c r="K39" i="24"/>
  <c r="J39" i="24"/>
  <c r="I39" i="24"/>
  <c r="N38" i="24"/>
  <c r="M38" i="24"/>
  <c r="K38" i="24"/>
  <c r="J38" i="24"/>
  <c r="I38" i="24"/>
  <c r="N37" i="24"/>
  <c r="M37" i="24"/>
  <c r="K37" i="24"/>
  <c r="J37" i="24"/>
  <c r="I37" i="24"/>
  <c r="N36" i="24"/>
  <c r="M36" i="24"/>
  <c r="K36" i="24"/>
  <c r="L36" i="24" s="1"/>
  <c r="J36" i="24"/>
  <c r="I36" i="24"/>
  <c r="N35" i="24"/>
  <c r="M35" i="24"/>
  <c r="K35" i="24"/>
  <c r="J35" i="24"/>
  <c r="I35" i="24"/>
  <c r="N34" i="24"/>
  <c r="M34" i="24"/>
  <c r="K34" i="24"/>
  <c r="J34" i="24"/>
  <c r="I34" i="24"/>
  <c r="N33" i="24"/>
  <c r="M33" i="24"/>
  <c r="K33" i="24"/>
  <c r="J33" i="24"/>
  <c r="I33" i="24"/>
  <c r="N32" i="24"/>
  <c r="M32" i="24"/>
  <c r="K32" i="24"/>
  <c r="L32" i="24" s="1"/>
  <c r="J32" i="24"/>
  <c r="I32" i="24"/>
  <c r="N31" i="24"/>
  <c r="M31" i="24"/>
  <c r="K31" i="24"/>
  <c r="J31" i="24"/>
  <c r="I31" i="24"/>
  <c r="N30" i="24"/>
  <c r="M30" i="24"/>
  <c r="K30" i="24"/>
  <c r="J30" i="24"/>
  <c r="I30" i="24"/>
  <c r="N29" i="24"/>
  <c r="M29" i="24"/>
  <c r="K29" i="24"/>
  <c r="J29" i="24"/>
  <c r="I29" i="24"/>
  <c r="N28" i="24"/>
  <c r="M28" i="24"/>
  <c r="K28" i="24"/>
  <c r="L28" i="24" s="1"/>
  <c r="J28" i="24"/>
  <c r="I28" i="24"/>
  <c r="N27" i="24"/>
  <c r="M27" i="24"/>
  <c r="K27" i="24"/>
  <c r="J27" i="24"/>
  <c r="I27" i="24"/>
  <c r="N26" i="24"/>
  <c r="M26" i="24"/>
  <c r="K26" i="24"/>
  <c r="J26" i="24"/>
  <c r="I26" i="24"/>
  <c r="N25" i="24"/>
  <c r="M25" i="24"/>
  <c r="K25" i="24"/>
  <c r="J25" i="24"/>
  <c r="I25" i="24"/>
  <c r="N24" i="24"/>
  <c r="M24" i="24"/>
  <c r="K24" i="24"/>
  <c r="L24" i="24" s="1"/>
  <c r="J24" i="24"/>
  <c r="I24" i="24"/>
  <c r="N23" i="24"/>
  <c r="M23" i="24"/>
  <c r="K23" i="24"/>
  <c r="J23" i="24"/>
  <c r="I23" i="24"/>
  <c r="N22" i="24"/>
  <c r="M22" i="24"/>
  <c r="K22" i="24"/>
  <c r="J22" i="24"/>
  <c r="I22" i="24"/>
  <c r="N21" i="24"/>
  <c r="M21" i="24"/>
  <c r="K21" i="24"/>
  <c r="J21" i="24"/>
  <c r="I21" i="24"/>
  <c r="N20" i="24"/>
  <c r="M20" i="24"/>
  <c r="K20" i="24"/>
  <c r="L20" i="24" s="1"/>
  <c r="J20" i="24"/>
  <c r="I20" i="24"/>
  <c r="N19" i="24"/>
  <c r="M19" i="24"/>
  <c r="K19" i="24"/>
  <c r="J19" i="24"/>
  <c r="I19" i="24"/>
  <c r="N18" i="24"/>
  <c r="M18" i="24"/>
  <c r="K18" i="24"/>
  <c r="J18" i="24"/>
  <c r="I18" i="24"/>
  <c r="N17" i="24"/>
  <c r="M17" i="24"/>
  <c r="K17" i="24"/>
  <c r="J17" i="24"/>
  <c r="I17" i="24"/>
  <c r="N16" i="24"/>
  <c r="M16" i="24"/>
  <c r="K16" i="24"/>
  <c r="L16" i="24" s="1"/>
  <c r="J16" i="24"/>
  <c r="I16" i="24"/>
  <c r="N15" i="24"/>
  <c r="M15" i="24"/>
  <c r="K15" i="24"/>
  <c r="J15" i="24"/>
  <c r="I15" i="24"/>
  <c r="N14" i="24"/>
  <c r="M14" i="24"/>
  <c r="K14" i="24"/>
  <c r="J14" i="24"/>
  <c r="I14" i="24"/>
  <c r="N13" i="24"/>
  <c r="M13" i="24"/>
  <c r="K13" i="24"/>
  <c r="J13" i="24"/>
  <c r="I13" i="24"/>
  <c r="N12" i="24"/>
  <c r="M12" i="24"/>
  <c r="K12" i="24"/>
  <c r="L12" i="24" s="1"/>
  <c r="J12" i="24"/>
  <c r="I12" i="24"/>
  <c r="N11" i="24"/>
  <c r="M11" i="24"/>
  <c r="K11" i="24"/>
  <c r="J11" i="24"/>
  <c r="I11" i="24"/>
  <c r="N10" i="24"/>
  <c r="M10" i="24"/>
  <c r="K10" i="24"/>
  <c r="J10" i="24"/>
  <c r="I10" i="24"/>
  <c r="N9" i="24"/>
  <c r="M9" i="24"/>
  <c r="K9" i="24"/>
  <c r="J9" i="24"/>
  <c r="I9" i="24"/>
  <c r="N8" i="24"/>
  <c r="M8" i="24"/>
  <c r="K8" i="24"/>
  <c r="L8" i="24" s="1"/>
  <c r="J8" i="24"/>
  <c r="I8" i="24"/>
  <c r="N7" i="24"/>
  <c r="M7" i="24"/>
  <c r="K7" i="24"/>
  <c r="J7" i="24"/>
  <c r="I7" i="24"/>
  <c r="N6" i="24"/>
  <c r="M6" i="24"/>
  <c r="K6" i="24"/>
  <c r="J6" i="24"/>
  <c r="I6" i="24"/>
  <c r="N5" i="24"/>
  <c r="M5" i="24"/>
  <c r="K5" i="24"/>
  <c r="J5" i="24"/>
  <c r="I5" i="24"/>
  <c r="N4" i="24"/>
  <c r="M4" i="24"/>
  <c r="K4" i="24"/>
  <c r="L4" i="24" s="1"/>
  <c r="J4" i="24"/>
  <c r="I4" i="24"/>
  <c r="N3" i="24"/>
  <c r="M3" i="24"/>
  <c r="K3" i="24"/>
  <c r="J3" i="24"/>
  <c r="I3" i="24"/>
  <c r="N84" i="3"/>
  <c r="M84" i="3"/>
  <c r="K84" i="3"/>
  <c r="L84" i="3" s="1"/>
  <c r="J84" i="3"/>
  <c r="I84" i="3"/>
  <c r="N83" i="3"/>
  <c r="M83" i="3"/>
  <c r="K83" i="3"/>
  <c r="J83" i="3"/>
  <c r="I83" i="3"/>
  <c r="N82" i="3"/>
  <c r="M82" i="3"/>
  <c r="K82" i="3"/>
  <c r="J82" i="3"/>
  <c r="I82" i="3"/>
  <c r="N81" i="3"/>
  <c r="M81" i="3"/>
  <c r="K81" i="3"/>
  <c r="J81" i="3"/>
  <c r="I81" i="3"/>
  <c r="N80" i="3"/>
  <c r="M80" i="3"/>
  <c r="K80" i="3"/>
  <c r="L80" i="3" s="1"/>
  <c r="J80" i="3"/>
  <c r="I80" i="3"/>
  <c r="N79" i="3"/>
  <c r="M79" i="3"/>
  <c r="K79" i="3"/>
  <c r="J79" i="3"/>
  <c r="I79" i="3"/>
  <c r="N78" i="3"/>
  <c r="M78" i="3"/>
  <c r="K78" i="3"/>
  <c r="J78" i="3"/>
  <c r="I78" i="3"/>
  <c r="N77" i="3"/>
  <c r="M77" i="3"/>
  <c r="K77" i="3"/>
  <c r="J77" i="3"/>
  <c r="I77" i="3"/>
  <c r="N76" i="3"/>
  <c r="M76" i="3"/>
  <c r="K76" i="3"/>
  <c r="L76" i="3" s="1"/>
  <c r="J76" i="3"/>
  <c r="I76" i="3"/>
  <c r="N75" i="3"/>
  <c r="M75" i="3"/>
  <c r="K75" i="3"/>
  <c r="J75" i="3"/>
  <c r="I75" i="3"/>
  <c r="N74" i="3"/>
  <c r="M74" i="3"/>
  <c r="K74" i="3"/>
  <c r="J74" i="3"/>
  <c r="I74" i="3"/>
  <c r="N73" i="3"/>
  <c r="M73" i="3"/>
  <c r="K73" i="3"/>
  <c r="J73" i="3"/>
  <c r="I73" i="3"/>
  <c r="N72" i="3"/>
  <c r="M72" i="3"/>
  <c r="K72" i="3"/>
  <c r="L72" i="3" s="1"/>
  <c r="J72" i="3"/>
  <c r="I72" i="3"/>
  <c r="N71" i="3"/>
  <c r="M71" i="3"/>
  <c r="K71" i="3"/>
  <c r="J71" i="3"/>
  <c r="I71" i="3"/>
  <c r="N70" i="3"/>
  <c r="M70" i="3"/>
  <c r="K70" i="3"/>
  <c r="J70" i="3"/>
  <c r="I70" i="3"/>
  <c r="N69" i="3"/>
  <c r="M69" i="3"/>
  <c r="K69" i="3"/>
  <c r="J69" i="3"/>
  <c r="I69" i="3"/>
  <c r="N68" i="3"/>
  <c r="M68" i="3"/>
  <c r="K68" i="3"/>
  <c r="L68" i="3" s="1"/>
  <c r="J68" i="3"/>
  <c r="I68" i="3"/>
  <c r="N67" i="3"/>
  <c r="M67" i="3"/>
  <c r="K67" i="3"/>
  <c r="J67" i="3"/>
  <c r="I67" i="3"/>
  <c r="N66" i="3"/>
  <c r="M66" i="3"/>
  <c r="K66" i="3"/>
  <c r="J66" i="3"/>
  <c r="I66" i="3"/>
  <c r="N65" i="3"/>
  <c r="M65" i="3"/>
  <c r="K65" i="3"/>
  <c r="J65" i="3"/>
  <c r="I65" i="3"/>
  <c r="N64" i="3"/>
  <c r="M64" i="3"/>
  <c r="K64" i="3"/>
  <c r="L64" i="3" s="1"/>
  <c r="J64" i="3"/>
  <c r="I64" i="3"/>
  <c r="N63" i="3"/>
  <c r="M63" i="3"/>
  <c r="K63" i="3"/>
  <c r="J63" i="3"/>
  <c r="I63" i="3"/>
  <c r="N62" i="3"/>
  <c r="M62" i="3"/>
  <c r="K62" i="3"/>
  <c r="J62" i="3"/>
  <c r="I62" i="3"/>
  <c r="N61" i="3"/>
  <c r="M61" i="3"/>
  <c r="K61" i="3"/>
  <c r="J61" i="3"/>
  <c r="I61" i="3"/>
  <c r="N60" i="3"/>
  <c r="M60" i="3"/>
  <c r="K60" i="3"/>
  <c r="L60" i="3" s="1"/>
  <c r="J60" i="3"/>
  <c r="I60" i="3"/>
  <c r="N59" i="3"/>
  <c r="M59" i="3"/>
  <c r="K59" i="3"/>
  <c r="J59" i="3"/>
  <c r="I59" i="3"/>
  <c r="N58" i="3"/>
  <c r="M58" i="3"/>
  <c r="K58" i="3"/>
  <c r="J58" i="3"/>
  <c r="I58" i="3"/>
  <c r="N57" i="3"/>
  <c r="M57" i="3"/>
  <c r="K57" i="3"/>
  <c r="J57" i="3"/>
  <c r="I57" i="3"/>
  <c r="N56" i="3"/>
  <c r="M56" i="3"/>
  <c r="K56" i="3"/>
  <c r="L56" i="3" s="1"/>
  <c r="J56" i="3"/>
  <c r="I56" i="3"/>
  <c r="N55" i="3"/>
  <c r="M55" i="3"/>
  <c r="K55" i="3"/>
  <c r="J55" i="3"/>
  <c r="I55" i="3"/>
  <c r="N54" i="3"/>
  <c r="M54" i="3"/>
  <c r="K54" i="3"/>
  <c r="J54" i="3"/>
  <c r="I54" i="3"/>
  <c r="N53" i="3"/>
  <c r="M53" i="3"/>
  <c r="K53" i="3"/>
  <c r="J53" i="3"/>
  <c r="I53" i="3"/>
  <c r="N52" i="3"/>
  <c r="M52" i="3"/>
  <c r="K52" i="3"/>
  <c r="L52" i="3" s="1"/>
  <c r="J52" i="3"/>
  <c r="I52" i="3"/>
  <c r="N51" i="3"/>
  <c r="M51" i="3"/>
  <c r="K51" i="3"/>
  <c r="J51" i="3"/>
  <c r="I51" i="3"/>
  <c r="N50" i="3"/>
  <c r="M50" i="3"/>
  <c r="K50" i="3"/>
  <c r="J50" i="3"/>
  <c r="I50" i="3"/>
  <c r="N49" i="3"/>
  <c r="M49" i="3"/>
  <c r="K49" i="3"/>
  <c r="J49" i="3"/>
  <c r="I49" i="3"/>
  <c r="N48" i="3"/>
  <c r="M48" i="3"/>
  <c r="K48" i="3"/>
  <c r="L48" i="3" s="1"/>
  <c r="J48" i="3"/>
  <c r="I48" i="3"/>
  <c r="N47" i="3"/>
  <c r="M47" i="3"/>
  <c r="K47" i="3"/>
  <c r="J47" i="3"/>
  <c r="I47" i="3"/>
  <c r="N46" i="3"/>
  <c r="M46" i="3"/>
  <c r="K46" i="3"/>
  <c r="J46" i="3"/>
  <c r="I46" i="3"/>
  <c r="N45" i="3"/>
  <c r="M45" i="3"/>
  <c r="K45" i="3"/>
  <c r="J45" i="3"/>
  <c r="I45" i="3"/>
  <c r="N44" i="3"/>
  <c r="M44" i="3"/>
  <c r="K44" i="3"/>
  <c r="J44" i="3"/>
  <c r="I44" i="3"/>
  <c r="N43" i="3"/>
  <c r="M43" i="3"/>
  <c r="K43" i="3"/>
  <c r="J43" i="3"/>
  <c r="I43" i="3"/>
  <c r="N42" i="3"/>
  <c r="M42" i="3"/>
  <c r="K42" i="3"/>
  <c r="J42" i="3"/>
  <c r="I42" i="3"/>
  <c r="N41" i="3"/>
  <c r="M41" i="3"/>
  <c r="K41" i="3"/>
  <c r="J41" i="3"/>
  <c r="I41" i="3"/>
  <c r="N40" i="3"/>
  <c r="M40" i="3"/>
  <c r="K40" i="3"/>
  <c r="J40" i="3"/>
  <c r="I40" i="3"/>
  <c r="N39" i="3"/>
  <c r="M39" i="3"/>
  <c r="K39" i="3"/>
  <c r="J39" i="3"/>
  <c r="I39" i="3"/>
  <c r="N38" i="3"/>
  <c r="M38" i="3"/>
  <c r="K38" i="3"/>
  <c r="J38" i="3"/>
  <c r="I38" i="3"/>
  <c r="N37" i="3"/>
  <c r="M37" i="3"/>
  <c r="K37" i="3"/>
  <c r="J37" i="3"/>
  <c r="I37" i="3"/>
  <c r="N36" i="3"/>
  <c r="M36" i="3"/>
  <c r="K36" i="3"/>
  <c r="J36" i="3"/>
  <c r="I36" i="3"/>
  <c r="N35" i="3"/>
  <c r="M35" i="3"/>
  <c r="K35" i="3"/>
  <c r="J35" i="3"/>
  <c r="I35" i="3"/>
  <c r="N34" i="3"/>
  <c r="M34" i="3"/>
  <c r="K34" i="3"/>
  <c r="J34" i="3"/>
  <c r="I34" i="3"/>
  <c r="N33" i="3"/>
  <c r="M33" i="3"/>
  <c r="K33" i="3"/>
  <c r="J33" i="3"/>
  <c r="I33" i="3"/>
  <c r="N32" i="3"/>
  <c r="M32" i="3"/>
  <c r="K32" i="3"/>
  <c r="J32" i="3"/>
  <c r="I32" i="3"/>
  <c r="N31" i="3"/>
  <c r="M31" i="3"/>
  <c r="K31" i="3"/>
  <c r="J31" i="3"/>
  <c r="I31" i="3"/>
  <c r="N30" i="3"/>
  <c r="M30" i="3"/>
  <c r="K30" i="3"/>
  <c r="J30" i="3"/>
  <c r="I30" i="3"/>
  <c r="N29" i="3"/>
  <c r="M29" i="3"/>
  <c r="K29" i="3"/>
  <c r="J29" i="3"/>
  <c r="I29" i="3"/>
  <c r="N28" i="3"/>
  <c r="M28" i="3"/>
  <c r="K28" i="3"/>
  <c r="J28" i="3"/>
  <c r="I28" i="3"/>
  <c r="N27" i="3"/>
  <c r="M27" i="3"/>
  <c r="K27" i="3"/>
  <c r="J27" i="3"/>
  <c r="I27" i="3"/>
  <c r="N26" i="3"/>
  <c r="M26" i="3"/>
  <c r="K26" i="3"/>
  <c r="J26" i="3"/>
  <c r="I26" i="3"/>
  <c r="N25" i="3"/>
  <c r="M25" i="3"/>
  <c r="K25" i="3"/>
  <c r="J25" i="3"/>
  <c r="I25" i="3"/>
  <c r="N24" i="3"/>
  <c r="M24" i="3"/>
  <c r="K24" i="3"/>
  <c r="J24" i="3"/>
  <c r="I24" i="3"/>
  <c r="N23" i="3"/>
  <c r="M23" i="3"/>
  <c r="K23" i="3"/>
  <c r="J23" i="3"/>
  <c r="I23" i="3"/>
  <c r="N22" i="3"/>
  <c r="M22" i="3"/>
  <c r="K22" i="3"/>
  <c r="J22" i="3"/>
  <c r="I22" i="3"/>
  <c r="N21" i="3"/>
  <c r="M21" i="3"/>
  <c r="K21" i="3"/>
  <c r="J21" i="3"/>
  <c r="I21" i="3"/>
  <c r="N20" i="3"/>
  <c r="M20" i="3"/>
  <c r="K20" i="3"/>
  <c r="J20" i="3"/>
  <c r="I20" i="3"/>
  <c r="N19" i="3"/>
  <c r="M19" i="3"/>
  <c r="K19" i="3"/>
  <c r="J19" i="3"/>
  <c r="I19" i="3"/>
  <c r="N18" i="3"/>
  <c r="M18" i="3"/>
  <c r="K18" i="3"/>
  <c r="J18" i="3"/>
  <c r="I18" i="3"/>
  <c r="N17" i="3"/>
  <c r="M17" i="3"/>
  <c r="K17" i="3"/>
  <c r="J17" i="3"/>
  <c r="I17" i="3"/>
  <c r="N16" i="3"/>
  <c r="M16" i="3"/>
  <c r="K16" i="3"/>
  <c r="J16" i="3"/>
  <c r="I16" i="3"/>
  <c r="N15" i="3"/>
  <c r="M15" i="3"/>
  <c r="K15" i="3"/>
  <c r="J15" i="3"/>
  <c r="I15" i="3"/>
  <c r="N14" i="3"/>
  <c r="M14" i="3"/>
  <c r="K14" i="3"/>
  <c r="J14" i="3"/>
  <c r="I14" i="3"/>
  <c r="N13" i="3"/>
  <c r="M13" i="3"/>
  <c r="K13" i="3"/>
  <c r="J13" i="3"/>
  <c r="I13" i="3"/>
  <c r="N12" i="3"/>
  <c r="M12" i="3"/>
  <c r="K12" i="3"/>
  <c r="L12" i="3" s="1"/>
  <c r="J12" i="3"/>
  <c r="I12" i="3"/>
  <c r="N11" i="3"/>
  <c r="M11" i="3"/>
  <c r="K11" i="3"/>
  <c r="J11" i="3"/>
  <c r="I11" i="3"/>
  <c r="N10" i="3"/>
  <c r="M10" i="3"/>
  <c r="K10" i="3"/>
  <c r="J10" i="3"/>
  <c r="I10" i="3"/>
  <c r="N9" i="3"/>
  <c r="M9" i="3"/>
  <c r="K9" i="3"/>
  <c r="J9" i="3"/>
  <c r="I9" i="3"/>
  <c r="N8" i="3"/>
  <c r="M8" i="3"/>
  <c r="K8" i="3"/>
  <c r="L8" i="3" s="1"/>
  <c r="J8" i="3"/>
  <c r="I8" i="3"/>
  <c r="N7" i="3"/>
  <c r="M7" i="3"/>
  <c r="K7" i="3"/>
  <c r="J7" i="3"/>
  <c r="I7" i="3"/>
  <c r="N6" i="3"/>
  <c r="M6" i="3"/>
  <c r="K6" i="3"/>
  <c r="J6" i="3"/>
  <c r="I6" i="3"/>
  <c r="N5" i="3"/>
  <c r="M5" i="3"/>
  <c r="K5" i="3"/>
  <c r="J5" i="3"/>
  <c r="I5" i="3"/>
  <c r="N4" i="3"/>
  <c r="M4" i="3"/>
  <c r="K4" i="3"/>
  <c r="L4" i="3" s="1"/>
  <c r="J4" i="3"/>
  <c r="I4" i="3"/>
  <c r="N3" i="3"/>
  <c r="M3" i="3"/>
  <c r="K3" i="3"/>
  <c r="J3" i="3"/>
  <c r="I3" i="3"/>
  <c r="N27" i="21"/>
  <c r="M27" i="21"/>
  <c r="K27" i="21"/>
  <c r="L27" i="21" s="1"/>
  <c r="J27" i="21"/>
  <c r="I27" i="21"/>
  <c r="N26" i="21"/>
  <c r="M26" i="21"/>
  <c r="K26" i="21"/>
  <c r="J26" i="21"/>
  <c r="I26" i="21"/>
  <c r="N25" i="21"/>
  <c r="M25" i="21"/>
  <c r="K25" i="21"/>
  <c r="J25" i="21"/>
  <c r="I25" i="21"/>
  <c r="N24" i="21"/>
  <c r="M24" i="21"/>
  <c r="K24" i="21"/>
  <c r="J24" i="21"/>
  <c r="I24" i="21"/>
  <c r="N23" i="21"/>
  <c r="M23" i="21"/>
  <c r="K23" i="21"/>
  <c r="J23" i="21"/>
  <c r="I23" i="21"/>
  <c r="N22" i="21"/>
  <c r="M22" i="21"/>
  <c r="K22" i="21"/>
  <c r="J22" i="21"/>
  <c r="I22" i="21"/>
  <c r="N21" i="21"/>
  <c r="M21" i="21"/>
  <c r="K21" i="21"/>
  <c r="J21" i="21"/>
  <c r="I21" i="21"/>
  <c r="N20" i="21"/>
  <c r="M20" i="21"/>
  <c r="K20" i="21"/>
  <c r="J20" i="21"/>
  <c r="I20" i="21"/>
  <c r="N19" i="21"/>
  <c r="M19" i="21"/>
  <c r="K19" i="21"/>
  <c r="J19" i="21"/>
  <c r="I19" i="21"/>
  <c r="N18" i="21"/>
  <c r="M18" i="21"/>
  <c r="K18" i="21"/>
  <c r="J18" i="21"/>
  <c r="I18" i="21"/>
  <c r="N17" i="21"/>
  <c r="M17" i="21"/>
  <c r="K17" i="21"/>
  <c r="J17" i="21"/>
  <c r="I17" i="21"/>
  <c r="N16" i="21"/>
  <c r="M16" i="21"/>
  <c r="K16" i="21"/>
  <c r="J16" i="21"/>
  <c r="I16" i="21"/>
  <c r="N15" i="21"/>
  <c r="M15" i="21"/>
  <c r="K15" i="21"/>
  <c r="J15" i="21"/>
  <c r="I15" i="21"/>
  <c r="N14" i="21"/>
  <c r="M14" i="21"/>
  <c r="K14" i="21"/>
  <c r="J14" i="21"/>
  <c r="I14" i="21"/>
  <c r="N13" i="21"/>
  <c r="M13" i="21"/>
  <c r="K13" i="21"/>
  <c r="J13" i="21"/>
  <c r="I13" i="21"/>
  <c r="N12" i="21"/>
  <c r="M12" i="21"/>
  <c r="K12" i="21"/>
  <c r="J12" i="21"/>
  <c r="I12" i="21"/>
  <c r="N11" i="21"/>
  <c r="M11" i="21"/>
  <c r="K11" i="21"/>
  <c r="L11" i="21" s="1"/>
  <c r="J11" i="21"/>
  <c r="I11" i="21"/>
  <c r="N10" i="21"/>
  <c r="M10" i="21"/>
  <c r="K10" i="21"/>
  <c r="J10" i="21"/>
  <c r="I10" i="21"/>
  <c r="N9" i="21"/>
  <c r="M9" i="21"/>
  <c r="K9" i="21"/>
  <c r="J9" i="21"/>
  <c r="I9" i="21"/>
  <c r="N8" i="21"/>
  <c r="M8" i="21"/>
  <c r="K8" i="21"/>
  <c r="J8" i="21"/>
  <c r="I8" i="21"/>
  <c r="N7" i="21"/>
  <c r="M7" i="21"/>
  <c r="K7" i="21"/>
  <c r="L7" i="21" s="1"/>
  <c r="J7" i="21"/>
  <c r="I7" i="21"/>
  <c r="N6" i="21"/>
  <c r="M6" i="21"/>
  <c r="K6" i="21"/>
  <c r="J6" i="21"/>
  <c r="I6" i="21"/>
  <c r="N5" i="21"/>
  <c r="M5" i="21"/>
  <c r="K5" i="21"/>
  <c r="J5" i="21"/>
  <c r="I5" i="21"/>
  <c r="N4" i="21"/>
  <c r="M4" i="21"/>
  <c r="K4" i="21"/>
  <c r="J4" i="21"/>
  <c r="I4" i="21"/>
  <c r="N3" i="21"/>
  <c r="M3" i="21"/>
  <c r="K3" i="21"/>
  <c r="L3" i="21" s="1"/>
  <c r="J3" i="21"/>
  <c r="I3" i="21"/>
  <c r="N92" i="2"/>
  <c r="M92" i="2"/>
  <c r="K92" i="2"/>
  <c r="L92" i="2" s="1"/>
  <c r="J92" i="2"/>
  <c r="I92" i="2"/>
  <c r="N91" i="2"/>
  <c r="M91" i="2"/>
  <c r="K91" i="2"/>
  <c r="J91" i="2"/>
  <c r="I91" i="2"/>
  <c r="N90" i="2"/>
  <c r="M90" i="2"/>
  <c r="K90" i="2"/>
  <c r="J90" i="2"/>
  <c r="I90" i="2"/>
  <c r="N89" i="2"/>
  <c r="M89" i="2"/>
  <c r="K89" i="2"/>
  <c r="J89" i="2"/>
  <c r="I89" i="2"/>
  <c r="N88" i="2"/>
  <c r="M88" i="2"/>
  <c r="K88" i="2"/>
  <c r="L88" i="2" s="1"/>
  <c r="J88" i="2"/>
  <c r="I88" i="2"/>
  <c r="N87" i="2"/>
  <c r="M87" i="2"/>
  <c r="K87" i="2"/>
  <c r="J87" i="2"/>
  <c r="I87" i="2"/>
  <c r="N86" i="2"/>
  <c r="M86" i="2"/>
  <c r="K86" i="2"/>
  <c r="J86" i="2"/>
  <c r="I86" i="2"/>
  <c r="N85" i="2"/>
  <c r="M85" i="2"/>
  <c r="K85" i="2"/>
  <c r="J85" i="2"/>
  <c r="I85" i="2"/>
  <c r="N84" i="2"/>
  <c r="M84" i="2"/>
  <c r="K84" i="2"/>
  <c r="L84" i="2" s="1"/>
  <c r="J84" i="2"/>
  <c r="I84" i="2"/>
  <c r="N83" i="2"/>
  <c r="M83" i="2"/>
  <c r="K83" i="2"/>
  <c r="J83" i="2"/>
  <c r="I83" i="2"/>
  <c r="N82" i="2"/>
  <c r="M82" i="2"/>
  <c r="K82" i="2"/>
  <c r="J82" i="2"/>
  <c r="I82" i="2"/>
  <c r="N81" i="2"/>
  <c r="M81" i="2"/>
  <c r="K81" i="2"/>
  <c r="J81" i="2"/>
  <c r="I81" i="2"/>
  <c r="N80" i="2"/>
  <c r="M80" i="2"/>
  <c r="K80" i="2"/>
  <c r="L80" i="2" s="1"/>
  <c r="J80" i="2"/>
  <c r="I80" i="2"/>
  <c r="N79" i="2"/>
  <c r="M79" i="2"/>
  <c r="K79" i="2"/>
  <c r="J79" i="2"/>
  <c r="I79" i="2"/>
  <c r="N78" i="2"/>
  <c r="M78" i="2"/>
  <c r="K78" i="2"/>
  <c r="J78" i="2"/>
  <c r="I78" i="2"/>
  <c r="N77" i="2"/>
  <c r="M77" i="2"/>
  <c r="K77" i="2"/>
  <c r="J77" i="2"/>
  <c r="I77" i="2"/>
  <c r="N76" i="2"/>
  <c r="M76" i="2"/>
  <c r="K76" i="2"/>
  <c r="L76" i="2" s="1"/>
  <c r="J76" i="2"/>
  <c r="I76" i="2"/>
  <c r="N75" i="2"/>
  <c r="M75" i="2"/>
  <c r="K75" i="2"/>
  <c r="J75" i="2"/>
  <c r="I75" i="2"/>
  <c r="N74" i="2"/>
  <c r="M74" i="2"/>
  <c r="K74" i="2"/>
  <c r="J74" i="2"/>
  <c r="I74" i="2"/>
  <c r="N73" i="2"/>
  <c r="M73" i="2"/>
  <c r="K73" i="2"/>
  <c r="J73" i="2"/>
  <c r="I73" i="2"/>
  <c r="N72" i="2"/>
  <c r="M72" i="2"/>
  <c r="K72" i="2"/>
  <c r="L72" i="2" s="1"/>
  <c r="J72" i="2"/>
  <c r="I72" i="2"/>
  <c r="N71" i="2"/>
  <c r="M71" i="2"/>
  <c r="K71" i="2"/>
  <c r="J71" i="2"/>
  <c r="I71" i="2"/>
  <c r="N70" i="2"/>
  <c r="M70" i="2"/>
  <c r="K70" i="2"/>
  <c r="J70" i="2"/>
  <c r="I70" i="2"/>
  <c r="N69" i="2"/>
  <c r="M69" i="2"/>
  <c r="K69" i="2"/>
  <c r="J69" i="2"/>
  <c r="I69" i="2"/>
  <c r="N68" i="2"/>
  <c r="M68" i="2"/>
  <c r="K68" i="2"/>
  <c r="L68" i="2" s="1"/>
  <c r="J68" i="2"/>
  <c r="I68" i="2"/>
  <c r="N67" i="2"/>
  <c r="M67" i="2"/>
  <c r="K67" i="2"/>
  <c r="J67" i="2"/>
  <c r="I67" i="2"/>
  <c r="N66" i="2"/>
  <c r="M66" i="2"/>
  <c r="K66" i="2"/>
  <c r="J66" i="2"/>
  <c r="I66" i="2"/>
  <c r="N65" i="2"/>
  <c r="M65" i="2"/>
  <c r="K65" i="2"/>
  <c r="J65" i="2"/>
  <c r="I65" i="2"/>
  <c r="N64" i="2"/>
  <c r="M64" i="2"/>
  <c r="K64" i="2"/>
  <c r="L64" i="2" s="1"/>
  <c r="J64" i="2"/>
  <c r="I64" i="2"/>
  <c r="N63" i="2"/>
  <c r="M63" i="2"/>
  <c r="K63" i="2"/>
  <c r="J63" i="2"/>
  <c r="I63" i="2"/>
  <c r="N62" i="2"/>
  <c r="M62" i="2"/>
  <c r="K62" i="2"/>
  <c r="J62" i="2"/>
  <c r="I62" i="2"/>
  <c r="N61" i="2"/>
  <c r="M61" i="2"/>
  <c r="K61" i="2"/>
  <c r="J61" i="2"/>
  <c r="I61" i="2"/>
  <c r="N60" i="2"/>
  <c r="M60" i="2"/>
  <c r="K60" i="2"/>
  <c r="L60" i="2" s="1"/>
  <c r="J60" i="2"/>
  <c r="I60" i="2"/>
  <c r="N59" i="2"/>
  <c r="M59" i="2"/>
  <c r="K59" i="2"/>
  <c r="J59" i="2"/>
  <c r="I59" i="2"/>
  <c r="N58" i="2"/>
  <c r="M58" i="2"/>
  <c r="K58" i="2"/>
  <c r="J58" i="2"/>
  <c r="I58" i="2"/>
  <c r="N57" i="2"/>
  <c r="M57" i="2"/>
  <c r="K57" i="2"/>
  <c r="J57" i="2"/>
  <c r="I57" i="2"/>
  <c r="N56" i="2"/>
  <c r="M56" i="2"/>
  <c r="K56" i="2"/>
  <c r="L56" i="2" s="1"/>
  <c r="J56" i="2"/>
  <c r="I56" i="2"/>
  <c r="N55" i="2"/>
  <c r="M55" i="2"/>
  <c r="K55" i="2"/>
  <c r="J55" i="2"/>
  <c r="I55" i="2"/>
  <c r="N54" i="2"/>
  <c r="M54" i="2"/>
  <c r="K54" i="2"/>
  <c r="J54" i="2"/>
  <c r="I54" i="2"/>
  <c r="N53" i="2"/>
  <c r="M53" i="2"/>
  <c r="K53" i="2"/>
  <c r="J53" i="2"/>
  <c r="I53" i="2"/>
  <c r="N52" i="2"/>
  <c r="M52" i="2"/>
  <c r="K52" i="2"/>
  <c r="L52" i="2" s="1"/>
  <c r="J52" i="2"/>
  <c r="I52" i="2"/>
  <c r="N51" i="2"/>
  <c r="M51" i="2"/>
  <c r="K51" i="2"/>
  <c r="J51" i="2"/>
  <c r="I51" i="2"/>
  <c r="N50" i="2"/>
  <c r="M50" i="2"/>
  <c r="K50" i="2"/>
  <c r="J50" i="2"/>
  <c r="I50" i="2"/>
  <c r="N49" i="2"/>
  <c r="M49" i="2"/>
  <c r="K49" i="2"/>
  <c r="J49" i="2"/>
  <c r="I49" i="2"/>
  <c r="N48" i="2"/>
  <c r="M48" i="2"/>
  <c r="K48" i="2"/>
  <c r="L48" i="2" s="1"/>
  <c r="J48" i="2"/>
  <c r="I48" i="2"/>
  <c r="N47" i="2"/>
  <c r="M47" i="2"/>
  <c r="K47" i="2"/>
  <c r="J47" i="2"/>
  <c r="I47" i="2"/>
  <c r="N46" i="2"/>
  <c r="M46" i="2"/>
  <c r="K46" i="2"/>
  <c r="J46" i="2"/>
  <c r="I46" i="2"/>
  <c r="N45" i="2"/>
  <c r="M45" i="2"/>
  <c r="K45" i="2"/>
  <c r="J45" i="2"/>
  <c r="I45" i="2"/>
  <c r="N44" i="2"/>
  <c r="M44" i="2"/>
  <c r="K44" i="2"/>
  <c r="L44" i="2" s="1"/>
  <c r="J44" i="2"/>
  <c r="I44" i="2"/>
  <c r="N43" i="2"/>
  <c r="M43" i="2"/>
  <c r="K43" i="2"/>
  <c r="J43" i="2"/>
  <c r="I43" i="2"/>
  <c r="N42" i="2"/>
  <c r="M42" i="2"/>
  <c r="K42" i="2"/>
  <c r="J42" i="2"/>
  <c r="I42" i="2"/>
  <c r="N41" i="2"/>
  <c r="M41" i="2"/>
  <c r="K41" i="2"/>
  <c r="J41" i="2"/>
  <c r="I41" i="2"/>
  <c r="N40" i="2"/>
  <c r="M40" i="2"/>
  <c r="K40" i="2"/>
  <c r="L40" i="2" s="1"/>
  <c r="J40" i="2"/>
  <c r="I40" i="2"/>
  <c r="N39" i="2"/>
  <c r="M39" i="2"/>
  <c r="K39" i="2"/>
  <c r="J39" i="2"/>
  <c r="I39" i="2"/>
  <c r="N38" i="2"/>
  <c r="M38" i="2"/>
  <c r="K38" i="2"/>
  <c r="J38" i="2"/>
  <c r="I38" i="2"/>
  <c r="N37" i="2"/>
  <c r="M37" i="2"/>
  <c r="K37" i="2"/>
  <c r="J37" i="2"/>
  <c r="I37" i="2"/>
  <c r="N36" i="2"/>
  <c r="M36" i="2"/>
  <c r="K36" i="2"/>
  <c r="L36" i="2" s="1"/>
  <c r="J36" i="2"/>
  <c r="I36" i="2"/>
  <c r="N35" i="2"/>
  <c r="M35" i="2"/>
  <c r="K35" i="2"/>
  <c r="J35" i="2"/>
  <c r="I35" i="2"/>
  <c r="N34" i="2"/>
  <c r="M34" i="2"/>
  <c r="K34" i="2"/>
  <c r="J34" i="2"/>
  <c r="I34" i="2"/>
  <c r="N33" i="2"/>
  <c r="M33" i="2"/>
  <c r="K33" i="2"/>
  <c r="J33" i="2"/>
  <c r="I33" i="2"/>
  <c r="N32" i="2"/>
  <c r="M32" i="2"/>
  <c r="K32" i="2"/>
  <c r="L32" i="2" s="1"/>
  <c r="J32" i="2"/>
  <c r="I32" i="2"/>
  <c r="N31" i="2"/>
  <c r="M31" i="2"/>
  <c r="K31" i="2"/>
  <c r="J31" i="2"/>
  <c r="I31" i="2"/>
  <c r="N30" i="2"/>
  <c r="M30" i="2"/>
  <c r="K30" i="2"/>
  <c r="J30" i="2"/>
  <c r="I30" i="2"/>
  <c r="N29" i="2"/>
  <c r="M29" i="2"/>
  <c r="K29" i="2"/>
  <c r="J29" i="2"/>
  <c r="I29" i="2"/>
  <c r="N28" i="2"/>
  <c r="M28" i="2"/>
  <c r="K28" i="2"/>
  <c r="L28" i="2" s="1"/>
  <c r="J28" i="2"/>
  <c r="I28" i="2"/>
  <c r="N27" i="2"/>
  <c r="M27" i="2"/>
  <c r="K27" i="2"/>
  <c r="J27" i="2"/>
  <c r="I27" i="2"/>
  <c r="N26" i="2"/>
  <c r="M26" i="2"/>
  <c r="K26" i="2"/>
  <c r="J26" i="2"/>
  <c r="I26" i="2"/>
  <c r="N25" i="2"/>
  <c r="M25" i="2"/>
  <c r="K25" i="2"/>
  <c r="J25" i="2"/>
  <c r="I25" i="2"/>
  <c r="N24" i="2"/>
  <c r="M24" i="2"/>
  <c r="K24" i="2"/>
  <c r="L24" i="2" s="1"/>
  <c r="J24" i="2"/>
  <c r="I24" i="2"/>
  <c r="N23" i="2"/>
  <c r="M23" i="2"/>
  <c r="K23" i="2"/>
  <c r="J23" i="2"/>
  <c r="I23" i="2"/>
  <c r="N22" i="2"/>
  <c r="M22" i="2"/>
  <c r="K22" i="2"/>
  <c r="J22" i="2"/>
  <c r="I22" i="2"/>
  <c r="N21" i="2"/>
  <c r="M21" i="2"/>
  <c r="K21" i="2"/>
  <c r="J21" i="2"/>
  <c r="I21" i="2"/>
  <c r="N20" i="2"/>
  <c r="M20" i="2"/>
  <c r="K20" i="2"/>
  <c r="L20" i="2" s="1"/>
  <c r="J20" i="2"/>
  <c r="I20" i="2"/>
  <c r="N19" i="2"/>
  <c r="M19" i="2"/>
  <c r="K19" i="2"/>
  <c r="J19" i="2"/>
  <c r="I19" i="2"/>
  <c r="N18" i="2"/>
  <c r="M18" i="2"/>
  <c r="K18" i="2"/>
  <c r="J18" i="2"/>
  <c r="I18" i="2"/>
  <c r="N17" i="2"/>
  <c r="M17" i="2"/>
  <c r="K17" i="2"/>
  <c r="J17" i="2"/>
  <c r="I17" i="2"/>
  <c r="N16" i="2"/>
  <c r="M16" i="2"/>
  <c r="K16" i="2"/>
  <c r="L16" i="2" s="1"/>
  <c r="J16" i="2"/>
  <c r="I16" i="2"/>
  <c r="N15" i="2"/>
  <c r="M15" i="2"/>
  <c r="K15" i="2"/>
  <c r="J15" i="2"/>
  <c r="I15" i="2"/>
  <c r="N14" i="2"/>
  <c r="M14" i="2"/>
  <c r="K14" i="2"/>
  <c r="J14" i="2"/>
  <c r="I14" i="2"/>
  <c r="N13" i="2"/>
  <c r="M13" i="2"/>
  <c r="K13" i="2"/>
  <c r="J13" i="2"/>
  <c r="I13" i="2"/>
  <c r="N12" i="2"/>
  <c r="M12" i="2"/>
  <c r="K12" i="2"/>
  <c r="L12" i="2" s="1"/>
  <c r="J12" i="2"/>
  <c r="I12" i="2"/>
  <c r="N11" i="2"/>
  <c r="M11" i="2"/>
  <c r="K11" i="2"/>
  <c r="J11" i="2"/>
  <c r="I11" i="2"/>
  <c r="N10" i="2"/>
  <c r="M10" i="2"/>
  <c r="K10" i="2"/>
  <c r="J10" i="2"/>
  <c r="I10" i="2"/>
  <c r="N9" i="2"/>
  <c r="M9" i="2"/>
  <c r="K9" i="2"/>
  <c r="J9" i="2"/>
  <c r="I9" i="2"/>
  <c r="N8" i="2"/>
  <c r="M8" i="2"/>
  <c r="K8" i="2"/>
  <c r="L8" i="2" s="1"/>
  <c r="J8" i="2"/>
  <c r="I8" i="2"/>
  <c r="N7" i="2"/>
  <c r="M7" i="2"/>
  <c r="K7" i="2"/>
  <c r="J7" i="2"/>
  <c r="I7" i="2"/>
  <c r="N6" i="2"/>
  <c r="M6" i="2"/>
  <c r="K6" i="2"/>
  <c r="J6" i="2"/>
  <c r="I6" i="2"/>
  <c r="N5" i="2"/>
  <c r="M5" i="2"/>
  <c r="K5" i="2"/>
  <c r="J5" i="2"/>
  <c r="I5" i="2"/>
  <c r="N4" i="2"/>
  <c r="M4" i="2"/>
  <c r="K4" i="2"/>
  <c r="L4" i="2" s="1"/>
  <c r="J4" i="2"/>
  <c r="I4" i="2"/>
  <c r="N3" i="2"/>
  <c r="M3" i="2"/>
  <c r="K3" i="2"/>
  <c r="J3" i="2"/>
  <c r="I3" i="2"/>
  <c r="H71" i="36"/>
  <c r="G71" i="36"/>
  <c r="E71" i="36"/>
  <c r="C71" i="36"/>
  <c r="H70" i="36"/>
  <c r="G70" i="36"/>
  <c r="E70" i="36"/>
  <c r="C70" i="36"/>
  <c r="H69" i="36"/>
  <c r="G69" i="36"/>
  <c r="E69" i="36"/>
  <c r="C69" i="36"/>
  <c r="H68" i="36"/>
  <c r="G68" i="36"/>
  <c r="E68" i="36"/>
  <c r="C68" i="36"/>
  <c r="H67" i="36"/>
  <c r="G67" i="36"/>
  <c r="E67" i="36"/>
  <c r="C67" i="36"/>
  <c r="H66" i="36"/>
  <c r="G66" i="36"/>
  <c r="E66" i="36"/>
  <c r="C66" i="36"/>
  <c r="H65" i="36"/>
  <c r="G65" i="36"/>
  <c r="E65" i="36"/>
  <c r="C65" i="36"/>
  <c r="H64" i="36"/>
  <c r="G64" i="36"/>
  <c r="E64" i="36"/>
  <c r="C64" i="36"/>
  <c r="H63" i="36"/>
  <c r="G63" i="36"/>
  <c r="E63" i="36"/>
  <c r="C63" i="36"/>
  <c r="H62" i="36"/>
  <c r="G62" i="36"/>
  <c r="E62" i="36"/>
  <c r="C62" i="36"/>
  <c r="H61" i="36"/>
  <c r="G61" i="36"/>
  <c r="E61" i="36"/>
  <c r="C61" i="36"/>
  <c r="H60" i="36"/>
  <c r="G60" i="36"/>
  <c r="E60" i="36"/>
  <c r="C60" i="36"/>
  <c r="H59" i="36"/>
  <c r="G59" i="36"/>
  <c r="E59" i="36"/>
  <c r="C59" i="36"/>
  <c r="H58" i="36"/>
  <c r="G58" i="36"/>
  <c r="E58" i="36"/>
  <c r="C58" i="36"/>
  <c r="H57" i="36"/>
  <c r="G57" i="36"/>
  <c r="E57" i="36"/>
  <c r="C57" i="36"/>
  <c r="H56" i="36"/>
  <c r="G56" i="36"/>
  <c r="E56" i="36"/>
  <c r="C56" i="36"/>
  <c r="H55" i="36"/>
  <c r="G55" i="36"/>
  <c r="E55" i="36"/>
  <c r="C55" i="36"/>
  <c r="H54" i="36"/>
  <c r="G54" i="36"/>
  <c r="E54" i="36"/>
  <c r="C54" i="36"/>
  <c r="H53" i="36"/>
  <c r="G53" i="36"/>
  <c r="E53" i="36"/>
  <c r="C53" i="36"/>
  <c r="H52" i="36"/>
  <c r="G52" i="36"/>
  <c r="E52" i="36"/>
  <c r="C52" i="36"/>
  <c r="H51" i="36"/>
  <c r="G51" i="36"/>
  <c r="E51" i="36"/>
  <c r="C51" i="36"/>
  <c r="H50" i="36"/>
  <c r="G50" i="36"/>
  <c r="E50" i="36"/>
  <c r="C50" i="36"/>
  <c r="H49" i="36"/>
  <c r="G49" i="36"/>
  <c r="E49" i="36"/>
  <c r="C49" i="36"/>
  <c r="H48" i="36"/>
  <c r="G48" i="36"/>
  <c r="E48" i="36"/>
  <c r="C48" i="36"/>
  <c r="H47" i="36"/>
  <c r="G47" i="36"/>
  <c r="E47" i="36"/>
  <c r="C47" i="36"/>
  <c r="H46" i="36"/>
  <c r="G46" i="36"/>
  <c r="E46" i="36"/>
  <c r="C46" i="36"/>
  <c r="H45" i="36"/>
  <c r="G45" i="36"/>
  <c r="E45" i="36"/>
  <c r="C45" i="36"/>
  <c r="H44" i="36"/>
  <c r="G44" i="36"/>
  <c r="E44" i="36"/>
  <c r="C44" i="36"/>
  <c r="H43" i="36"/>
  <c r="G43" i="36"/>
  <c r="E43" i="36"/>
  <c r="C43" i="36"/>
  <c r="H42" i="36"/>
  <c r="G42" i="36"/>
  <c r="E42" i="36"/>
  <c r="C42" i="36"/>
  <c r="H41" i="36"/>
  <c r="G41" i="36"/>
  <c r="E41" i="36"/>
  <c r="C41" i="36"/>
  <c r="H40" i="36"/>
  <c r="G40" i="36"/>
  <c r="E40" i="36"/>
  <c r="C40" i="36"/>
  <c r="H39" i="36"/>
  <c r="G39" i="36"/>
  <c r="E39" i="36"/>
  <c r="C39" i="36"/>
  <c r="H38" i="36"/>
  <c r="G38" i="36"/>
  <c r="E38" i="36"/>
  <c r="C38" i="36"/>
  <c r="H37" i="36"/>
  <c r="G37" i="36"/>
  <c r="E37" i="36"/>
  <c r="C37" i="36"/>
  <c r="H36" i="36"/>
  <c r="G36" i="36"/>
  <c r="E36" i="36"/>
  <c r="C36" i="36"/>
  <c r="H35" i="36"/>
  <c r="G35" i="36"/>
  <c r="E35" i="36"/>
  <c r="C35" i="36"/>
  <c r="H34" i="36"/>
  <c r="G34" i="36"/>
  <c r="E34" i="36"/>
  <c r="C34" i="36"/>
  <c r="H33" i="36"/>
  <c r="G33" i="36"/>
  <c r="E33" i="36"/>
  <c r="C33" i="36"/>
  <c r="H32" i="36"/>
  <c r="G32" i="36"/>
  <c r="E32" i="36"/>
  <c r="C32" i="36"/>
  <c r="H31" i="36"/>
  <c r="G31" i="36"/>
  <c r="E31" i="36"/>
  <c r="C31" i="36"/>
  <c r="H30" i="36"/>
  <c r="G30" i="36"/>
  <c r="E30" i="36"/>
  <c r="C30" i="36"/>
  <c r="H29" i="36"/>
  <c r="G29" i="36"/>
  <c r="E29" i="36"/>
  <c r="C29" i="36"/>
  <c r="H28" i="36"/>
  <c r="G28" i="36"/>
  <c r="E28" i="36"/>
  <c r="C28" i="36"/>
  <c r="H27" i="36"/>
  <c r="G27" i="36"/>
  <c r="E27" i="36"/>
  <c r="C27" i="36"/>
  <c r="H26" i="36"/>
  <c r="G26" i="36"/>
  <c r="E26" i="36"/>
  <c r="C26" i="36"/>
  <c r="H25" i="36"/>
  <c r="G25" i="36"/>
  <c r="E25" i="36"/>
  <c r="C25" i="36"/>
  <c r="H24" i="36"/>
  <c r="G24" i="36"/>
  <c r="E24" i="36"/>
  <c r="C24" i="36"/>
  <c r="H23" i="36"/>
  <c r="G23" i="36"/>
  <c r="E23" i="36"/>
  <c r="C23" i="36"/>
  <c r="H22" i="36"/>
  <c r="G22" i="36"/>
  <c r="E22" i="36"/>
  <c r="C22" i="36"/>
  <c r="H21" i="36"/>
  <c r="G21" i="36"/>
  <c r="E21" i="36"/>
  <c r="C21" i="36"/>
  <c r="H20" i="36"/>
  <c r="G20" i="36"/>
  <c r="E20" i="36"/>
  <c r="C20" i="36"/>
  <c r="H19" i="36"/>
  <c r="G19" i="36"/>
  <c r="E19" i="36"/>
  <c r="C19" i="36"/>
  <c r="H18" i="36"/>
  <c r="G18" i="36"/>
  <c r="E18" i="36"/>
  <c r="C18" i="36"/>
  <c r="H17" i="36"/>
  <c r="G17" i="36"/>
  <c r="E17" i="36"/>
  <c r="C17" i="36"/>
  <c r="H16" i="36"/>
  <c r="G16" i="36"/>
  <c r="E16" i="36"/>
  <c r="C16" i="36"/>
  <c r="H15" i="36"/>
  <c r="G15" i="36"/>
  <c r="E15" i="36"/>
  <c r="C15" i="36"/>
  <c r="H14" i="36"/>
  <c r="G14" i="36"/>
  <c r="E14" i="36"/>
  <c r="C14" i="36"/>
  <c r="H13" i="36"/>
  <c r="G13" i="36"/>
  <c r="E13" i="36"/>
  <c r="C13" i="36"/>
  <c r="H12" i="36"/>
  <c r="G12" i="36"/>
  <c r="E12" i="36"/>
  <c r="C12" i="36"/>
  <c r="H11" i="36"/>
  <c r="G11" i="36"/>
  <c r="E11" i="36"/>
  <c r="C11" i="36"/>
  <c r="H10" i="36"/>
  <c r="G10" i="36"/>
  <c r="E10" i="36"/>
  <c r="C10" i="36"/>
  <c r="H9" i="36"/>
  <c r="G9" i="36"/>
  <c r="E9" i="36"/>
  <c r="C9" i="36"/>
  <c r="H8" i="36"/>
  <c r="G8" i="36"/>
  <c r="E8" i="36"/>
  <c r="C8" i="36"/>
  <c r="H7" i="36"/>
  <c r="G7" i="36"/>
  <c r="E7" i="36"/>
  <c r="C7" i="36"/>
  <c r="H6" i="36"/>
  <c r="G6" i="36"/>
  <c r="E6" i="36"/>
  <c r="C6" i="36"/>
  <c r="H5" i="36"/>
  <c r="G5" i="36"/>
  <c r="E5" i="36"/>
  <c r="C5" i="36"/>
  <c r="H4" i="36"/>
  <c r="G4" i="36"/>
  <c r="E4" i="36"/>
  <c r="C4" i="36"/>
  <c r="H3" i="36"/>
  <c r="G3" i="36"/>
  <c r="E3" i="36"/>
  <c r="C3" i="36"/>
  <c r="H2" i="36"/>
  <c r="G2" i="36"/>
  <c r="E2" i="36"/>
  <c r="C2" i="36"/>
  <c r="I122" i="27"/>
  <c r="G122" i="27"/>
  <c r="E122" i="27"/>
  <c r="C122" i="27"/>
  <c r="I121" i="27"/>
  <c r="G121" i="27"/>
  <c r="E121" i="27"/>
  <c r="C121" i="27"/>
  <c r="I120" i="27"/>
  <c r="G120" i="27"/>
  <c r="E120" i="27"/>
  <c r="C120" i="27"/>
  <c r="I119" i="27"/>
  <c r="G119" i="27"/>
  <c r="E119" i="27"/>
  <c r="C119" i="27"/>
  <c r="I118" i="27"/>
  <c r="G118" i="27"/>
  <c r="E118" i="27"/>
  <c r="C118" i="27"/>
  <c r="I117" i="27"/>
  <c r="G117" i="27"/>
  <c r="E117" i="27"/>
  <c r="C117" i="27"/>
  <c r="I116" i="27"/>
  <c r="G116" i="27"/>
  <c r="E116" i="27"/>
  <c r="C116" i="27"/>
  <c r="I115" i="27"/>
  <c r="G115" i="27"/>
  <c r="E115" i="27"/>
  <c r="C115" i="27"/>
  <c r="I114" i="27"/>
  <c r="G114" i="27"/>
  <c r="E114" i="27"/>
  <c r="C114" i="27"/>
  <c r="I113" i="27"/>
  <c r="G113" i="27"/>
  <c r="E113" i="27"/>
  <c r="C113" i="27"/>
  <c r="I112" i="27"/>
  <c r="G112" i="27"/>
  <c r="E112" i="27"/>
  <c r="C112" i="27"/>
  <c r="I111" i="27"/>
  <c r="G111" i="27"/>
  <c r="E111" i="27"/>
  <c r="C111" i="27"/>
  <c r="I110" i="27"/>
  <c r="G110" i="27"/>
  <c r="E110" i="27"/>
  <c r="C110" i="27"/>
  <c r="I109" i="27"/>
  <c r="G109" i="27"/>
  <c r="E109" i="27"/>
  <c r="C109" i="27"/>
  <c r="I108" i="27"/>
  <c r="G108" i="27"/>
  <c r="E108" i="27"/>
  <c r="C108" i="27"/>
  <c r="I107" i="27"/>
  <c r="G107" i="27"/>
  <c r="E107" i="27"/>
  <c r="C107" i="27"/>
  <c r="I106" i="27"/>
  <c r="G106" i="27"/>
  <c r="E106" i="27"/>
  <c r="C106" i="27"/>
  <c r="I105" i="27"/>
  <c r="G105" i="27"/>
  <c r="E105" i="27"/>
  <c r="C105" i="27"/>
  <c r="I104" i="27"/>
  <c r="G104" i="27"/>
  <c r="E104" i="27"/>
  <c r="C104" i="27"/>
  <c r="I103" i="27"/>
  <c r="G103" i="27"/>
  <c r="E103" i="27"/>
  <c r="C103" i="27"/>
  <c r="I102" i="27"/>
  <c r="G102" i="27"/>
  <c r="E102" i="27"/>
  <c r="C102" i="27"/>
  <c r="I101" i="27"/>
  <c r="G101" i="27"/>
  <c r="E101" i="27"/>
  <c r="C101" i="27"/>
  <c r="I100" i="27"/>
  <c r="G100" i="27"/>
  <c r="E100" i="27"/>
  <c r="C100" i="27"/>
  <c r="I99" i="27"/>
  <c r="G99" i="27"/>
  <c r="E99" i="27"/>
  <c r="C99" i="27"/>
  <c r="I98" i="27"/>
  <c r="G98" i="27"/>
  <c r="E98" i="27"/>
  <c r="C98" i="27"/>
  <c r="I97" i="27"/>
  <c r="G97" i="27"/>
  <c r="E97" i="27"/>
  <c r="C97" i="27"/>
  <c r="I96" i="27"/>
  <c r="G96" i="27"/>
  <c r="E96" i="27"/>
  <c r="C96" i="27"/>
  <c r="I95" i="27"/>
  <c r="G95" i="27"/>
  <c r="E95" i="27"/>
  <c r="C95" i="27"/>
  <c r="I94" i="27"/>
  <c r="G94" i="27"/>
  <c r="E94" i="27"/>
  <c r="C94" i="27"/>
  <c r="I93" i="27"/>
  <c r="G93" i="27"/>
  <c r="E93" i="27"/>
  <c r="C93" i="27"/>
  <c r="I92" i="27"/>
  <c r="G92" i="27"/>
  <c r="E92" i="27"/>
  <c r="C92" i="27"/>
  <c r="I91" i="27"/>
  <c r="G91" i="27"/>
  <c r="E91" i="27"/>
  <c r="C91" i="27"/>
  <c r="I90" i="27"/>
  <c r="G90" i="27"/>
  <c r="E90" i="27"/>
  <c r="C90" i="27"/>
  <c r="I89" i="27"/>
  <c r="G89" i="27"/>
  <c r="E89" i="27"/>
  <c r="C89" i="27"/>
  <c r="I88" i="27"/>
  <c r="G88" i="27"/>
  <c r="E88" i="27"/>
  <c r="C88" i="27"/>
  <c r="I87" i="27"/>
  <c r="G87" i="27"/>
  <c r="E87" i="27"/>
  <c r="C87" i="27"/>
  <c r="I86" i="27"/>
  <c r="G86" i="27"/>
  <c r="E86" i="27"/>
  <c r="C86" i="27"/>
  <c r="I85" i="27"/>
  <c r="G85" i="27"/>
  <c r="E85" i="27"/>
  <c r="C85" i="27"/>
  <c r="I84" i="27"/>
  <c r="G84" i="27"/>
  <c r="E84" i="27"/>
  <c r="C84" i="27"/>
  <c r="I83" i="27"/>
  <c r="G83" i="27"/>
  <c r="E83" i="27"/>
  <c r="C83" i="27"/>
  <c r="I82" i="27"/>
  <c r="G82" i="27"/>
  <c r="E82" i="27"/>
  <c r="C82" i="27"/>
  <c r="I81" i="27"/>
  <c r="G81" i="27"/>
  <c r="E81" i="27"/>
  <c r="C81" i="27"/>
  <c r="I80" i="27"/>
  <c r="G80" i="27"/>
  <c r="E80" i="27"/>
  <c r="C80" i="27"/>
  <c r="I79" i="27"/>
  <c r="G79" i="27"/>
  <c r="E79" i="27"/>
  <c r="C79" i="27"/>
  <c r="I78" i="27"/>
  <c r="G78" i="27"/>
  <c r="E78" i="27"/>
  <c r="C78" i="27"/>
  <c r="I77" i="27"/>
  <c r="G77" i="27"/>
  <c r="E77" i="27"/>
  <c r="C77" i="27"/>
  <c r="I76" i="27"/>
  <c r="G76" i="27"/>
  <c r="E76" i="27"/>
  <c r="C76" i="27"/>
  <c r="I75" i="27"/>
  <c r="G75" i="27"/>
  <c r="E75" i="27"/>
  <c r="C75" i="27"/>
  <c r="I74" i="27"/>
  <c r="G74" i="27"/>
  <c r="E74" i="27"/>
  <c r="C74" i="27"/>
  <c r="I73" i="27"/>
  <c r="G73" i="27"/>
  <c r="E73" i="27"/>
  <c r="C73" i="27"/>
  <c r="I72" i="27"/>
  <c r="G72" i="27"/>
  <c r="E72" i="27"/>
  <c r="C72" i="27"/>
  <c r="I71" i="27"/>
  <c r="G71" i="27"/>
  <c r="E71" i="27"/>
  <c r="C71" i="27"/>
  <c r="I70" i="27"/>
  <c r="G70" i="27"/>
  <c r="E70" i="27"/>
  <c r="C70" i="27"/>
  <c r="I69" i="27"/>
  <c r="G69" i="27"/>
  <c r="E69" i="27"/>
  <c r="C69" i="27"/>
  <c r="I68" i="27"/>
  <c r="G68" i="27"/>
  <c r="E68" i="27"/>
  <c r="C68" i="27"/>
  <c r="I67" i="27"/>
  <c r="G67" i="27"/>
  <c r="E67" i="27"/>
  <c r="C67" i="27"/>
  <c r="I66" i="27"/>
  <c r="G66" i="27"/>
  <c r="E66" i="27"/>
  <c r="C66" i="27"/>
  <c r="I65" i="27"/>
  <c r="G65" i="27"/>
  <c r="E65" i="27"/>
  <c r="C65" i="27"/>
  <c r="I64" i="27"/>
  <c r="G64" i="27"/>
  <c r="E64" i="27"/>
  <c r="C64" i="27"/>
  <c r="I63" i="27"/>
  <c r="G63" i="27"/>
  <c r="E63" i="27"/>
  <c r="C63" i="27"/>
  <c r="I62" i="27"/>
  <c r="G62" i="27"/>
  <c r="E62" i="27"/>
  <c r="C62" i="27"/>
  <c r="I61" i="27"/>
  <c r="G61" i="27"/>
  <c r="E61" i="27"/>
  <c r="C61" i="27"/>
  <c r="I60" i="27"/>
  <c r="G60" i="27"/>
  <c r="E60" i="27"/>
  <c r="C60" i="27"/>
  <c r="I59" i="27"/>
  <c r="G59" i="27"/>
  <c r="E59" i="27"/>
  <c r="C59" i="27"/>
  <c r="I58" i="27"/>
  <c r="G58" i="27"/>
  <c r="E58" i="27"/>
  <c r="C58" i="27"/>
  <c r="I57" i="27"/>
  <c r="G57" i="27"/>
  <c r="E57" i="27"/>
  <c r="C57" i="27"/>
  <c r="I56" i="27"/>
  <c r="G56" i="27"/>
  <c r="E56" i="27"/>
  <c r="C56" i="27"/>
  <c r="I55" i="27"/>
  <c r="G55" i="27"/>
  <c r="E55" i="27"/>
  <c r="C55" i="27"/>
  <c r="I54" i="27"/>
  <c r="G54" i="27"/>
  <c r="E54" i="27"/>
  <c r="C54" i="27"/>
  <c r="I53" i="27"/>
  <c r="G53" i="27"/>
  <c r="E53" i="27"/>
  <c r="C53" i="27"/>
  <c r="I52" i="27"/>
  <c r="G52" i="27"/>
  <c r="E52" i="27"/>
  <c r="C52" i="27"/>
  <c r="I51" i="27"/>
  <c r="G51" i="27"/>
  <c r="E51" i="27"/>
  <c r="C51" i="27"/>
  <c r="I50" i="27"/>
  <c r="G50" i="27"/>
  <c r="E50" i="27"/>
  <c r="C50" i="27"/>
  <c r="I49" i="27"/>
  <c r="G49" i="27"/>
  <c r="E49" i="27"/>
  <c r="C49" i="27"/>
  <c r="I48" i="27"/>
  <c r="G48" i="27"/>
  <c r="E48" i="27"/>
  <c r="C48" i="27"/>
  <c r="I47" i="27"/>
  <c r="G47" i="27"/>
  <c r="E47" i="27"/>
  <c r="C47" i="27"/>
  <c r="I46" i="27"/>
  <c r="G46" i="27"/>
  <c r="E46" i="27"/>
  <c r="C46" i="27"/>
  <c r="I45" i="27"/>
  <c r="G45" i="27"/>
  <c r="E45" i="27"/>
  <c r="C45" i="27"/>
  <c r="I44" i="27"/>
  <c r="G44" i="27"/>
  <c r="E44" i="27"/>
  <c r="C44" i="27"/>
  <c r="I43" i="27"/>
  <c r="G43" i="27"/>
  <c r="E43" i="27"/>
  <c r="C43" i="27"/>
  <c r="I42" i="27"/>
  <c r="G42" i="27"/>
  <c r="E42" i="27"/>
  <c r="C42" i="27"/>
  <c r="I41" i="27"/>
  <c r="G41" i="27"/>
  <c r="E41" i="27"/>
  <c r="C41" i="27"/>
  <c r="I40" i="27"/>
  <c r="G40" i="27"/>
  <c r="E40" i="27"/>
  <c r="C40" i="27"/>
  <c r="I39" i="27"/>
  <c r="G39" i="27"/>
  <c r="E39" i="27"/>
  <c r="C39" i="27"/>
  <c r="I38" i="27"/>
  <c r="G38" i="27"/>
  <c r="E38" i="27"/>
  <c r="C38" i="27"/>
  <c r="I37" i="27"/>
  <c r="G37" i="27"/>
  <c r="E37" i="27"/>
  <c r="C37" i="27"/>
  <c r="I36" i="27"/>
  <c r="G36" i="27"/>
  <c r="E36" i="27"/>
  <c r="C36" i="27"/>
  <c r="I35" i="27"/>
  <c r="G35" i="27"/>
  <c r="E35" i="27"/>
  <c r="C35" i="27"/>
  <c r="I34" i="27"/>
  <c r="G34" i="27"/>
  <c r="E34" i="27"/>
  <c r="C34" i="27"/>
  <c r="I33" i="27"/>
  <c r="G33" i="27"/>
  <c r="E33" i="27"/>
  <c r="C33" i="27"/>
  <c r="I32" i="27"/>
  <c r="G32" i="27"/>
  <c r="E32" i="27"/>
  <c r="C32" i="27"/>
  <c r="I31" i="27"/>
  <c r="G31" i="27"/>
  <c r="E31" i="27"/>
  <c r="C31" i="27"/>
  <c r="I30" i="27"/>
  <c r="G30" i="27"/>
  <c r="E30" i="27"/>
  <c r="C30" i="27"/>
  <c r="I29" i="27"/>
  <c r="G29" i="27"/>
  <c r="E29" i="27"/>
  <c r="C29" i="27"/>
  <c r="I28" i="27"/>
  <c r="G28" i="27"/>
  <c r="E28" i="27"/>
  <c r="C28" i="27"/>
  <c r="I27" i="27"/>
  <c r="G27" i="27"/>
  <c r="E27" i="27"/>
  <c r="C27" i="27"/>
  <c r="I26" i="27"/>
  <c r="G26" i="27"/>
  <c r="E26" i="27"/>
  <c r="C26" i="27"/>
  <c r="I25" i="27"/>
  <c r="G25" i="27"/>
  <c r="E25" i="27"/>
  <c r="C25" i="27"/>
  <c r="I24" i="27"/>
  <c r="G24" i="27"/>
  <c r="E24" i="27"/>
  <c r="C24" i="27"/>
  <c r="I23" i="27"/>
  <c r="G23" i="27"/>
  <c r="E23" i="27"/>
  <c r="C23" i="27"/>
  <c r="I22" i="27"/>
  <c r="G22" i="27"/>
  <c r="E22" i="27"/>
  <c r="C22" i="27"/>
  <c r="I21" i="27"/>
  <c r="G21" i="27"/>
  <c r="E21" i="27"/>
  <c r="C21" i="27"/>
  <c r="I20" i="27"/>
  <c r="G20" i="27"/>
  <c r="E20" i="27"/>
  <c r="C20" i="27"/>
  <c r="I19" i="27"/>
  <c r="G19" i="27"/>
  <c r="E19" i="27"/>
  <c r="C19" i="27"/>
  <c r="I18" i="27"/>
  <c r="G18" i="27"/>
  <c r="E18" i="27"/>
  <c r="C18" i="27"/>
  <c r="I17" i="27"/>
  <c r="G17" i="27"/>
  <c r="E17" i="27"/>
  <c r="C17" i="27"/>
  <c r="I16" i="27"/>
  <c r="G16" i="27"/>
  <c r="E16" i="27"/>
  <c r="C16" i="27"/>
  <c r="I15" i="27"/>
  <c r="G15" i="27"/>
  <c r="E15" i="27"/>
  <c r="C15" i="27"/>
  <c r="I14" i="27"/>
  <c r="G14" i="27"/>
  <c r="E14" i="27"/>
  <c r="C14" i="27"/>
  <c r="I13" i="27"/>
  <c r="G13" i="27"/>
  <c r="E13" i="27"/>
  <c r="C13" i="27"/>
  <c r="I12" i="27"/>
  <c r="G12" i="27"/>
  <c r="E12" i="27"/>
  <c r="C12" i="27"/>
  <c r="I11" i="27"/>
  <c r="G11" i="27"/>
  <c r="E11" i="27"/>
  <c r="C11" i="27"/>
  <c r="I10" i="27"/>
  <c r="G10" i="27"/>
  <c r="E10" i="27"/>
  <c r="C10" i="27"/>
  <c r="I9" i="27"/>
  <c r="G9" i="27"/>
  <c r="E9" i="27"/>
  <c r="C9" i="27"/>
  <c r="I8" i="27"/>
  <c r="G8" i="27"/>
  <c r="E8" i="27"/>
  <c r="C8" i="27"/>
  <c r="I7" i="27"/>
  <c r="G7" i="27"/>
  <c r="E7" i="27"/>
  <c r="C7" i="27"/>
  <c r="I6" i="27"/>
  <c r="G6" i="27"/>
  <c r="E6" i="27"/>
  <c r="C6" i="27"/>
  <c r="I5" i="27"/>
  <c r="G5" i="27"/>
  <c r="E5" i="27"/>
  <c r="C5" i="27"/>
  <c r="I4" i="27"/>
  <c r="G4" i="27"/>
  <c r="E4" i="27"/>
  <c r="C4" i="27"/>
  <c r="I3" i="27"/>
  <c r="G3" i="27"/>
  <c r="E3" i="27"/>
  <c r="C3" i="27"/>
  <c r="I2" i="27"/>
  <c r="G2" i="27"/>
  <c r="E2" i="27"/>
  <c r="C2" i="27"/>
  <c r="L3" i="2" l="1"/>
  <c r="L7" i="2"/>
  <c r="L11" i="2"/>
  <c r="L15" i="2"/>
  <c r="L19" i="2"/>
  <c r="L23" i="2"/>
  <c r="L27" i="2"/>
  <c r="L31" i="2"/>
  <c r="L35" i="2"/>
  <c r="L39" i="2"/>
  <c r="L43" i="2"/>
  <c r="L47" i="2"/>
  <c r="L51" i="2"/>
  <c r="L55" i="2"/>
  <c r="L59" i="2"/>
  <c r="L63" i="2"/>
  <c r="L67" i="2"/>
  <c r="L71" i="2"/>
  <c r="L75" i="2"/>
  <c r="L3" i="5"/>
  <c r="L7" i="5"/>
  <c r="L11" i="5"/>
  <c r="L15" i="5"/>
  <c r="L19" i="5"/>
  <c r="L6" i="5"/>
  <c r="L10" i="5"/>
  <c r="L14" i="5"/>
  <c r="L18" i="5"/>
  <c r="L22" i="5"/>
  <c r="L26" i="5"/>
  <c r="L30" i="5"/>
  <c r="L34" i="5"/>
  <c r="L38" i="5"/>
  <c r="L42" i="5"/>
  <c r="L46" i="5"/>
  <c r="L50" i="5"/>
  <c r="L54" i="5"/>
  <c r="L58" i="5"/>
  <c r="L62" i="5"/>
  <c r="L66" i="5"/>
  <c r="L70" i="5"/>
  <c r="L74" i="5"/>
  <c r="L78" i="5"/>
  <c r="L82" i="5"/>
  <c r="L86" i="5"/>
  <c r="L90" i="5"/>
  <c r="L5" i="5"/>
  <c r="L9" i="5"/>
  <c r="L13" i="5"/>
  <c r="L17" i="5"/>
  <c r="L21" i="5"/>
  <c r="L5" i="17"/>
  <c r="L9" i="17"/>
  <c r="L13" i="17"/>
  <c r="L17" i="17"/>
  <c r="L21" i="17"/>
  <c r="L25" i="17"/>
  <c r="L29" i="17"/>
  <c r="L33" i="17"/>
  <c r="L37" i="17"/>
  <c r="L41" i="17"/>
  <c r="L45" i="17"/>
  <c r="L49" i="17"/>
  <c r="L53" i="17"/>
  <c r="L57" i="17"/>
  <c r="L61" i="17"/>
  <c r="L65" i="17"/>
  <c r="L69" i="17"/>
  <c r="L73" i="17"/>
  <c r="L77" i="17"/>
  <c r="L81" i="17"/>
  <c r="L17" i="24"/>
  <c r="L25" i="24"/>
  <c r="L33" i="24"/>
  <c r="L41" i="24"/>
  <c r="L53" i="24"/>
  <c r="L57" i="24"/>
  <c r="L69" i="24"/>
  <c r="L73" i="24"/>
  <c r="L77" i="24"/>
  <c r="L81" i="24"/>
  <c r="L6" i="24"/>
  <c r="L10" i="24"/>
  <c r="L18" i="24"/>
  <c r="L5" i="24"/>
  <c r="L9" i="24"/>
  <c r="L13" i="24"/>
  <c r="L21" i="24"/>
  <c r="L29" i="24"/>
  <c r="L37" i="24"/>
  <c r="L45" i="24"/>
  <c r="L49" i="24"/>
  <c r="L61" i="24"/>
  <c r="L65" i="24"/>
  <c r="L14" i="24"/>
  <c r="L22" i="24"/>
  <c r="L26" i="24"/>
  <c r="L30" i="24"/>
  <c r="L34" i="24"/>
  <c r="L38" i="24"/>
  <c r="L42" i="24"/>
  <c r="L46" i="24"/>
  <c r="L50" i="24"/>
  <c r="L54" i="24"/>
  <c r="L58" i="24"/>
  <c r="L62" i="24"/>
  <c r="L66" i="24"/>
  <c r="L33" i="3"/>
  <c r="L37" i="3"/>
  <c r="L41" i="3"/>
  <c r="L45" i="3"/>
  <c r="L49" i="3"/>
  <c r="L53" i="3"/>
  <c r="L57" i="3"/>
  <c r="L61" i="3"/>
  <c r="L14" i="3"/>
  <c r="L18" i="3"/>
  <c r="L22" i="3"/>
  <c r="L26" i="3"/>
  <c r="L30" i="3"/>
  <c r="L34" i="3"/>
  <c r="L38" i="3"/>
  <c r="L42" i="3"/>
  <c r="L46" i="3"/>
  <c r="L5" i="3"/>
  <c r="L9" i="3"/>
  <c r="L13" i="3"/>
  <c r="L16" i="3"/>
  <c r="L20" i="3"/>
  <c r="L24" i="3"/>
  <c r="L28" i="3"/>
  <c r="L50" i="3"/>
  <c r="L54" i="3"/>
  <c r="L58" i="3"/>
  <c r="L65" i="3"/>
  <c r="L69" i="3"/>
  <c r="L73" i="3"/>
  <c r="L77" i="3"/>
  <c r="L81" i="3"/>
  <c r="L3" i="24"/>
  <c r="L7" i="24"/>
  <c r="L11" i="24"/>
  <c r="L15" i="24"/>
  <c r="L19" i="24"/>
  <c r="L23" i="24"/>
  <c r="L27" i="24"/>
  <c r="L31" i="24"/>
  <c r="L35" i="24"/>
  <c r="L39" i="24"/>
  <c r="L43" i="24"/>
  <c r="L47" i="24"/>
  <c r="L51" i="24"/>
  <c r="L55" i="24"/>
  <c r="L59" i="24"/>
  <c r="L63" i="24"/>
  <c r="L67" i="24"/>
  <c r="M5" i="30"/>
  <c r="M9" i="30"/>
  <c r="M13" i="30"/>
  <c r="M17" i="30"/>
  <c r="M21" i="30"/>
  <c r="M25" i="30"/>
  <c r="M29" i="30"/>
  <c r="M33" i="30"/>
  <c r="M37" i="30"/>
  <c r="M41" i="30"/>
  <c r="M45" i="30"/>
  <c r="M49" i="30"/>
  <c r="M53" i="30"/>
  <c r="M57" i="30"/>
  <c r="M61" i="30"/>
  <c r="M65" i="30"/>
  <c r="M69" i="30"/>
  <c r="M73" i="30"/>
  <c r="M77" i="30"/>
  <c r="M81" i="30"/>
  <c r="L6" i="3"/>
  <c r="L10" i="3"/>
  <c r="L17" i="3"/>
  <c r="L21" i="3"/>
  <c r="L25" i="3"/>
  <c r="L29" i="3"/>
  <c r="L32" i="3"/>
  <c r="L36" i="3"/>
  <c r="L40" i="3"/>
  <c r="L44" i="3"/>
  <c r="L62" i="3"/>
  <c r="L66" i="3"/>
  <c r="L70" i="3"/>
  <c r="L74" i="3"/>
  <c r="L78" i="3"/>
  <c r="L82" i="3"/>
  <c r="M6" i="30"/>
  <c r="M10" i="30"/>
  <c r="M14" i="30"/>
  <c r="M18" i="30"/>
  <c r="M22" i="30"/>
  <c r="M26" i="30"/>
  <c r="M30" i="30"/>
  <c r="M34" i="30"/>
  <c r="M38" i="30"/>
  <c r="M42" i="30"/>
  <c r="M46" i="30"/>
  <c r="M50" i="30"/>
  <c r="M54" i="30"/>
  <c r="M58" i="30"/>
  <c r="M62" i="30"/>
  <c r="M66" i="30"/>
  <c r="M70" i="30"/>
  <c r="M74" i="30"/>
  <c r="M78" i="30"/>
  <c r="M82" i="30"/>
  <c r="L23" i="5"/>
  <c r="L27" i="5"/>
  <c r="L31" i="5"/>
  <c r="L35" i="5"/>
  <c r="L39" i="5"/>
  <c r="L43" i="5"/>
  <c r="L47" i="5"/>
  <c r="L51" i="5"/>
  <c r="L55" i="5"/>
  <c r="L59" i="5"/>
  <c r="L63" i="5"/>
  <c r="L67" i="5"/>
  <c r="L71" i="5"/>
  <c r="L75" i="5"/>
  <c r="L79" i="5"/>
  <c r="L83" i="5"/>
  <c r="L87" i="5"/>
  <c r="L91" i="5"/>
  <c r="L25" i="5"/>
  <c r="L29" i="5"/>
  <c r="L33" i="5"/>
  <c r="L37" i="5"/>
  <c r="L41" i="5"/>
  <c r="L45" i="5"/>
  <c r="L49" i="5"/>
  <c r="L53" i="5"/>
  <c r="L57" i="5"/>
  <c r="L61" i="5"/>
  <c r="L65" i="5"/>
  <c r="L69" i="5"/>
  <c r="L73" i="5"/>
  <c r="L77" i="5"/>
  <c r="L81" i="5"/>
  <c r="L85" i="5"/>
  <c r="L89" i="5"/>
  <c r="L5" i="18"/>
  <c r="L9" i="18"/>
  <c r="L13" i="18"/>
  <c r="L17" i="18"/>
  <c r="L21" i="18"/>
  <c r="L25" i="18"/>
  <c r="L29" i="18"/>
  <c r="L33" i="18"/>
  <c r="L37" i="18"/>
  <c r="L41" i="18"/>
  <c r="L45" i="18"/>
  <c r="L49" i="18"/>
  <c r="L53" i="18"/>
  <c r="L57" i="18"/>
  <c r="L61" i="18"/>
  <c r="L65" i="18"/>
  <c r="L69" i="18"/>
  <c r="L73" i="18"/>
  <c r="L77" i="18"/>
  <c r="L81" i="18"/>
  <c r="L6" i="18"/>
  <c r="L10" i="18"/>
  <c r="L14" i="18"/>
  <c r="L18" i="18"/>
  <c r="L22" i="18"/>
  <c r="L26" i="18"/>
  <c r="L30" i="18"/>
  <c r="L34" i="18"/>
  <c r="L38" i="18"/>
  <c r="L42" i="18"/>
  <c r="L46" i="18"/>
  <c r="L50" i="18"/>
  <c r="L54" i="18"/>
  <c r="L58" i="18"/>
  <c r="L62" i="18"/>
  <c r="L66" i="18"/>
  <c r="L70" i="18"/>
  <c r="L74" i="18"/>
  <c r="L78" i="18"/>
  <c r="L82" i="18"/>
  <c r="L3" i="18"/>
  <c r="L7" i="18"/>
  <c r="L11" i="18"/>
  <c r="L15" i="18"/>
  <c r="L19" i="18"/>
  <c r="L23" i="18"/>
  <c r="L27" i="18"/>
  <c r="L31" i="18"/>
  <c r="L35" i="18"/>
  <c r="L39" i="18"/>
  <c r="L43" i="18"/>
  <c r="L47" i="18"/>
  <c r="L51" i="18"/>
  <c r="L55" i="18"/>
  <c r="L59" i="18"/>
  <c r="L63" i="18"/>
  <c r="L67" i="18"/>
  <c r="L71" i="18"/>
  <c r="L75" i="18"/>
  <c r="L79" i="18"/>
  <c r="L83" i="18"/>
  <c r="L83" i="17"/>
  <c r="L87" i="17"/>
  <c r="L85" i="17"/>
  <c r="L89" i="17"/>
  <c r="L91" i="17"/>
  <c r="L5" i="26"/>
  <c r="L9" i="26"/>
  <c r="L13" i="26"/>
  <c r="L17" i="26"/>
  <c r="L21" i="26"/>
  <c r="L25" i="26"/>
  <c r="L29" i="26"/>
  <c r="L33" i="26"/>
  <c r="L37" i="26"/>
  <c r="L41" i="26"/>
  <c r="L45" i="26"/>
  <c r="L49" i="26"/>
  <c r="L53" i="26"/>
  <c r="L57" i="26"/>
  <c r="L61" i="26"/>
  <c r="L65" i="26"/>
  <c r="L69" i="26"/>
  <c r="L73" i="26"/>
  <c r="L77" i="26"/>
  <c r="L81" i="26"/>
  <c r="L6" i="26"/>
  <c r="L10" i="26"/>
  <c r="L14" i="26"/>
  <c r="L18" i="26"/>
  <c r="L22" i="26"/>
  <c r="L26" i="26"/>
  <c r="L30" i="26"/>
  <c r="L34" i="26"/>
  <c r="L38" i="26"/>
  <c r="L42" i="26"/>
  <c r="L46" i="26"/>
  <c r="L50" i="26"/>
  <c r="L54" i="26"/>
  <c r="L58" i="26"/>
  <c r="L62" i="26"/>
  <c r="L66" i="26"/>
  <c r="L70" i="26"/>
  <c r="L74" i="26"/>
  <c r="L78" i="26"/>
  <c r="L82" i="26"/>
  <c r="L3" i="26"/>
  <c r="L7" i="26"/>
  <c r="L11" i="26"/>
  <c r="L15" i="26"/>
  <c r="L19" i="26"/>
  <c r="L23" i="26"/>
  <c r="L27" i="26"/>
  <c r="L31" i="26"/>
  <c r="L35" i="26"/>
  <c r="L39" i="26"/>
  <c r="L43" i="26"/>
  <c r="L47" i="26"/>
  <c r="L51" i="26"/>
  <c r="L55" i="26"/>
  <c r="L59" i="26"/>
  <c r="L63" i="26"/>
  <c r="L67" i="26"/>
  <c r="L71" i="26"/>
  <c r="L75" i="26"/>
  <c r="L79" i="26"/>
  <c r="L83" i="26"/>
  <c r="M84" i="25"/>
  <c r="I84" i="25"/>
  <c r="L70" i="24"/>
  <c r="L74" i="24"/>
  <c r="L78" i="24"/>
  <c r="L82" i="24"/>
  <c r="L71" i="24"/>
  <c r="L75" i="24"/>
  <c r="L79" i="24"/>
  <c r="L83" i="24"/>
  <c r="L5" i="21"/>
  <c r="L9" i="21"/>
  <c r="L13" i="21"/>
  <c r="L17" i="21"/>
  <c r="L21" i="21"/>
  <c r="L25" i="21"/>
  <c r="L79" i="2"/>
  <c r="L83" i="2"/>
  <c r="L87" i="2"/>
  <c r="L91" i="2"/>
  <c r="L4" i="23"/>
  <c r="L8" i="23"/>
  <c r="L12" i="23"/>
  <c r="L16" i="23"/>
  <c r="L20" i="23"/>
  <c r="L24" i="23"/>
  <c r="L5" i="23"/>
  <c r="L9" i="23"/>
  <c r="L13" i="23"/>
  <c r="L17" i="23"/>
  <c r="L21" i="23"/>
  <c r="L25" i="23"/>
  <c r="L6" i="23"/>
  <c r="L10" i="23"/>
  <c r="L14" i="23"/>
  <c r="L18" i="23"/>
  <c r="L22" i="23"/>
  <c r="L26" i="23"/>
  <c r="K84" i="25"/>
  <c r="L84" i="25" s="1"/>
  <c r="L3" i="3"/>
  <c r="L11" i="3"/>
  <c r="L19" i="3"/>
  <c r="L27" i="3"/>
  <c r="L35" i="3"/>
  <c r="L43" i="3"/>
  <c r="L51" i="3"/>
  <c r="L59" i="3"/>
  <c r="L67" i="3"/>
  <c r="L75" i="3"/>
  <c r="L83" i="3"/>
  <c r="L7" i="3"/>
  <c r="L15" i="3"/>
  <c r="L23" i="3"/>
  <c r="L31" i="3"/>
  <c r="L39" i="3"/>
  <c r="L47" i="3"/>
  <c r="L55" i="3"/>
  <c r="L63" i="3"/>
  <c r="L71" i="3"/>
  <c r="L79" i="3"/>
  <c r="L6" i="21"/>
  <c r="L10" i="21"/>
  <c r="L14" i="21"/>
  <c r="L18" i="21"/>
  <c r="L22" i="21"/>
  <c r="L26" i="21"/>
  <c r="L15" i="21"/>
  <c r="L19" i="21"/>
  <c r="L23" i="21"/>
  <c r="L4" i="21"/>
  <c r="L8" i="21"/>
  <c r="L12" i="21"/>
  <c r="L16" i="21"/>
  <c r="L20" i="21"/>
  <c r="L24" i="21"/>
  <c r="L85" i="2"/>
  <c r="L89" i="2"/>
  <c r="L5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6" i="2"/>
  <c r="L10" i="2"/>
  <c r="L14" i="2"/>
  <c r="L18" i="2"/>
  <c r="L22" i="2"/>
  <c r="L26" i="2"/>
  <c r="L30" i="2"/>
  <c r="L34" i="2"/>
  <c r="L38" i="2"/>
  <c r="L42" i="2"/>
  <c r="L46" i="2"/>
  <c r="L50" i="2"/>
  <c r="L54" i="2"/>
  <c r="L58" i="2"/>
  <c r="L62" i="2"/>
  <c r="L66" i="2"/>
  <c r="L70" i="2"/>
  <c r="L74" i="2"/>
  <c r="L78" i="2"/>
  <c r="L82" i="2"/>
  <c r="L86" i="2"/>
  <c r="L90" i="2"/>
  <c r="L63" i="25" l="1"/>
  <c r="L64" i="25"/>
  <c r="L69" i="25"/>
  <c r="L37" i="25"/>
  <c r="L45" i="25"/>
  <c r="L66" i="25"/>
  <c r="L77" i="25"/>
  <c r="L79" i="25"/>
  <c r="L28" i="25"/>
  <c r="L61" i="25"/>
  <c r="L31" i="25"/>
  <c r="L34" i="25"/>
  <c r="L29" i="25"/>
  <c r="L3" i="25"/>
  <c r="L53" i="25"/>
  <c r="L13" i="25"/>
  <c r="L15" i="25"/>
  <c r="L80" i="25"/>
  <c r="L21" i="25"/>
  <c r="L47" i="25"/>
  <c r="L24" i="25"/>
  <c r="L48" i="25"/>
  <c r="L50" i="25"/>
  <c r="L30" i="25"/>
  <c r="L73" i="25"/>
  <c r="L57" i="25"/>
  <c r="L41" i="25"/>
  <c r="L25" i="25"/>
  <c r="L9" i="25"/>
  <c r="L75" i="25"/>
  <c r="L59" i="25"/>
  <c r="L43" i="25"/>
  <c r="L27" i="25"/>
  <c r="L11" i="25"/>
  <c r="L60" i="25"/>
  <c r="L12" i="25"/>
  <c r="L62" i="25"/>
  <c r="L22" i="25"/>
  <c r="L76" i="25"/>
  <c r="L40" i="25"/>
  <c r="L20" i="25"/>
  <c r="L78" i="25"/>
  <c r="L46" i="25"/>
  <c r="L26" i="25"/>
  <c r="L5" i="25"/>
  <c r="L71" i="25"/>
  <c r="L55" i="25"/>
  <c r="L39" i="25"/>
  <c r="L23" i="25"/>
  <c r="L7" i="25"/>
  <c r="L52" i="25"/>
  <c r="L8" i="25"/>
  <c r="L58" i="25"/>
  <c r="L18" i="25"/>
  <c r="L68" i="25"/>
  <c r="L36" i="25"/>
  <c r="L16" i="25"/>
  <c r="L74" i="25"/>
  <c r="L42" i="25"/>
  <c r="L10" i="25"/>
  <c r="L81" i="25"/>
  <c r="L65" i="25"/>
  <c r="L49" i="25"/>
  <c r="L33" i="25"/>
  <c r="L17" i="25"/>
  <c r="L83" i="25"/>
  <c r="L67" i="25"/>
  <c r="L51" i="25"/>
  <c r="L35" i="25"/>
  <c r="L19" i="25"/>
  <c r="L72" i="25"/>
  <c r="L44" i="25"/>
  <c r="L82" i="25"/>
  <c r="L54" i="25"/>
  <c r="L14" i="25"/>
  <c r="L56" i="25"/>
  <c r="L32" i="25"/>
  <c r="L4" i="25"/>
  <c r="L70" i="25"/>
  <c r="L38" i="25"/>
  <c r="L6" i="25"/>
</calcChain>
</file>

<file path=xl/sharedStrings.xml><?xml version="1.0" encoding="utf-8"?>
<sst xmlns="http://schemas.openxmlformats.org/spreadsheetml/2006/main" count="1691" uniqueCount="364">
  <si>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</si>
  <si>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</si>
  <si>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</si>
  <si>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</si>
  <si>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</si>
  <si>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</si>
  <si>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</si>
  <si>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</si>
  <si>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</si>
  <si>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</si>
  <si>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</si>
  <si>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</si>
  <si>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</si>
  <si>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</si>
  <si>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</si>
  <si>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</si>
  <si>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</si>
  <si>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</si>
  <si>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</si>
  <si>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</si>
  <si>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</si>
  <si>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</si>
  <si>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</si>
  <si>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</si>
  <si>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</si>
  <si>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</si>
  <si>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</si>
  <si>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</si>
  <si>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</si>
  <si>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</si>
  <si>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</si>
  <si>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</si>
  <si>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</si>
  <si>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</si>
  <si>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</si>
  <si>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</si>
  <si>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</si>
  <si>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</si>
  <si>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</si>
  <si>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</si>
  <si>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</si>
  <si>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</si>
  <si>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</si>
  <si>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</si>
  <si>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</si>
  <si>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</si>
  <si>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</si>
  <si>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</si>
  <si>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</si>
  <si>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</si>
  <si>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</si>
  <si>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</si>
  <si>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</si>
  <si>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</si>
  <si>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</si>
  <si>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</si>
  <si>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</si>
  <si>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</si>
  <si>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</si>
  <si>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</si>
  <si>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</si>
  <si>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</si>
  <si>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</si>
  <si>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</si>
  <si>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</si>
  <si>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</si>
  <si>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</si>
  <si>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</si>
  <si>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</si>
  <si>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</si>
  <si>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</si>
  <si>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</si>
  <si>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</si>
  <si>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</si>
  <si>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</si>
  <si>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</si>
  <si>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</si>
  <si>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</si>
  <si>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</si>
  <si>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</si>
  <si>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</si>
  <si>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</si>
  <si>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</si>
  <si>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</si>
  <si>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</si>
  <si>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</si>
  <si>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</si>
  <si>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</si>
  <si>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</si>
  <si>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</si>
  <si>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</si>
  <si>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</si>
  <si>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</si>
  <si>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</si>
  <si>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</si>
  <si>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</si>
  <si>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</si>
  <si>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</si>
  <si>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</si>
  <si>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</si>
  <si>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</si>
  <si>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</si>
  <si>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</si>
  <si>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</si>
  <si>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</si>
  <si>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</si>
  <si>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</si>
  <si>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</si>
  <si>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</si>
  <si>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</si>
  <si>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</si>
  <si>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</si>
  <si>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</si>
  <si>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</si>
  <si>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</si>
  <si>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</si>
  <si>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</si>
  <si>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</si>
  <si>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</si>
  <si>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</si>
  <si>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</si>
  <si>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</si>
  <si>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</si>
  <si>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</si>
  <si>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</si>
  <si>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</si>
  <si>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</si>
  <si>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</si>
  <si>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</si>
  <si>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</si>
  <si>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</si>
  <si>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</si>
  <si>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</si>
  <si>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</si>
  <si>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</si>
  <si>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</si>
  <si>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</si>
  <si>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</si>
  <si>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</si>
  <si>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</si>
  <si>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</si>
  <si>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</si>
  <si>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</si>
  <si>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</si>
  <si>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</si>
  <si>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</si>
  <si>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</si>
  <si>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</si>
  <si>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</si>
  <si>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</si>
  <si>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</si>
  <si>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</si>
  <si>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</si>
  <si>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</si>
  <si>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</si>
  <si>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</si>
  <si>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</si>
  <si>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</si>
  <si>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</si>
  <si>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</si>
  <si>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</si>
  <si>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</si>
  <si>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</si>
  <si>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</si>
  <si>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</si>
  <si>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</si>
  <si>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</si>
  <si>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</si>
  <si>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</si>
  <si>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</si>
  <si>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</si>
  <si>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</si>
  <si>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</si>
  <si>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</si>
  <si>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</si>
  <si>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</si>
  <si>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</si>
  <si>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</si>
  <si>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</si>
  <si>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</si>
  <si>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</si>
  <si>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</si>
  <si>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</si>
  <si>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</si>
  <si>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</si>
  <si>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</si>
  <si>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</si>
  <si>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</si>
  <si>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</si>
  <si>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</si>
  <si>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</si>
  <si>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</si>
  <si>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</si>
  <si>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</si>
  <si>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</si>
  <si>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</si>
  <si>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</si>
  <si>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</si>
  <si>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</si>
  <si>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</si>
  <si>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</si>
  <si>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</si>
  <si>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</si>
  <si>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</si>
  <si>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</si>
  <si>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</si>
  <si>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</si>
  <si>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</si>
  <si>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</si>
  <si>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</si>
  <si>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</si>
  <si>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</si>
  <si>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</si>
  <si>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</si>
  <si>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</si>
  <si>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</si>
  <si>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</si>
  <si>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</si>
  <si>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</si>
  <si>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</si>
  <si>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</si>
  <si>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</si>
  <si>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</si>
  <si>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</si>
  <si>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</si>
  <si>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</si>
  <si>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</si>
  <si>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</si>
  <si>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</si>
  <si>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</si>
  <si>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</si>
  <si>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</si>
  <si>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</si>
  <si>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</si>
  <si>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</si>
  <si>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</si>
  <si>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</si>
  <si>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</si>
  <si>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</si>
  <si>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</si>
  <si>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</si>
  <si>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</si>
  <si>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</si>
  <si>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</si>
  <si>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</si>
  <si>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</si>
  <si>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</si>
  <si>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</si>
  <si>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</si>
  <si>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</si>
  <si>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</si>
  <si>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</si>
  <si>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</si>
  <si>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</si>
  <si>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</si>
  <si>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</si>
  <si>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</si>
  <si>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</si>
  <si>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</si>
  <si>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</si>
  <si>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</si>
  <si>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</si>
  <si>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Geçen Aya Göre Değişim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</si>
  <si>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</si>
  <si>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</si>
  <si>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</si>
  <si>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</si>
  <si>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</si>
  <si>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</si>
  <si>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</si>
  <si>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</si>
  <si>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</si>
  <si>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</si>
  <si>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</si>
  <si>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</si>
  <si>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</si>
  <si>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</si>
  <si>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</si>
  <si>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</si>
  <si>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</si>
  <si>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>Mevsimsellikten Arındırılmış Veri</t>
  </si>
  <si>
    <t>Mevsimsellikten Arındırılmamış Veri</t>
  </si>
  <si>
    <t>4/b_Esnaf_endeks</t>
  </si>
  <si>
    <t>Geçen Aya Göre Değişim- MA</t>
  </si>
  <si>
    <t xml:space="preserve"> </t>
  </si>
  <si>
    <t>EK-9 EV HİZMETLERİNDE 10 GÜNDEN FAZLA ÇALIŞANLAR</t>
  </si>
  <si>
    <t>Zorunlu Sigortalı Sayıları (4a)</t>
  </si>
  <si>
    <t>4a_Endeks</t>
  </si>
  <si>
    <t>Zorunlu Sigortalı Sayıları (4b)</t>
  </si>
  <si>
    <t>4b_Endeks</t>
  </si>
  <si>
    <t>Zorunlu Sigortalı Sayıları (4c)</t>
  </si>
  <si>
    <t>4c_Endeks</t>
  </si>
  <si>
    <t xml:space="preserve">Toplam Kayıtlı İstihdam </t>
  </si>
  <si>
    <t>Zorunlu Sigortalı Ücretli Çalışan Sayıları (4a)</t>
  </si>
  <si>
    <t>Zorunlu Sigortalı Ücretli Çalışan Sayıları (4a)_MA</t>
  </si>
  <si>
    <t>Zorunlu Sigortalı Esnaf ve Çiftçi Sayıları (4b)</t>
  </si>
  <si>
    <t>Zorunlu Sigortalı Esnaf ve Çiftçi Sayıları (4b)_MA</t>
  </si>
  <si>
    <t>Zorunlu Sigortalı Kamu Çalışan Sayıları (4c)</t>
  </si>
  <si>
    <t>Zorunlu Sigortalı Kamu Çalışan Sayıları (4c)_MA</t>
  </si>
  <si>
    <t xml:space="preserve">DİĞER MADENCİLİK VE TAŞ MartÇILIĞI  </t>
  </si>
  <si>
    <t xml:space="preserve">DİĞER MADENCİLİK VE TAŞ NisanÇILIĞI  </t>
  </si>
  <si>
    <t>f</t>
  </si>
  <si>
    <t xml:space="preserve">DİĞER MADENCİLİK VE TAŞ Nisan.  </t>
  </si>
  <si>
    <t xml:space="preserve">DİĞER MADENCİLİK VE TAŞ OCAKÇILIĞI  </t>
  </si>
  <si>
    <t>Çalışan Sayısındaki Fark-MA (Mayıs 2019 - Nisan 2019)</t>
  </si>
  <si>
    <t>Çalışan Sayısındaki Fark-MA (Haziran 2019 - Mayıs 2019)</t>
  </si>
  <si>
    <t>Esnaf Sayısındaki Fark-MA (Haziran 2019 - Mayıs 2019)</t>
  </si>
  <si>
    <t>Çiftçi Sayısındaki Fark-MA (Haziran 2019 - Mayıs 2019)</t>
  </si>
  <si>
    <t>İşyeri Sayısındaki Fark-MA (Haziran 2019 - Mayıs 2019)</t>
  </si>
  <si>
    <t>İşyeri Sayısındaki Fark-MA(Haziran 2019 - Mayıs 2019)</t>
  </si>
  <si>
    <t>Kadın İstihdamındaki Fark (Haziran 2019 - Mayıs 2019)</t>
  </si>
  <si>
    <t>İlin Payı (Temmuz 2019)</t>
  </si>
  <si>
    <t>Ortalama Günlük Kazanç Fark-MA (TL) (Haziran 2019 - Mayıs 2019)</t>
  </si>
  <si>
    <t>Ortalama Günlük Kazanç Fark- MA(TL) (Haziran 2019 - Mayıs 2019)</t>
  </si>
  <si>
    <t>KOBİ İşyeri Sayısı Fark- MA (Haziran 2019 - Mayıs 2019)</t>
  </si>
  <si>
    <t>KOBİ İşyeri Sektör Fark- MA (Haziran 2019 - Mayıs 2019)</t>
  </si>
  <si>
    <t>KOBİ Sigortalı Sayısı Fark- MA (Haziran 2019 - Mayıs 2019)</t>
  </si>
  <si>
    <t>KOBİ Sigortalı Sektör Fark- MA (Haziran 2019 - Mayıs 2019)</t>
  </si>
  <si>
    <t>Sektörün payı (Temmuz 2019)</t>
  </si>
  <si>
    <t>Çalışan Sayısında Değişim (Temmuz 2019 - Temmuz 2018)</t>
  </si>
  <si>
    <t>Çalışan Sayısındaki Fark (Temmuz 2019 - Temmuz 2018)</t>
  </si>
  <si>
    <t>Artışta Sektörün Payı (%) (Temmuz 2019)</t>
  </si>
  <si>
    <t>Çalışan Sayısındaki Fark (Temmuz 2019- Haziran 2019)</t>
  </si>
  <si>
    <t>Çalışan Sayısındaki Fark (Temmuz 2019 - Haziran 2019)</t>
  </si>
  <si>
    <t>Çalışan Sayısındaki Fark (Temmuz 2018 - Temmuz 2017)</t>
  </si>
  <si>
    <t>Artışta İlin Payı (%) (Temmuz 2019)</t>
  </si>
  <si>
    <t>Çalışan Sayısındaki Fark (Temmuzn 2019 - Haziran 2019)</t>
  </si>
  <si>
    <t>Esnaf Sayısında Değişim (Temmuz 2019 - Temmuz 2018)</t>
  </si>
  <si>
    <t>Esnaf Sayısındaki Fark (Temmuz 2019 - Temmuz 2018)</t>
  </si>
  <si>
    <t>Esnaf Sayısındaki Fark (Temmuz 2019 - Haziran 2019)</t>
  </si>
  <si>
    <t>Çiftçi Sayısında Değişim (Temmuz 2019 - Temmuz 2018)</t>
  </si>
  <si>
    <t>Çiftçi Sayısındaki Fark (Temmuz 2019 - Temmuzn 2018)</t>
  </si>
  <si>
    <t>Çiftçi Sayısındaki Fark (Temmuz 2019 - Haziran 2019)</t>
  </si>
  <si>
    <t>İşyeri Sayısında Değişim (Temmuz 2019 - Temmuz 2018)</t>
  </si>
  <si>
    <t>İşyeri Sayısındaki Fark (Temmuz 2019 - Temmuz 2018)</t>
  </si>
  <si>
    <t>İşyeri Sayısındaki Fark (Temmuz 2019 - Haziran 2019)</t>
  </si>
  <si>
    <t>Sektörün Sigortalı Kadın İstihdamındaki Payı (Temmuz 2019)</t>
  </si>
  <si>
    <t>Çalışan Sayısında Değişim (Temmuz 2019- Temmuz 2018)</t>
  </si>
  <si>
    <t>İldeki Kadın İstihdamının Toplam İstihdama Oranı (Temmuz 2019)</t>
  </si>
  <si>
    <t>Kadın İstihdamındaki Değişim (Temmuzn 2019 -Temmuz 2018)</t>
  </si>
  <si>
    <t>Kadın İstihdamındaki Fark (Temmuz 2019 - Temmuz 2018)</t>
  </si>
  <si>
    <t>Kadın İstihdamındaki Fark (Temmuz 2019 - Haziran 2019)</t>
  </si>
  <si>
    <t>İlin Payı (Ağustos 2019)</t>
  </si>
  <si>
    <t>Başvuru Sayısındaki Değişim (Ağustos 2019 - Ağustos 2018)</t>
  </si>
  <si>
    <t>Başvuru Sayısındaki Fark (Ağustos 2019 - Ağustos 2018)</t>
  </si>
  <si>
    <t>İlin Payı (Ağustos 2018)</t>
  </si>
  <si>
    <t>Ödeme Yapılan Kişi Sayısındaki Değişim (Ağustos 2019 - Ağustos 2018)</t>
  </si>
  <si>
    <t>Ödeme Yapılan Kişi Sayısındaki Fark (Ağustos 2019 - Ağustos 2018)</t>
  </si>
  <si>
    <t>Ortalama Günlük Kazanç Değişim (Temmuz 2019 - Temmuz 2018)</t>
  </si>
  <si>
    <t>Ortalama Günlük Kazanç Fark (TL) (Temmuz 2019 - Temmuz 2018</t>
  </si>
  <si>
    <t>Ortalama Günlük Kazanç Fark (TL) (Temmuz 2019 - Haziran 2019)</t>
  </si>
  <si>
    <t>Ortalama Günlük Kazanç Fark (TL) (Temmuz 2019 - Temmuz 2018)</t>
  </si>
  <si>
    <t>KOBİ İşyeri Sayısı Değişim (Temmuz 2019 - Temmuz 2018)</t>
  </si>
  <si>
    <t>KOBİ İşyeri Sayısı Fark (Temmuz 2019 - Temmuz 2018)</t>
  </si>
  <si>
    <t>KOBİ İşyeri Sayısı Fark (Temmuz 2019 - Haziran 2019)</t>
  </si>
  <si>
    <t>KOBİ İşyeri Sektör Değişim (Temmuz 2019 - Temmuz 2018)</t>
  </si>
  <si>
    <t>KOBİ İşyeri Sektör Fark (Temmuz 2019 - Temmuz 2018)</t>
  </si>
  <si>
    <t>KOBİ İşyeri Sektör Fark (Temmuz 2019 - Haziran 2019)</t>
  </si>
  <si>
    <t>KOBİ Sigortalı Sayısı Değişim (Temmuz 2019 - Temmuz 2018)</t>
  </si>
  <si>
    <t>KOBİ Sigortalı Sayısı Fark (Temmuz 2019 - Temmuz 2018)</t>
  </si>
  <si>
    <t>KOBİ Sigortalı Sayısı Fark (Temmuz 2019 - Haziran 2019)</t>
  </si>
  <si>
    <t>KOBİ Sigortalı Sektör Değişim (Temmuz 2019 -Temmuz 2018)</t>
  </si>
  <si>
    <t>KOBİ Sigortalı Sektör Fark (Temmuz 2019 - Temmuz 2018)</t>
  </si>
  <si>
    <t>KOBİ Sigortalı Sektör Fark (Temmuz 2019 - Haziran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</si>
</sst>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₺_-;\-* #,##0.00\ _₺_-;_-* &quot;-&quot;??\ _₺_-;_-@_-"/>
    <numFmt numFmtId="165" formatCode="_-* #,##0.00\ _T_L_-;\-* #,##0.00\ _T_L_-;_-* &quot;-&quot;??\ _T_L_-;_-@_-"/>
    <numFmt numFmtId="166" formatCode="#,##0;[Red]#,##0"/>
    <numFmt numFmtId="167" formatCode="0.0%"/>
    <numFmt numFmtId="168" formatCode="0.0"/>
    <numFmt numFmtId="169" formatCode="#,##0.0"/>
    <numFmt numFmtId="170" formatCode="#,##0_ ;\-#,##0\ "/>
    <numFmt numFmtId="171" formatCode="_-* #,##0\ _T_L_-;\-* #,##0\ _T_L_-;_-* &quot;-&quot;??\ _T_L_-;_-@_-"/>
    <numFmt numFmtId="172" formatCode="General_)"/>
  </numFmts>
  <fonts count="75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u/>
      <sz val="10"/>
      <color indexed="12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8.5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charset val="162"/>
      <scheme val="major"/>
    </font>
    <font>
      <b/>
      <sz val="18"/>
      <color indexed="62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charset val="16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charset val="162"/>
      <scheme val="minor"/>
    </font>
    <font>
      <b/>
      <sz val="11"/>
      <color indexed="6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8"/>
      <color rgb="FF800080"/>
      <name val="Calibri"/>
      <family val="2"/>
      <charset val="162"/>
      <scheme val="minor"/>
    </font>
    <font>
      <u/>
      <sz val="8"/>
      <color indexed="39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2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10">
    <xf numFmtId="0" fontId="0" fillId="0" borderId="0"/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0" fontId="6" fillId="0" borderId="0"/>
    <xf numFmtId="0" fontId="1" fillId="0" borderId="0"/>
    <xf numFmtId="0" fontId="2" fillId="0" borderId="0"/>
    <xf numFmtId="0" fontId="7" fillId="0" borderId="0"/>
    <xf numFmtId="164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0" borderId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10" applyNumberFormat="0" applyFill="0" applyAlignment="0" applyProtection="0"/>
    <xf numFmtId="0" fontId="22" fillId="10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1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" fillId="0" borderId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8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19" borderId="0" applyNumberFormat="0" applyBorder="0" applyAlignment="0" applyProtection="0"/>
    <xf numFmtId="0" fontId="49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1" fillId="21" borderId="0" applyNumberFormat="0" applyBorder="0" applyAlignment="0" applyProtection="0"/>
    <xf numFmtId="0" fontId="49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5" fillId="29" borderId="0" applyNumberFormat="0" applyBorder="0" applyAlignment="0" applyProtection="0"/>
    <xf numFmtId="0" fontId="4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5" fillId="34" borderId="0" applyNumberFormat="0" applyBorder="0" applyAlignment="0" applyProtection="0"/>
    <xf numFmtId="0" fontId="49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21" borderId="0" applyNumberFormat="0" applyBorder="0" applyAlignment="0" applyProtection="0"/>
    <xf numFmtId="0" fontId="49" fillId="2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2" fillId="0" borderId="0"/>
    <xf numFmtId="0" fontId="2" fillId="0" borderId="0"/>
    <xf numFmtId="0" fontId="19" fillId="19" borderId="9" applyNumberFormat="0" applyAlignment="0" applyProtection="0"/>
    <xf numFmtId="0" fontId="60" fillId="19" borderId="9" applyNumberFormat="0" applyAlignment="0" applyProtection="0"/>
    <xf numFmtId="0" fontId="31" fillId="34" borderId="20" applyNumberFormat="0" applyAlignment="0" applyProtection="0"/>
    <xf numFmtId="0" fontId="31" fillId="34" borderId="20" applyNumberFormat="0" applyAlignment="0" applyProtection="0"/>
    <xf numFmtId="0" fontId="18" fillId="29" borderId="8" applyNumberFormat="0" applyAlignment="0" applyProtection="0"/>
    <xf numFmtId="0" fontId="61" fillId="29" borderId="8" applyNumberFormat="0" applyAlignment="0" applyProtection="0"/>
    <xf numFmtId="0" fontId="32" fillId="27" borderId="21" applyNumberFormat="0" applyAlignment="0" applyProtection="0"/>
    <xf numFmtId="0" fontId="32" fillId="27" borderId="21" applyNumberFormat="0" applyAlignment="0" applyProtection="0"/>
    <xf numFmtId="0" fontId="20" fillId="19" borderId="8" applyNumberFormat="0" applyAlignment="0" applyProtection="0"/>
    <xf numFmtId="0" fontId="62" fillId="19" borderId="8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63" fillId="10" borderId="11" applyNumberFormat="0" applyAlignment="0" applyProtection="0"/>
    <xf numFmtId="0" fontId="34" fillId="38" borderId="22" applyNumberFormat="0" applyAlignment="0" applyProtection="0"/>
    <xf numFmtId="0" fontId="34" fillId="38" borderId="22" applyNumberFormat="0" applyAlignment="0" applyProtection="0"/>
    <xf numFmtId="0" fontId="64" fillId="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7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172" fontId="2" fillId="0" borderId="0"/>
    <xf numFmtId="0" fontId="7" fillId="0" borderId="0"/>
    <xf numFmtId="0" fontId="7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11" fillId="0" borderId="0"/>
    <xf numFmtId="0" fontId="45" fillId="0" borderId="0"/>
    <xf numFmtId="172" fontId="2" fillId="0" borderId="0"/>
    <xf numFmtId="172" fontId="2" fillId="0" borderId="0"/>
    <xf numFmtId="0" fontId="1" fillId="0" borderId="0"/>
    <xf numFmtId="0" fontId="2" fillId="0" borderId="0"/>
    <xf numFmtId="0" fontId="7" fillId="0" borderId="0"/>
    <xf numFmtId="0" fontId="48" fillId="0" borderId="0"/>
    <xf numFmtId="0" fontId="2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2" fontId="2" fillId="0" borderId="0"/>
    <xf numFmtId="0" fontId="11" fillId="0" borderId="0"/>
    <xf numFmtId="0" fontId="7" fillId="0" borderId="0"/>
    <xf numFmtId="0" fontId="7" fillId="0" borderId="0"/>
    <xf numFmtId="172" fontId="2" fillId="0" borderId="0"/>
    <xf numFmtId="0" fontId="48" fillId="0" borderId="0"/>
    <xf numFmtId="0" fontId="7" fillId="0" borderId="0"/>
    <xf numFmtId="0" fontId="7" fillId="0" borderId="0"/>
    <xf numFmtId="172" fontId="2" fillId="0" borderId="0"/>
    <xf numFmtId="0" fontId="7" fillId="0" borderId="0"/>
    <xf numFmtId="0" fontId="7" fillId="0" borderId="0"/>
    <xf numFmtId="172" fontId="2" fillId="0" borderId="0"/>
    <xf numFmtId="0" fontId="7" fillId="0" borderId="0"/>
    <xf numFmtId="0" fontId="7" fillId="0" borderId="0"/>
    <xf numFmtId="172" fontId="2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19" borderId="0" applyNumberFormat="0" applyBorder="0" applyAlignment="0" applyProtection="0"/>
    <xf numFmtId="0" fontId="27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2" fillId="23" borderId="23" applyNumberFormat="0" applyFont="0" applyAlignment="0" applyProtection="0"/>
    <xf numFmtId="0" fontId="2" fillId="23" borderId="23" applyNumberFormat="0" applyFont="0" applyAlignment="0" applyProtection="0"/>
    <xf numFmtId="0" fontId="68" fillId="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0"/>
    <xf numFmtId="0" fontId="12" fillId="0" borderId="24" applyNumberFormat="0" applyFill="0" applyAlignment="0" applyProtection="0"/>
    <xf numFmtId="0" fontId="69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5" fillId="36" borderId="0" applyNumberFormat="0" applyBorder="0" applyAlignment="0" applyProtection="0"/>
    <xf numFmtId="0" fontId="49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49" fillId="1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9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42" borderId="0" applyNumberFormat="0" applyBorder="0" applyAlignment="0" applyProtection="0"/>
    <xf numFmtId="0" fontId="49" fillId="4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9" fillId="18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31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/>
    <xf numFmtId="0" fontId="11" fillId="2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5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2" fillId="0" borderId="0"/>
    <xf numFmtId="0" fontId="74" fillId="0" borderId="0"/>
    <xf numFmtId="165" fontId="74" fillId="0" borderId="0" applyFont="0" applyFill="0" applyBorder="0" applyAlignment="0" applyProtection="0"/>
  </cellStyleXfs>
  <cellXfs count="191">
    <xf numFmtId="0" fontId="0" fillId="0" borderId="0" xfId="0"/>
    <xf numFmtId="17" fontId="13" fillId="2" borderId="2" xfId="0" applyNumberFormat="1" applyFont="1" applyFill="1" applyBorder="1" applyAlignment="1">
      <alignment horizontal="center" vertical="center" wrapText="1"/>
    </xf>
    <xf numFmtId="0" fontId="4" fillId="0" borderId="0" xfId="3" applyFont="1" applyFill="1" applyBorder="1"/>
    <xf numFmtId="0" fontId="4" fillId="0" borderId="0" xfId="3" applyFont="1" applyBorder="1"/>
    <xf numFmtId="0" fontId="4" fillId="0" borderId="3" xfId="3" applyFont="1" applyFill="1" applyBorder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/>
    <xf numFmtId="3" fontId="14" fillId="0" borderId="0" xfId="0" applyNumberFormat="1" applyFont="1"/>
    <xf numFmtId="0" fontId="14" fillId="0" borderId="0" xfId="0" applyFont="1" applyBorder="1"/>
    <xf numFmtId="167" fontId="14" fillId="0" borderId="0" xfId="0" applyNumberFormat="1" applyFont="1" applyBorder="1"/>
    <xf numFmtId="0" fontId="13" fillId="0" borderId="0" xfId="0" applyFont="1"/>
    <xf numFmtId="3" fontId="14" fillId="0" borderId="0" xfId="0" applyNumberFormat="1" applyFont="1" applyFill="1"/>
    <xf numFmtId="167" fontId="14" fillId="0" borderId="0" xfId="11" applyNumberFormat="1" applyFont="1"/>
    <xf numFmtId="9" fontId="14" fillId="0" borderId="0" xfId="11" applyFont="1" applyBorder="1"/>
    <xf numFmtId="17" fontId="13" fillId="2" borderId="4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/>
    <xf numFmtId="166" fontId="14" fillId="0" borderId="0" xfId="0" applyNumberFormat="1" applyFont="1"/>
    <xf numFmtId="167" fontId="14" fillId="0" borderId="0" xfId="11" applyNumberFormat="1" applyFont="1" applyFill="1" applyBorder="1"/>
    <xf numFmtId="167" fontId="14" fillId="0" borderId="0" xfId="11" applyNumberFormat="1" applyFont="1" applyBorder="1"/>
    <xf numFmtId="17" fontId="13" fillId="2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167" fontId="14" fillId="0" borderId="0" xfId="0" applyNumberFormat="1" applyFont="1"/>
    <xf numFmtId="17" fontId="14" fillId="0" borderId="0" xfId="0" applyNumberFormat="1" applyFont="1"/>
    <xf numFmtId="168" fontId="14" fillId="0" borderId="0" xfId="0" applyNumberFormat="1" applyFont="1"/>
    <xf numFmtId="0" fontId="3" fillId="0" borderId="0" xfId="7" quotePrefix="1" applyNumberFormat="1" applyFont="1" applyFill="1" applyBorder="1" applyAlignment="1">
      <alignment horizontal="center" vertical="top"/>
    </xf>
    <xf numFmtId="0" fontId="3" fillId="0" borderId="0" xfId="7" quotePrefix="1" applyFont="1" applyFill="1" applyBorder="1" applyAlignment="1">
      <alignment horizontal="center" vertical="top"/>
    </xf>
    <xf numFmtId="0" fontId="13" fillId="2" borderId="6" xfId="0" applyFont="1" applyFill="1" applyBorder="1" applyAlignment="1">
      <alignment horizontal="center" vertical="center" wrapText="1"/>
    </xf>
    <xf numFmtId="3" fontId="0" fillId="0" borderId="6" xfId="0" applyNumberFormat="1" applyBorder="1"/>
    <xf numFmtId="0" fontId="13" fillId="3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166" fontId="14" fillId="0" borderId="6" xfId="0" applyNumberFormat="1" applyFont="1" applyBorder="1"/>
    <xf numFmtId="17" fontId="14" fillId="0" borderId="6" xfId="0" applyNumberFormat="1" applyFont="1" applyBorder="1" applyAlignment="1">
      <alignment vertical="center"/>
    </xf>
    <xf numFmtId="169" fontId="14" fillId="0" borderId="6" xfId="0" applyNumberFormat="1" applyFont="1" applyBorder="1" applyAlignment="1">
      <alignment horizontal="right"/>
    </xf>
    <xf numFmtId="169" fontId="14" fillId="0" borderId="6" xfId="0" applyNumberFormat="1" applyFont="1" applyBorder="1" applyAlignment="1">
      <alignment vertical="center"/>
    </xf>
    <xf numFmtId="169" fontId="14" fillId="0" borderId="6" xfId="0" applyNumberFormat="1" applyFont="1" applyFill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166" fontId="14" fillId="0" borderId="6" xfId="0" applyNumberFormat="1" applyFont="1" applyBorder="1" applyAlignment="1">
      <alignment vertical="center"/>
    </xf>
    <xf numFmtId="0" fontId="8" fillId="0" borderId="6" xfId="7" quotePrefix="1" applyNumberFormat="1" applyFont="1" applyFill="1" applyBorder="1" applyAlignment="1">
      <alignment horizontal="center" vertical="top"/>
    </xf>
    <xf numFmtId="0" fontId="9" fillId="0" borderId="6" xfId="7" applyFont="1" applyFill="1" applyBorder="1" applyAlignment="1">
      <alignment vertical="center"/>
    </xf>
    <xf numFmtId="167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0" fontId="9" fillId="0" borderId="6" xfId="3" applyFont="1" applyFill="1" applyBorder="1" applyAlignment="1">
      <alignment horizontal="center"/>
    </xf>
    <xf numFmtId="17" fontId="13" fillId="2" borderId="3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/>
    <xf numFmtId="0" fontId="14" fillId="0" borderId="6" xfId="0" applyFont="1" applyFill="1" applyBorder="1"/>
    <xf numFmtId="0" fontId="13" fillId="0" borderId="6" xfId="0" applyFont="1" applyFill="1" applyBorder="1"/>
    <xf numFmtId="17" fontId="14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3" fontId="14" fillId="0" borderId="6" xfId="9" applyNumberFormat="1" applyFont="1" applyBorder="1" applyAlignment="1">
      <alignment horizontal="right"/>
    </xf>
    <xf numFmtId="17" fontId="14" fillId="0" borderId="6" xfId="0" applyNumberFormat="1" applyFont="1" applyBorder="1"/>
    <xf numFmtId="3" fontId="0" fillId="0" borderId="7" xfId="0" applyNumberFormat="1" applyBorder="1"/>
    <xf numFmtId="3" fontId="14" fillId="0" borderId="6" xfId="0" applyNumberFormat="1" applyFont="1" applyBorder="1"/>
    <xf numFmtId="3" fontId="14" fillId="0" borderId="6" xfId="0" applyNumberFormat="1" applyFont="1" applyFill="1" applyBorder="1"/>
    <xf numFmtId="171" fontId="0" fillId="0" borderId="6" xfId="0" applyNumberFormat="1" applyBorder="1" applyAlignment="1">
      <alignment horizontal="left" vertical="top"/>
    </xf>
    <xf numFmtId="3" fontId="14" fillId="0" borderId="6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/>
    <xf numFmtId="167" fontId="14" fillId="0" borderId="0" xfId="0" applyNumberFormat="1" applyFont="1" applyFill="1" applyBorder="1"/>
    <xf numFmtId="17" fontId="13" fillId="2" borderId="2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17" fontId="13" fillId="2" borderId="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3" fontId="13" fillId="0" borderId="6" xfId="0" applyNumberFormat="1" applyFont="1" applyBorder="1"/>
    <xf numFmtId="3" fontId="13" fillId="0" borderId="6" xfId="0" applyNumberFormat="1" applyFont="1" applyFill="1" applyBorder="1"/>
    <xf numFmtId="3" fontId="13" fillId="0" borderId="6" xfId="8" applyNumberFormat="1" applyFont="1" applyFill="1" applyBorder="1" applyAlignment="1">
      <alignment horizontal="right"/>
    </xf>
    <xf numFmtId="166" fontId="13" fillId="0" borderId="6" xfId="0" applyNumberFormat="1" applyFont="1" applyFill="1" applyBorder="1"/>
    <xf numFmtId="3" fontId="12" fillId="0" borderId="6" xfId="0" applyNumberFormat="1" applyFont="1" applyBorder="1"/>
    <xf numFmtId="3" fontId="14" fillId="0" borderId="6" xfId="0" applyNumberFormat="1" applyFont="1" applyBorder="1"/>
    <xf numFmtId="167" fontId="13" fillId="0" borderId="6" xfId="0" applyNumberFormat="1" applyFont="1" applyFill="1" applyBorder="1"/>
    <xf numFmtId="167" fontId="13" fillId="0" borderId="6" xfId="11" applyNumberFormat="1" applyFont="1" applyFill="1" applyBorder="1"/>
    <xf numFmtId="0" fontId="4" fillId="0" borderId="6" xfId="14" applyFont="1" applyFill="1" applyBorder="1" applyAlignment="1">
      <alignment vertical="center" wrapText="1"/>
    </xf>
    <xf numFmtId="4" fontId="71" fillId="0" borderId="0" xfId="14" applyNumberFormat="1" applyFont="1" applyFill="1" applyBorder="1" applyAlignment="1">
      <alignment horizontal="right" vertical="center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6" xfId="3" applyFont="1" applyFill="1" applyBorder="1" applyAlignment="1">
      <alignment horizontal="center"/>
    </xf>
    <xf numFmtId="3" fontId="2" fillId="0" borderId="6" xfId="0" applyNumberFormat="1" applyFont="1" applyFill="1" applyBorder="1"/>
    <xf numFmtId="3" fontId="71" fillId="0" borderId="6" xfId="0" applyNumberFormat="1" applyFont="1" applyFill="1" applyBorder="1" applyAlignment="1">
      <alignment vertical="center"/>
    </xf>
    <xf numFmtId="0" fontId="3" fillId="0" borderId="6" xfId="7" applyFont="1" applyFill="1" applyBorder="1" applyAlignment="1">
      <alignment vertical="center"/>
    </xf>
    <xf numFmtId="4" fontId="0" fillId="0" borderId="6" xfId="0" applyNumberFormat="1" applyBorder="1"/>
    <xf numFmtId="0" fontId="4" fillId="0" borderId="6" xfId="14" applyFont="1" applyFill="1" applyBorder="1" applyAlignment="1">
      <alignment vertical="center"/>
    </xf>
    <xf numFmtId="2" fontId="0" fillId="0" borderId="6" xfId="0" applyNumberFormat="1" applyBorder="1"/>
    <xf numFmtId="170" fontId="2" fillId="0" borderId="6" xfId="14" applyNumberFormat="1" applyBorder="1"/>
    <xf numFmtId="170" fontId="0" fillId="0" borderId="6" xfId="0" applyNumberFormat="1" applyBorder="1"/>
    <xf numFmtId="0" fontId="3" fillId="0" borderId="6" xfId="7" quotePrefix="1" applyNumberFormat="1" applyFont="1" applyFill="1" applyBorder="1" applyAlignment="1">
      <alignment horizontal="center" vertical="top"/>
    </xf>
    <xf numFmtId="0" fontId="4" fillId="0" borderId="6" xfId="7" applyFont="1" applyFill="1" applyBorder="1" applyAlignment="1">
      <alignment vertical="center"/>
    </xf>
    <xf numFmtId="0" fontId="3" fillId="0" borderId="6" xfId="7" quotePrefix="1" applyFont="1" applyFill="1" applyBorder="1" applyAlignment="1">
      <alignment horizontal="center" vertical="top"/>
    </xf>
    <xf numFmtId="3" fontId="73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0" fontId="4" fillId="0" borderId="6" xfId="3" applyFont="1" applyFill="1" applyBorder="1"/>
    <xf numFmtId="167" fontId="0" fillId="0" borderId="6" xfId="11" applyNumberFormat="1" applyFont="1" applyBorder="1"/>
    <xf numFmtId="167" fontId="14" fillId="0" borderId="6" xfId="0" applyNumberFormat="1" applyFont="1" applyFill="1" applyBorder="1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" fontId="13" fillId="2" borderId="0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/>
    <xf numFmtId="3" fontId="14" fillId="0" borderId="6" xfId="0" applyNumberFormat="1" applyFont="1" applyBorder="1"/>
    <xf numFmtId="0" fontId="9" fillId="0" borderId="6" xfId="7" applyFont="1" applyFill="1" applyBorder="1" applyAlignment="1">
      <alignment vertical="center"/>
    </xf>
    <xf numFmtId="167" fontId="14" fillId="0" borderId="6" xfId="0" applyNumberFormat="1" applyFont="1" applyFill="1" applyBorder="1"/>
    <xf numFmtId="167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167" fontId="0" fillId="0" borderId="0" xfId="11" applyNumberFormat="1" applyFont="1"/>
    <xf numFmtId="0" fontId="9" fillId="0" borderId="6" xfId="3" applyFont="1" applyFill="1" applyBorder="1"/>
    <xf numFmtId="2" fontId="14" fillId="0" borderId="6" xfId="14" applyNumberFormat="1" applyFont="1" applyFill="1" applyBorder="1" applyAlignment="1">
      <alignment vertical="center"/>
    </xf>
    <xf numFmtId="4" fontId="14" fillId="0" borderId="6" xfId="14" applyNumberFormat="1" applyFont="1" applyFill="1" applyBorder="1" applyAlignment="1">
      <alignment vertical="center"/>
    </xf>
    <xf numFmtId="4" fontId="13" fillId="0" borderId="6" xfId="14" applyNumberFormat="1" applyFont="1" applyFill="1" applyBorder="1" applyAlignment="1">
      <alignment horizontal="right" vertical="center"/>
    </xf>
    <xf numFmtId="4" fontId="14" fillId="0" borderId="6" xfId="14" applyNumberFormat="1" applyFont="1" applyFill="1" applyBorder="1"/>
    <xf numFmtId="3" fontId="13" fillId="0" borderId="0" xfId="0" applyNumberFormat="1" applyFont="1" applyBorder="1"/>
    <xf numFmtId="0" fontId="13" fillId="0" borderId="0" xfId="0" applyFont="1" applyFill="1"/>
    <xf numFmtId="0" fontId="13" fillId="0" borderId="0" xfId="0" applyFont="1" applyFill="1" applyBorder="1"/>
    <xf numFmtId="3" fontId="0" fillId="0" borderId="6" xfId="0" applyNumberFormat="1" applyFont="1" applyFill="1" applyBorder="1"/>
    <xf numFmtId="167" fontId="0" fillId="0" borderId="6" xfId="11" applyNumberFormat="1" applyFont="1" applyFill="1" applyBorder="1"/>
    <xf numFmtId="167" fontId="12" fillId="0" borderId="6" xfId="11" applyNumberFormat="1" applyFont="1" applyFill="1" applyBorder="1"/>
    <xf numFmtId="4" fontId="12" fillId="0" borderId="6" xfId="0" applyNumberFormat="1" applyFont="1" applyFill="1" applyBorder="1"/>
    <xf numFmtId="0" fontId="0" fillId="0" borderId="0" xfId="0" applyFill="1"/>
    <xf numFmtId="2" fontId="12" fillId="0" borderId="6" xfId="0" applyNumberFormat="1" applyFont="1" applyFill="1" applyBorder="1"/>
    <xf numFmtId="170" fontId="71" fillId="0" borderId="6" xfId="14" applyNumberFormat="1" applyFont="1" applyFill="1" applyBorder="1"/>
    <xf numFmtId="170" fontId="0" fillId="0" borderId="6" xfId="0" applyNumberFormat="1" applyFill="1" applyBorder="1"/>
    <xf numFmtId="3" fontId="12" fillId="0" borderId="6" xfId="0" applyNumberFormat="1" applyFont="1" applyFill="1" applyBorder="1"/>
    <xf numFmtId="3" fontId="0" fillId="0" borderId="6" xfId="0" applyNumberFormat="1" applyFill="1" applyBorder="1"/>
    <xf numFmtId="17" fontId="13" fillId="2" borderId="27" xfId="0" applyNumberFormat="1" applyFont="1" applyFill="1" applyBorder="1" applyAlignment="1">
      <alignment horizontal="center" vertical="center" wrapText="1"/>
    </xf>
    <xf numFmtId="0" fontId="0" fillId="0" borderId="0" xfId="0"/>
    <xf numFmtId="3" fontId="13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/>
    <xf numFmtId="3" fontId="13" fillId="0" borderId="0" xfId="0" applyNumberFormat="1" applyFont="1" applyFill="1" applyBorder="1"/>
    <xf numFmtId="3" fontId="13" fillId="0" borderId="0" xfId="0" applyNumberFormat="1" applyFont="1" applyBorder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9" fontId="14" fillId="0" borderId="6" xfId="0" applyNumberFormat="1" applyFont="1" applyBorder="1"/>
    <xf numFmtId="3" fontId="0" fillId="0" borderId="0" xfId="0" applyNumberFormat="1"/>
    <xf numFmtId="0" fontId="14" fillId="0" borderId="29" xfId="0" applyFont="1" applyBorder="1"/>
    <xf numFmtId="17" fontId="13" fillId="44" borderId="0" xfId="0" applyNumberFormat="1" applyFont="1" applyFill="1" applyBorder="1" applyAlignment="1">
      <alignment horizontal="center" vertical="center" wrapText="1"/>
    </xf>
    <xf numFmtId="17" fontId="13" fillId="0" borderId="0" xfId="0" applyNumberFormat="1" applyFont="1" applyFill="1" applyBorder="1" applyAlignment="1">
      <alignment horizontal="center" vertical="center" wrapText="1"/>
    </xf>
    <xf numFmtId="17" fontId="13" fillId="44" borderId="3" xfId="0" applyNumberFormat="1" applyFont="1" applyFill="1" applyBorder="1" applyAlignment="1">
      <alignment horizontal="center" vertical="center" wrapText="1"/>
    </xf>
    <xf numFmtId="17" fontId="13" fillId="44" borderId="2" xfId="0" applyNumberFormat="1" applyFont="1" applyFill="1" applyBorder="1" applyAlignment="1">
      <alignment horizontal="center" vertical="center" wrapText="1"/>
    </xf>
    <xf numFmtId="4" fontId="13" fillId="0" borderId="6" xfId="14" applyNumberFormat="1" applyFont="1" applyFill="1" applyBorder="1"/>
    <xf numFmtId="170" fontId="0" fillId="0" borderId="0" xfId="0" applyNumberFormat="1"/>
    <xf numFmtId="4" fontId="0" fillId="0" borderId="0" xfId="0" applyNumberFormat="1"/>
    <xf numFmtId="3" fontId="12" fillId="0" borderId="0" xfId="0" applyNumberFormat="1" applyFont="1"/>
    <xf numFmtId="2" fontId="0" fillId="0" borderId="0" xfId="0" applyNumberFormat="1" applyFill="1"/>
    <xf numFmtId="170" fontId="71" fillId="0" borderId="0" xfId="14" applyNumberFormat="1" applyFont="1" applyFill="1" applyBorder="1"/>
    <xf numFmtId="3" fontId="12" fillId="0" borderId="0" xfId="0" applyNumberFormat="1" applyFont="1" applyFill="1" applyBorder="1"/>
    <xf numFmtId="0" fontId="12" fillId="2" borderId="0" xfId="0" applyFont="1" applyFill="1" applyBorder="1" applyAlignment="1">
      <alignment horizontal="center" vertical="center" wrapText="1"/>
    </xf>
    <xf numFmtId="17" fontId="0" fillId="0" borderId="0" xfId="0" applyNumberFormat="1" applyBorder="1"/>
    <xf numFmtId="169" fontId="0" fillId="0" borderId="0" xfId="0" applyNumberFormat="1"/>
    <xf numFmtId="17" fontId="0" fillId="0" borderId="0" xfId="0" applyNumberFormat="1" applyFill="1" applyBorder="1"/>
    <xf numFmtId="3" fontId="0" fillId="0" borderId="0" xfId="0" applyNumberFormat="1" applyFill="1" applyBorder="1"/>
    <xf numFmtId="168" fontId="0" fillId="0" borderId="0" xfId="0" applyNumberFormat="1"/>
    <xf numFmtId="17" fontId="14" fillId="0" borderId="0" xfId="0" applyNumberFormat="1" applyFont="1" applyBorder="1" applyAlignment="1">
      <alignment vertical="center"/>
    </xf>
    <xf numFmtId="3" fontId="0" fillId="0" borderId="0" xfId="0" applyNumberFormat="1" applyBorder="1"/>
    <xf numFmtId="14" fontId="0" fillId="0" borderId="0" xfId="0" applyNumberFormat="1"/>
    <xf numFmtId="17" fontId="14" fillId="0" borderId="0" xfId="0" applyNumberFormat="1" applyFont="1" applyBorder="1" applyAlignment="1">
      <alignment horizontal="right"/>
    </xf>
    <xf numFmtId="17" fontId="14" fillId="0" borderId="0" xfId="0" applyNumberFormat="1" applyFont="1" applyBorder="1"/>
    <xf numFmtId="4" fontId="14" fillId="0" borderId="0" xfId="0" applyNumberFormat="1" applyFont="1" applyBorder="1"/>
    <xf numFmtId="0" fontId="10" fillId="0" borderId="6" xfId="7" applyFont="1" applyFill="1" applyBorder="1" applyAlignment="1">
      <alignment horizontal="center" vertical="top" wrapText="1"/>
    </xf>
    <xf numFmtId="0" fontId="13" fillId="44" borderId="28" xfId="0" applyFont="1" applyFill="1" applyBorder="1" applyAlignment="1">
      <alignment horizontal="center"/>
    </xf>
    <xf numFmtId="0" fontId="13" fillId="44" borderId="29" xfId="0" applyFont="1" applyFill="1" applyBorder="1" applyAlignment="1">
      <alignment horizontal="center"/>
    </xf>
    <xf numFmtId="0" fontId="13" fillId="44" borderId="30" xfId="0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8" fillId="0" borderId="6" xfId="3" applyFont="1" applyFill="1" applyBorder="1" applyAlignment="1">
      <alignment horizontal="center"/>
    </xf>
    <xf numFmtId="0" fontId="72" fillId="0" borderId="6" xfId="7" applyFont="1" applyFill="1" applyBorder="1" applyAlignment="1">
      <alignment horizontal="center" vertical="top" wrapText="1"/>
    </xf>
  </cellXfs>
  <cellStyles count="910">
    <cellStyle name="%20 - Vurgu1 10" xfId="905"/>
    <cellStyle name="%20 - Vurgu1 2" xfId="36"/>
    <cellStyle name="%20 - Vurgu1 2 2" xfId="41"/>
    <cellStyle name="%20 - Vurgu1 2 3" xfId="43"/>
    <cellStyle name="%20 - Vurgu1 2_25.İL-EMOD-Öncelikli Yaşam" xfId="35"/>
    <cellStyle name="%20 - Vurgu1 3" xfId="34"/>
    <cellStyle name="%20 - Vurgu1 3 2" xfId="33"/>
    <cellStyle name="%20 - Vurgu1 3 3" xfId="32"/>
    <cellStyle name="%20 - Vurgu1 4" xfId="38"/>
    <cellStyle name="%20 - Vurgu1 4 2" xfId="30"/>
    <cellStyle name="%20 - Vurgu1 4 3" xfId="46"/>
    <cellStyle name="%20 - Vurgu1 5" xfId="39"/>
    <cellStyle name="%20 - Vurgu1 6" xfId="796"/>
    <cellStyle name="%20 - Vurgu1 7" xfId="866"/>
    <cellStyle name="%20 - Vurgu1 8" xfId="869"/>
    <cellStyle name="%20 - Vurgu1 9" xfId="890"/>
    <cellStyle name="%20 - Vurgu2 10" xfId="904"/>
    <cellStyle name="%20 - Vurgu2 2" xfId="37"/>
    <cellStyle name="%20 - Vurgu2 2 2" xfId="42"/>
    <cellStyle name="%20 - Vurgu2 2 3" xfId="45"/>
    <cellStyle name="%20 - Vurgu2 2_25.İL-EMOD-Öncelikli Yaşam" xfId="40"/>
    <cellStyle name="%20 - Vurgu2 3" xfId="47"/>
    <cellStyle name="%20 - Vurgu2 3 2" xfId="48"/>
    <cellStyle name="%20 - Vurgu2 3 3" xfId="49"/>
    <cellStyle name="%20 - Vurgu2 4" xfId="50"/>
    <cellStyle name="%20 - Vurgu2 4 2" xfId="51"/>
    <cellStyle name="%20 - Vurgu2 4 3" xfId="52"/>
    <cellStyle name="%20 - Vurgu2 5" xfId="31"/>
    <cellStyle name="%20 - Vurgu2 6" xfId="166"/>
    <cellStyle name="%20 - Vurgu2 7" xfId="865"/>
    <cellStyle name="%20 - Vurgu2 8" xfId="29"/>
    <cellStyle name="%20 - Vurgu2 9" xfId="884"/>
    <cellStyle name="%20 - Vurgu3 10" xfId="903"/>
    <cellStyle name="%20 - Vurgu3 2" xfId="54"/>
    <cellStyle name="%20 - Vurgu3 2 2" xfId="55"/>
    <cellStyle name="%20 - Vurgu3 2 3" xfId="56"/>
    <cellStyle name="%20 - Vurgu3 2_25.İL-EMOD-Öncelikli Yaşam" xfId="57"/>
    <cellStyle name="%20 - Vurgu3 3" xfId="58"/>
    <cellStyle name="%20 - Vurgu3 3 2" xfId="59"/>
    <cellStyle name="%20 - Vurgu3 3 3" xfId="60"/>
    <cellStyle name="%20 - Vurgu3 4" xfId="61"/>
    <cellStyle name="%20 - Vurgu3 4 2" xfId="62"/>
    <cellStyle name="%20 - Vurgu3 4 3" xfId="63"/>
    <cellStyle name="%20 - Vurgu3 5" xfId="53"/>
    <cellStyle name="%20 - Vurgu3 6" xfId="847"/>
    <cellStyle name="%20 - Vurgu3 7" xfId="864"/>
    <cellStyle name="%20 - Vurgu3 8" xfId="878"/>
    <cellStyle name="%20 - Vurgu3 9" xfId="880"/>
    <cellStyle name="%20 - Vurgu4 10" xfId="901"/>
    <cellStyle name="%20 - Vurgu4 2" xfId="65"/>
    <cellStyle name="%20 - Vurgu4 2 2" xfId="66"/>
    <cellStyle name="%20 - Vurgu4 2 3" xfId="67"/>
    <cellStyle name="%20 - Vurgu4 2_25.İL-EMOD-Öncelikli Yaşam" xfId="68"/>
    <cellStyle name="%20 - Vurgu4 3" xfId="69"/>
    <cellStyle name="%20 - Vurgu4 3 2" xfId="70"/>
    <cellStyle name="%20 - Vurgu4 3 3" xfId="71"/>
    <cellStyle name="%20 - Vurgu4 4" xfId="72"/>
    <cellStyle name="%20 - Vurgu4 4 2" xfId="73"/>
    <cellStyle name="%20 - Vurgu4 4 3" xfId="74"/>
    <cellStyle name="%20 - Vurgu4 5" xfId="64"/>
    <cellStyle name="%20 - Vurgu4 6" xfId="848"/>
    <cellStyle name="%20 - Vurgu4 7" xfId="863"/>
    <cellStyle name="%20 - Vurgu4 8" xfId="871"/>
    <cellStyle name="%20 - Vurgu4 9" xfId="889"/>
    <cellStyle name="%20 - Vurgu5 10" xfId="894"/>
    <cellStyle name="%20 - Vurgu5 2" xfId="76"/>
    <cellStyle name="%20 - Vurgu5 2 2" xfId="77"/>
    <cellStyle name="%20 - Vurgu5 2 3" xfId="78"/>
    <cellStyle name="%20 - Vurgu5 2_25.İL-EMOD-Öncelikli Yaşam" xfId="79"/>
    <cellStyle name="%20 - Vurgu5 3" xfId="80"/>
    <cellStyle name="%20 - Vurgu5 3 2" xfId="81"/>
    <cellStyle name="%20 - Vurgu5 3 3" xfId="82"/>
    <cellStyle name="%20 - Vurgu5 4" xfId="83"/>
    <cellStyle name="%20 - Vurgu5 4 2" xfId="84"/>
    <cellStyle name="%20 - Vurgu5 4 3" xfId="85"/>
    <cellStyle name="%20 - Vurgu5 5" xfId="75"/>
    <cellStyle name="%20 - Vurgu5 6" xfId="849"/>
    <cellStyle name="%20 - Vurgu5 7" xfId="862"/>
    <cellStyle name="%20 - Vurgu5 8" xfId="877"/>
    <cellStyle name="%20 - Vurgu5 9" xfId="887"/>
    <cellStyle name="%20 - Vurgu6 10" xfId="895"/>
    <cellStyle name="%20 - Vurgu6 2" xfId="87"/>
    <cellStyle name="%20 - Vurgu6 2 2" xfId="88"/>
    <cellStyle name="%20 - Vurgu6 2 3" xfId="89"/>
    <cellStyle name="%20 - Vurgu6 2_25.İL-EMOD-Öncelikli Yaşam" xfId="90"/>
    <cellStyle name="%20 - Vurgu6 3" xfId="91"/>
    <cellStyle name="%20 - Vurgu6 3 2" xfId="92"/>
    <cellStyle name="%20 - Vurgu6 3 3" xfId="93"/>
    <cellStyle name="%20 - Vurgu6 4" xfId="94"/>
    <cellStyle name="%20 - Vurgu6 4 2" xfId="95"/>
    <cellStyle name="%20 - Vurgu6 4 3" xfId="96"/>
    <cellStyle name="%20 - Vurgu6 5" xfId="86"/>
    <cellStyle name="%20 - Vurgu6 6" xfId="850"/>
    <cellStyle name="%20 - Vurgu6 7" xfId="861"/>
    <cellStyle name="%20 - Vurgu6 8" xfId="867"/>
    <cellStyle name="%20 - Vurgu6 9" xfId="883"/>
    <cellStyle name="%40 - Vurgu1 10" xfId="896"/>
    <cellStyle name="%40 - Vurgu1 2" xfId="98"/>
    <cellStyle name="%40 - Vurgu1 2 2" xfId="99"/>
    <cellStyle name="%40 - Vurgu1 2 3" xfId="100"/>
    <cellStyle name="%40 - Vurgu1 2_25.İL-EMOD-Öncelikli Yaşam" xfId="101"/>
    <cellStyle name="%40 - Vurgu1 3" xfId="102"/>
    <cellStyle name="%40 - Vurgu1 3 2" xfId="103"/>
    <cellStyle name="%40 - Vurgu1 3 3" xfId="104"/>
    <cellStyle name="%40 - Vurgu1 4" xfId="105"/>
    <cellStyle name="%40 - Vurgu1 4 2" xfId="106"/>
    <cellStyle name="%40 - Vurgu1 4 3" xfId="107"/>
    <cellStyle name="%40 - Vurgu1 5" xfId="97"/>
    <cellStyle name="%40 - Vurgu1 6" xfId="851"/>
    <cellStyle name="%40 - Vurgu1 7" xfId="860"/>
    <cellStyle name="%40 - Vurgu1 8" xfId="868"/>
    <cellStyle name="%40 - Vurgu1 9" xfId="891"/>
    <cellStyle name="%40 - Vurgu2" xfId="23" builtinId="35" customBuiltin="1"/>
    <cellStyle name="%40 - Vurgu2 2" xfId="108"/>
    <cellStyle name="%40 - Vurgu2 2 2" xfId="109"/>
    <cellStyle name="%40 - Vurgu2 2 3" xfId="110"/>
    <cellStyle name="%40 - Vurgu2 2_25.İL-EMOD-Öncelikli Yaşam" xfId="111"/>
    <cellStyle name="%40 - Vurgu2 3" xfId="112"/>
    <cellStyle name="%40 - Vurgu2 3 2" xfId="113"/>
    <cellStyle name="%40 - Vurgu2 3 3" xfId="114"/>
    <cellStyle name="%40 - Vurgu2 4" xfId="115"/>
    <cellStyle name="%40 - Vurgu2 4 2" xfId="116"/>
    <cellStyle name="%40 - Vurgu2 4 3" xfId="117"/>
    <cellStyle name="%40 - Vurgu3 10" xfId="897"/>
    <cellStyle name="%40 - Vurgu3 2" xfId="119"/>
    <cellStyle name="%40 - Vurgu3 2 2" xfId="120"/>
    <cellStyle name="%40 - Vurgu3 2 3" xfId="121"/>
    <cellStyle name="%40 - Vurgu3 2_25.İL-EMOD-Öncelikli Yaşam" xfId="122"/>
    <cellStyle name="%40 - Vurgu3 3" xfId="123"/>
    <cellStyle name="%40 - Vurgu3 3 2" xfId="124"/>
    <cellStyle name="%40 - Vurgu3 3 3" xfId="125"/>
    <cellStyle name="%40 - Vurgu3 4" xfId="126"/>
    <cellStyle name="%40 - Vurgu3 4 2" xfId="127"/>
    <cellStyle name="%40 - Vurgu3 4 3" xfId="128"/>
    <cellStyle name="%40 - Vurgu3 5" xfId="118"/>
    <cellStyle name="%40 - Vurgu3 6" xfId="852"/>
    <cellStyle name="%40 - Vurgu3 7" xfId="859"/>
    <cellStyle name="%40 - Vurgu3 8" xfId="874"/>
    <cellStyle name="%40 - Vurgu3 9" xfId="882"/>
    <cellStyle name="%40 - Vurgu4 10" xfId="898"/>
    <cellStyle name="%40 - Vurgu4 2" xfId="130"/>
    <cellStyle name="%40 - Vurgu4 2 2" xfId="131"/>
    <cellStyle name="%40 - Vurgu4 2 3" xfId="132"/>
    <cellStyle name="%40 - Vurgu4 2_25.İL-EMOD-Öncelikli Yaşam" xfId="133"/>
    <cellStyle name="%40 - Vurgu4 3" xfId="134"/>
    <cellStyle name="%40 - Vurgu4 3 2" xfId="135"/>
    <cellStyle name="%40 - Vurgu4 3 3" xfId="136"/>
    <cellStyle name="%40 - Vurgu4 4" xfId="137"/>
    <cellStyle name="%40 - Vurgu4 4 2" xfId="138"/>
    <cellStyle name="%40 - Vurgu4 4 3" xfId="139"/>
    <cellStyle name="%40 - Vurgu4 5" xfId="129"/>
    <cellStyle name="%40 - Vurgu4 6" xfId="853"/>
    <cellStyle name="%40 - Vurgu4 7" xfId="858"/>
    <cellStyle name="%40 - Vurgu4 8" xfId="873"/>
    <cellStyle name="%40 - Vurgu4 9" xfId="879"/>
    <cellStyle name="%40 - Vurgu5 10" xfId="899"/>
    <cellStyle name="%40 - Vurgu5 2" xfId="141"/>
    <cellStyle name="%40 - Vurgu5 2 2" xfId="142"/>
    <cellStyle name="%40 - Vurgu5 2 3" xfId="143"/>
    <cellStyle name="%40 - Vurgu5 2_25.İL-EMOD-Öncelikli Yaşam" xfId="144"/>
    <cellStyle name="%40 - Vurgu5 3" xfId="145"/>
    <cellStyle name="%40 - Vurgu5 3 2" xfId="146"/>
    <cellStyle name="%40 - Vurgu5 3 3" xfId="147"/>
    <cellStyle name="%40 - Vurgu5 4" xfId="148"/>
    <cellStyle name="%40 - Vurgu5 4 2" xfId="149"/>
    <cellStyle name="%40 - Vurgu5 4 3" xfId="150"/>
    <cellStyle name="%40 - Vurgu5 5" xfId="140"/>
    <cellStyle name="%40 - Vurgu5 6" xfId="854"/>
    <cellStyle name="%40 - Vurgu5 7" xfId="857"/>
    <cellStyle name="%40 - Vurgu5 8" xfId="872"/>
    <cellStyle name="%40 - Vurgu5 9" xfId="886"/>
    <cellStyle name="%40 - Vurgu6 10" xfId="900"/>
    <cellStyle name="%40 - Vurgu6 2" xfId="152"/>
    <cellStyle name="%40 - Vurgu6 2 2" xfId="153"/>
    <cellStyle name="%40 - Vurgu6 2 3" xfId="154"/>
    <cellStyle name="%40 - Vurgu6 2_25.İL-EMOD-Öncelikli Yaşam" xfId="155"/>
    <cellStyle name="%40 - Vurgu6 3" xfId="156"/>
    <cellStyle name="%40 - Vurgu6 3 2" xfId="157"/>
    <cellStyle name="%40 - Vurgu6 3 3" xfId="158"/>
    <cellStyle name="%40 - Vurgu6 4" xfId="159"/>
    <cellStyle name="%40 - Vurgu6 4 2" xfId="160"/>
    <cellStyle name="%40 - Vurgu6 4 3" xfId="161"/>
    <cellStyle name="%40 - Vurgu6 5" xfId="151"/>
    <cellStyle name="%40 - Vurgu6 6" xfId="855"/>
    <cellStyle name="%40 - Vurgu6 7" xfId="856"/>
    <cellStyle name="%40 - Vurgu6 8" xfId="870"/>
    <cellStyle name="%40 - Vurgu6 9" xfId="885"/>
    <cellStyle name="%60 - Vurgu1 2" xfId="163"/>
    <cellStyle name="%60 - Vurgu1 3" xfId="164"/>
    <cellStyle name="%60 - Vurgu1 4" xfId="165"/>
    <cellStyle name="%60 - Vurgu1 5" xfId="162"/>
    <cellStyle name="%60 - Vurgu2" xfId="24" builtinId="36" customBuiltin="1"/>
    <cellStyle name="%60 - Vurgu2 2" xfId="167"/>
    <cellStyle name="%60 - Vurgu2 3" xfId="168"/>
    <cellStyle name="%60 - Vurgu2 4" xfId="169"/>
    <cellStyle name="%60 - Vurgu3 2" xfId="171"/>
    <cellStyle name="%60 - Vurgu3 3" xfId="172"/>
    <cellStyle name="%60 - Vurgu3 4" xfId="173"/>
    <cellStyle name="%60 - Vurgu3 5" xfId="170"/>
    <cellStyle name="%60 - Vurgu4 2" xfId="175"/>
    <cellStyle name="%60 - Vurgu4 3" xfId="176"/>
    <cellStyle name="%60 - Vurgu4 4" xfId="177"/>
    <cellStyle name="%60 - Vurgu4 5" xfId="174"/>
    <cellStyle name="%60 - Vurgu5" xfId="27" builtinId="48" customBuiltin="1"/>
    <cellStyle name="%60 - Vurgu5 2" xfId="178"/>
    <cellStyle name="%60 - Vurgu5 3" xfId="179"/>
    <cellStyle name="%60 - Vurgu5 4" xfId="180"/>
    <cellStyle name="%60 - Vurgu6 2" xfId="182"/>
    <cellStyle name="%60 - Vurgu6 3" xfId="183"/>
    <cellStyle name="%60 - Vurgu6 4" xfId="184"/>
    <cellStyle name="%60 - Vurgu6 5" xfId="181"/>
    <cellStyle name="Açıklama Metni" xfId="21" builtinId="53" customBuiltin="1"/>
    <cellStyle name="Açıklama Metni 2" xfId="185"/>
    <cellStyle name="Açıklama Metni 3" xfId="186"/>
    <cellStyle name="Açıklama Metni 4" xfId="187"/>
    <cellStyle name="Ana Başlık 2" xfId="189"/>
    <cellStyle name="Ana Başlık 3" xfId="190"/>
    <cellStyle name="Ana Başlık 4" xfId="191"/>
    <cellStyle name="Ana Başlık 5" xfId="188"/>
    <cellStyle name="Bağlı Hücre" xfId="18" builtinId="24" customBuiltin="1"/>
    <cellStyle name="Bağlı Hücre 2" xfId="192"/>
    <cellStyle name="Bağlı Hücre 3" xfId="193"/>
    <cellStyle name="Bağlı Hücre 4" xfId="194"/>
    <cellStyle name="Başlık 1 2" xfId="196"/>
    <cellStyle name="Başlık 1 3" xfId="197"/>
    <cellStyle name="Başlık 1 4" xfId="198"/>
    <cellStyle name="Başlık 1 5" xfId="195"/>
    <cellStyle name="Başlık 2 2" xfId="200"/>
    <cellStyle name="Başlık 2 3" xfId="201"/>
    <cellStyle name="Başlık 2 4" xfId="202"/>
    <cellStyle name="Başlık 2 5" xfId="199"/>
    <cellStyle name="Başlık 3 2" xfId="204"/>
    <cellStyle name="Başlık 3 3" xfId="205"/>
    <cellStyle name="Başlık 3 4" xfId="206"/>
    <cellStyle name="Başlık 3 5" xfId="203"/>
    <cellStyle name="Başlık 4 2" xfId="208"/>
    <cellStyle name="Başlık 4 3" xfId="209"/>
    <cellStyle name="Başlık 4 4" xfId="210"/>
    <cellStyle name="Başlık 4 5" xfId="207"/>
    <cellStyle name="Binlik Ayracı 2" xfId="1"/>
    <cellStyle name="Binlik Ayracı 3" xfId="13"/>
    <cellStyle name="Binlik Ayracı 4" xfId="12"/>
    <cellStyle name="Comma 2" xfId="211"/>
    <cellStyle name="Comma 2 2" xfId="212"/>
    <cellStyle name="Çıkış 2" xfId="214"/>
    <cellStyle name="Çıkış 3" xfId="215"/>
    <cellStyle name="Çıkış 4" xfId="216"/>
    <cellStyle name="Çıkış 5" xfId="213"/>
    <cellStyle name="Giriş 2" xfId="218"/>
    <cellStyle name="Giriş 3" xfId="219"/>
    <cellStyle name="Giriş 4" xfId="220"/>
    <cellStyle name="Giriş 5" xfId="217"/>
    <cellStyle name="Hesaplama 2" xfId="222"/>
    <cellStyle name="Hesaplama 3" xfId="223"/>
    <cellStyle name="Hesaplama 4" xfId="224"/>
    <cellStyle name="Hesaplama 5" xfId="221"/>
    <cellStyle name="Hyperlink" xfId="2"/>
    <cellStyle name="İşaretli Hücre" xfId="19" builtinId="23" customBuiltin="1"/>
    <cellStyle name="İşaretli Hücre 2" xfId="225"/>
    <cellStyle name="İşaretli Hücre 3" xfId="226"/>
    <cellStyle name="İşaretli Hücre 4" xfId="227"/>
    <cellStyle name="İyi" xfId="15" builtinId="26" customBuiltin="1"/>
    <cellStyle name="İyi 2" xfId="228"/>
    <cellStyle name="İyi 3" xfId="229"/>
    <cellStyle name="İyi 4" xfId="230"/>
    <cellStyle name="İzlenen Köprü 2" xfId="231"/>
    <cellStyle name="Köprü 2" xfId="232"/>
    <cellStyle name="Köprü 3" xfId="233"/>
    <cellStyle name="Kötü" xfId="16" builtinId="27" customBuiltin="1"/>
    <cellStyle name="Kötü 2" xfId="234"/>
    <cellStyle name="Kötü 3" xfId="235"/>
    <cellStyle name="Kötü 4" xfId="236"/>
    <cellStyle name="Normal" xfId="0" builtinId="0"/>
    <cellStyle name="Normal 10" xfId="237"/>
    <cellStyle name="Normal 10 2" xfId="238"/>
    <cellStyle name="Normal 100" xfId="239"/>
    <cellStyle name="Normal 101" xfId="240"/>
    <cellStyle name="Normal 102" xfId="241"/>
    <cellStyle name="Normal 103" xfId="242"/>
    <cellStyle name="Normal 104" xfId="14"/>
    <cellStyle name="Normal 105" xfId="243"/>
    <cellStyle name="Normal 105 2" xfId="244"/>
    <cellStyle name="Normal 106" xfId="245"/>
    <cellStyle name="Normal 107" xfId="246"/>
    <cellStyle name="Normal 108" xfId="247"/>
    <cellStyle name="Normal 109" xfId="248"/>
    <cellStyle name="Normal 109 2" xfId="907"/>
    <cellStyle name="Normal 11" xfId="249"/>
    <cellStyle name="Normal 11 10" xfId="250"/>
    <cellStyle name="Normal 11 11" xfId="251"/>
    <cellStyle name="Normal 11 12" xfId="252"/>
    <cellStyle name="Normal 11 2" xfId="253"/>
    <cellStyle name="Normal 11 2 2" xfId="254"/>
    <cellStyle name="Normal 11 2 3" xfId="255"/>
    <cellStyle name="Normal 11 3" xfId="256"/>
    <cellStyle name="Normal 11 3 2" xfId="257"/>
    <cellStyle name="Normal 11 3 3" xfId="258"/>
    <cellStyle name="Normal 11 4" xfId="259"/>
    <cellStyle name="Normal 11 4 2" xfId="260"/>
    <cellStyle name="Normal 11 4 3" xfId="261"/>
    <cellStyle name="Normal 11 5" xfId="262"/>
    <cellStyle name="Normal 11 5 2" xfId="263"/>
    <cellStyle name="Normal 11 5 3" xfId="264"/>
    <cellStyle name="Normal 11 6" xfId="265"/>
    <cellStyle name="Normal 11 6 2" xfId="266"/>
    <cellStyle name="Normal 11 6 3" xfId="267"/>
    <cellStyle name="Normal 11 7" xfId="268"/>
    <cellStyle name="Normal 11 7 2" xfId="269"/>
    <cellStyle name="Normal 11 7 3" xfId="270"/>
    <cellStyle name="Normal 11 8" xfId="271"/>
    <cellStyle name="Normal 11 8 2" xfId="272"/>
    <cellStyle name="Normal 11 8 3" xfId="273"/>
    <cellStyle name="Normal 11 9" xfId="274"/>
    <cellStyle name="Normal 110" xfId="44"/>
    <cellStyle name="Normal 110 2" xfId="875"/>
    <cellStyle name="Normal 110 3" xfId="902"/>
    <cellStyle name="Normal 111" xfId="881"/>
    <cellStyle name="Normal 111 2" xfId="892"/>
    <cellStyle name="Normal 112" xfId="906"/>
    <cellStyle name="Normal 113" xfId="908"/>
    <cellStyle name="Normal 12" xfId="275"/>
    <cellStyle name="Normal 12 2" xfId="276"/>
    <cellStyle name="Normal 12 2 2" xfId="277"/>
    <cellStyle name="Normal 12 2 3" xfId="278"/>
    <cellStyle name="Normal 12 3" xfId="279"/>
    <cellStyle name="Normal 12 4" xfId="280"/>
    <cellStyle name="Normal 13" xfId="281"/>
    <cellStyle name="Normal 13 2" xfId="282"/>
    <cellStyle name="Normal 13 2 2" xfId="283"/>
    <cellStyle name="Normal 13 2 3" xfId="284"/>
    <cellStyle name="Normal 13 3" xfId="285"/>
    <cellStyle name="Normal 13 4" xfId="286"/>
    <cellStyle name="Normal 14" xfId="287"/>
    <cellStyle name="Normal 14 2" xfId="288"/>
    <cellStyle name="Normal 14 2 2" xfId="289"/>
    <cellStyle name="Normal 14 2 3" xfId="290"/>
    <cellStyle name="Normal 14 3" xfId="291"/>
    <cellStyle name="Normal 15" xfId="292"/>
    <cellStyle name="Normal 15 2" xfId="293"/>
    <cellStyle name="Normal 16" xfId="294"/>
    <cellStyle name="Normal 16 2" xfId="295"/>
    <cellStyle name="Normal 16 2 2" xfId="296"/>
    <cellStyle name="Normal 16 2 3" xfId="297"/>
    <cellStyle name="Normal 16 3" xfId="298"/>
    <cellStyle name="Normal 17" xfId="299"/>
    <cellStyle name="Normal 17 2" xfId="300"/>
    <cellStyle name="Normal 17 2 2" xfId="301"/>
    <cellStyle name="Normal 17 2 3" xfId="302"/>
    <cellStyle name="Normal 17 3" xfId="303"/>
    <cellStyle name="Normal 18" xfId="304"/>
    <cellStyle name="Normal 18 2" xfId="305"/>
    <cellStyle name="Normal 18 3" xfId="306"/>
    <cellStyle name="Normal 18 4" xfId="307"/>
    <cellStyle name="Normal 19" xfId="308"/>
    <cellStyle name="Normal 19 2" xfId="309"/>
    <cellStyle name="Normal 19 3" xfId="310"/>
    <cellStyle name="Normal 19 4" xfId="311"/>
    <cellStyle name="Normal 2" xfId="3"/>
    <cellStyle name="Normal 2 10" xfId="312"/>
    <cellStyle name="Normal 2 10 2" xfId="313"/>
    <cellStyle name="Normal 2 10 3" xfId="314"/>
    <cellStyle name="Normal 2 11" xfId="315"/>
    <cellStyle name="Normal 2 12" xfId="316"/>
    <cellStyle name="Normal 2 13" xfId="317"/>
    <cellStyle name="Normal 2 14" xfId="318"/>
    <cellStyle name="Normal 2 15" xfId="319"/>
    <cellStyle name="Normal 2 16" xfId="320"/>
    <cellStyle name="Normal 2 17" xfId="321"/>
    <cellStyle name="Normal 2 18" xfId="322"/>
    <cellStyle name="Normal 2 19" xfId="323"/>
    <cellStyle name="Normal 2 2" xfId="324"/>
    <cellStyle name="Normal 2 2 2" xfId="325"/>
    <cellStyle name="Normal 2 2 3" xfId="326"/>
    <cellStyle name="Normal 2 2 4" xfId="327"/>
    <cellStyle name="Normal 2 3" xfId="328"/>
    <cellStyle name="Normal 2 3 2" xfId="329"/>
    <cellStyle name="Normal 2 3 2 2" xfId="330"/>
    <cellStyle name="Normal 2 3 3" xfId="331"/>
    <cellStyle name="Normal 2 4" xfId="332"/>
    <cellStyle name="Normal 2 4 10" xfId="333"/>
    <cellStyle name="Normal 2 4 11" xfId="334"/>
    <cellStyle name="Normal 2 4 12" xfId="335"/>
    <cellStyle name="Normal 2 4 2" xfId="336"/>
    <cellStyle name="Normal 2 4 2 2" xfId="337"/>
    <cellStyle name="Normal 2 4 2 3" xfId="338"/>
    <cellStyle name="Normal 2 4 2 4" xfId="339"/>
    <cellStyle name="Normal 2 4 2 5" xfId="340"/>
    <cellStyle name="Normal 2 4 3" xfId="341"/>
    <cellStyle name="Normal 2 4 3 2" xfId="342"/>
    <cellStyle name="Normal 2 4 3 3" xfId="343"/>
    <cellStyle name="Normal 2 4 4" xfId="344"/>
    <cellStyle name="Normal 2 4 4 2" xfId="345"/>
    <cellStyle name="Normal 2 4 4 3" xfId="346"/>
    <cellStyle name="Normal 2 4 5" xfId="347"/>
    <cellStyle name="Normal 2 4 5 2" xfId="348"/>
    <cellStyle name="Normal 2 4 5 3" xfId="349"/>
    <cellStyle name="Normal 2 4 6" xfId="350"/>
    <cellStyle name="Normal 2 4 6 2" xfId="351"/>
    <cellStyle name="Normal 2 4 6 3" xfId="352"/>
    <cellStyle name="Normal 2 4 7" xfId="353"/>
    <cellStyle name="Normal 2 4 7 2" xfId="354"/>
    <cellStyle name="Normal 2 4 7 3" xfId="355"/>
    <cellStyle name="Normal 2 4 8" xfId="356"/>
    <cellStyle name="Normal 2 4 8 2" xfId="357"/>
    <cellStyle name="Normal 2 4 8 3" xfId="358"/>
    <cellStyle name="Normal 2 4 9" xfId="359"/>
    <cellStyle name="Normal 2 5" xfId="360"/>
    <cellStyle name="Normal 2 5 2" xfId="361"/>
    <cellStyle name="Normal 2 5 2 2" xfId="362"/>
    <cellStyle name="Normal 2 5 3" xfId="363"/>
    <cellStyle name="Normal 2 6" xfId="364"/>
    <cellStyle name="Normal 2 6 2" xfId="365"/>
    <cellStyle name="Normal 2 6 2 2" xfId="366"/>
    <cellStyle name="Normal 2 6 3" xfId="367"/>
    <cellStyle name="Normal 2 7" xfId="368"/>
    <cellStyle name="Normal 2 7 2" xfId="369"/>
    <cellStyle name="Normal 2 7 3" xfId="370"/>
    <cellStyle name="Normal 2 8" xfId="371"/>
    <cellStyle name="Normal 2 8 2" xfId="372"/>
    <cellStyle name="Normal 2 8 3" xfId="373"/>
    <cellStyle name="Normal 2 9" xfId="374"/>
    <cellStyle name="Normal 2 9 2" xfId="375"/>
    <cellStyle name="Normal 2 9 3" xfId="376"/>
    <cellStyle name="Normal 20" xfId="377"/>
    <cellStyle name="Normal 20 2" xfId="378"/>
    <cellStyle name="Normal 20 3" xfId="379"/>
    <cellStyle name="Normal 20 4" xfId="380"/>
    <cellStyle name="Normal 21" xfId="381"/>
    <cellStyle name="Normal 21 2" xfId="382"/>
    <cellStyle name="Normal 21 3" xfId="383"/>
    <cellStyle name="Normal 21 4" xfId="384"/>
    <cellStyle name="Normal 22" xfId="385"/>
    <cellStyle name="Normal 22 2" xfId="386"/>
    <cellStyle name="Normal 22 3" xfId="387"/>
    <cellStyle name="Normal 22 4" xfId="388"/>
    <cellStyle name="Normal 23" xfId="389"/>
    <cellStyle name="Normal 23 2" xfId="390"/>
    <cellStyle name="Normal 23 3" xfId="391"/>
    <cellStyle name="Normal 23 4" xfId="392"/>
    <cellStyle name="Normal 24" xfId="393"/>
    <cellStyle name="Normal 24 2" xfId="394"/>
    <cellStyle name="Normal 24 2 2" xfId="395"/>
    <cellStyle name="Normal 24 3" xfId="396"/>
    <cellStyle name="Normal 24 3 2" xfId="397"/>
    <cellStyle name="Normal 24 4" xfId="398"/>
    <cellStyle name="Normal 24 5" xfId="399"/>
    <cellStyle name="Normal 24 6" xfId="400"/>
    <cellStyle name="Normal 25" xfId="401"/>
    <cellStyle name="Normal 25 2" xfId="402"/>
    <cellStyle name="Normal 25 2 2" xfId="403"/>
    <cellStyle name="Normal 25 2 3" xfId="404"/>
    <cellStyle name="Normal 25 2 4" xfId="405"/>
    <cellStyle name="Normal 25 3" xfId="406"/>
    <cellStyle name="Normal 25 4" xfId="407"/>
    <cellStyle name="Normal 25 5" xfId="408"/>
    <cellStyle name="Normal 25 6" xfId="409"/>
    <cellStyle name="Normal 26" xfId="410"/>
    <cellStyle name="Normal 26 2" xfId="411"/>
    <cellStyle name="Normal 26 2 2" xfId="412"/>
    <cellStyle name="Normal 26 2 3" xfId="413"/>
    <cellStyle name="Normal 26 3" xfId="414"/>
    <cellStyle name="Normal 27" xfId="415"/>
    <cellStyle name="Normal 27 2" xfId="416"/>
    <cellStyle name="Normal 27 2 2" xfId="417"/>
    <cellStyle name="Normal 27 2 3" xfId="418"/>
    <cellStyle name="Normal 27 3" xfId="419"/>
    <cellStyle name="Normal 28" xfId="420"/>
    <cellStyle name="Normal 28 2" xfId="421"/>
    <cellStyle name="Normal 28 2 2" xfId="422"/>
    <cellStyle name="Normal 28 2 3" xfId="423"/>
    <cellStyle name="Normal 28 3" xfId="424"/>
    <cellStyle name="Normal 29" xfId="425"/>
    <cellStyle name="Normal 29 2" xfId="426"/>
    <cellStyle name="Normal 29 2 2" xfId="427"/>
    <cellStyle name="Normal 29 2 3" xfId="428"/>
    <cellStyle name="Normal 29 2 4" xfId="429"/>
    <cellStyle name="Normal 29 3" xfId="430"/>
    <cellStyle name="Normal 29 4" xfId="431"/>
    <cellStyle name="Normal 29 5" xfId="432"/>
    <cellStyle name="Normal 3" xfId="4"/>
    <cellStyle name="Normal 3 2" xfId="434"/>
    <cellStyle name="Normal 3 2 2" xfId="435"/>
    <cellStyle name="Normal 3 2 3" xfId="436"/>
    <cellStyle name="Normal 3 3" xfId="437"/>
    <cellStyle name="Normal 3 3 2" xfId="438"/>
    <cellStyle name="Normal 3 3 3" xfId="439"/>
    <cellStyle name="Normal 3 4" xfId="440"/>
    <cellStyle name="Normal 3 4 2" xfId="441"/>
    <cellStyle name="Normal 3 4 3" xfId="442"/>
    <cellStyle name="Normal 3 5" xfId="443"/>
    <cellStyle name="Normal 3 5 2" xfId="444"/>
    <cellStyle name="Normal 3 5 3" xfId="445"/>
    <cellStyle name="Normal 3 6" xfId="446"/>
    <cellStyle name="Normal 3 7" xfId="447"/>
    <cellStyle name="Normal 3 8" xfId="433"/>
    <cellStyle name="Normal 30" xfId="448"/>
    <cellStyle name="Normal 30 2" xfId="449"/>
    <cellStyle name="Normal 30 3" xfId="450"/>
    <cellStyle name="Normal 30 4" xfId="451"/>
    <cellStyle name="Normal 31" xfId="452"/>
    <cellStyle name="Normal 31 2" xfId="453"/>
    <cellStyle name="Normal 31 3" xfId="454"/>
    <cellStyle name="Normal 31 4" xfId="455"/>
    <cellStyle name="Normal 32" xfId="456"/>
    <cellStyle name="Normal 32 2" xfId="457"/>
    <cellStyle name="Normal 32 3" xfId="458"/>
    <cellStyle name="Normal 32 4" xfId="459"/>
    <cellStyle name="Normal 33" xfId="460"/>
    <cellStyle name="Normal 33 2" xfId="461"/>
    <cellStyle name="Normal 33 3" xfId="462"/>
    <cellStyle name="Normal 33 4" xfId="463"/>
    <cellStyle name="Normal 34" xfId="464"/>
    <cellStyle name="Normal 34 2" xfId="465"/>
    <cellStyle name="Normal 34 3" xfId="466"/>
    <cellStyle name="Normal 34 4" xfId="467"/>
    <cellStyle name="Normal 35" xfId="468"/>
    <cellStyle name="Normal 35 2" xfId="469"/>
    <cellStyle name="Normal 35 3" xfId="470"/>
    <cellStyle name="Normal 35 4" xfId="471"/>
    <cellStyle name="Normal 36" xfId="472"/>
    <cellStyle name="Normal 36 2" xfId="473"/>
    <cellStyle name="Normal 36 3" xfId="474"/>
    <cellStyle name="Normal 36 4" xfId="475"/>
    <cellStyle name="Normal 37" xfId="476"/>
    <cellStyle name="Normal 37 2" xfId="477"/>
    <cellStyle name="Normal 37 3" xfId="478"/>
    <cellStyle name="Normal 37 4" xfId="479"/>
    <cellStyle name="Normal 38" xfId="480"/>
    <cellStyle name="Normal 38 2" xfId="481"/>
    <cellStyle name="Normal 38 3" xfId="482"/>
    <cellStyle name="Normal 39" xfId="483"/>
    <cellStyle name="Normal 39 2" xfId="484"/>
    <cellStyle name="Normal 39 3" xfId="485"/>
    <cellStyle name="Normal 4" xfId="486"/>
    <cellStyle name="Normal 4 2" xfId="487"/>
    <cellStyle name="Normal 4 2 2" xfId="5"/>
    <cellStyle name="Normal 4 2 2 2" xfId="6"/>
    <cellStyle name="Normal 4 2_25.İL-EMOD-Öncelikli Yaşam" xfId="488"/>
    <cellStyle name="Normal 4 3" xfId="489"/>
    <cellStyle name="Normal 4 3 10" xfId="490"/>
    <cellStyle name="Normal 4 3 10 2" xfId="491"/>
    <cellStyle name="Normal 4 3 10 3" xfId="492"/>
    <cellStyle name="Normal 4 3 11" xfId="493"/>
    <cellStyle name="Normal 4 3 12" xfId="494"/>
    <cellStyle name="Normal 4 3 13" xfId="495"/>
    <cellStyle name="Normal 4 3 2" xfId="496"/>
    <cellStyle name="Normal 4 3 2 10" xfId="497"/>
    <cellStyle name="Normal 4 3 2 11" xfId="498"/>
    <cellStyle name="Normal 4 3 2 2" xfId="499"/>
    <cellStyle name="Normal 4 3 2 2 2" xfId="500"/>
    <cellStyle name="Normal 4 3 2 2 3" xfId="501"/>
    <cellStyle name="Normal 4 3 2 2 4" xfId="502"/>
    <cellStyle name="Normal 4 3 2 3" xfId="503"/>
    <cellStyle name="Normal 4 3 2 3 2" xfId="504"/>
    <cellStyle name="Normal 4 3 2 3 3" xfId="505"/>
    <cellStyle name="Normal 4 3 2 4" xfId="506"/>
    <cellStyle name="Normal 4 3 2 4 2" xfId="507"/>
    <cellStyle name="Normal 4 3 2 4 3" xfId="508"/>
    <cellStyle name="Normal 4 3 2 5" xfId="509"/>
    <cellStyle name="Normal 4 3 2 5 2" xfId="510"/>
    <cellStyle name="Normal 4 3 2 5 3" xfId="511"/>
    <cellStyle name="Normal 4 3 2 6" xfId="512"/>
    <cellStyle name="Normal 4 3 2 6 2" xfId="513"/>
    <cellStyle name="Normal 4 3 2 6 3" xfId="514"/>
    <cellStyle name="Normal 4 3 2 7" xfId="515"/>
    <cellStyle name="Normal 4 3 2 7 2" xfId="516"/>
    <cellStyle name="Normal 4 3 2 7 3" xfId="517"/>
    <cellStyle name="Normal 4 3 2 8" xfId="518"/>
    <cellStyle name="Normal 4 3 2 8 2" xfId="519"/>
    <cellStyle name="Normal 4 3 2 8 3" xfId="520"/>
    <cellStyle name="Normal 4 3 2 9" xfId="521"/>
    <cellStyle name="Normal 4 3 3" xfId="522"/>
    <cellStyle name="Normal 4 3 3 2" xfId="523"/>
    <cellStyle name="Normal 4 3 3 3" xfId="524"/>
    <cellStyle name="Normal 4 3 3 4" xfId="525"/>
    <cellStyle name="Normal 4 3 4" xfId="526"/>
    <cellStyle name="Normal 4 3 4 10" xfId="527"/>
    <cellStyle name="Normal 4 3 4 11" xfId="528"/>
    <cellStyle name="Normal 4 3 4 2" xfId="529"/>
    <cellStyle name="Normal 4 3 4 2 2" xfId="530"/>
    <cellStyle name="Normal 4 3 4 2 3" xfId="531"/>
    <cellStyle name="Normal 4 3 4 2 4" xfId="532"/>
    <cellStyle name="Normal 4 3 4 3" xfId="533"/>
    <cellStyle name="Normal 4 3 4 3 2" xfId="534"/>
    <cellStyle name="Normal 4 3 4 3 3" xfId="535"/>
    <cellStyle name="Normal 4 3 4 4" xfId="536"/>
    <cellStyle name="Normal 4 3 4 4 2" xfId="537"/>
    <cellStyle name="Normal 4 3 4 4 3" xfId="538"/>
    <cellStyle name="Normal 4 3 4 5" xfId="539"/>
    <cellStyle name="Normal 4 3 4 5 2" xfId="540"/>
    <cellStyle name="Normal 4 3 4 5 3" xfId="541"/>
    <cellStyle name="Normal 4 3 4 6" xfId="542"/>
    <cellStyle name="Normal 4 3 4 6 2" xfId="543"/>
    <cellStyle name="Normal 4 3 4 6 3" xfId="544"/>
    <cellStyle name="Normal 4 3 4 7" xfId="545"/>
    <cellStyle name="Normal 4 3 4 7 2" xfId="546"/>
    <cellStyle name="Normal 4 3 4 7 3" xfId="547"/>
    <cellStyle name="Normal 4 3 4 8" xfId="548"/>
    <cellStyle name="Normal 4 3 4 8 2" xfId="549"/>
    <cellStyle name="Normal 4 3 4 8 3" xfId="550"/>
    <cellStyle name="Normal 4 3 4 9" xfId="551"/>
    <cellStyle name="Normal 4 3 5" xfId="552"/>
    <cellStyle name="Normal 4 3 5 2" xfId="553"/>
    <cellStyle name="Normal 4 3 5 3" xfId="554"/>
    <cellStyle name="Normal 4 3 5 4" xfId="555"/>
    <cellStyle name="Normal 4 3 6" xfId="556"/>
    <cellStyle name="Normal 4 3 6 2" xfId="557"/>
    <cellStyle name="Normal 4 3 6 3" xfId="558"/>
    <cellStyle name="Normal 4 3 7" xfId="559"/>
    <cellStyle name="Normal 4 3 7 2" xfId="560"/>
    <cellStyle name="Normal 4 3 7 3" xfId="561"/>
    <cellStyle name="Normal 4 3 8" xfId="562"/>
    <cellStyle name="Normal 4 3 8 2" xfId="563"/>
    <cellStyle name="Normal 4 3 8 3" xfId="564"/>
    <cellStyle name="Normal 4 3 9" xfId="565"/>
    <cellStyle name="Normal 4 3 9 2" xfId="566"/>
    <cellStyle name="Normal 4 3 9 3" xfId="567"/>
    <cellStyle name="Normal 4 4" xfId="568"/>
    <cellStyle name="Normal 4 5" xfId="569"/>
    <cellStyle name="Normal 4_25.İL-EMOD-Öncelikli Yaşam" xfId="570"/>
    <cellStyle name="Normal 40" xfId="571"/>
    <cellStyle name="Normal 40 2" xfId="572"/>
    <cellStyle name="Normal 40 3" xfId="573"/>
    <cellStyle name="Normal 41" xfId="574"/>
    <cellStyle name="Normal 41 2" xfId="575"/>
    <cellStyle name="Normal 41 3" xfId="576"/>
    <cellStyle name="Normal 42" xfId="577"/>
    <cellStyle name="Normal 42 2" xfId="578"/>
    <cellStyle name="Normal 42 3" xfId="579"/>
    <cellStyle name="Normal 43" xfId="580"/>
    <cellStyle name="Normal 43 2" xfId="581"/>
    <cellStyle name="Normal 43 3" xfId="582"/>
    <cellStyle name="Normal 44" xfId="583"/>
    <cellStyle name="Normal 44 2" xfId="584"/>
    <cellStyle name="Normal 44 3" xfId="585"/>
    <cellStyle name="Normal 45" xfId="586"/>
    <cellStyle name="Normal 45 2" xfId="587"/>
    <cellStyle name="Normal 45 3" xfId="588"/>
    <cellStyle name="Normal 46" xfId="589"/>
    <cellStyle name="Normal 46 2" xfId="590"/>
    <cellStyle name="Normal 46 3" xfId="591"/>
    <cellStyle name="Normal 47" xfId="592"/>
    <cellStyle name="Normal 47 2" xfId="593"/>
    <cellStyle name="Normal 47 3" xfId="594"/>
    <cellStyle name="Normal 48" xfId="595"/>
    <cellStyle name="Normal 48 2" xfId="596"/>
    <cellStyle name="Normal 48 3" xfId="597"/>
    <cellStyle name="Normal 49" xfId="598"/>
    <cellStyle name="Normal 49 2" xfId="599"/>
    <cellStyle name="Normal 49 3" xfId="600"/>
    <cellStyle name="Normal 5" xfId="601"/>
    <cellStyle name="Normal 5 2" xfId="602"/>
    <cellStyle name="Normal 5 3" xfId="603"/>
    <cellStyle name="Normal 5 4" xfId="604"/>
    <cellStyle name="Normal 5 5" xfId="605"/>
    <cellStyle name="Normal 5 6" xfId="606"/>
    <cellStyle name="Normal 5 7" xfId="607"/>
    <cellStyle name="Normal 50" xfId="608"/>
    <cellStyle name="Normal 50 2" xfId="609"/>
    <cellStyle name="Normal 50 3" xfId="610"/>
    <cellStyle name="Normal 51" xfId="611"/>
    <cellStyle name="Normal 51 2" xfId="612"/>
    <cellStyle name="Normal 51 3" xfId="613"/>
    <cellStyle name="Normal 52" xfId="614"/>
    <cellStyle name="Normal 52 2" xfId="615"/>
    <cellStyle name="Normal 52 3" xfId="616"/>
    <cellStyle name="Normal 53" xfId="617"/>
    <cellStyle name="Normal 53 2" xfId="618"/>
    <cellStyle name="Normal 53 3" xfId="619"/>
    <cellStyle name="Normal 54" xfId="620"/>
    <cellStyle name="Normal 54 2" xfId="621"/>
    <cellStyle name="Normal 54 3" xfId="622"/>
    <cellStyle name="Normal 55" xfId="623"/>
    <cellStyle name="Normal 55 2" xfId="624"/>
    <cellStyle name="Normal 55 3" xfId="625"/>
    <cellStyle name="Normal 56" xfId="626"/>
    <cellStyle name="Normal 56 2" xfId="627"/>
    <cellStyle name="Normal 56 3" xfId="628"/>
    <cellStyle name="Normal 57" xfId="629"/>
    <cellStyle name="Normal 57 2" xfId="630"/>
    <cellStyle name="Normal 57 3" xfId="631"/>
    <cellStyle name="Normal 58" xfId="632"/>
    <cellStyle name="Normal 58 2" xfId="633"/>
    <cellStyle name="Normal 58 3" xfId="634"/>
    <cellStyle name="Normal 59" xfId="635"/>
    <cellStyle name="Normal 59 2" xfId="636"/>
    <cellStyle name="Normal 59 3" xfId="637"/>
    <cellStyle name="Normal 6" xfId="638"/>
    <cellStyle name="Normal 6 10" xfId="639"/>
    <cellStyle name="Normal 6 11" xfId="640"/>
    <cellStyle name="Normal 6 12" xfId="641"/>
    <cellStyle name="Normal 6 2" xfId="642"/>
    <cellStyle name="Normal 6 2 2" xfId="643"/>
    <cellStyle name="Normal 6 2 3" xfId="644"/>
    <cellStyle name="Normal 6 2 4" xfId="645"/>
    <cellStyle name="Normal 6 3" xfId="646"/>
    <cellStyle name="Normal 6 3 2" xfId="647"/>
    <cellStyle name="Normal 6 3 3" xfId="648"/>
    <cellStyle name="Normal 6 3 4" xfId="649"/>
    <cellStyle name="Normal 6 4" xfId="650"/>
    <cellStyle name="Normal 6 4 2" xfId="651"/>
    <cellStyle name="Normal 6 4 3" xfId="652"/>
    <cellStyle name="Normal 6 4 4" xfId="653"/>
    <cellStyle name="Normal 6 5" xfId="654"/>
    <cellStyle name="Normal 6 5 2" xfId="655"/>
    <cellStyle name="Normal 6 5 3" xfId="656"/>
    <cellStyle name="Normal 6 6" xfId="657"/>
    <cellStyle name="Normal 6 6 2" xfId="658"/>
    <cellStyle name="Normal 6 6 2 2" xfId="659"/>
    <cellStyle name="Normal 6 6 2 3" xfId="660"/>
    <cellStyle name="Normal 6 6 3" xfId="661"/>
    <cellStyle name="Normal 6 6 4" xfId="662"/>
    <cellStyle name="Normal 6 7" xfId="663"/>
    <cellStyle name="Normal 6 7 2" xfId="664"/>
    <cellStyle name="Normal 6 7 3" xfId="665"/>
    <cellStyle name="Normal 6 8" xfId="666"/>
    <cellStyle name="Normal 6 8 2" xfId="667"/>
    <cellStyle name="Normal 6 8 3" xfId="668"/>
    <cellStyle name="Normal 6 9" xfId="669"/>
    <cellStyle name="Normal 60" xfId="670"/>
    <cellStyle name="Normal 60 2" xfId="671"/>
    <cellStyle name="Normal 60 3" xfId="672"/>
    <cellStyle name="Normal 61" xfId="673"/>
    <cellStyle name="Normal 61 2" xfId="674"/>
    <cellStyle name="Normal 61 3" xfId="675"/>
    <cellStyle name="Normal 62" xfId="676"/>
    <cellStyle name="Normal 62 2" xfId="677"/>
    <cellStyle name="Normal 62 3" xfId="678"/>
    <cellStyle name="Normal 63" xfId="679"/>
    <cellStyle name="Normal 63 2" xfId="680"/>
    <cellStyle name="Normal 63 3" xfId="681"/>
    <cellStyle name="Normal 64" xfId="682"/>
    <cellStyle name="Normal 65" xfId="683"/>
    <cellStyle name="Normal 65 2" xfId="684"/>
    <cellStyle name="Normal 65 3" xfId="685"/>
    <cellStyle name="Normal 66" xfId="686"/>
    <cellStyle name="Normal 66 2" xfId="687"/>
    <cellStyle name="Normal 66 3" xfId="688"/>
    <cellStyle name="Normal 67" xfId="689"/>
    <cellStyle name="Normal 67 2" xfId="690"/>
    <cellStyle name="Normal 67 3" xfId="691"/>
    <cellStyle name="Normal 68" xfId="692"/>
    <cellStyle name="Normal 68 2" xfId="693"/>
    <cellStyle name="Normal 68 3" xfId="694"/>
    <cellStyle name="Normal 69" xfId="695"/>
    <cellStyle name="Normal 69 2" xfId="696"/>
    <cellStyle name="Normal 69 3" xfId="697"/>
    <cellStyle name="Normal 7" xfId="698"/>
    <cellStyle name="Normal 7 2" xfId="699"/>
    <cellStyle name="Normal 70" xfId="700"/>
    <cellStyle name="Normal 70 2" xfId="701"/>
    <cellStyle name="Normal 70 3" xfId="702"/>
    <cellStyle name="Normal 71" xfId="703"/>
    <cellStyle name="Normal 71 2" xfId="704"/>
    <cellStyle name="Normal 71 3" xfId="705"/>
    <cellStyle name="Normal 72" xfId="706"/>
    <cellStyle name="Normal 72 2" xfId="707"/>
    <cellStyle name="Normal 72 3" xfId="708"/>
    <cellStyle name="Normal 73" xfId="709"/>
    <cellStyle name="Normal 73 2" xfId="710"/>
    <cellStyle name="Normal 73 3" xfId="711"/>
    <cellStyle name="Normal 74" xfId="712"/>
    <cellStyle name="Normal 74 2" xfId="713"/>
    <cellStyle name="Normal 74 3" xfId="714"/>
    <cellStyle name="Normal 75" xfId="715"/>
    <cellStyle name="Normal 75 2" xfId="716"/>
    <cellStyle name="Normal 75 3" xfId="717"/>
    <cellStyle name="Normal 76" xfId="718"/>
    <cellStyle name="Normal 76 2" xfId="719"/>
    <cellStyle name="Normal 76 3" xfId="720"/>
    <cellStyle name="Normal 77" xfId="721"/>
    <cellStyle name="Normal 77 2" xfId="722"/>
    <cellStyle name="Normal 77 3" xfId="723"/>
    <cellStyle name="Normal 78" xfId="724"/>
    <cellStyle name="Normal 78 2" xfId="725"/>
    <cellStyle name="Normal 78 3" xfId="726"/>
    <cellStyle name="Normal 79" xfId="727"/>
    <cellStyle name="Normal 79 2" xfId="728"/>
    <cellStyle name="Normal 79 3" xfId="729"/>
    <cellStyle name="Normal 8" xfId="730"/>
    <cellStyle name="Normal 8 2" xfId="731"/>
    <cellStyle name="Normal 80" xfId="732"/>
    <cellStyle name="Normal 80 2" xfId="733"/>
    <cellStyle name="Normal 80 3" xfId="734"/>
    <cellStyle name="Normal 81" xfId="735"/>
    <cellStyle name="Normal 81 2" xfId="736"/>
    <cellStyle name="Normal 81 3" xfId="737"/>
    <cellStyle name="Normal 82" xfId="738"/>
    <cellStyle name="Normal 82 2" xfId="739"/>
    <cellStyle name="Normal 82 3" xfId="740"/>
    <cellStyle name="Normal 83" xfId="741"/>
    <cellStyle name="Normal 83 2" xfId="742"/>
    <cellStyle name="Normal 83 3" xfId="743"/>
    <cellStyle name="Normal 84" xfId="744"/>
    <cellStyle name="Normal 84 2" xfId="745"/>
    <cellStyle name="Normal 84 3" xfId="746"/>
    <cellStyle name="Normal 85" xfId="747"/>
    <cellStyle name="Normal 85 2" xfId="748"/>
    <cellStyle name="Normal 85 3" xfId="749"/>
    <cellStyle name="Normal 86" xfId="750"/>
    <cellStyle name="Normal 86 2" xfId="751"/>
    <cellStyle name="Normal 86 3" xfId="752"/>
    <cellStyle name="Normal 87" xfId="753"/>
    <cellStyle name="Normal 87 2" xfId="754"/>
    <cellStyle name="Normal 87 3" xfId="755"/>
    <cellStyle name="Normal 88" xfId="756"/>
    <cellStyle name="Normal 88 2" xfId="757"/>
    <cellStyle name="Normal 88 3" xfId="758"/>
    <cellStyle name="Normal 89" xfId="759"/>
    <cellStyle name="Normal 89 2" xfId="760"/>
    <cellStyle name="Normal 89 3" xfId="761"/>
    <cellStyle name="Normal 9" xfId="762"/>
    <cellStyle name="Normal 9 2" xfId="763"/>
    <cellStyle name="Normal 9 2 2" xfId="764"/>
    <cellStyle name="Normal 9 2 3" xfId="765"/>
    <cellStyle name="Normal 9 3" xfId="766"/>
    <cellStyle name="Normal 9 4" xfId="767"/>
    <cellStyle name="Normal 90" xfId="768"/>
    <cellStyle name="Normal 90 2" xfId="769"/>
    <cellStyle name="Normal 90 3" xfId="770"/>
    <cellStyle name="Normal 91" xfId="771"/>
    <cellStyle name="Normal 91 2" xfId="772"/>
    <cellStyle name="Normal 91 3" xfId="773"/>
    <cellStyle name="Normal 92" xfId="774"/>
    <cellStyle name="Normal 92 2" xfId="775"/>
    <cellStyle name="Normal 92 3" xfId="776"/>
    <cellStyle name="Normal 93" xfId="777"/>
    <cellStyle name="Normal 93 2" xfId="778"/>
    <cellStyle name="Normal 93 3" xfId="779"/>
    <cellStyle name="Normal 94" xfId="780"/>
    <cellStyle name="Normal 94 2" xfId="781"/>
    <cellStyle name="Normal 94 3" xfId="782"/>
    <cellStyle name="Normal 95" xfId="783"/>
    <cellStyle name="Normal 95 2" xfId="784"/>
    <cellStyle name="Normal 95 3" xfId="785"/>
    <cellStyle name="Normal 96" xfId="786"/>
    <cellStyle name="Normal 96 2" xfId="787"/>
    <cellStyle name="Normal 96 3" xfId="788"/>
    <cellStyle name="Normal 97" xfId="789"/>
    <cellStyle name="Normal 97 2" xfId="790"/>
    <cellStyle name="Normal 97 3" xfId="791"/>
    <cellStyle name="Normal 98" xfId="792"/>
    <cellStyle name="Normal 98 2" xfId="793"/>
    <cellStyle name="Normal 98 3" xfId="794"/>
    <cellStyle name="Normal 99" xfId="795"/>
    <cellStyle name="Normal_Sayfa2" xfId="7"/>
    <cellStyle name="Normal_TABLO-69" xfId="8"/>
    <cellStyle name="Not 2" xfId="797"/>
    <cellStyle name="Not 3" xfId="798"/>
    <cellStyle name="Not 3 2" xfId="799"/>
    <cellStyle name="Not 3_25.İL-EMOD-Öncelikli Yaşam" xfId="800"/>
    <cellStyle name="Not 4" xfId="801"/>
    <cellStyle name="Nötr" xfId="17" builtinId="28" customBuiltin="1"/>
    <cellStyle name="Nötr 2" xfId="802"/>
    <cellStyle name="Nötr 3" xfId="803"/>
    <cellStyle name="Nötr 4" xfId="804"/>
    <cellStyle name="Stil 1" xfId="805"/>
    <cellStyle name="Toplam 2" xfId="807"/>
    <cellStyle name="Toplam 3" xfId="808"/>
    <cellStyle name="Toplam 4" xfId="809"/>
    <cellStyle name="Toplam 5" xfId="806"/>
    <cellStyle name="Uyarı Metni" xfId="20" builtinId="11" customBuiltin="1"/>
    <cellStyle name="Uyarı Metni 2" xfId="810"/>
    <cellStyle name="Uyarı Metni 3" xfId="811"/>
    <cellStyle name="Uyarı Metni 4" xfId="812"/>
    <cellStyle name="Virgül" xfId="9" builtinId="3"/>
    <cellStyle name="Virgül 2" xfId="814"/>
    <cellStyle name="Virgül 2 2" xfId="10"/>
    <cellStyle name="Virgül 3" xfId="815"/>
    <cellStyle name="Virgül 3 2" xfId="816"/>
    <cellStyle name="Virgül 4" xfId="817"/>
    <cellStyle name="Virgül 4 2" xfId="818"/>
    <cellStyle name="Virgül 5" xfId="819"/>
    <cellStyle name="Virgül 6" xfId="820"/>
    <cellStyle name="Virgül 7" xfId="813"/>
    <cellStyle name="Virgül 7 2" xfId="876"/>
    <cellStyle name="Virgül 8" xfId="888"/>
    <cellStyle name="Virgül 8 2" xfId="893"/>
    <cellStyle name="Virgül 9" xfId="909"/>
    <cellStyle name="Vurgu1 2" xfId="822"/>
    <cellStyle name="Vurgu1 3" xfId="823"/>
    <cellStyle name="Vurgu1 4" xfId="824"/>
    <cellStyle name="Vurgu1 5" xfId="821"/>
    <cellStyle name="Vurgu2" xfId="22" builtinId="33" customBuiltin="1"/>
    <cellStyle name="Vurgu2 2" xfId="825"/>
    <cellStyle name="Vurgu2 3" xfId="826"/>
    <cellStyle name="Vurgu2 4" xfId="827"/>
    <cellStyle name="Vurgu3" xfId="25" builtinId="37" customBuiltin="1"/>
    <cellStyle name="Vurgu3 2" xfId="828"/>
    <cellStyle name="Vurgu3 3" xfId="829"/>
    <cellStyle name="Vurgu3 4" xfId="830"/>
    <cellStyle name="Vurgu4 2" xfId="832"/>
    <cellStyle name="Vurgu4 3" xfId="833"/>
    <cellStyle name="Vurgu4 4" xfId="834"/>
    <cellStyle name="Vurgu4 5" xfId="831"/>
    <cellStyle name="Vurgu5" xfId="26" builtinId="45" customBuiltin="1"/>
    <cellStyle name="Vurgu5 2" xfId="835"/>
    <cellStyle name="Vurgu5 3" xfId="836"/>
    <cellStyle name="Vurgu5 4" xfId="837"/>
    <cellStyle name="Vurgu6" xfId="28" builtinId="49" customBuiltin="1"/>
    <cellStyle name="Vurgu6 2" xfId="838"/>
    <cellStyle name="Vurgu6 3" xfId="839"/>
    <cellStyle name="Vurgu6 4" xfId="840"/>
    <cellStyle name="Yüzde" xfId="11" builtinId="5"/>
    <cellStyle name="Yüzde 2" xfId="841"/>
    <cellStyle name="Yüzde 2 2" xfId="842"/>
    <cellStyle name="Yüzde 2 3" xfId="843"/>
    <cellStyle name="Yüzde 3" xfId="844"/>
    <cellStyle name="Yüzde 4" xfId="845"/>
    <cellStyle name="Yüzde 4 2" xfId="84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31"/>
  <sheetViews>
    <sheetView tabSelected="1" zoomScaleNormal="100" workbookViewId="0">
      <pane ySplit="1" topLeftCell="A2" activePane="bottomLeft" state="frozen"/>
      <selection pane="bottomLeft" activeCell="N132" sqref="N132"/>
    </sheetView>
  </sheetViews>
  <sheetFormatPr defaultColWidth="8.85546875" defaultRowHeight="15"/>
  <cols>
    <col min="1" max="1" width="9.140625" style="6" customWidth="1"/>
    <col min="2" max="2" width="17.7109375" style="6" bestFit="1" customWidth="1"/>
    <col min="3" max="3" width="11.5703125" style="6" bestFit="1" customWidth="1"/>
    <col min="4" max="6" width="17.7109375" style="6" bestFit="1" customWidth="1"/>
    <col min="7" max="7" width="18" style="6" customWidth="1"/>
    <col min="8" max="8" width="17.7109375" style="6" bestFit="1" customWidth="1"/>
    <col min="9" max="9" width="11.42578125" style="6" bestFit="1" customWidth="1"/>
    <col min="10" max="10" width="9.85546875" style="6" bestFit="1" customWidth="1"/>
    <col min="11" max="11" width="9.140625" style="6" bestFit="1" customWidth="1"/>
    <col min="12" max="14" width="8.85546875" style="6"/>
    <col min="15" max="15" width="10.140625" style="6" bestFit="1" customWidth="1"/>
    <col min="16" max="16384" width="8.85546875" style="6"/>
  </cols>
  <sheetData>
    <row r="1" spans="1:53">
      <c r="A1" s="26" t="s">
        <v>0</v>
      </c>
      <c r="B1" s="28" t="s">
        <v>255</v>
      </c>
      <c r="C1" s="28" t="s">
        <v>256</v>
      </c>
      <c r="D1" s="28" t="s">
        <v>261</v>
      </c>
      <c r="E1" s="29" t="s">
        <v>282</v>
      </c>
      <c r="F1" s="28" t="s">
        <v>259</v>
      </c>
      <c r="G1" s="30" t="s">
        <v>260</v>
      </c>
      <c r="H1" s="28" t="s">
        <v>258</v>
      </c>
      <c r="I1" s="31" t="s">
        <v>257</v>
      </c>
    </row>
    <row r="2" spans="1:53">
      <c r="A2" s="33">
        <v>39722</v>
      </c>
      <c r="B2" s="37">
        <v>9119936</v>
      </c>
      <c r="C2" s="35">
        <f>(B2/$B$2)*100</f>
        <v>100</v>
      </c>
      <c r="D2" s="37">
        <v>1910373</v>
      </c>
      <c r="E2" s="35">
        <f t="shared" ref="E2:E65" si="0">(D2/$D$2)*100</f>
        <v>100</v>
      </c>
      <c r="F2" s="37">
        <v>1137405</v>
      </c>
      <c r="G2" s="35">
        <f>(F2/$F$2)*100</f>
        <v>100</v>
      </c>
      <c r="H2" s="37">
        <v>2187772</v>
      </c>
      <c r="I2" s="36">
        <f>(H2/$H$2)*100</f>
        <v>100</v>
      </c>
      <c r="J2" s="7"/>
      <c r="K2" s="16"/>
      <c r="O2" s="15"/>
      <c r="P2" s="8"/>
    </row>
    <row r="3" spans="1:53">
      <c r="A3" s="33">
        <v>39753</v>
      </c>
      <c r="B3" s="37">
        <v>9022823</v>
      </c>
      <c r="C3" s="35">
        <f t="shared" ref="C3:C66" si="1">(B3/$B$2)*100</f>
        <v>98.935157001101757</v>
      </c>
      <c r="D3" s="37">
        <v>1911654</v>
      </c>
      <c r="E3" s="35">
        <f t="shared" si="0"/>
        <v>100.06705496779948</v>
      </c>
      <c r="F3" s="37">
        <v>1140518</v>
      </c>
      <c r="G3" s="35">
        <f t="shared" ref="G3:G66" si="2">(F3/$F$2)*100</f>
        <v>100.27369318756291</v>
      </c>
      <c r="H3" s="37">
        <v>2199425</v>
      </c>
      <c r="I3" s="36">
        <f t="shared" ref="I3:I66" si="3">(H3/$H$2)*100</f>
        <v>100.53264234115804</v>
      </c>
      <c r="J3" s="7"/>
      <c r="K3" s="16"/>
      <c r="O3" s="15"/>
      <c r="P3" s="8"/>
    </row>
    <row r="4" spans="1:53">
      <c r="A4" s="33">
        <v>39783</v>
      </c>
      <c r="B4" s="37">
        <v>8802989</v>
      </c>
      <c r="C4" s="35">
        <f t="shared" si="1"/>
        <v>96.524679559154805</v>
      </c>
      <c r="D4" s="37">
        <v>1897864</v>
      </c>
      <c r="E4" s="35">
        <f t="shared" si="0"/>
        <v>99.345206407335112</v>
      </c>
      <c r="F4" s="37">
        <v>1141467</v>
      </c>
      <c r="G4" s="35">
        <f t="shared" si="2"/>
        <v>100.35712872723437</v>
      </c>
      <c r="H4" s="37">
        <v>2205676</v>
      </c>
      <c r="I4" s="36">
        <f t="shared" si="3"/>
        <v>100.81836681336081</v>
      </c>
      <c r="J4" s="7"/>
      <c r="K4" s="16"/>
      <c r="O4" s="15"/>
      <c r="P4" s="8"/>
    </row>
    <row r="5" spans="1:53">
      <c r="A5" s="33">
        <v>39814</v>
      </c>
      <c r="B5" s="37">
        <v>8481011</v>
      </c>
      <c r="C5" s="35">
        <f t="shared" si="1"/>
        <v>92.994194257503565</v>
      </c>
      <c r="D5" s="37">
        <v>1912296</v>
      </c>
      <c r="E5" s="35">
        <f t="shared" si="0"/>
        <v>100.10066097039687</v>
      </c>
      <c r="F5" s="37">
        <v>1144082</v>
      </c>
      <c r="G5" s="35">
        <f t="shared" si="2"/>
        <v>100.58703803834166</v>
      </c>
      <c r="H5" s="37">
        <v>2208984</v>
      </c>
      <c r="I5" s="36">
        <f t="shared" si="3"/>
        <v>100.96957086935933</v>
      </c>
      <c r="J5" s="7"/>
      <c r="K5" s="16"/>
      <c r="O5" s="15"/>
      <c r="P5" s="8"/>
    </row>
    <row r="6" spans="1:53">
      <c r="A6" s="33">
        <v>39845</v>
      </c>
      <c r="B6" s="37">
        <v>8362290</v>
      </c>
      <c r="C6" s="35">
        <f t="shared" si="1"/>
        <v>91.692419771366815</v>
      </c>
      <c r="D6" s="37">
        <v>1918636</v>
      </c>
      <c r="E6" s="35">
        <f t="shared" si="0"/>
        <v>100.43253333249579</v>
      </c>
      <c r="F6" s="37">
        <v>1146634</v>
      </c>
      <c r="G6" s="35">
        <f t="shared" si="2"/>
        <v>100.81140842531904</v>
      </c>
      <c r="H6" s="37">
        <v>2213460</v>
      </c>
      <c r="I6" s="36">
        <f t="shared" si="3"/>
        <v>101.17416257269953</v>
      </c>
      <c r="J6" s="7"/>
      <c r="K6" s="16"/>
      <c r="O6" s="15"/>
      <c r="P6" s="8"/>
    </row>
    <row r="7" spans="1:53">
      <c r="A7" s="33">
        <v>39873</v>
      </c>
      <c r="B7" s="37">
        <v>8410234</v>
      </c>
      <c r="C7" s="35">
        <f t="shared" si="1"/>
        <v>92.218125214913798</v>
      </c>
      <c r="D7" s="37">
        <v>1916016</v>
      </c>
      <c r="E7" s="35">
        <f t="shared" si="0"/>
        <v>100.29538734058741</v>
      </c>
      <c r="F7" s="37">
        <v>1150295</v>
      </c>
      <c r="G7" s="35">
        <f t="shared" si="2"/>
        <v>101.13328146086926</v>
      </c>
      <c r="H7" s="37">
        <v>2279020</v>
      </c>
      <c r="I7" s="36">
        <f t="shared" si="3"/>
        <v>104.17081853136432</v>
      </c>
      <c r="J7" s="7"/>
      <c r="K7" s="16"/>
      <c r="O7" s="15"/>
      <c r="P7" s="8"/>
    </row>
    <row r="8" spans="1:53">
      <c r="A8" s="33">
        <v>39904</v>
      </c>
      <c r="B8" s="37">
        <v>8503053</v>
      </c>
      <c r="C8" s="35">
        <f t="shared" si="1"/>
        <v>93.235884550067013</v>
      </c>
      <c r="D8" s="37">
        <v>1931510</v>
      </c>
      <c r="E8" s="35">
        <f t="shared" si="0"/>
        <v>101.10643314159067</v>
      </c>
      <c r="F8" s="37">
        <v>1149546</v>
      </c>
      <c r="G8" s="35">
        <f t="shared" si="2"/>
        <v>101.06742980732457</v>
      </c>
      <c r="H8" s="37">
        <v>2271908</v>
      </c>
      <c r="I8" s="36">
        <f t="shared" si="3"/>
        <v>103.84573895268794</v>
      </c>
      <c r="J8" s="7"/>
      <c r="K8" s="16"/>
      <c r="O8" s="15"/>
      <c r="P8" s="8"/>
    </row>
    <row r="9" spans="1:53">
      <c r="A9" s="33">
        <v>39934</v>
      </c>
      <c r="B9" s="37">
        <v>8674726</v>
      </c>
      <c r="C9" s="35">
        <f t="shared" si="1"/>
        <v>95.118277145804527</v>
      </c>
      <c r="D9" s="37">
        <v>1945342</v>
      </c>
      <c r="E9" s="35">
        <f t="shared" si="0"/>
        <v>101.83048022558945</v>
      </c>
      <c r="F9" s="37">
        <v>1153672</v>
      </c>
      <c r="G9" s="35">
        <f t="shared" si="2"/>
        <v>101.4301853781195</v>
      </c>
      <c r="H9" s="37">
        <v>2270276</v>
      </c>
      <c r="I9" s="36">
        <f t="shared" si="3"/>
        <v>103.77114251393655</v>
      </c>
      <c r="J9" s="7"/>
      <c r="K9" s="16"/>
      <c r="O9" s="15"/>
      <c r="P9" s="8"/>
    </row>
    <row r="10" spans="1:53">
      <c r="A10" s="33">
        <v>39965</v>
      </c>
      <c r="B10" s="37">
        <v>8922743</v>
      </c>
      <c r="C10" s="35">
        <f t="shared" si="1"/>
        <v>97.837780879164058</v>
      </c>
      <c r="D10" s="37">
        <v>1894680</v>
      </c>
      <c r="E10" s="35">
        <f t="shared" si="0"/>
        <v>99.178537385107518</v>
      </c>
      <c r="F10" s="37">
        <v>1158562</v>
      </c>
      <c r="G10" s="35">
        <f t="shared" si="2"/>
        <v>101.86011139391861</v>
      </c>
      <c r="H10" s="37">
        <v>2271485</v>
      </c>
      <c r="I10" s="36">
        <f t="shared" si="3"/>
        <v>103.82640421396745</v>
      </c>
      <c r="J10" s="7"/>
      <c r="K10" s="16"/>
      <c r="O10" s="15"/>
      <c r="P10" s="8"/>
    </row>
    <row r="11" spans="1:53">
      <c r="A11" s="33">
        <v>39995</v>
      </c>
      <c r="B11" s="37">
        <v>9013349</v>
      </c>
      <c r="C11" s="35">
        <f t="shared" si="1"/>
        <v>98.831274693155748</v>
      </c>
      <c r="D11" s="37">
        <v>1830370</v>
      </c>
      <c r="E11" s="35">
        <f t="shared" si="0"/>
        <v>95.812179087539448</v>
      </c>
      <c r="F11" s="37">
        <v>1049015</v>
      </c>
      <c r="G11" s="35">
        <f t="shared" si="2"/>
        <v>92.228801526281316</v>
      </c>
      <c r="H11" s="37">
        <v>2260614</v>
      </c>
      <c r="I11" s="36">
        <f t="shared" si="3"/>
        <v>103.32950599971112</v>
      </c>
      <c r="J11" s="7"/>
      <c r="K11" s="16"/>
      <c r="O11" s="15"/>
      <c r="P11" s="8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>
      <c r="A12" s="33">
        <v>40026</v>
      </c>
      <c r="B12" s="37">
        <v>8977653</v>
      </c>
      <c r="C12" s="35">
        <f t="shared" si="1"/>
        <v>98.439868437673255</v>
      </c>
      <c r="D12" s="37">
        <v>1786003</v>
      </c>
      <c r="E12" s="35">
        <f t="shared" si="0"/>
        <v>93.489753048226703</v>
      </c>
      <c r="F12" s="37">
        <v>1053385</v>
      </c>
      <c r="G12" s="35">
        <f t="shared" si="2"/>
        <v>92.613009438150883</v>
      </c>
      <c r="H12" s="37">
        <v>2248048</v>
      </c>
      <c r="I12" s="36">
        <f t="shared" si="3"/>
        <v>102.75513170476631</v>
      </c>
      <c r="J12" s="7"/>
      <c r="K12" s="16"/>
      <c r="O12" s="15"/>
      <c r="P12" s="8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>
      <c r="A13" s="33">
        <v>40057</v>
      </c>
      <c r="B13" s="37">
        <v>8950211</v>
      </c>
      <c r="C13" s="35">
        <f t="shared" si="1"/>
        <v>98.138967203278611</v>
      </c>
      <c r="D13" s="37">
        <v>1820914</v>
      </c>
      <c r="E13" s="35">
        <f t="shared" si="0"/>
        <v>95.317197217506731</v>
      </c>
      <c r="F13" s="37">
        <v>1059182</v>
      </c>
      <c r="G13" s="35">
        <f t="shared" si="2"/>
        <v>93.122678377534825</v>
      </c>
      <c r="H13" s="37">
        <v>2262750</v>
      </c>
      <c r="I13" s="36">
        <f t="shared" si="3"/>
        <v>103.42713957395927</v>
      </c>
      <c r="J13" s="7"/>
      <c r="K13" s="16"/>
      <c r="O13" s="15"/>
      <c r="P13" s="8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>
      <c r="A14" s="33">
        <v>40087</v>
      </c>
      <c r="B14" s="37">
        <v>9046769</v>
      </c>
      <c r="C14" s="35">
        <f t="shared" si="1"/>
        <v>99.197724633155318</v>
      </c>
      <c r="D14" s="37">
        <v>1831341</v>
      </c>
      <c r="E14" s="35">
        <f t="shared" si="0"/>
        <v>95.863006857823052</v>
      </c>
      <c r="F14" s="37">
        <v>1061647</v>
      </c>
      <c r="G14" s="35">
        <f t="shared" si="2"/>
        <v>93.339399774047067</v>
      </c>
      <c r="H14" s="37">
        <v>2279402</v>
      </c>
      <c r="I14" s="36">
        <f t="shared" si="3"/>
        <v>104.1882792173956</v>
      </c>
      <c r="J14" s="7"/>
      <c r="K14" s="16"/>
    </row>
    <row r="15" spans="1:53">
      <c r="A15" s="33">
        <v>40118</v>
      </c>
      <c r="B15" s="37">
        <v>8975981</v>
      </c>
      <c r="C15" s="35">
        <f t="shared" si="1"/>
        <v>98.42153497568404</v>
      </c>
      <c r="D15" s="37">
        <v>1833978</v>
      </c>
      <c r="E15" s="35">
        <f t="shared" si="0"/>
        <v>96.001042728304881</v>
      </c>
      <c r="F15" s="37">
        <v>1066653</v>
      </c>
      <c r="G15" s="35">
        <f t="shared" si="2"/>
        <v>93.779524443799701</v>
      </c>
      <c r="H15" s="37">
        <v>2266276</v>
      </c>
      <c r="I15" s="36">
        <f t="shared" si="3"/>
        <v>103.58830810523216</v>
      </c>
      <c r="J15" s="7"/>
      <c r="K15" s="16"/>
      <c r="O15" s="15"/>
      <c r="P15" s="8"/>
    </row>
    <row r="16" spans="1:53">
      <c r="A16" s="33">
        <v>40148</v>
      </c>
      <c r="B16" s="37">
        <v>9030202</v>
      </c>
      <c r="C16" s="35">
        <f t="shared" si="1"/>
        <v>99.016067656615135</v>
      </c>
      <c r="D16" s="37">
        <v>1832133</v>
      </c>
      <c r="E16" s="35">
        <f t="shared" si="0"/>
        <v>95.904464730186206</v>
      </c>
      <c r="F16" s="37">
        <v>1016692</v>
      </c>
      <c r="G16" s="35">
        <f t="shared" si="2"/>
        <v>89.386981769906058</v>
      </c>
      <c r="H16" s="37">
        <v>2241418</v>
      </c>
      <c r="I16" s="36">
        <f t="shared" si="3"/>
        <v>102.4520836723388</v>
      </c>
      <c r="J16" s="7"/>
      <c r="K16" s="16"/>
      <c r="O16" s="15"/>
      <c r="P16" s="8"/>
    </row>
    <row r="17" spans="1:16">
      <c r="A17" s="33">
        <v>40179</v>
      </c>
      <c r="B17" s="37">
        <v>8874966</v>
      </c>
      <c r="C17" s="35">
        <f t="shared" si="1"/>
        <v>97.31390658881817</v>
      </c>
      <c r="D17" s="37">
        <v>1829450</v>
      </c>
      <c r="E17" s="35">
        <f t="shared" si="0"/>
        <v>95.76402095297621</v>
      </c>
      <c r="F17" s="37">
        <v>1023665</v>
      </c>
      <c r="G17" s="35">
        <f t="shared" si="2"/>
        <v>90.000043959715313</v>
      </c>
      <c r="H17" s="37">
        <v>2224741</v>
      </c>
      <c r="I17" s="36">
        <f t="shared" si="3"/>
        <v>101.68980131384806</v>
      </c>
      <c r="J17" s="7"/>
      <c r="K17" s="16"/>
      <c r="O17" s="15"/>
      <c r="P17" s="8"/>
    </row>
    <row r="18" spans="1:16">
      <c r="A18" s="33">
        <v>40210</v>
      </c>
      <c r="B18" s="37">
        <v>8900113</v>
      </c>
      <c r="C18" s="35">
        <f t="shared" si="1"/>
        <v>97.589643172934544</v>
      </c>
      <c r="D18" s="37">
        <v>1836308</v>
      </c>
      <c r="E18" s="35">
        <f t="shared" si="0"/>
        <v>96.123008438666176</v>
      </c>
      <c r="F18" s="37">
        <v>1036251</v>
      </c>
      <c r="G18" s="35">
        <f t="shared" si="2"/>
        <v>91.106597913671919</v>
      </c>
      <c r="H18" s="37">
        <v>2232394</v>
      </c>
      <c r="I18" s="36">
        <f t="shared" si="3"/>
        <v>102.03960924630171</v>
      </c>
      <c r="J18" s="7"/>
      <c r="K18" s="16"/>
      <c r="O18" s="15"/>
      <c r="P18" s="8"/>
    </row>
    <row r="19" spans="1:16">
      <c r="A19" s="33">
        <v>40238</v>
      </c>
      <c r="B19" s="37">
        <v>9136036</v>
      </c>
      <c r="C19" s="35">
        <f t="shared" si="1"/>
        <v>100.17653632657071</v>
      </c>
      <c r="D19" s="37">
        <v>1836519</v>
      </c>
      <c r="E19" s="35">
        <f t="shared" si="0"/>
        <v>96.134053402136658</v>
      </c>
      <c r="F19" s="37">
        <v>1044023</v>
      </c>
      <c r="G19" s="35">
        <f t="shared" si="2"/>
        <v>91.789907728557552</v>
      </c>
      <c r="H19" s="37">
        <v>2233661</v>
      </c>
      <c r="I19" s="36">
        <f t="shared" si="3"/>
        <v>102.09752204525884</v>
      </c>
      <c r="J19" s="7"/>
      <c r="K19" s="16"/>
      <c r="O19" s="15"/>
      <c r="P19" s="8"/>
    </row>
    <row r="20" spans="1:16">
      <c r="A20" s="33">
        <v>40269</v>
      </c>
      <c r="B20" s="37">
        <v>9361665</v>
      </c>
      <c r="C20" s="35">
        <f t="shared" si="1"/>
        <v>102.65055588109391</v>
      </c>
      <c r="D20" s="37">
        <v>1840882</v>
      </c>
      <c r="E20" s="35">
        <f t="shared" si="0"/>
        <v>96.362438120723027</v>
      </c>
      <c r="F20" s="37">
        <v>1049270</v>
      </c>
      <c r="G20" s="35">
        <f t="shared" si="2"/>
        <v>92.251220981092928</v>
      </c>
      <c r="H20" s="37">
        <v>2228659</v>
      </c>
      <c r="I20" s="36">
        <f t="shared" si="3"/>
        <v>101.86888761717401</v>
      </c>
      <c r="J20" s="7"/>
      <c r="K20" s="16"/>
      <c r="O20" s="15"/>
      <c r="P20" s="8"/>
    </row>
    <row r="21" spans="1:16">
      <c r="A21" s="33">
        <v>40299</v>
      </c>
      <c r="B21" s="37">
        <v>9604589</v>
      </c>
      <c r="C21" s="35">
        <f t="shared" si="1"/>
        <v>105.31421492431525</v>
      </c>
      <c r="D21" s="37">
        <v>1850444</v>
      </c>
      <c r="E21" s="35">
        <f t="shared" si="0"/>
        <v>96.862968645390197</v>
      </c>
      <c r="F21" s="37">
        <v>1047511</v>
      </c>
      <c r="G21" s="35">
        <f t="shared" si="2"/>
        <v>92.096570702608133</v>
      </c>
      <c r="H21" s="37">
        <v>2220134</v>
      </c>
      <c r="I21" s="36">
        <f t="shared" si="3"/>
        <v>101.47922178362279</v>
      </c>
      <c r="J21" s="7"/>
      <c r="K21" s="16"/>
      <c r="O21" s="15"/>
      <c r="P21" s="8"/>
    </row>
    <row r="22" spans="1:16">
      <c r="A22" s="33">
        <v>40330</v>
      </c>
      <c r="B22" s="37">
        <v>9743072</v>
      </c>
      <c r="C22" s="35">
        <f t="shared" si="1"/>
        <v>106.83267952757562</v>
      </c>
      <c r="D22" s="37">
        <v>1849129</v>
      </c>
      <c r="E22" s="35">
        <f t="shared" si="0"/>
        <v>96.794133920443798</v>
      </c>
      <c r="F22" s="37">
        <v>1054916</v>
      </c>
      <c r="G22" s="35">
        <f t="shared" si="2"/>
        <v>92.747614086451179</v>
      </c>
      <c r="H22" s="37">
        <v>2250200</v>
      </c>
      <c r="I22" s="36">
        <f t="shared" si="3"/>
        <v>102.85349661664927</v>
      </c>
      <c r="J22" s="7"/>
      <c r="K22" s="16"/>
      <c r="O22" s="15"/>
      <c r="P22" s="8"/>
    </row>
    <row r="23" spans="1:16">
      <c r="A23" s="33">
        <v>40360</v>
      </c>
      <c r="B23" s="37">
        <v>9976855</v>
      </c>
      <c r="C23" s="35">
        <f t="shared" si="1"/>
        <v>109.39610760426388</v>
      </c>
      <c r="D23" s="37">
        <v>1859828.0926363636</v>
      </c>
      <c r="E23" s="35">
        <f t="shared" si="0"/>
        <v>97.354186467059762</v>
      </c>
      <c r="F23" s="37">
        <v>1068099</v>
      </c>
      <c r="G23" s="35">
        <f t="shared" si="2"/>
        <v>93.906655940496137</v>
      </c>
      <c r="H23" s="37">
        <v>2238882</v>
      </c>
      <c r="I23" s="36">
        <f t="shared" si="3"/>
        <v>102.33616665722023</v>
      </c>
      <c r="J23" s="7"/>
      <c r="K23" s="16"/>
      <c r="O23" s="15"/>
      <c r="P23" s="8"/>
    </row>
    <row r="24" spans="1:16">
      <c r="A24" s="33">
        <v>40391</v>
      </c>
      <c r="B24" s="37">
        <v>9937919</v>
      </c>
      <c r="C24" s="35">
        <f t="shared" si="1"/>
        <v>108.96917478368269</v>
      </c>
      <c r="D24" s="37">
        <v>1861234</v>
      </c>
      <c r="E24" s="35">
        <f t="shared" si="0"/>
        <v>97.427779810539619</v>
      </c>
      <c r="F24" s="37">
        <v>1075781</v>
      </c>
      <c r="G24" s="35">
        <f t="shared" si="2"/>
        <v>94.582053006624733</v>
      </c>
      <c r="H24" s="37">
        <v>2244534</v>
      </c>
      <c r="I24" s="36">
        <f t="shared" si="3"/>
        <v>102.59451167671952</v>
      </c>
      <c r="J24" s="7"/>
      <c r="K24" s="16"/>
      <c r="O24" s="8"/>
    </row>
    <row r="25" spans="1:16">
      <c r="A25" s="33">
        <v>40422</v>
      </c>
      <c r="B25" s="37">
        <v>9959685</v>
      </c>
      <c r="C25" s="35">
        <f t="shared" si="1"/>
        <v>109.20783873921923</v>
      </c>
      <c r="D25" s="37">
        <v>1817693.7794000001</v>
      </c>
      <c r="E25" s="35">
        <f t="shared" si="0"/>
        <v>95.14863219905223</v>
      </c>
      <c r="F25" s="37">
        <v>1083929</v>
      </c>
      <c r="G25" s="35">
        <f t="shared" si="2"/>
        <v>95.298420527428661</v>
      </c>
      <c r="H25" s="37">
        <v>2246537</v>
      </c>
      <c r="I25" s="36">
        <f t="shared" si="3"/>
        <v>102.68606600687824</v>
      </c>
      <c r="J25" s="7"/>
      <c r="K25" s="16"/>
      <c r="M25" s="12"/>
      <c r="N25" s="18"/>
      <c r="O25" s="18"/>
    </row>
    <row r="26" spans="1:16">
      <c r="A26" s="33">
        <v>40452</v>
      </c>
      <c r="B26" s="37">
        <v>9992591</v>
      </c>
      <c r="C26" s="35">
        <f t="shared" si="1"/>
        <v>109.56865267475561</v>
      </c>
      <c r="D26" s="37">
        <v>1824281.3330515001</v>
      </c>
      <c r="E26" s="35">
        <f t="shared" si="0"/>
        <v>95.493462954695246</v>
      </c>
      <c r="F26" s="37">
        <v>1089543</v>
      </c>
      <c r="G26" s="35">
        <f t="shared" si="2"/>
        <v>95.792000211006638</v>
      </c>
      <c r="H26" s="37">
        <v>2263441</v>
      </c>
      <c r="I26" s="36">
        <f t="shared" si="3"/>
        <v>103.45872421806294</v>
      </c>
      <c r="J26" s="7"/>
      <c r="K26" s="16"/>
      <c r="O26" s="15"/>
      <c r="P26" s="8"/>
    </row>
    <row r="27" spans="1:16">
      <c r="A27" s="33">
        <v>40483</v>
      </c>
      <c r="B27" s="37">
        <v>9914876</v>
      </c>
      <c r="C27" s="35">
        <f t="shared" si="1"/>
        <v>108.71650853690203</v>
      </c>
      <c r="D27" s="37">
        <v>1832451.5024645755</v>
      </c>
      <c r="E27" s="35">
        <f t="shared" si="0"/>
        <v>95.921136995998964</v>
      </c>
      <c r="F27" s="37">
        <v>1095643</v>
      </c>
      <c r="G27" s="35">
        <f t="shared" si="2"/>
        <v>96.328308737872618</v>
      </c>
      <c r="H27" s="37">
        <v>2260299</v>
      </c>
      <c r="I27" s="36">
        <f t="shared" si="3"/>
        <v>103.31510779002566</v>
      </c>
      <c r="J27" s="7"/>
      <c r="K27" s="16"/>
      <c r="O27" s="15"/>
      <c r="P27" s="8"/>
    </row>
    <row r="28" spans="1:16">
      <c r="A28" s="33">
        <v>40513</v>
      </c>
      <c r="B28" s="37">
        <v>10030810</v>
      </c>
      <c r="C28" s="35">
        <f t="shared" si="1"/>
        <v>109.98772359806033</v>
      </c>
      <c r="D28" s="37">
        <v>1862191.7550279992</v>
      </c>
      <c r="E28" s="35">
        <f t="shared" si="0"/>
        <v>97.477914262188548</v>
      </c>
      <c r="F28" s="37">
        <v>1101131</v>
      </c>
      <c r="G28" s="35">
        <f t="shared" si="2"/>
        <v>96.810810573190736</v>
      </c>
      <c r="H28" s="37">
        <v>2282511</v>
      </c>
      <c r="I28" s="36">
        <f t="shared" si="3"/>
        <v>104.33038726156107</v>
      </c>
      <c r="J28" s="7"/>
      <c r="K28" s="16"/>
      <c r="O28" s="15"/>
      <c r="P28" s="8"/>
    </row>
    <row r="29" spans="1:16">
      <c r="A29" s="33">
        <v>40544</v>
      </c>
      <c r="B29" s="37">
        <v>9960858</v>
      </c>
      <c r="C29" s="35">
        <f t="shared" si="1"/>
        <v>109.22070067158367</v>
      </c>
      <c r="D29" s="37">
        <v>1876534.0000000005</v>
      </c>
      <c r="E29" s="35">
        <f t="shared" si="0"/>
        <v>98.228670526645871</v>
      </c>
      <c r="F29" s="37">
        <v>1115031</v>
      </c>
      <c r="G29" s="35">
        <f t="shared" si="2"/>
        <v>98.032890659000088</v>
      </c>
      <c r="H29" s="37">
        <v>2287486</v>
      </c>
      <c r="I29" s="36">
        <f t="shared" si="3"/>
        <v>104.55778755738716</v>
      </c>
      <c r="J29" s="7"/>
      <c r="K29" s="16"/>
      <c r="O29" s="15"/>
      <c r="P29" s="8"/>
    </row>
    <row r="30" spans="1:16">
      <c r="A30" s="33">
        <v>40575</v>
      </c>
      <c r="B30" s="37">
        <v>9970036</v>
      </c>
      <c r="C30" s="35">
        <f t="shared" si="1"/>
        <v>109.32133734271821</v>
      </c>
      <c r="D30" s="37">
        <v>1883401.7738148256</v>
      </c>
      <c r="E30" s="35">
        <f t="shared" si="0"/>
        <v>98.588169630476642</v>
      </c>
      <c r="F30" s="37">
        <v>1144364</v>
      </c>
      <c r="G30" s="35">
        <f t="shared" si="2"/>
        <v>100.61183131778037</v>
      </c>
      <c r="H30" s="37">
        <v>2301439</v>
      </c>
      <c r="I30" s="36">
        <f t="shared" si="3"/>
        <v>105.19555968355021</v>
      </c>
      <c r="J30" s="7"/>
      <c r="K30" s="16"/>
      <c r="O30" s="15"/>
      <c r="P30" s="8"/>
    </row>
    <row r="31" spans="1:16">
      <c r="A31" s="33">
        <v>40603</v>
      </c>
      <c r="B31" s="37">
        <v>10252034</v>
      </c>
      <c r="C31" s="35">
        <f t="shared" si="1"/>
        <v>112.41344237503421</v>
      </c>
      <c r="D31" s="37">
        <v>1901118.7959576449</v>
      </c>
      <c r="E31" s="35">
        <f t="shared" si="0"/>
        <v>99.515581300491846</v>
      </c>
      <c r="F31" s="37">
        <v>1157888</v>
      </c>
      <c r="G31" s="35">
        <f t="shared" si="2"/>
        <v>101.80085369767144</v>
      </c>
      <c r="H31" s="37">
        <v>2306478</v>
      </c>
      <c r="I31" s="36">
        <f t="shared" si="3"/>
        <v>105.42588532991554</v>
      </c>
      <c r="J31" s="7"/>
      <c r="K31" s="16"/>
      <c r="O31" s="15"/>
      <c r="P31" s="8"/>
    </row>
    <row r="32" spans="1:16">
      <c r="A32" s="33">
        <v>40634</v>
      </c>
      <c r="B32" s="37">
        <v>10511792</v>
      </c>
      <c r="C32" s="35">
        <f t="shared" si="1"/>
        <v>115.26168604691962</v>
      </c>
      <c r="D32" s="37">
        <v>1906281.7196028521</v>
      </c>
      <c r="E32" s="35">
        <f t="shared" si="0"/>
        <v>99.785838660976268</v>
      </c>
      <c r="F32" s="37">
        <v>1195761</v>
      </c>
      <c r="G32" s="35">
        <f t="shared" si="2"/>
        <v>105.13062629406411</v>
      </c>
      <c r="H32" s="37">
        <v>2305863</v>
      </c>
      <c r="I32" s="36">
        <f t="shared" si="3"/>
        <v>105.39777453957726</v>
      </c>
      <c r="J32" s="7"/>
      <c r="K32" s="16"/>
      <c r="O32" s="15"/>
      <c r="P32" s="8"/>
    </row>
    <row r="33" spans="1:16">
      <c r="A33" s="33">
        <v>40664</v>
      </c>
      <c r="B33" s="37">
        <v>10771209</v>
      </c>
      <c r="C33" s="35">
        <f t="shared" si="1"/>
        <v>118.10619065747829</v>
      </c>
      <c r="D33" s="37">
        <v>1885039.9718485156</v>
      </c>
      <c r="E33" s="35">
        <f t="shared" si="0"/>
        <v>98.673922414550219</v>
      </c>
      <c r="F33" s="37">
        <v>1218210</v>
      </c>
      <c r="G33" s="35">
        <f t="shared" si="2"/>
        <v>107.10432959236155</v>
      </c>
      <c r="H33" s="37">
        <v>2312096</v>
      </c>
      <c r="I33" s="36">
        <f t="shared" si="3"/>
        <v>105.68267625694085</v>
      </c>
      <c r="J33" s="7"/>
      <c r="K33" s="16"/>
      <c r="O33" s="15"/>
      <c r="P33" s="8"/>
    </row>
    <row r="34" spans="1:16">
      <c r="A34" s="33">
        <v>40695</v>
      </c>
      <c r="B34" s="37">
        <v>11045909</v>
      </c>
      <c r="C34" s="35">
        <f t="shared" si="1"/>
        <v>121.1182731984084</v>
      </c>
      <c r="D34" s="37">
        <v>1889623.9999999995</v>
      </c>
      <c r="E34" s="35">
        <f t="shared" si="0"/>
        <v>98.913877028203373</v>
      </c>
      <c r="F34" s="37">
        <v>1199684</v>
      </c>
      <c r="G34" s="35">
        <f t="shared" si="2"/>
        <v>105.47553422044038</v>
      </c>
      <c r="H34" s="37">
        <v>2370551</v>
      </c>
      <c r="I34" s="36">
        <f t="shared" si="3"/>
        <v>108.3545725971445</v>
      </c>
      <c r="J34" s="7"/>
      <c r="K34" s="16"/>
      <c r="O34" s="15"/>
      <c r="P34" s="8"/>
    </row>
    <row r="35" spans="1:16">
      <c r="A35" s="33">
        <v>40725</v>
      </c>
      <c r="B35" s="37">
        <v>11112453</v>
      </c>
      <c r="C35" s="35">
        <f t="shared" si="1"/>
        <v>121.84792744159607</v>
      </c>
      <c r="D35" s="37">
        <v>1868398.0000000002</v>
      </c>
      <c r="E35" s="35">
        <f t="shared" si="0"/>
        <v>97.802785110551724</v>
      </c>
      <c r="F35" s="37">
        <v>1184844</v>
      </c>
      <c r="G35" s="35">
        <f t="shared" si="2"/>
        <v>104.1708098698353</v>
      </c>
      <c r="H35" s="37">
        <v>2376533</v>
      </c>
      <c r="I35" s="36">
        <f t="shared" si="3"/>
        <v>108.62800145536188</v>
      </c>
      <c r="J35" s="7"/>
      <c r="K35" s="16"/>
      <c r="O35" s="15"/>
      <c r="P35" s="8"/>
    </row>
    <row r="36" spans="1:16">
      <c r="A36" s="33">
        <v>40756</v>
      </c>
      <c r="B36" s="37">
        <v>10886860</v>
      </c>
      <c r="C36" s="35">
        <f t="shared" si="1"/>
        <v>119.37430262668509</v>
      </c>
      <c r="D36" s="37">
        <v>1876833</v>
      </c>
      <c r="E36" s="35">
        <f t="shared" si="0"/>
        <v>98.244321920378894</v>
      </c>
      <c r="F36" s="37">
        <v>1166692</v>
      </c>
      <c r="G36" s="35">
        <f t="shared" si="2"/>
        <v>102.57489636497115</v>
      </c>
      <c r="H36" s="37">
        <v>2509484</v>
      </c>
      <c r="I36" s="36">
        <f t="shared" si="3"/>
        <v>114.70500582327591</v>
      </c>
      <c r="J36" s="7"/>
      <c r="K36" s="16"/>
      <c r="O36" s="15"/>
      <c r="P36" s="8"/>
    </row>
    <row r="37" spans="1:16">
      <c r="A37" s="33">
        <v>40787</v>
      </c>
      <c r="B37" s="37">
        <v>11061597</v>
      </c>
      <c r="C37" s="35">
        <f t="shared" si="1"/>
        <v>121.29029194941718</v>
      </c>
      <c r="D37" s="37">
        <v>1864766</v>
      </c>
      <c r="E37" s="35">
        <f t="shared" si="0"/>
        <v>97.612665170623742</v>
      </c>
      <c r="F37" s="37">
        <v>1155959</v>
      </c>
      <c r="G37" s="35">
        <f t="shared" si="2"/>
        <v>101.63125711597891</v>
      </c>
      <c r="H37" s="37">
        <v>2537648</v>
      </c>
      <c r="I37" s="36">
        <f t="shared" si="3"/>
        <v>115.99234289496346</v>
      </c>
      <c r="J37" s="7"/>
      <c r="K37" s="16"/>
      <c r="O37" s="183"/>
      <c r="P37" s="8"/>
    </row>
    <row r="38" spans="1:16">
      <c r="A38" s="33">
        <v>40817</v>
      </c>
      <c r="B38" s="37">
        <v>11078121</v>
      </c>
      <c r="C38" s="35">
        <f t="shared" si="1"/>
        <v>121.47147743142057</v>
      </c>
      <c r="D38" s="37">
        <v>1869097</v>
      </c>
      <c r="E38" s="35">
        <f t="shared" si="0"/>
        <v>97.839374823660094</v>
      </c>
      <c r="F38" s="37">
        <v>1154076</v>
      </c>
      <c r="G38" s="35">
        <f t="shared" si="2"/>
        <v>101.46570482809554</v>
      </c>
      <c r="H38" s="37">
        <v>2579366</v>
      </c>
      <c r="I38" s="36">
        <f t="shared" si="3"/>
        <v>117.8992143605458</v>
      </c>
      <c r="J38" s="7"/>
      <c r="K38" s="16"/>
      <c r="O38" s="15"/>
      <c r="P38" s="8"/>
    </row>
    <row r="39" spans="1:16">
      <c r="A39" s="33">
        <v>40848</v>
      </c>
      <c r="B39" s="37">
        <v>10984191</v>
      </c>
      <c r="C39" s="35">
        <f t="shared" si="1"/>
        <v>120.44153599323504</v>
      </c>
      <c r="D39" s="37">
        <v>1878909</v>
      </c>
      <c r="E39" s="35">
        <f t="shared" si="0"/>
        <v>98.352991797936838</v>
      </c>
      <c r="F39" s="37">
        <v>1142647</v>
      </c>
      <c r="G39" s="35">
        <f t="shared" si="2"/>
        <v>100.46087365538222</v>
      </c>
      <c r="H39" s="37">
        <v>2543634</v>
      </c>
      <c r="I39" s="36">
        <f t="shared" si="3"/>
        <v>116.26595458758958</v>
      </c>
      <c r="J39" s="7"/>
      <c r="K39" s="16"/>
      <c r="O39" s="8"/>
    </row>
    <row r="40" spans="1:16">
      <c r="A40" s="33">
        <v>40878</v>
      </c>
      <c r="B40" s="37">
        <v>11030939</v>
      </c>
      <c r="C40" s="35">
        <f t="shared" si="1"/>
        <v>120.95412730966532</v>
      </c>
      <c r="D40" s="37">
        <v>1880740</v>
      </c>
      <c r="E40" s="35">
        <f t="shared" si="0"/>
        <v>98.448836954877393</v>
      </c>
      <c r="F40" s="37">
        <v>1121777</v>
      </c>
      <c r="G40" s="35">
        <f t="shared" si="2"/>
        <v>98.625995138055487</v>
      </c>
      <c r="H40" s="37">
        <v>2554200</v>
      </c>
      <c r="I40" s="36">
        <f t="shared" si="3"/>
        <v>116.74891167818218</v>
      </c>
      <c r="J40" s="7"/>
      <c r="K40" s="16"/>
      <c r="O40" s="8"/>
    </row>
    <row r="41" spans="1:16">
      <c r="A41" s="33">
        <v>40909</v>
      </c>
      <c r="B41" s="37">
        <v>10957242</v>
      </c>
      <c r="C41" s="35">
        <f t="shared" si="1"/>
        <v>120.14604049852981</v>
      </c>
      <c r="D41" s="37">
        <v>1900471</v>
      </c>
      <c r="E41" s="35">
        <f t="shared" si="0"/>
        <v>99.481671903863798</v>
      </c>
      <c r="F41" s="37">
        <v>1139504</v>
      </c>
      <c r="G41" s="35">
        <f t="shared" si="2"/>
        <v>100.18454288490028</v>
      </c>
      <c r="H41" s="37">
        <v>2563237</v>
      </c>
      <c r="I41" s="36">
        <f t="shared" si="3"/>
        <v>117.16198031604756</v>
      </c>
      <c r="J41" s="7"/>
      <c r="K41" s="16"/>
    </row>
    <row r="42" spans="1:16">
      <c r="A42" s="33">
        <v>40940</v>
      </c>
      <c r="B42" s="37">
        <v>10845430</v>
      </c>
      <c r="C42" s="35">
        <f t="shared" si="1"/>
        <v>118.92002312296927</v>
      </c>
      <c r="D42" s="37">
        <v>1921116</v>
      </c>
      <c r="E42" s="35">
        <f t="shared" si="0"/>
        <v>100.56235091262282</v>
      </c>
      <c r="F42" s="37">
        <v>1138592</v>
      </c>
      <c r="G42" s="35">
        <f t="shared" si="2"/>
        <v>100.10436036416228</v>
      </c>
      <c r="H42" s="37">
        <v>2576419</v>
      </c>
      <c r="I42" s="36">
        <f t="shared" si="3"/>
        <v>117.76451110993284</v>
      </c>
      <c r="J42" s="7"/>
      <c r="K42" s="16"/>
    </row>
    <row r="43" spans="1:16">
      <c r="A43" s="33">
        <v>40969</v>
      </c>
      <c r="B43" s="37">
        <v>11257343</v>
      </c>
      <c r="C43" s="35">
        <f t="shared" si="1"/>
        <v>123.43664473084021</v>
      </c>
      <c r="D43" s="37">
        <v>1932074</v>
      </c>
      <c r="E43" s="35">
        <f t="shared" si="0"/>
        <v>101.1359561719099</v>
      </c>
      <c r="F43" s="37">
        <v>1136096</v>
      </c>
      <c r="G43" s="35">
        <f t="shared" si="2"/>
        <v>99.8849134653004</v>
      </c>
      <c r="H43" s="37">
        <v>2574644</v>
      </c>
      <c r="I43" s="36">
        <f t="shared" si="3"/>
        <v>117.68337834107028</v>
      </c>
      <c r="J43" s="7"/>
      <c r="K43" s="16"/>
    </row>
    <row r="44" spans="1:16">
      <c r="A44" s="33">
        <v>41000</v>
      </c>
      <c r="B44" s="37">
        <v>11521869</v>
      </c>
      <c r="C44" s="35">
        <f t="shared" si="1"/>
        <v>126.3371694713647</v>
      </c>
      <c r="D44" s="37">
        <v>1937480</v>
      </c>
      <c r="E44" s="35">
        <f t="shared" si="0"/>
        <v>101.4189375582674</v>
      </c>
      <c r="F44" s="37">
        <v>1121103</v>
      </c>
      <c r="G44" s="35">
        <f t="shared" si="2"/>
        <v>98.566737441808328</v>
      </c>
      <c r="H44" s="37">
        <v>2569269</v>
      </c>
      <c r="I44" s="36">
        <f t="shared" si="3"/>
        <v>117.43769460437376</v>
      </c>
      <c r="J44" s="7"/>
      <c r="K44" s="16"/>
    </row>
    <row r="45" spans="1:16">
      <c r="A45" s="33">
        <v>41030</v>
      </c>
      <c r="B45" s="37">
        <v>11820778</v>
      </c>
      <c r="C45" s="35">
        <f t="shared" si="1"/>
        <v>129.61470343651536</v>
      </c>
      <c r="D45" s="37">
        <v>1931182</v>
      </c>
      <c r="E45" s="35">
        <f t="shared" si="0"/>
        <v>101.0892637197029</v>
      </c>
      <c r="F45" s="37">
        <v>1113613</v>
      </c>
      <c r="G45" s="35">
        <f t="shared" si="2"/>
        <v>97.908220906361407</v>
      </c>
      <c r="H45" s="37">
        <v>2574350</v>
      </c>
      <c r="I45" s="36">
        <f t="shared" si="3"/>
        <v>117.66994001203051</v>
      </c>
      <c r="J45" s="7"/>
      <c r="K45" s="16"/>
    </row>
    <row r="46" spans="1:16">
      <c r="A46" s="33">
        <v>41061</v>
      </c>
      <c r="B46" s="37">
        <v>12087084</v>
      </c>
      <c r="C46" s="35">
        <f t="shared" si="1"/>
        <v>132.53474585786566</v>
      </c>
      <c r="D46" s="37">
        <v>1935759</v>
      </c>
      <c r="E46" s="35">
        <f t="shared" si="0"/>
        <v>101.32885043915508</v>
      </c>
      <c r="F46" s="37">
        <v>1104403</v>
      </c>
      <c r="G46" s="35">
        <f t="shared" si="2"/>
        <v>97.098482950224422</v>
      </c>
      <c r="H46" s="37">
        <v>2610813</v>
      </c>
      <c r="I46" s="36">
        <f t="shared" si="3"/>
        <v>119.33661277317746</v>
      </c>
      <c r="J46" s="7"/>
      <c r="K46" s="16"/>
    </row>
    <row r="47" spans="1:16">
      <c r="A47" s="33">
        <v>41091</v>
      </c>
      <c r="B47" s="37">
        <v>12107944</v>
      </c>
      <c r="C47" s="35">
        <f t="shared" si="1"/>
        <v>132.76347553316162</v>
      </c>
      <c r="D47" s="37">
        <v>1938997</v>
      </c>
      <c r="E47" s="35">
        <f t="shared" si="0"/>
        <v>101.49834613449835</v>
      </c>
      <c r="F47" s="37">
        <v>1103934</v>
      </c>
      <c r="G47" s="35">
        <f t="shared" si="2"/>
        <v>97.057248737257169</v>
      </c>
      <c r="H47" s="37">
        <v>2613791</v>
      </c>
      <c r="I47" s="36">
        <f t="shared" si="3"/>
        <v>119.47273299045787</v>
      </c>
      <c r="J47" s="7"/>
      <c r="K47" s="16"/>
    </row>
    <row r="48" spans="1:16">
      <c r="A48" s="33">
        <v>41122</v>
      </c>
      <c r="B48" s="37">
        <v>11716148</v>
      </c>
      <c r="C48" s="35">
        <f t="shared" si="1"/>
        <v>128.46743661359028</v>
      </c>
      <c r="D48" s="37">
        <v>1937355</v>
      </c>
      <c r="E48" s="35">
        <f t="shared" si="0"/>
        <v>101.41239433346263</v>
      </c>
      <c r="F48" s="37">
        <v>1101083</v>
      </c>
      <c r="G48" s="35">
        <f t="shared" si="2"/>
        <v>96.80659044052031</v>
      </c>
      <c r="H48" s="37">
        <v>2600540</v>
      </c>
      <c r="I48" s="36">
        <f t="shared" si="3"/>
        <v>118.86704830302244</v>
      </c>
      <c r="J48" s="7"/>
      <c r="K48" s="16"/>
    </row>
    <row r="49" spans="1:11">
      <c r="A49" s="33">
        <v>41153</v>
      </c>
      <c r="B49" s="37">
        <v>12069085</v>
      </c>
      <c r="C49" s="35">
        <f t="shared" si="1"/>
        <v>132.33738701675099</v>
      </c>
      <c r="D49" s="37">
        <v>1937908</v>
      </c>
      <c r="E49" s="35">
        <f t="shared" si="0"/>
        <v>101.44134155999902</v>
      </c>
      <c r="F49" s="37">
        <v>1097163</v>
      </c>
      <c r="G49" s="35">
        <f t="shared" si="2"/>
        <v>96.461946272435938</v>
      </c>
      <c r="H49" s="37">
        <v>2613470</v>
      </c>
      <c r="I49" s="36">
        <f t="shared" si="3"/>
        <v>119.45806052915935</v>
      </c>
      <c r="J49" s="7"/>
      <c r="K49" s="16"/>
    </row>
    <row r="50" spans="1:11">
      <c r="A50" s="33">
        <v>41183</v>
      </c>
      <c r="B50" s="37">
        <v>11743906</v>
      </c>
      <c r="C50" s="35">
        <f t="shared" si="1"/>
        <v>128.77180278458093</v>
      </c>
      <c r="D50" s="37">
        <v>1987922</v>
      </c>
      <c r="E50" s="35">
        <f t="shared" si="0"/>
        <v>104.05936432309292</v>
      </c>
      <c r="F50" s="37">
        <v>1079239</v>
      </c>
      <c r="G50" s="35">
        <f t="shared" si="2"/>
        <v>94.886078397756307</v>
      </c>
      <c r="H50" s="37">
        <v>2688851</v>
      </c>
      <c r="I50" s="36">
        <f t="shared" si="3"/>
        <v>122.90362066979557</v>
      </c>
      <c r="J50" s="7"/>
      <c r="K50" s="16"/>
    </row>
    <row r="51" spans="1:11">
      <c r="A51" s="33">
        <v>41214</v>
      </c>
      <c r="B51" s="37">
        <v>11996881</v>
      </c>
      <c r="C51" s="35">
        <f t="shared" si="1"/>
        <v>131.54567093453286</v>
      </c>
      <c r="D51" s="37">
        <v>1933781</v>
      </c>
      <c r="E51" s="35">
        <f t="shared" si="0"/>
        <v>101.22531044984409</v>
      </c>
      <c r="F51" s="37">
        <v>1071133</v>
      </c>
      <c r="G51" s="35">
        <f t="shared" si="2"/>
        <v>94.173403493038975</v>
      </c>
      <c r="H51" s="37">
        <v>2622715</v>
      </c>
      <c r="I51" s="36">
        <f t="shared" si="3"/>
        <v>119.88063655627734</v>
      </c>
      <c r="J51" s="7"/>
      <c r="K51" s="16"/>
    </row>
    <row r="52" spans="1:11">
      <c r="A52" s="33">
        <v>41244</v>
      </c>
      <c r="B52" s="37">
        <v>11939620</v>
      </c>
      <c r="C52" s="35">
        <f t="shared" si="1"/>
        <v>130.91780468634869</v>
      </c>
      <c r="D52" s="37">
        <v>1910505</v>
      </c>
      <c r="E52" s="35">
        <f t="shared" si="0"/>
        <v>100.00690964539385</v>
      </c>
      <c r="F52" s="37">
        <v>1056852</v>
      </c>
      <c r="G52" s="35">
        <f t="shared" si="2"/>
        <v>92.917826104158152</v>
      </c>
      <c r="H52" s="37">
        <v>2662608</v>
      </c>
      <c r="I52" s="36">
        <f t="shared" si="3"/>
        <v>121.70408982288832</v>
      </c>
      <c r="J52" s="7"/>
      <c r="K52" s="16"/>
    </row>
    <row r="53" spans="1:11">
      <c r="A53" s="33">
        <v>41275</v>
      </c>
      <c r="B53" s="37">
        <v>11698045</v>
      </c>
      <c r="C53" s="35">
        <f t="shared" si="1"/>
        <v>128.26893741359589</v>
      </c>
      <c r="D53" s="37">
        <v>1913440</v>
      </c>
      <c r="E53" s="35">
        <f t="shared" si="0"/>
        <v>100.16054456381032</v>
      </c>
      <c r="F53" s="37">
        <v>1050279</v>
      </c>
      <c r="G53" s="35">
        <f t="shared" si="2"/>
        <v>92.339931686602398</v>
      </c>
      <c r="H53" s="37">
        <v>2667984</v>
      </c>
      <c r="I53" s="36">
        <f t="shared" si="3"/>
        <v>121.949819268187</v>
      </c>
      <c r="J53" s="7"/>
      <c r="K53" s="16"/>
    </row>
    <row r="54" spans="1:11">
      <c r="A54" s="33">
        <v>41306</v>
      </c>
      <c r="B54" s="37">
        <v>11620928</v>
      </c>
      <c r="C54" s="35">
        <f t="shared" si="1"/>
        <v>127.42335033930064</v>
      </c>
      <c r="D54" s="37">
        <v>1927111.9999999998</v>
      </c>
      <c r="E54" s="35">
        <f t="shared" si="0"/>
        <v>100.87621632005894</v>
      </c>
      <c r="F54" s="37">
        <v>1042120</v>
      </c>
      <c r="G54" s="35">
        <f t="shared" si="2"/>
        <v>91.622597052061494</v>
      </c>
      <c r="H54" s="37">
        <v>2670744</v>
      </c>
      <c r="I54" s="36">
        <f t="shared" si="3"/>
        <v>122.07597501019303</v>
      </c>
      <c r="K54" s="16"/>
    </row>
    <row r="55" spans="1:11">
      <c r="A55" s="33">
        <v>41334</v>
      </c>
      <c r="B55" s="37">
        <v>11896801</v>
      </c>
      <c r="C55" s="35">
        <f t="shared" si="1"/>
        <v>130.44829481259518</v>
      </c>
      <c r="D55" s="37">
        <v>1938193</v>
      </c>
      <c r="E55" s="35">
        <f t="shared" si="0"/>
        <v>101.45626011255393</v>
      </c>
      <c r="F55" s="37">
        <v>1034903</v>
      </c>
      <c r="G55" s="35">
        <f t="shared" si="2"/>
        <v>90.988082521177589</v>
      </c>
      <c r="H55" s="37">
        <v>2651342</v>
      </c>
      <c r="I55" s="36">
        <f t="shared" si="3"/>
        <v>121.18913671077243</v>
      </c>
      <c r="K55" s="16"/>
    </row>
    <row r="56" spans="1:11">
      <c r="A56" s="33">
        <v>41365</v>
      </c>
      <c r="B56" s="37">
        <v>12132681</v>
      </c>
      <c r="C56" s="35">
        <f t="shared" si="1"/>
        <v>133.03471647169454</v>
      </c>
      <c r="D56" s="37">
        <v>1948982</v>
      </c>
      <c r="E56" s="35">
        <f t="shared" si="0"/>
        <v>102.02101893190492</v>
      </c>
      <c r="F56" s="37">
        <v>1027778</v>
      </c>
      <c r="G56" s="35">
        <f t="shared" si="2"/>
        <v>90.361656577912001</v>
      </c>
      <c r="H56" s="37">
        <v>2649513</v>
      </c>
      <c r="I56" s="36">
        <f t="shared" si="3"/>
        <v>121.10553567739235</v>
      </c>
      <c r="J56" s="8"/>
      <c r="K56" s="16"/>
    </row>
    <row r="57" spans="1:11">
      <c r="A57" s="33">
        <v>41395</v>
      </c>
      <c r="B57" s="37">
        <v>12216079</v>
      </c>
      <c r="C57" s="35">
        <f t="shared" si="1"/>
        <v>133.94917464333082</v>
      </c>
      <c r="D57" s="37">
        <v>1958586</v>
      </c>
      <c r="E57" s="35">
        <f t="shared" si="0"/>
        <v>102.52374798010651</v>
      </c>
      <c r="F57" s="37">
        <v>1022716</v>
      </c>
      <c r="G57" s="35">
        <f t="shared" si="2"/>
        <v>89.916608420043872</v>
      </c>
      <c r="H57" s="37">
        <v>2650756</v>
      </c>
      <c r="I57" s="36">
        <f t="shared" si="3"/>
        <v>121.16235146989722</v>
      </c>
      <c r="K57" s="16"/>
    </row>
    <row r="58" spans="1:11">
      <c r="A58" s="33">
        <v>41426</v>
      </c>
      <c r="B58" s="37">
        <v>12274403</v>
      </c>
      <c r="C58" s="35">
        <f t="shared" si="1"/>
        <v>134.5886966750644</v>
      </c>
      <c r="D58" s="37">
        <v>1961927</v>
      </c>
      <c r="E58" s="35">
        <f t="shared" si="0"/>
        <v>102.69863529268892</v>
      </c>
      <c r="F58" s="37">
        <v>1012428</v>
      </c>
      <c r="G58" s="35">
        <f t="shared" si="2"/>
        <v>89.012093317683679</v>
      </c>
      <c r="H58" s="37">
        <v>2663305</v>
      </c>
      <c r="I58" s="36">
        <f t="shared" si="3"/>
        <v>121.73594871860504</v>
      </c>
      <c r="K58" s="16"/>
    </row>
    <row r="59" spans="1:11">
      <c r="A59" s="33">
        <v>41456</v>
      </c>
      <c r="B59" s="37">
        <v>12200031</v>
      </c>
      <c r="C59" s="35">
        <f t="shared" si="1"/>
        <v>133.77320849619997</v>
      </c>
      <c r="D59" s="37">
        <v>1966920</v>
      </c>
      <c r="E59" s="35">
        <f t="shared" si="0"/>
        <v>102.95999786429142</v>
      </c>
      <c r="F59" s="37">
        <v>1003774</v>
      </c>
      <c r="G59" s="35">
        <f t="shared" si="2"/>
        <v>88.251238564979047</v>
      </c>
      <c r="H59" s="37">
        <v>2668898</v>
      </c>
      <c r="I59" s="36">
        <f t="shared" si="3"/>
        <v>121.99159693057595</v>
      </c>
      <c r="K59" s="16"/>
    </row>
    <row r="60" spans="1:11">
      <c r="A60" s="33">
        <v>41487</v>
      </c>
      <c r="B60" s="37">
        <v>12236880</v>
      </c>
      <c r="C60" s="35">
        <f t="shared" si="1"/>
        <v>134.17725738426233</v>
      </c>
      <c r="D60" s="37">
        <v>1945347</v>
      </c>
      <c r="E60" s="35">
        <f t="shared" si="0"/>
        <v>101.83074195458164</v>
      </c>
      <c r="F60" s="37">
        <v>986334</v>
      </c>
      <c r="G60" s="35">
        <f t="shared" si="2"/>
        <v>86.717923694726153</v>
      </c>
      <c r="H60" s="37">
        <v>2663081</v>
      </c>
      <c r="I60" s="36">
        <f t="shared" si="3"/>
        <v>121.72570999171761</v>
      </c>
      <c r="K60" s="16"/>
    </row>
    <row r="61" spans="1:11">
      <c r="A61" s="33">
        <v>41518</v>
      </c>
      <c r="B61" s="37">
        <v>12523723</v>
      </c>
      <c r="C61" s="35">
        <f t="shared" si="1"/>
        <v>137.32248778938799</v>
      </c>
      <c r="D61" s="37">
        <v>1913073</v>
      </c>
      <c r="E61" s="35">
        <f t="shared" si="0"/>
        <v>100.14133365578346</v>
      </c>
      <c r="F61" s="37">
        <v>970007</v>
      </c>
      <c r="G61" s="35">
        <f t="shared" si="2"/>
        <v>85.282463150768635</v>
      </c>
      <c r="H61" s="37">
        <v>2707070</v>
      </c>
      <c r="I61" s="36">
        <f t="shared" si="3"/>
        <v>123.73638569284185</v>
      </c>
      <c r="K61" s="16"/>
    </row>
    <row r="62" spans="1:11">
      <c r="A62" s="33">
        <v>41548</v>
      </c>
      <c r="B62" s="37">
        <v>12297151</v>
      </c>
      <c r="C62" s="35">
        <f t="shared" si="1"/>
        <v>134.83812825002281</v>
      </c>
      <c r="D62" s="37">
        <v>1896377</v>
      </c>
      <c r="E62" s="35">
        <f t="shared" si="0"/>
        <v>99.267368205057338</v>
      </c>
      <c r="F62" s="37">
        <v>960369</v>
      </c>
      <c r="G62" s="35">
        <f t="shared" si="2"/>
        <v>84.43509567832038</v>
      </c>
      <c r="H62" s="37">
        <v>2756891</v>
      </c>
      <c r="I62" s="36">
        <f t="shared" si="3"/>
        <v>126.0136339618571</v>
      </c>
    </row>
    <row r="63" spans="1:11">
      <c r="A63" s="33">
        <v>41579</v>
      </c>
      <c r="B63" s="37">
        <v>12433976</v>
      </c>
      <c r="C63" s="35">
        <f t="shared" si="1"/>
        <v>136.33841290114316</v>
      </c>
      <c r="D63" s="37">
        <v>1860055</v>
      </c>
      <c r="E63" s="35">
        <f t="shared" si="0"/>
        <v>97.366064114180844</v>
      </c>
      <c r="F63" s="37">
        <v>940806</v>
      </c>
      <c r="G63" s="35">
        <f t="shared" si="2"/>
        <v>82.715127856831998</v>
      </c>
      <c r="H63" s="37">
        <v>2766055</v>
      </c>
      <c r="I63" s="36">
        <f t="shared" si="3"/>
        <v>126.43250759219882</v>
      </c>
    </row>
    <row r="64" spans="1:11">
      <c r="A64" s="33">
        <v>41609</v>
      </c>
      <c r="B64" s="37">
        <v>12363785</v>
      </c>
      <c r="C64" s="35">
        <f t="shared" si="1"/>
        <v>135.56876934224101</v>
      </c>
      <c r="D64" s="37">
        <v>1832463</v>
      </c>
      <c r="E64" s="35">
        <f t="shared" si="0"/>
        <v>95.921738843670852</v>
      </c>
      <c r="F64" s="37">
        <v>928454</v>
      </c>
      <c r="G64" s="35">
        <f t="shared" si="2"/>
        <v>81.629147049643706</v>
      </c>
      <c r="H64" s="37">
        <v>2823400</v>
      </c>
      <c r="I64" s="36">
        <f t="shared" si="3"/>
        <v>129.053667383987</v>
      </c>
    </row>
    <row r="65" spans="1:9">
      <c r="A65" s="33">
        <v>41640</v>
      </c>
      <c r="B65" s="37">
        <v>12329012</v>
      </c>
      <c r="C65" s="35">
        <f t="shared" si="1"/>
        <v>135.18748377181595</v>
      </c>
      <c r="D65" s="37">
        <v>1812824</v>
      </c>
      <c r="E65" s="35">
        <f t="shared" si="0"/>
        <v>94.893719708140765</v>
      </c>
      <c r="F65" s="37">
        <v>908141</v>
      </c>
      <c r="G65" s="35">
        <f t="shared" si="2"/>
        <v>79.84323965518</v>
      </c>
      <c r="H65" s="37">
        <v>2838873</v>
      </c>
      <c r="I65" s="36">
        <f t="shared" si="3"/>
        <v>129.76091658545772</v>
      </c>
    </row>
    <row r="66" spans="1:9">
      <c r="A66" s="33">
        <v>41671</v>
      </c>
      <c r="B66" s="37">
        <v>12355589</v>
      </c>
      <c r="C66" s="35">
        <f t="shared" si="1"/>
        <v>135.47890029052837</v>
      </c>
      <c r="D66" s="37">
        <v>1925354</v>
      </c>
      <c r="E66" s="35">
        <f t="shared" ref="E66:E76" si="4">(D66/$D$2)*100</f>
        <v>100.7841924064044</v>
      </c>
      <c r="F66" s="37">
        <v>929946</v>
      </c>
      <c r="G66" s="35">
        <f t="shared" si="2"/>
        <v>81.760322840149286</v>
      </c>
      <c r="H66" s="37">
        <v>2836699</v>
      </c>
      <c r="I66" s="36">
        <f t="shared" si="3"/>
        <v>129.66154608432689</v>
      </c>
    </row>
    <row r="67" spans="1:9">
      <c r="A67" s="33">
        <v>41699</v>
      </c>
      <c r="B67" s="37">
        <v>12566310</v>
      </c>
      <c r="C67" s="35">
        <f t="shared" ref="C67:C76" si="5">(B67/$B$2)*100</f>
        <v>137.7894537856406</v>
      </c>
      <c r="D67" s="37">
        <v>1928800</v>
      </c>
      <c r="E67" s="35">
        <f t="shared" si="4"/>
        <v>100.96457602782283</v>
      </c>
      <c r="F67" s="37">
        <v>942484</v>
      </c>
      <c r="G67" s="35">
        <f t="shared" ref="G67:G131" si="6">(F67/$F$2)*100</f>
        <v>82.862656661435466</v>
      </c>
      <c r="H67" s="37">
        <v>2849623</v>
      </c>
      <c r="I67" s="36">
        <f t="shared" ref="I67:I88" si="7">(H67/$H$2)*100</f>
        <v>130.25228405885073</v>
      </c>
    </row>
    <row r="68" spans="1:9">
      <c r="A68" s="33">
        <v>41730</v>
      </c>
      <c r="B68" s="37">
        <v>12730077</v>
      </c>
      <c r="C68" s="35">
        <f t="shared" si="5"/>
        <v>139.5851571765416</v>
      </c>
      <c r="D68" s="37">
        <v>1902614</v>
      </c>
      <c r="E68" s="35">
        <f t="shared" si="4"/>
        <v>99.593848949917103</v>
      </c>
      <c r="F68" s="37">
        <v>912476</v>
      </c>
      <c r="G68" s="35">
        <f t="shared" si="6"/>
        <v>80.22437038697737</v>
      </c>
      <c r="H68" s="37">
        <v>2844868</v>
      </c>
      <c r="I68" s="36">
        <f t="shared" si="7"/>
        <v>130.03493965550342</v>
      </c>
    </row>
    <row r="69" spans="1:9">
      <c r="A69" s="33">
        <v>41760</v>
      </c>
      <c r="B69" s="37">
        <v>12922571</v>
      </c>
      <c r="C69" s="35">
        <f t="shared" si="5"/>
        <v>141.69585181299519</v>
      </c>
      <c r="D69" s="37">
        <v>1904808</v>
      </c>
      <c r="E69" s="35">
        <f t="shared" si="4"/>
        <v>99.708695631690773</v>
      </c>
      <c r="F69" s="37">
        <v>910468</v>
      </c>
      <c r="G69" s="35">
        <f t="shared" si="6"/>
        <v>80.047828170264765</v>
      </c>
      <c r="H69" s="37">
        <v>2849314</v>
      </c>
      <c r="I69" s="36">
        <f t="shared" si="7"/>
        <v>130.23816010077834</v>
      </c>
    </row>
    <row r="70" spans="1:9">
      <c r="A70" s="33">
        <v>41791</v>
      </c>
      <c r="B70" s="37">
        <v>13034290</v>
      </c>
      <c r="C70" s="35">
        <f t="shared" si="5"/>
        <v>142.92084944455749</v>
      </c>
      <c r="D70" s="37">
        <v>1906518</v>
      </c>
      <c r="E70" s="35">
        <f t="shared" si="4"/>
        <v>99.79820694702029</v>
      </c>
      <c r="F70" s="37">
        <v>910428</v>
      </c>
      <c r="G70" s="35">
        <f t="shared" si="6"/>
        <v>80.044311393039408</v>
      </c>
      <c r="H70" s="37">
        <v>2852087</v>
      </c>
      <c r="I70" s="36">
        <f t="shared" si="7"/>
        <v>130.36491005461264</v>
      </c>
    </row>
    <row r="71" spans="1:9">
      <c r="A71" s="33">
        <v>41821</v>
      </c>
      <c r="B71" s="37">
        <v>12701507</v>
      </c>
      <c r="C71" s="35">
        <f t="shared" si="5"/>
        <v>139.27188743429778</v>
      </c>
      <c r="D71" s="37">
        <v>1948562</v>
      </c>
      <c r="E71" s="35">
        <f t="shared" si="4"/>
        <v>101.99903369656083</v>
      </c>
      <c r="F71" s="37">
        <v>927355</v>
      </c>
      <c r="G71" s="35">
        <f t="shared" si="6"/>
        <v>81.532523595377199</v>
      </c>
      <c r="H71" s="37">
        <v>2864800</v>
      </c>
      <c r="I71" s="36">
        <f t="shared" si="7"/>
        <v>130.94600351407732</v>
      </c>
    </row>
    <row r="72" spans="1:9">
      <c r="A72" s="33">
        <v>41852</v>
      </c>
      <c r="B72" s="37">
        <v>12884711</v>
      </c>
      <c r="C72" s="35">
        <f t="shared" si="5"/>
        <v>141.2807173208233</v>
      </c>
      <c r="D72" s="37">
        <v>1983848</v>
      </c>
      <c r="E72" s="35">
        <f t="shared" si="4"/>
        <v>103.84610754025523</v>
      </c>
      <c r="F72" s="37">
        <v>925809</v>
      </c>
      <c r="G72" s="35">
        <f t="shared" si="6"/>
        <v>81.396600155617392</v>
      </c>
      <c r="H72" s="37">
        <v>2859563</v>
      </c>
      <c r="I72" s="36">
        <f t="shared" si="7"/>
        <v>130.70662756448112</v>
      </c>
    </row>
    <row r="73" spans="1:9">
      <c r="A73" s="33">
        <v>41883</v>
      </c>
      <c r="B73" s="37">
        <v>13155308</v>
      </c>
      <c r="C73" s="35">
        <f t="shared" si="5"/>
        <v>144.24781051095096</v>
      </c>
      <c r="D73" s="37">
        <v>1984653</v>
      </c>
      <c r="E73" s="35">
        <f t="shared" si="4"/>
        <v>103.88824590799808</v>
      </c>
      <c r="F73" s="37">
        <v>922896</v>
      </c>
      <c r="G73" s="35">
        <f t="shared" si="6"/>
        <v>81.140490854181223</v>
      </c>
      <c r="H73" s="37">
        <v>2879940</v>
      </c>
      <c r="I73" s="36">
        <f t="shared" si="7"/>
        <v>131.63803175102342</v>
      </c>
    </row>
    <row r="74" spans="1:9">
      <c r="A74" s="33">
        <v>41913</v>
      </c>
      <c r="B74" s="38">
        <v>13072609</v>
      </c>
      <c r="C74" s="35">
        <f t="shared" si="5"/>
        <v>143.34101686678503</v>
      </c>
      <c r="D74" s="38">
        <v>2001958</v>
      </c>
      <c r="E74" s="35">
        <f t="shared" si="4"/>
        <v>104.79408994997313</v>
      </c>
      <c r="F74" s="38">
        <v>922888</v>
      </c>
      <c r="G74" s="35">
        <f t="shared" si="6"/>
        <v>81.139787498736155</v>
      </c>
      <c r="H74" s="38">
        <v>2908367</v>
      </c>
      <c r="I74" s="36">
        <f t="shared" si="7"/>
        <v>132.93739018508327</v>
      </c>
    </row>
    <row r="75" spans="1:9" s="49" customFormat="1">
      <c r="A75" s="48">
        <v>41944</v>
      </c>
      <c r="B75" s="50">
        <v>13100694</v>
      </c>
      <c r="C75" s="34">
        <f t="shared" si="5"/>
        <v>143.64896858925326</v>
      </c>
      <c r="D75" s="50">
        <v>1990727</v>
      </c>
      <c r="E75" s="34">
        <f t="shared" si="4"/>
        <v>104.20619428771241</v>
      </c>
      <c r="F75" s="50">
        <v>878159</v>
      </c>
      <c r="G75" s="34">
        <f t="shared" si="6"/>
        <v>77.207239285918376</v>
      </c>
      <c r="H75" s="50">
        <v>2929226</v>
      </c>
      <c r="I75" s="36">
        <f t="shared" si="7"/>
        <v>133.89082591787445</v>
      </c>
    </row>
    <row r="76" spans="1:9">
      <c r="A76" s="51">
        <v>41974</v>
      </c>
      <c r="B76" s="52">
        <v>13093230</v>
      </c>
      <c r="C76" s="34">
        <f t="shared" si="5"/>
        <v>143.56712590965549</v>
      </c>
      <c r="D76" s="52">
        <v>1963165</v>
      </c>
      <c r="E76" s="34">
        <f t="shared" si="4"/>
        <v>102.76343939115556</v>
      </c>
      <c r="F76" s="52">
        <v>864468</v>
      </c>
      <c r="G76" s="34">
        <f t="shared" si="6"/>
        <v>76.003534361111477</v>
      </c>
      <c r="H76" s="52">
        <v>2910148</v>
      </c>
      <c r="I76" s="36">
        <f t="shared" si="7"/>
        <v>133.01879720555888</v>
      </c>
    </row>
    <row r="77" spans="1:9">
      <c r="A77" s="51">
        <v>42005</v>
      </c>
      <c r="B77" s="53">
        <v>12913416</v>
      </c>
      <c r="C77" s="34">
        <f t="shared" ref="C77:C86" si="8">(B77/$B$2)*100</f>
        <v>141.59546733661287</v>
      </c>
      <c r="D77" s="98">
        <v>1971494</v>
      </c>
      <c r="E77" s="34">
        <f t="shared" ref="E77:E89" si="9">(D77/$D$2)*100</f>
        <v>103.19942754634828</v>
      </c>
      <c r="F77" s="98">
        <v>850325</v>
      </c>
      <c r="G77" s="34">
        <f t="shared" si="6"/>
        <v>74.760089853658101</v>
      </c>
      <c r="H77" s="98">
        <v>2926680</v>
      </c>
      <c r="I77" s="36">
        <f t="shared" si="7"/>
        <v>133.77445181673411</v>
      </c>
    </row>
    <row r="78" spans="1:9">
      <c r="A78" s="51">
        <v>42036</v>
      </c>
      <c r="B78" s="60">
        <v>12851205</v>
      </c>
      <c r="C78" s="34">
        <f t="shared" si="8"/>
        <v>140.91332439175014</v>
      </c>
      <c r="D78" s="98">
        <v>2027866</v>
      </c>
      <c r="E78" s="34">
        <f t="shared" si="9"/>
        <v>106.150264895913</v>
      </c>
      <c r="F78" s="98">
        <v>886675</v>
      </c>
      <c r="G78" s="34">
        <f t="shared" si="6"/>
        <v>77.955961157195546</v>
      </c>
      <c r="H78" s="98">
        <v>2929385</v>
      </c>
      <c r="I78" s="36">
        <f t="shared" si="7"/>
        <v>133.89809358562044</v>
      </c>
    </row>
    <row r="79" spans="1:9">
      <c r="A79" s="51">
        <v>42064</v>
      </c>
      <c r="B79" s="54">
        <v>13148326</v>
      </c>
      <c r="C79" s="34">
        <f t="shared" si="8"/>
        <v>144.17125295616108</v>
      </c>
      <c r="D79" s="97">
        <v>2025815</v>
      </c>
      <c r="E79" s="34">
        <f t="shared" si="9"/>
        <v>106.04290366331601</v>
      </c>
      <c r="F79" s="97">
        <v>872201</v>
      </c>
      <c r="G79" s="34">
        <f t="shared" si="6"/>
        <v>76.683415318202393</v>
      </c>
      <c r="H79" s="97">
        <v>2926533</v>
      </c>
      <c r="I79" s="36">
        <f t="shared" si="7"/>
        <v>133.76773265221422</v>
      </c>
    </row>
    <row r="80" spans="1:9">
      <c r="A80" s="51">
        <v>42095</v>
      </c>
      <c r="B80" s="60">
        <v>13451823</v>
      </c>
      <c r="C80" s="34">
        <f t="shared" si="8"/>
        <v>147.49909429188978</v>
      </c>
      <c r="D80" s="98">
        <v>1949831</v>
      </c>
      <c r="E80" s="34">
        <f t="shared" si="9"/>
        <v>102.06546051477905</v>
      </c>
      <c r="F80" s="98">
        <v>839337</v>
      </c>
      <c r="G80" s="34">
        <f t="shared" si="6"/>
        <v>73.794031149854277</v>
      </c>
      <c r="H80" s="98">
        <v>2928695</v>
      </c>
      <c r="I80" s="36">
        <f t="shared" si="7"/>
        <v>133.86655465011893</v>
      </c>
    </row>
    <row r="81" spans="1:9">
      <c r="A81" s="51">
        <v>42125</v>
      </c>
      <c r="B81" s="62">
        <v>13585611</v>
      </c>
      <c r="C81" s="34">
        <f t="shared" si="8"/>
        <v>148.96607827072469</v>
      </c>
      <c r="D81" s="98">
        <v>2026587</v>
      </c>
      <c r="E81" s="34">
        <f t="shared" si="9"/>
        <v>106.08331461971039</v>
      </c>
      <c r="F81" s="98">
        <v>848248</v>
      </c>
      <c r="G81" s="34">
        <f t="shared" si="6"/>
        <v>74.577481196231773</v>
      </c>
      <c r="H81" s="98">
        <v>2928677</v>
      </c>
      <c r="I81" s="36">
        <f t="shared" si="7"/>
        <v>133.86573189527977</v>
      </c>
    </row>
    <row r="82" spans="1:9">
      <c r="A82" s="51">
        <v>42156</v>
      </c>
      <c r="B82" s="45">
        <v>13596512</v>
      </c>
      <c r="C82" s="34">
        <f t="shared" si="8"/>
        <v>149.08560761829906</v>
      </c>
      <c r="D82" s="45">
        <v>1996411</v>
      </c>
      <c r="E82" s="34">
        <f t="shared" si="9"/>
        <v>104.50372780603578</v>
      </c>
      <c r="F82" s="45">
        <v>833523</v>
      </c>
      <c r="G82" s="34">
        <f t="shared" si="6"/>
        <v>73.282867580149542</v>
      </c>
      <c r="H82" s="45">
        <v>2936848</v>
      </c>
      <c r="I82" s="36">
        <f t="shared" si="7"/>
        <v>134.23921688366062</v>
      </c>
    </row>
    <row r="83" spans="1:9">
      <c r="A83" s="51">
        <v>42186</v>
      </c>
      <c r="B83" s="68">
        <v>13318215</v>
      </c>
      <c r="C83" s="34">
        <f t="shared" si="8"/>
        <v>146.03408401111585</v>
      </c>
      <c r="D83" s="98">
        <v>2010252</v>
      </c>
      <c r="E83" s="34">
        <f t="shared" si="9"/>
        <v>105.22824600222052</v>
      </c>
      <c r="F83" s="98">
        <v>828359</v>
      </c>
      <c r="G83" s="34">
        <f t="shared" si="6"/>
        <v>72.828851640356774</v>
      </c>
      <c r="H83" s="98">
        <v>2948014</v>
      </c>
      <c r="I83" s="36">
        <f t="shared" si="7"/>
        <v>134.7495991355589</v>
      </c>
    </row>
    <row r="84" spans="1:9">
      <c r="A84" s="51">
        <v>42217</v>
      </c>
      <c r="B84" s="27">
        <v>13566414</v>
      </c>
      <c r="C84" s="34">
        <f t="shared" si="8"/>
        <v>148.75558337251488</v>
      </c>
      <c r="D84" s="27">
        <v>2018645</v>
      </c>
      <c r="E84" s="34">
        <f t="shared" si="9"/>
        <v>105.66758428851328</v>
      </c>
      <c r="F84" s="27">
        <v>611147</v>
      </c>
      <c r="G84" s="34">
        <f t="shared" si="6"/>
        <v>53.731696273534936</v>
      </c>
      <c r="H84" s="27">
        <v>2949836</v>
      </c>
      <c r="I84" s="36">
        <f t="shared" si="7"/>
        <v>134.83288020872376</v>
      </c>
    </row>
    <row r="85" spans="1:9">
      <c r="A85" s="51">
        <v>42248</v>
      </c>
      <c r="B85" s="68">
        <v>13489364</v>
      </c>
      <c r="C85" s="34">
        <f t="shared" si="8"/>
        <v>147.91073095249791</v>
      </c>
      <c r="D85" s="98">
        <v>2027249</v>
      </c>
      <c r="E85" s="34">
        <f t="shared" si="9"/>
        <v>106.11796753827656</v>
      </c>
      <c r="F85" s="98">
        <v>814110</v>
      </c>
      <c r="G85" s="34">
        <f t="shared" si="6"/>
        <v>71.576087673256225</v>
      </c>
      <c r="H85" s="98">
        <v>2967562</v>
      </c>
      <c r="I85" s="36">
        <f t="shared" si="7"/>
        <v>135.64311089089722</v>
      </c>
    </row>
    <row r="86" spans="1:9">
      <c r="A86" s="51">
        <v>42278</v>
      </c>
      <c r="B86" s="68">
        <v>13741124</v>
      </c>
      <c r="C86" s="34">
        <f t="shared" si="8"/>
        <v>150.67127664053783</v>
      </c>
      <c r="D86" s="98">
        <v>2026155</v>
      </c>
      <c r="E86" s="34">
        <f t="shared" si="9"/>
        <v>106.06070123478504</v>
      </c>
      <c r="F86" s="98">
        <v>808113</v>
      </c>
      <c r="G86" s="34">
        <f t="shared" si="6"/>
        <v>71.048834847745525</v>
      </c>
      <c r="H86" s="98">
        <v>3071020</v>
      </c>
      <c r="I86" s="36">
        <f t="shared" si="7"/>
        <v>140.37203145483167</v>
      </c>
    </row>
    <row r="87" spans="1:9">
      <c r="A87" s="51">
        <v>42309</v>
      </c>
      <c r="B87" s="27">
        <v>13755572</v>
      </c>
      <c r="C87" s="34">
        <f>(B87/$B$2)*100</f>
        <v>150.8296988049039</v>
      </c>
      <c r="D87" s="27">
        <v>2027916</v>
      </c>
      <c r="E87" s="34">
        <f t="shared" si="9"/>
        <v>106.15288218583491</v>
      </c>
      <c r="F87" s="27">
        <v>802893</v>
      </c>
      <c r="G87" s="34">
        <f t="shared" si="6"/>
        <v>70.589895419837262</v>
      </c>
      <c r="H87" s="27">
        <v>2996123</v>
      </c>
      <c r="I87" s="36">
        <f t="shared" si="7"/>
        <v>136.94859427764868</v>
      </c>
    </row>
    <row r="88" spans="1:9">
      <c r="A88" s="51">
        <v>42339</v>
      </c>
      <c r="B88" s="68">
        <v>13713717</v>
      </c>
      <c r="C88" s="34">
        <f>(B88/$B$2)*100</f>
        <v>150.37075918076619</v>
      </c>
      <c r="D88" s="98">
        <v>2035701</v>
      </c>
      <c r="E88" s="34">
        <f t="shared" si="9"/>
        <v>106.5603942266772</v>
      </c>
      <c r="F88" s="98">
        <v>797334</v>
      </c>
      <c r="G88" s="34">
        <f t="shared" si="6"/>
        <v>70.101151304944153</v>
      </c>
      <c r="H88" s="98">
        <v>3032971</v>
      </c>
      <c r="I88" s="36">
        <f t="shared" si="7"/>
        <v>138.63286485063341</v>
      </c>
    </row>
    <row r="89" spans="1:9">
      <c r="A89" s="51">
        <v>42370</v>
      </c>
      <c r="B89" s="68">
        <v>13352629</v>
      </c>
      <c r="C89" s="34">
        <f>(B89/$B$2)*100</f>
        <v>146.41143315040807</v>
      </c>
      <c r="D89" s="98">
        <v>2011113</v>
      </c>
      <c r="E89" s="34">
        <f t="shared" si="9"/>
        <v>105.27331573467589</v>
      </c>
      <c r="F89" s="98">
        <v>792615</v>
      </c>
      <c r="G89" s="34">
        <f t="shared" si="6"/>
        <v>69.686259511783405</v>
      </c>
      <c r="H89" s="98">
        <v>3034105</v>
      </c>
      <c r="I89" s="36">
        <f t="shared" ref="I89:I131" si="10">(H89/$H$2)*100</f>
        <v>138.68469840550114</v>
      </c>
    </row>
    <row r="90" spans="1:9">
      <c r="A90" s="51">
        <v>42401</v>
      </c>
      <c r="B90" s="27">
        <v>13258741</v>
      </c>
      <c r="C90" s="34">
        <f>(B90/$B$2)*100</f>
        <v>145.38195224177011</v>
      </c>
      <c r="D90" s="27">
        <v>1949324</v>
      </c>
      <c r="E90" s="34">
        <f t="shared" ref="E90:E131" si="11">(D90/$D$2)*100</f>
        <v>102.03892119497083</v>
      </c>
      <c r="F90" s="27">
        <v>758850</v>
      </c>
      <c r="G90" s="34">
        <f t="shared" si="6"/>
        <v>66.717659936434245</v>
      </c>
      <c r="H90" s="27">
        <v>3059263</v>
      </c>
      <c r="I90" s="36">
        <f t="shared" si="10"/>
        <v>139.83463541904732</v>
      </c>
    </row>
    <row r="91" spans="1:9">
      <c r="A91" s="51">
        <v>42430</v>
      </c>
      <c r="B91" s="27">
        <v>13503330</v>
      </c>
      <c r="C91" s="34">
        <f>(B91/$B$2)*100</f>
        <v>148.06386799205609</v>
      </c>
      <c r="D91" s="27">
        <v>1935899</v>
      </c>
      <c r="E91" s="34">
        <f t="shared" si="11"/>
        <v>101.33617885093645</v>
      </c>
      <c r="F91" s="27">
        <v>748079</v>
      </c>
      <c r="G91" s="34">
        <f t="shared" si="6"/>
        <v>65.770679749077942</v>
      </c>
      <c r="H91" s="27">
        <v>3068719</v>
      </c>
      <c r="I91" s="36">
        <f t="shared" si="10"/>
        <v>140.26685596122448</v>
      </c>
    </row>
    <row r="92" spans="1:9">
      <c r="A92" s="51">
        <v>42461</v>
      </c>
      <c r="B92" s="27">
        <v>13665900</v>
      </c>
      <c r="C92" s="34">
        <f t="shared" ref="C92:C131" si="12">(B92/$B$2)*100</f>
        <v>149.84644629085116</v>
      </c>
      <c r="D92" s="27">
        <v>1931701</v>
      </c>
      <c r="E92" s="34">
        <f t="shared" si="11"/>
        <v>101.1164311890924</v>
      </c>
      <c r="F92" s="27">
        <v>740165</v>
      </c>
      <c r="G92" s="34">
        <f t="shared" si="6"/>
        <v>65.074885375042314</v>
      </c>
      <c r="H92" s="27">
        <v>3062031</v>
      </c>
      <c r="I92" s="36">
        <f t="shared" si="10"/>
        <v>139.96115682987076</v>
      </c>
    </row>
    <row r="93" spans="1:9">
      <c r="A93" s="51">
        <v>42491</v>
      </c>
      <c r="B93" s="27">
        <v>13696518</v>
      </c>
      <c r="C93" s="34">
        <f t="shared" si="12"/>
        <v>150.18217233103391</v>
      </c>
      <c r="D93" s="27">
        <v>1944407</v>
      </c>
      <c r="E93" s="34">
        <f t="shared" si="11"/>
        <v>101.78153690404963</v>
      </c>
      <c r="F93" s="27">
        <v>738719</v>
      </c>
      <c r="G93" s="34">
        <f t="shared" si="6"/>
        <v>64.947753878345878</v>
      </c>
      <c r="H93" s="27">
        <v>3063975</v>
      </c>
      <c r="I93" s="34">
        <f t="shared" si="10"/>
        <v>140.05001435250108</v>
      </c>
    </row>
    <row r="94" spans="1:9">
      <c r="A94" s="51">
        <v>42522</v>
      </c>
      <c r="B94" s="98">
        <v>13686743</v>
      </c>
      <c r="C94" s="158">
        <f t="shared" si="12"/>
        <v>150.07498956133026</v>
      </c>
      <c r="D94" s="98">
        <v>1946198</v>
      </c>
      <c r="E94" s="158">
        <f t="shared" si="11"/>
        <v>101.87528822905266</v>
      </c>
      <c r="F94" s="98">
        <v>733669</v>
      </c>
      <c r="G94" s="158">
        <f t="shared" si="6"/>
        <v>64.503760753645352</v>
      </c>
      <c r="H94" s="98">
        <v>3083240</v>
      </c>
      <c r="I94" s="158">
        <f t="shared" si="10"/>
        <v>140.93059057342356</v>
      </c>
    </row>
    <row r="95" spans="1:9">
      <c r="A95" s="51">
        <v>42552</v>
      </c>
      <c r="B95" s="98">
        <v>13362031</v>
      </c>
      <c r="C95" s="158">
        <f t="shared" si="12"/>
        <v>146.51452597912967</v>
      </c>
      <c r="D95" s="98">
        <v>1954146</v>
      </c>
      <c r="E95" s="158">
        <f t="shared" si="11"/>
        <v>102.29133263504038</v>
      </c>
      <c r="F95" s="98">
        <v>729995</v>
      </c>
      <c r="G95" s="158">
        <f t="shared" si="6"/>
        <v>64.180744765496897</v>
      </c>
      <c r="H95" s="98">
        <v>3071724</v>
      </c>
      <c r="I95" s="158">
        <f t="shared" si="10"/>
        <v>140.40421031076363</v>
      </c>
    </row>
    <row r="96" spans="1:9">
      <c r="A96" s="51">
        <v>42583</v>
      </c>
      <c r="B96" s="98">
        <v>13471407</v>
      </c>
      <c r="C96" s="158">
        <f t="shared" si="12"/>
        <v>147.7138326409308</v>
      </c>
      <c r="D96" s="98">
        <v>1962189</v>
      </c>
      <c r="E96" s="158">
        <f t="shared" si="11"/>
        <v>102.71234989187977</v>
      </c>
      <c r="F96" s="98">
        <v>727885</v>
      </c>
      <c r="G96" s="158">
        <f t="shared" si="6"/>
        <v>63.995234766859653</v>
      </c>
      <c r="H96" s="98">
        <v>3042243</v>
      </c>
      <c r="I96" s="158">
        <f t="shared" si="10"/>
        <v>139.05667501001017</v>
      </c>
    </row>
    <row r="97" spans="1:10">
      <c r="A97" s="51">
        <v>42614</v>
      </c>
      <c r="B97" s="98">
        <v>13470684</v>
      </c>
      <c r="C97" s="158">
        <f t="shared" si="12"/>
        <v>147.70590495371897</v>
      </c>
      <c r="D97" s="98">
        <v>1967273</v>
      </c>
      <c r="E97" s="158">
        <f t="shared" si="11"/>
        <v>102.97847593114015</v>
      </c>
      <c r="F97" s="98">
        <v>725393</v>
      </c>
      <c r="G97" s="158">
        <f t="shared" si="6"/>
        <v>63.776139545720298</v>
      </c>
      <c r="H97" s="98">
        <v>2992784</v>
      </c>
      <c r="I97" s="158">
        <f t="shared" si="10"/>
        <v>136.7959732549827</v>
      </c>
    </row>
    <row r="98" spans="1:10">
      <c r="A98" s="51">
        <v>42644</v>
      </c>
      <c r="B98" s="98">
        <v>13660465</v>
      </c>
      <c r="C98" s="158">
        <f t="shared" si="12"/>
        <v>149.78685157439702</v>
      </c>
      <c r="D98" s="98">
        <v>1970606</v>
      </c>
      <c r="E98" s="158">
        <f t="shared" si="11"/>
        <v>103.15294447733505</v>
      </c>
      <c r="F98" s="98">
        <v>724432</v>
      </c>
      <c r="G98" s="158">
        <f t="shared" si="6"/>
        <v>63.691648972881254</v>
      </c>
      <c r="H98" s="98">
        <v>2994165</v>
      </c>
      <c r="I98" s="158">
        <f t="shared" si="10"/>
        <v>136.85909683458789</v>
      </c>
    </row>
    <row r="99" spans="1:10">
      <c r="A99" s="51">
        <v>42675</v>
      </c>
      <c r="B99" s="98">
        <v>13583875</v>
      </c>
      <c r="C99" s="158">
        <f t="shared" si="12"/>
        <v>148.94704304942491</v>
      </c>
      <c r="D99" s="98">
        <v>1984374</v>
      </c>
      <c r="E99" s="158">
        <f t="shared" si="11"/>
        <v>103.87364143023379</v>
      </c>
      <c r="F99" s="98">
        <v>722235</v>
      </c>
      <c r="G99" s="158">
        <f t="shared" si="6"/>
        <v>63.49848998377886</v>
      </c>
      <c r="H99" s="98">
        <v>2986386</v>
      </c>
      <c r="I99" s="158">
        <f t="shared" si="10"/>
        <v>136.50352961826005</v>
      </c>
    </row>
    <row r="100" spans="1:10">
      <c r="A100" s="51">
        <v>42705</v>
      </c>
      <c r="B100" s="98">
        <v>13415843</v>
      </c>
      <c r="C100" s="158">
        <f t="shared" si="12"/>
        <v>147.10457397946652</v>
      </c>
      <c r="D100" s="98">
        <v>1983661</v>
      </c>
      <c r="E100" s="158">
        <f t="shared" si="11"/>
        <v>103.83631887594727</v>
      </c>
      <c r="F100" s="98">
        <v>717876</v>
      </c>
      <c r="G100" s="158">
        <f t="shared" si="6"/>
        <v>63.11524918564627</v>
      </c>
      <c r="H100" s="98">
        <v>2982548</v>
      </c>
      <c r="I100" s="158">
        <f t="shared" si="10"/>
        <v>136.32810000310818</v>
      </c>
    </row>
    <row r="101" spans="1:10">
      <c r="A101" s="51">
        <v>42736</v>
      </c>
      <c r="B101" s="98">
        <v>13115945</v>
      </c>
      <c r="C101" s="158">
        <f t="shared" si="12"/>
        <v>143.81619563996941</v>
      </c>
      <c r="D101" s="98">
        <v>1806614</v>
      </c>
      <c r="E101" s="158">
        <f t="shared" si="11"/>
        <v>94.568652299838831</v>
      </c>
      <c r="F101" s="98">
        <v>713465</v>
      </c>
      <c r="G101" s="158">
        <f t="shared" si="6"/>
        <v>62.727436577120734</v>
      </c>
      <c r="H101" s="98">
        <v>2970210</v>
      </c>
      <c r="I101" s="158">
        <f t="shared" si="10"/>
        <v>135.76414726945953</v>
      </c>
    </row>
    <row r="102" spans="1:10">
      <c r="A102" s="51">
        <v>42767</v>
      </c>
      <c r="B102" s="98">
        <v>13126079</v>
      </c>
      <c r="C102" s="158">
        <f t="shared" si="12"/>
        <v>143.92731484080591</v>
      </c>
      <c r="D102" s="98">
        <v>1983739</v>
      </c>
      <c r="E102" s="158">
        <f t="shared" si="11"/>
        <v>103.84040184822545</v>
      </c>
      <c r="F102" s="98">
        <v>715201</v>
      </c>
      <c r="G102" s="158">
        <f t="shared" si="6"/>
        <v>62.880064708700942</v>
      </c>
      <c r="H102" s="98">
        <v>2965218</v>
      </c>
      <c r="I102" s="158">
        <f t="shared" si="10"/>
        <v>135.53596992739645</v>
      </c>
    </row>
    <row r="103" spans="1:10">
      <c r="A103" s="51">
        <v>42795</v>
      </c>
      <c r="B103" s="98">
        <v>13558783</v>
      </c>
      <c r="C103" s="158">
        <f t="shared" si="12"/>
        <v>148.67190953971607</v>
      </c>
      <c r="D103" s="98">
        <v>2006893</v>
      </c>
      <c r="E103" s="158">
        <f t="shared" si="11"/>
        <v>105.05241646526619</v>
      </c>
      <c r="F103" s="98">
        <v>727211</v>
      </c>
      <c r="G103" s="158">
        <f t="shared" si="6"/>
        <v>63.935977070612495</v>
      </c>
      <c r="H103" s="98">
        <v>2970810</v>
      </c>
      <c r="I103" s="158">
        <f t="shared" si="10"/>
        <v>135.79157243076517</v>
      </c>
    </row>
    <row r="104" spans="1:10">
      <c r="A104" s="51">
        <v>42826</v>
      </c>
      <c r="B104" s="98">
        <v>13849359</v>
      </c>
      <c r="C104" s="158">
        <f t="shared" si="12"/>
        <v>151.85807224962983</v>
      </c>
      <c r="D104" s="98">
        <v>2031171</v>
      </c>
      <c r="E104" s="158">
        <f t="shared" si="11"/>
        <v>106.32326775975163</v>
      </c>
      <c r="F104" s="98">
        <v>728918</v>
      </c>
      <c r="G104" s="158">
        <f t="shared" si="6"/>
        <v>64.086055538704329</v>
      </c>
      <c r="H104" s="98">
        <v>2969930</v>
      </c>
      <c r="I104" s="158">
        <f t="shared" si="10"/>
        <v>135.75134886085021</v>
      </c>
      <c r="J104" s="141"/>
    </row>
    <row r="105" spans="1:10">
      <c r="A105" s="51">
        <v>42856</v>
      </c>
      <c r="B105" s="98">
        <v>14105505</v>
      </c>
      <c r="C105" s="158">
        <f t="shared" si="12"/>
        <v>154.66671038042372</v>
      </c>
      <c r="D105" s="98">
        <v>2041743</v>
      </c>
      <c r="E105" s="158">
        <f t="shared" si="11"/>
        <v>106.87666754084151</v>
      </c>
      <c r="F105" s="98">
        <v>729891</v>
      </c>
      <c r="G105" s="158">
        <f t="shared" si="6"/>
        <v>64.171601144710991</v>
      </c>
      <c r="H105" s="98">
        <v>2970555</v>
      </c>
      <c r="I105" s="158">
        <f t="shared" si="10"/>
        <v>135.77991673721027</v>
      </c>
    </row>
    <row r="106" spans="1:10">
      <c r="A106" s="51">
        <v>42887</v>
      </c>
      <c r="B106" s="98">
        <v>14009873</v>
      </c>
      <c r="C106" s="158">
        <f t="shared" si="12"/>
        <v>153.61810653057216</v>
      </c>
      <c r="D106" s="98">
        <v>2061171</v>
      </c>
      <c r="E106" s="158">
        <f t="shared" si="11"/>
        <v>107.8936417129011</v>
      </c>
      <c r="F106" s="98">
        <v>728002</v>
      </c>
      <c r="G106" s="158">
        <f t="shared" si="6"/>
        <v>64.005521340243803</v>
      </c>
      <c r="H106" s="98">
        <v>2976758</v>
      </c>
      <c r="I106" s="158">
        <f t="shared" si="10"/>
        <v>136.0634471965086</v>
      </c>
    </row>
    <row r="107" spans="1:10">
      <c r="A107" s="51">
        <v>42917</v>
      </c>
      <c r="B107" s="98">
        <v>14195607</v>
      </c>
      <c r="C107" s="158">
        <f t="shared" si="12"/>
        <v>155.65467783984448</v>
      </c>
      <c r="D107" s="98">
        <v>2025404</v>
      </c>
      <c r="E107" s="158">
        <f t="shared" si="11"/>
        <v>106.02138954015787</v>
      </c>
      <c r="F107" s="98">
        <v>725985</v>
      </c>
      <c r="G107" s="158">
        <f t="shared" si="6"/>
        <v>63.828187848655496</v>
      </c>
      <c r="H107" s="98">
        <v>2975092</v>
      </c>
      <c r="I107" s="158">
        <f t="shared" si="10"/>
        <v>135.98729666528322</v>
      </c>
    </row>
    <row r="108" spans="1:10">
      <c r="A108" s="51">
        <v>42948</v>
      </c>
      <c r="B108" s="98">
        <v>14265038</v>
      </c>
      <c r="C108" s="158">
        <f t="shared" si="12"/>
        <v>156.41598800693339</v>
      </c>
      <c r="D108" s="98">
        <v>2034842</v>
      </c>
      <c r="E108" s="158">
        <f t="shared" si="11"/>
        <v>106.51542918581869</v>
      </c>
      <c r="F108" s="98">
        <v>719077</v>
      </c>
      <c r="G108" s="158">
        <f t="shared" si="6"/>
        <v>63.22084042183743</v>
      </c>
      <c r="H108" s="98">
        <v>2960311</v>
      </c>
      <c r="I108" s="158">
        <f t="shared" si="10"/>
        <v>135.31167781651837</v>
      </c>
    </row>
    <row r="109" spans="1:10">
      <c r="A109" s="51">
        <v>42979</v>
      </c>
      <c r="B109" s="98">
        <v>14547574</v>
      </c>
      <c r="C109" s="158">
        <f t="shared" si="12"/>
        <v>159.51399220345405</v>
      </c>
      <c r="D109" s="98">
        <v>2050491</v>
      </c>
      <c r="E109" s="158">
        <f t="shared" si="11"/>
        <v>107.33458858557989</v>
      </c>
      <c r="F109" s="98">
        <v>721626</v>
      </c>
      <c r="G109" s="158">
        <f t="shared" si="6"/>
        <v>63.444947050522906</v>
      </c>
      <c r="H109" s="98">
        <v>2964754</v>
      </c>
      <c r="I109" s="158">
        <f t="shared" si="10"/>
        <v>135.51476113598676</v>
      </c>
    </row>
    <row r="110" spans="1:10">
      <c r="A110" s="51">
        <v>43009</v>
      </c>
      <c r="B110" s="98">
        <v>14644895</v>
      </c>
      <c r="C110" s="158">
        <f t="shared" si="12"/>
        <v>160.58111592011173</v>
      </c>
      <c r="D110" s="98">
        <v>2051518</v>
      </c>
      <c r="E110" s="158">
        <f t="shared" si="11"/>
        <v>107.38834772057604</v>
      </c>
      <c r="F110" s="98">
        <v>717318</v>
      </c>
      <c r="G110" s="158">
        <f t="shared" si="6"/>
        <v>63.066190143352628</v>
      </c>
      <c r="H110" s="98">
        <v>2976497</v>
      </c>
      <c r="I110" s="158">
        <f t="shared" si="10"/>
        <v>136.05151725134064</v>
      </c>
    </row>
    <row r="111" spans="1:10">
      <c r="A111" s="51">
        <v>43040</v>
      </c>
      <c r="B111" s="98">
        <v>14555878</v>
      </c>
      <c r="C111" s="158">
        <f t="shared" si="12"/>
        <v>159.6050454740033</v>
      </c>
      <c r="D111" s="98">
        <v>2059343</v>
      </c>
      <c r="E111" s="158">
        <f t="shared" si="11"/>
        <v>107.79795359335584</v>
      </c>
      <c r="F111" s="98">
        <v>708447</v>
      </c>
      <c r="G111" s="158">
        <f t="shared" si="6"/>
        <v>62.286256874200483</v>
      </c>
      <c r="H111" s="98">
        <v>2979048</v>
      </c>
      <c r="I111" s="158">
        <f t="shared" si="10"/>
        <v>136.16811989549186</v>
      </c>
    </row>
    <row r="112" spans="1:10">
      <c r="A112" s="51">
        <v>43070</v>
      </c>
      <c r="B112" s="98">
        <v>14477817</v>
      </c>
      <c r="C112" s="158">
        <f t="shared" si="12"/>
        <v>158.74910744987685</v>
      </c>
      <c r="D112" s="98">
        <v>2071892</v>
      </c>
      <c r="E112" s="158">
        <f t="shared" si="11"/>
        <v>108.45484101795829</v>
      </c>
      <c r="F112" s="98">
        <v>705592</v>
      </c>
      <c r="G112" s="158">
        <f t="shared" si="6"/>
        <v>62.035246899741082</v>
      </c>
      <c r="H112" s="98">
        <v>2986088</v>
      </c>
      <c r="I112" s="158">
        <f t="shared" si="10"/>
        <v>136.48990845481157</v>
      </c>
    </row>
    <row r="113" spans="1:9">
      <c r="A113" s="51">
        <v>43101</v>
      </c>
      <c r="B113" s="98">
        <v>14218231</v>
      </c>
      <c r="C113" s="158">
        <f t="shared" si="12"/>
        <v>155.90274975613866</v>
      </c>
      <c r="D113" s="98">
        <v>2052155</v>
      </c>
      <c r="E113" s="158">
        <f t="shared" si="11"/>
        <v>107.42169199418123</v>
      </c>
      <c r="F113" s="98">
        <v>710746</v>
      </c>
      <c r="G113" s="158">
        <f t="shared" si="6"/>
        <v>62.488383645227522</v>
      </c>
      <c r="H113" s="98">
        <v>2989631</v>
      </c>
      <c r="I113" s="158">
        <f t="shared" si="10"/>
        <v>136.65185403232147</v>
      </c>
    </row>
    <row r="114" spans="1:9">
      <c r="A114" s="51">
        <v>43132</v>
      </c>
      <c r="B114" s="98">
        <v>14127524</v>
      </c>
      <c r="C114" s="158">
        <f t="shared" si="12"/>
        <v>154.90814847823492</v>
      </c>
      <c r="D114" s="98">
        <v>2122417</v>
      </c>
      <c r="E114" s="158">
        <f t="shared" si="11"/>
        <v>111.09961248405415</v>
      </c>
      <c r="F114" s="98">
        <v>713378</v>
      </c>
      <c r="G114" s="158">
        <f t="shared" si="6"/>
        <v>62.719787586655585</v>
      </c>
      <c r="H114" s="98">
        <v>2996690</v>
      </c>
      <c r="I114" s="158">
        <f t="shared" si="10"/>
        <v>136.9745110550825</v>
      </c>
    </row>
    <row r="115" spans="1:9">
      <c r="A115" s="51">
        <v>43160</v>
      </c>
      <c r="B115" s="98">
        <v>14325806</v>
      </c>
      <c r="C115" s="158">
        <f t="shared" si="12"/>
        <v>157.08230847234015</v>
      </c>
      <c r="D115" s="98">
        <v>2096645</v>
      </c>
      <c r="E115" s="158">
        <f t="shared" si="11"/>
        <v>109.7505565667019</v>
      </c>
      <c r="F115" s="98">
        <v>708264</v>
      </c>
      <c r="G115" s="158">
        <f t="shared" si="6"/>
        <v>62.270167618394503</v>
      </c>
      <c r="H115" s="98">
        <v>3006828</v>
      </c>
      <c r="I115" s="158">
        <f t="shared" si="10"/>
        <v>137.43790486394377</v>
      </c>
    </row>
    <row r="116" spans="1:9">
      <c r="A116" s="51">
        <v>43191</v>
      </c>
      <c r="B116" s="98">
        <v>14527332</v>
      </c>
      <c r="C116" s="158">
        <f t="shared" si="12"/>
        <v>159.29203889150099</v>
      </c>
      <c r="D116" s="98">
        <v>2106552</v>
      </c>
      <c r="E116" s="158">
        <f t="shared" si="11"/>
        <v>110.2691463918303</v>
      </c>
      <c r="F116" s="98">
        <v>706409</v>
      </c>
      <c r="G116" s="158">
        <f t="shared" si="6"/>
        <v>62.107077074568863</v>
      </c>
      <c r="H116" s="98">
        <v>3011373</v>
      </c>
      <c r="I116" s="158">
        <f t="shared" si="10"/>
        <v>137.64565046083413</v>
      </c>
    </row>
    <row r="117" spans="1:9">
      <c r="A117" s="51">
        <v>43221</v>
      </c>
      <c r="B117" s="98">
        <v>14729306</v>
      </c>
      <c r="C117" s="158">
        <f t="shared" si="12"/>
        <v>161.50668162583597</v>
      </c>
      <c r="D117" s="98">
        <v>2094008</v>
      </c>
      <c r="E117" s="158">
        <f t="shared" si="11"/>
        <v>109.61252069622005</v>
      </c>
      <c r="F117" s="98">
        <v>709685</v>
      </c>
      <c r="G117" s="158">
        <f t="shared" si="6"/>
        <v>62.395101129325084</v>
      </c>
      <c r="H117" s="98">
        <v>3014740</v>
      </c>
      <c r="I117" s="158">
        <f t="shared" si="10"/>
        <v>137.79955132436103</v>
      </c>
    </row>
    <row r="118" spans="1:9">
      <c r="A118" s="51">
        <v>43252</v>
      </c>
      <c r="B118" s="98">
        <v>14570283</v>
      </c>
      <c r="C118" s="158">
        <f t="shared" si="12"/>
        <v>159.76299614383259</v>
      </c>
      <c r="D118" s="98">
        <v>2012848</v>
      </c>
      <c r="E118" s="158">
        <f t="shared" si="11"/>
        <v>105.36413569496636</v>
      </c>
      <c r="F118" s="98">
        <v>690116</v>
      </c>
      <c r="G118" s="158">
        <f t="shared" si="6"/>
        <v>60.674605791252901</v>
      </c>
      <c r="H118" s="98">
        <v>3019444</v>
      </c>
      <c r="I118" s="158">
        <f t="shared" si="10"/>
        <v>138.01456458899739</v>
      </c>
    </row>
    <row r="119" spans="1:9">
      <c r="A119" s="51">
        <v>43282</v>
      </c>
      <c r="B119" s="98">
        <v>14664384</v>
      </c>
      <c r="C119" s="158">
        <f t="shared" si="12"/>
        <v>160.79481259517613</v>
      </c>
      <c r="D119" s="98">
        <v>2125843</v>
      </c>
      <c r="E119" s="158">
        <f t="shared" si="11"/>
        <v>111.27894918950383</v>
      </c>
      <c r="F119" s="98">
        <v>722771</v>
      </c>
      <c r="G119" s="158">
        <f t="shared" si="6"/>
        <v>63.545614798598557</v>
      </c>
      <c r="H119" s="98">
        <v>3010588</v>
      </c>
      <c r="I119" s="158">
        <f t="shared" si="10"/>
        <v>137.6097692081259</v>
      </c>
    </row>
    <row r="120" spans="1:9">
      <c r="A120" s="51">
        <v>43313</v>
      </c>
      <c r="B120" s="98">
        <v>14482653</v>
      </c>
      <c r="C120" s="158">
        <f t="shared" si="12"/>
        <v>158.80213413778341</v>
      </c>
      <c r="D120" s="98">
        <v>2112407</v>
      </c>
      <c r="E120" s="158">
        <f t="shared" si="11"/>
        <v>110.57563104168662</v>
      </c>
      <c r="F120" s="98">
        <v>731726</v>
      </c>
      <c r="G120" s="158">
        <f t="shared" si="6"/>
        <v>64.332933299923951</v>
      </c>
      <c r="H120" s="98">
        <v>2998531</v>
      </c>
      <c r="I120" s="158">
        <f t="shared" si="10"/>
        <v>137.05866059168872</v>
      </c>
    </row>
    <row r="121" spans="1:9">
      <c r="A121" s="51">
        <v>43344</v>
      </c>
      <c r="B121" s="98">
        <v>14809349</v>
      </c>
      <c r="C121" s="158">
        <f t="shared" si="12"/>
        <v>162.38435225861235</v>
      </c>
      <c r="D121" s="98">
        <v>2093566</v>
      </c>
      <c r="E121" s="158">
        <f t="shared" si="11"/>
        <v>109.58938385331032</v>
      </c>
      <c r="F121" s="98">
        <v>717286</v>
      </c>
      <c r="G121" s="158">
        <f t="shared" si="6"/>
        <v>63.063376721572354</v>
      </c>
      <c r="H121" s="98">
        <v>3001713</v>
      </c>
      <c r="I121" s="158">
        <f t="shared" si="10"/>
        <v>137.20410536381306</v>
      </c>
    </row>
    <row r="122" spans="1:9">
      <c r="A122" s="51">
        <v>43374</v>
      </c>
      <c r="B122" s="98">
        <v>14695062</v>
      </c>
      <c r="C122" s="158">
        <f t="shared" si="12"/>
        <v>161.13119653471253</v>
      </c>
      <c r="D122" s="98">
        <v>2179274</v>
      </c>
      <c r="E122" s="158">
        <f t="shared" si="11"/>
        <v>114.07583754586146</v>
      </c>
      <c r="F122" s="98">
        <v>725162</v>
      </c>
      <c r="G122" s="158">
        <f t="shared" si="6"/>
        <v>63.755830157243899</v>
      </c>
      <c r="H122" s="98">
        <v>3020919</v>
      </c>
      <c r="I122" s="158">
        <f t="shared" si="10"/>
        <v>138.08198477720711</v>
      </c>
    </row>
    <row r="123" spans="1:9">
      <c r="A123" s="51">
        <v>43405</v>
      </c>
      <c r="B123" s="98">
        <v>14448590</v>
      </c>
      <c r="C123" s="158">
        <f t="shared" si="12"/>
        <v>158.42863370971025</v>
      </c>
      <c r="D123" s="98">
        <v>2182185</v>
      </c>
      <c r="E123" s="158">
        <f t="shared" si="11"/>
        <v>114.2282161651154</v>
      </c>
      <c r="F123" s="98">
        <v>697445</v>
      </c>
      <c r="G123" s="158">
        <f t="shared" si="6"/>
        <v>61.318967298367774</v>
      </c>
      <c r="H123" s="98">
        <v>3021127</v>
      </c>
      <c r="I123" s="158">
        <f t="shared" si="10"/>
        <v>138.09149216645974</v>
      </c>
    </row>
    <row r="124" spans="1:9">
      <c r="A124" s="51">
        <v>43435</v>
      </c>
      <c r="B124" s="98">
        <v>14229170</v>
      </c>
      <c r="C124" s="158">
        <f t="shared" si="12"/>
        <v>156.02269577330367</v>
      </c>
      <c r="D124" s="98">
        <v>2137124</v>
      </c>
      <c r="E124" s="158">
        <f t="shared" si="11"/>
        <v>111.86946214168647</v>
      </c>
      <c r="F124" s="98">
        <v>696175</v>
      </c>
      <c r="G124" s="158">
        <f t="shared" si="6"/>
        <v>61.20730962146289</v>
      </c>
      <c r="H124" s="98">
        <v>3031311</v>
      </c>
      <c r="I124" s="158">
        <f t="shared" si="10"/>
        <v>138.55698857102112</v>
      </c>
    </row>
    <row r="125" spans="1:9">
      <c r="A125" s="51">
        <v>43466</v>
      </c>
      <c r="B125" s="98">
        <v>13826757</v>
      </c>
      <c r="C125" s="158">
        <f t="shared" si="12"/>
        <v>151.61024156309867</v>
      </c>
      <c r="D125" s="98">
        <v>2093860</v>
      </c>
      <c r="E125" s="158">
        <f t="shared" si="11"/>
        <v>109.60477351805118</v>
      </c>
      <c r="F125" s="98">
        <v>697558</v>
      </c>
      <c r="G125" s="158">
        <f t="shared" si="6"/>
        <v>61.328902194029389</v>
      </c>
      <c r="H125" s="98">
        <v>3031311</v>
      </c>
      <c r="I125" s="158">
        <f t="shared" si="10"/>
        <v>138.55698857102112</v>
      </c>
    </row>
    <row r="126" spans="1:9">
      <c r="A126" s="51">
        <v>43497</v>
      </c>
      <c r="B126" s="98">
        <v>13807689</v>
      </c>
      <c r="C126" s="158">
        <f t="shared" si="12"/>
        <v>151.40116114849928</v>
      </c>
      <c r="D126" s="98">
        <v>2116418</v>
      </c>
      <c r="E126" s="158">
        <f t="shared" si="11"/>
        <v>110.7855900392227</v>
      </c>
      <c r="F126" s="98">
        <v>684960</v>
      </c>
      <c r="G126" s="158">
        <f t="shared" si="6"/>
        <v>60.221293206905187</v>
      </c>
      <c r="H126" s="98">
        <v>3031311</v>
      </c>
      <c r="I126" s="158">
        <f t="shared" si="10"/>
        <v>138.55698857102112</v>
      </c>
    </row>
    <row r="127" spans="1:9">
      <c r="A127" s="51">
        <v>43525</v>
      </c>
      <c r="B127" s="98">
        <v>13994899</v>
      </c>
      <c r="C127" s="158">
        <f t="shared" si="12"/>
        <v>153.45391678187215</v>
      </c>
      <c r="D127" s="98">
        <v>2121364</v>
      </c>
      <c r="E127" s="158">
        <f t="shared" si="11"/>
        <v>111.04449235829861</v>
      </c>
      <c r="F127" s="98">
        <v>672147</v>
      </c>
      <c r="G127" s="158">
        <f t="shared" si="6"/>
        <v>59.094781542194731</v>
      </c>
      <c r="H127" s="98">
        <v>3031311</v>
      </c>
      <c r="I127" s="158">
        <f t="shared" si="10"/>
        <v>138.55698857102112</v>
      </c>
    </row>
    <row r="128" spans="1:9">
      <c r="A128" s="51">
        <v>43556</v>
      </c>
      <c r="B128" s="98">
        <v>14226393</v>
      </c>
      <c r="C128" s="158">
        <f t="shared" si="12"/>
        <v>155.99224599821753</v>
      </c>
      <c r="D128" s="98">
        <v>2101613</v>
      </c>
      <c r="E128" s="158">
        <f t="shared" si="11"/>
        <v>110.01061049334344</v>
      </c>
      <c r="F128" s="98">
        <v>660082</v>
      </c>
      <c r="G128" s="158">
        <f t="shared" si="6"/>
        <v>58.034033611598332</v>
      </c>
      <c r="H128" s="98">
        <v>3031311</v>
      </c>
      <c r="I128" s="158">
        <f t="shared" si="10"/>
        <v>138.55698857102112</v>
      </c>
    </row>
    <row r="129" spans="1:9">
      <c r="A129" s="51">
        <v>43586</v>
      </c>
      <c r="B129" s="98">
        <v>14324472</v>
      </c>
      <c r="C129" s="158">
        <f t="shared" si="12"/>
        <v>157.06768117671001</v>
      </c>
      <c r="D129" s="98">
        <v>2155104</v>
      </c>
      <c r="E129" s="158">
        <f t="shared" si="11"/>
        <v>112.81063959760738</v>
      </c>
      <c r="F129" s="98">
        <v>683063</v>
      </c>
      <c r="G129" s="158">
        <f t="shared" si="6"/>
        <v>60.054510046992938</v>
      </c>
      <c r="H129" s="97">
        <v>3055833</v>
      </c>
      <c r="I129" s="158">
        <f t="shared" si="10"/>
        <v>139.6778549135833</v>
      </c>
    </row>
    <row r="130" spans="1:9">
      <c r="A130" s="51">
        <v>43617</v>
      </c>
      <c r="B130" s="98">
        <v>14287607</v>
      </c>
      <c r="C130" s="158">
        <f t="shared" si="12"/>
        <v>156.66345684882</v>
      </c>
      <c r="D130" s="98">
        <v>2187064</v>
      </c>
      <c r="E130" s="158">
        <f t="shared" si="11"/>
        <v>114.48361131569594</v>
      </c>
      <c r="F130" s="98">
        <v>687878</v>
      </c>
      <c r="G130" s="158">
        <f t="shared" si="6"/>
        <v>60.477842105494531</v>
      </c>
      <c r="H130" s="97">
        <v>3058258</v>
      </c>
      <c r="I130" s="158">
        <f t="shared" si="10"/>
        <v>139.78869827386035</v>
      </c>
    </row>
    <row r="131" spans="1:9">
      <c r="A131" s="51">
        <v>43647</v>
      </c>
      <c r="B131" s="98">
        <v>14198097</v>
      </c>
      <c r="C131" s="158">
        <f t="shared" si="12"/>
        <v>155.68198066302219</v>
      </c>
      <c r="D131" s="98">
        <v>2113353</v>
      </c>
      <c r="E131" s="158">
        <f t="shared" si="11"/>
        <v>110.62515016700927</v>
      </c>
      <c r="F131" s="98">
        <v>722309</v>
      </c>
      <c r="G131" s="158">
        <f t="shared" si="6"/>
        <v>63.504996021645766</v>
      </c>
      <c r="H131" s="97">
        <v>3069057</v>
      </c>
      <c r="I131" s="158">
        <f t="shared" si="10"/>
        <v>140.28230546876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97"/>
  <sheetViews>
    <sheetView zoomScale="85" zoomScaleNormal="85" workbookViewId="0">
      <pane ySplit="2" topLeftCell="A3" activePane="bottomLeft" state="frozen"/>
      <selection pane="bottomLeft" activeCell="S2" sqref="S2"/>
    </sheetView>
  </sheetViews>
  <sheetFormatPr defaultColWidth="9.140625" defaultRowHeight="15"/>
  <cols>
    <col min="1" max="1" width="13.7109375" style="6" bestFit="1" customWidth="1"/>
    <col min="2" max="2" width="34.42578125" style="6" bestFit="1" customWidth="1"/>
    <col min="3" max="3" width="12" style="6" bestFit="1" customWidth="1"/>
    <col min="4" max="8" width="12" style="6" customWidth="1"/>
    <col min="9" max="9" width="17.85546875" style="6" customWidth="1"/>
    <col min="10" max="10" width="27.140625" style="6" customWidth="1"/>
    <col min="11" max="11" width="26.42578125" style="6" customWidth="1"/>
    <col min="12" max="12" width="20.42578125" style="6" customWidth="1"/>
    <col min="13" max="14" width="23.42578125" style="6" customWidth="1"/>
    <col min="15" max="16384" width="9.140625" style="6"/>
  </cols>
  <sheetData>
    <row r="1" spans="1:14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4" ht="39.950000000000003" customHeight="1">
      <c r="A2" s="95" t="s">
        <v>1</v>
      </c>
      <c r="B2" s="94" t="s">
        <v>90</v>
      </c>
      <c r="C2" s="93">
        <v>43282</v>
      </c>
      <c r="D2" s="93">
        <v>43617</v>
      </c>
      <c r="E2" s="93">
        <v>43647</v>
      </c>
      <c r="F2" s="93">
        <v>43282</v>
      </c>
      <c r="G2" s="93">
        <v>43617</v>
      </c>
      <c r="H2" s="93">
        <v>43647</v>
      </c>
      <c r="I2" s="92" t="s">
        <v>318</v>
      </c>
      <c r="J2" s="92" t="s">
        <v>333</v>
      </c>
      <c r="K2" s="92" t="s">
        <v>334</v>
      </c>
      <c r="L2" s="92" t="s">
        <v>321</v>
      </c>
      <c r="M2" s="96" t="s">
        <v>335</v>
      </c>
      <c r="N2" s="161" t="s">
        <v>308</v>
      </c>
    </row>
    <row r="3" spans="1:14">
      <c r="A3" s="39">
        <v>1</v>
      </c>
      <c r="B3" s="99" t="s">
        <v>2</v>
      </c>
      <c r="C3" s="98">
        <v>17603</v>
      </c>
      <c r="D3" s="98">
        <v>17506</v>
      </c>
      <c r="E3" s="98">
        <v>17587</v>
      </c>
      <c r="F3" s="98"/>
      <c r="G3" s="98"/>
      <c r="H3" s="98"/>
      <c r="I3" s="100">
        <f t="shared" ref="I3:I34" si="0">E3/$E$92</f>
        <v>9.5742983956095522E-3</v>
      </c>
      <c r="J3" s="100">
        <f t="shared" ref="J3:J66" si="1">(E3-C3)/C3</f>
        <v>-9.0893597682213255E-4</v>
      </c>
      <c r="K3" s="97">
        <f t="shared" ref="K3:K66" si="2">E3-C3</f>
        <v>-16</v>
      </c>
      <c r="L3" s="101">
        <f>K3/$K$92</f>
        <v>4.2760168902667166E-4</v>
      </c>
      <c r="M3" s="98">
        <f t="shared" ref="M3:M66" si="3">E3-D3</f>
        <v>81</v>
      </c>
      <c r="N3" s="98">
        <f>H3-G3</f>
        <v>0</v>
      </c>
    </row>
    <row r="4" spans="1:14">
      <c r="A4" s="39">
        <v>2</v>
      </c>
      <c r="B4" s="99" t="s">
        <v>3</v>
      </c>
      <c r="C4" s="98">
        <v>3755</v>
      </c>
      <c r="D4" s="98">
        <v>3324</v>
      </c>
      <c r="E4" s="98">
        <v>3422</v>
      </c>
      <c r="F4" s="98"/>
      <c r="G4" s="98"/>
      <c r="H4" s="98"/>
      <c r="I4" s="100">
        <f t="shared" si="0"/>
        <v>1.8629242684810308E-3</v>
      </c>
      <c r="J4" s="100">
        <f t="shared" si="1"/>
        <v>-8.8681757656458055E-2</v>
      </c>
      <c r="K4" s="97">
        <f t="shared" si="2"/>
        <v>-333</v>
      </c>
      <c r="L4" s="101">
        <f t="shared" ref="L4:L67" si="4">K4/$K$92</f>
        <v>8.8994601528676037E-3</v>
      </c>
      <c r="M4" s="98">
        <f t="shared" si="3"/>
        <v>98</v>
      </c>
      <c r="N4" s="98">
        <f t="shared" ref="N4:N67" si="5">H4-G4</f>
        <v>0</v>
      </c>
    </row>
    <row r="5" spans="1:14">
      <c r="A5" s="39">
        <v>3</v>
      </c>
      <c r="B5" s="99" t="s">
        <v>4</v>
      </c>
      <c r="C5" s="98">
        <v>1128</v>
      </c>
      <c r="D5" s="98">
        <v>1121</v>
      </c>
      <c r="E5" s="98">
        <v>1113</v>
      </c>
      <c r="F5" s="98"/>
      <c r="G5" s="98"/>
      <c r="H5" s="98"/>
      <c r="I5" s="100">
        <f t="shared" si="0"/>
        <v>6.0591312414359647E-4</v>
      </c>
      <c r="J5" s="100">
        <f t="shared" si="1"/>
        <v>-1.3297872340425532E-2</v>
      </c>
      <c r="K5" s="97">
        <f t="shared" si="2"/>
        <v>-15</v>
      </c>
      <c r="L5" s="101">
        <f t="shared" si="4"/>
        <v>4.008765834625047E-4</v>
      </c>
      <c r="M5" s="98">
        <f t="shared" si="3"/>
        <v>-8</v>
      </c>
      <c r="N5" s="98">
        <f t="shared" si="5"/>
        <v>0</v>
      </c>
    </row>
    <row r="6" spans="1:14">
      <c r="A6" s="39">
        <v>5</v>
      </c>
      <c r="B6" s="99" t="s">
        <v>5</v>
      </c>
      <c r="C6" s="98">
        <v>433</v>
      </c>
      <c r="D6" s="98">
        <v>435</v>
      </c>
      <c r="E6" s="98">
        <v>434</v>
      </c>
      <c r="F6" s="98"/>
      <c r="G6" s="98"/>
      <c r="H6" s="98"/>
      <c r="I6" s="100">
        <f t="shared" si="0"/>
        <v>2.362680106723458E-4</v>
      </c>
      <c r="J6" s="100">
        <f t="shared" si="1"/>
        <v>2.3094688221709007E-3</v>
      </c>
      <c r="K6" s="97">
        <f t="shared" si="2"/>
        <v>1</v>
      </c>
      <c r="L6" s="101">
        <f t="shared" si="4"/>
        <v>-2.6725105564166979E-5</v>
      </c>
      <c r="M6" s="98">
        <f t="shared" si="3"/>
        <v>-1</v>
      </c>
      <c r="N6" s="98">
        <f t="shared" si="5"/>
        <v>0</v>
      </c>
    </row>
    <row r="7" spans="1:14" ht="15.75" customHeight="1">
      <c r="A7" s="39">
        <v>6</v>
      </c>
      <c r="B7" s="99" t="s">
        <v>6</v>
      </c>
      <c r="C7" s="98">
        <v>29</v>
      </c>
      <c r="D7" s="98">
        <v>31</v>
      </c>
      <c r="E7" s="98">
        <v>33</v>
      </c>
      <c r="F7" s="98"/>
      <c r="G7" s="98"/>
      <c r="H7" s="98"/>
      <c r="I7" s="100">
        <f t="shared" si="0"/>
        <v>1.7965079152505556E-5</v>
      </c>
      <c r="J7" s="100">
        <f t="shared" si="1"/>
        <v>0.13793103448275862</v>
      </c>
      <c r="K7" s="97">
        <f t="shared" si="2"/>
        <v>4</v>
      </c>
      <c r="L7" s="101">
        <f t="shared" si="4"/>
        <v>-1.0690042225666791E-4</v>
      </c>
      <c r="M7" s="98">
        <f t="shared" si="3"/>
        <v>2</v>
      </c>
      <c r="N7" s="98">
        <f t="shared" si="5"/>
        <v>0</v>
      </c>
    </row>
    <row r="8" spans="1:14">
      <c r="A8" s="39">
        <v>7</v>
      </c>
      <c r="B8" s="99" t="s">
        <v>7</v>
      </c>
      <c r="C8" s="98">
        <v>779</v>
      </c>
      <c r="D8" s="98">
        <v>794</v>
      </c>
      <c r="E8" s="98">
        <v>800</v>
      </c>
      <c r="F8" s="98"/>
      <c r="G8" s="98"/>
      <c r="H8" s="98"/>
      <c r="I8" s="100">
        <f t="shared" si="0"/>
        <v>4.3551707036377108E-4</v>
      </c>
      <c r="J8" s="100">
        <f t="shared" si="1"/>
        <v>2.6957637997432605E-2</v>
      </c>
      <c r="K8" s="97">
        <f t="shared" si="2"/>
        <v>21</v>
      </c>
      <c r="L8" s="101">
        <f t="shared" si="4"/>
        <v>-5.612272168475065E-4</v>
      </c>
      <c r="M8" s="98">
        <f t="shared" si="3"/>
        <v>6</v>
      </c>
      <c r="N8" s="98">
        <f t="shared" si="5"/>
        <v>0</v>
      </c>
    </row>
    <row r="9" spans="1:14">
      <c r="A9" s="39">
        <v>8</v>
      </c>
      <c r="B9" s="99" t="s">
        <v>299</v>
      </c>
      <c r="C9" s="98">
        <v>5024</v>
      </c>
      <c r="D9" s="98">
        <v>4902</v>
      </c>
      <c r="E9" s="98">
        <v>4946</v>
      </c>
      <c r="F9" s="98"/>
      <c r="G9" s="98"/>
      <c r="H9" s="98"/>
      <c r="I9" s="100">
        <f t="shared" si="0"/>
        <v>2.6925842875240146E-3</v>
      </c>
      <c r="J9" s="100">
        <f t="shared" si="1"/>
        <v>-1.5525477707006369E-2</v>
      </c>
      <c r="K9" s="97">
        <f t="shared" si="2"/>
        <v>-78</v>
      </c>
      <c r="L9" s="101">
        <f t="shared" si="4"/>
        <v>2.0845582340050244E-3</v>
      </c>
      <c r="M9" s="98">
        <f t="shared" si="3"/>
        <v>44</v>
      </c>
      <c r="N9" s="98">
        <f t="shared" si="5"/>
        <v>0</v>
      </c>
    </row>
    <row r="10" spans="1:14">
      <c r="A10" s="39">
        <v>9</v>
      </c>
      <c r="B10" s="99" t="s">
        <v>8</v>
      </c>
      <c r="C10" s="98">
        <v>662</v>
      </c>
      <c r="D10" s="98">
        <v>633</v>
      </c>
      <c r="E10" s="98">
        <v>633</v>
      </c>
      <c r="F10" s="98"/>
      <c r="G10" s="98"/>
      <c r="H10" s="98"/>
      <c r="I10" s="100">
        <f t="shared" si="0"/>
        <v>3.4460288192533387E-4</v>
      </c>
      <c r="J10" s="100">
        <f t="shared" si="1"/>
        <v>-4.3806646525679761E-2</v>
      </c>
      <c r="K10" s="97">
        <f t="shared" si="2"/>
        <v>-29</v>
      </c>
      <c r="L10" s="101">
        <f t="shared" si="4"/>
        <v>7.7502806136084239E-4</v>
      </c>
      <c r="M10" s="98">
        <f t="shared" si="3"/>
        <v>0</v>
      </c>
      <c r="N10" s="98">
        <f t="shared" si="5"/>
        <v>0</v>
      </c>
    </row>
    <row r="11" spans="1:14">
      <c r="A11" s="102">
        <v>10</v>
      </c>
      <c r="B11" s="99" t="s">
        <v>9</v>
      </c>
      <c r="C11" s="97">
        <v>43147</v>
      </c>
      <c r="D11" s="97">
        <v>43746</v>
      </c>
      <c r="E11" s="98">
        <v>43737</v>
      </c>
      <c r="F11" s="98"/>
      <c r="G11" s="98"/>
      <c r="H11" s="98"/>
      <c r="I11" s="100">
        <f t="shared" si="0"/>
        <v>2.3810262633125318E-2</v>
      </c>
      <c r="J11" s="100">
        <f t="shared" si="1"/>
        <v>1.3674183604885624E-2</v>
      </c>
      <c r="K11" s="97">
        <f t="shared" si="2"/>
        <v>590</v>
      </c>
      <c r="L11" s="101">
        <f t="shared" si="4"/>
        <v>-1.5767812282858517E-2</v>
      </c>
      <c r="M11" s="98">
        <f t="shared" si="3"/>
        <v>-9</v>
      </c>
      <c r="N11" s="98">
        <f t="shared" si="5"/>
        <v>0</v>
      </c>
    </row>
    <row r="12" spans="1:14">
      <c r="A12" s="102">
        <v>11</v>
      </c>
      <c r="B12" s="99" t="s">
        <v>10</v>
      </c>
      <c r="C12" s="97">
        <v>674</v>
      </c>
      <c r="D12" s="97">
        <v>674</v>
      </c>
      <c r="E12" s="98">
        <v>674</v>
      </c>
      <c r="F12" s="98"/>
      <c r="G12" s="98"/>
      <c r="H12" s="98"/>
      <c r="I12" s="100">
        <f t="shared" si="0"/>
        <v>3.6692313178147713E-4</v>
      </c>
      <c r="J12" s="100">
        <f t="shared" si="1"/>
        <v>0</v>
      </c>
      <c r="K12" s="97">
        <f t="shared" si="2"/>
        <v>0</v>
      </c>
      <c r="L12" s="101">
        <f t="shared" si="4"/>
        <v>0</v>
      </c>
      <c r="M12" s="98">
        <f t="shared" si="3"/>
        <v>0</v>
      </c>
      <c r="N12" s="98">
        <f t="shared" si="5"/>
        <v>0</v>
      </c>
    </row>
    <row r="13" spans="1:14">
      <c r="A13" s="102">
        <v>12</v>
      </c>
      <c r="B13" s="99" t="s">
        <v>11</v>
      </c>
      <c r="C13" s="97">
        <v>70</v>
      </c>
      <c r="D13" s="97">
        <v>75</v>
      </c>
      <c r="E13" s="98">
        <v>76</v>
      </c>
      <c r="F13" s="98"/>
      <c r="G13" s="98"/>
      <c r="H13" s="98"/>
      <c r="I13" s="100">
        <f t="shared" si="0"/>
        <v>4.137412168455825E-5</v>
      </c>
      <c r="J13" s="100">
        <f t="shared" si="1"/>
        <v>8.5714285714285715E-2</v>
      </c>
      <c r="K13" s="97">
        <f t="shared" si="2"/>
        <v>6</v>
      </c>
      <c r="L13" s="101">
        <f t="shared" si="4"/>
        <v>-1.6035063338500186E-4</v>
      </c>
      <c r="M13" s="98">
        <f t="shared" si="3"/>
        <v>1</v>
      </c>
      <c r="N13" s="98">
        <f t="shared" si="5"/>
        <v>0</v>
      </c>
    </row>
    <row r="14" spans="1:14">
      <c r="A14" s="102">
        <v>13</v>
      </c>
      <c r="B14" s="99" t="s">
        <v>12</v>
      </c>
      <c r="C14" s="97">
        <v>17019</v>
      </c>
      <c r="D14" s="97">
        <v>16645</v>
      </c>
      <c r="E14" s="98">
        <v>16675</v>
      </c>
      <c r="F14" s="98"/>
      <c r="G14" s="98"/>
      <c r="H14" s="98"/>
      <c r="I14" s="100">
        <f t="shared" si="0"/>
        <v>9.0778089353948533E-3</v>
      </c>
      <c r="J14" s="100">
        <f t="shared" si="1"/>
        <v>-2.0212703449086315E-2</v>
      </c>
      <c r="K14" s="97">
        <f t="shared" si="2"/>
        <v>-344</v>
      </c>
      <c r="L14" s="101">
        <f t="shared" si="4"/>
        <v>9.1934363140734401E-3</v>
      </c>
      <c r="M14" s="98">
        <f t="shared" si="3"/>
        <v>30</v>
      </c>
      <c r="N14" s="98">
        <f t="shared" si="5"/>
        <v>0</v>
      </c>
    </row>
    <row r="15" spans="1:14">
      <c r="A15" s="102">
        <v>14</v>
      </c>
      <c r="B15" s="99" t="s">
        <v>13</v>
      </c>
      <c r="C15" s="97">
        <v>33657</v>
      </c>
      <c r="D15" s="97">
        <v>33236</v>
      </c>
      <c r="E15" s="98">
        <v>33486</v>
      </c>
      <c r="F15" s="98"/>
      <c r="G15" s="98"/>
      <c r="H15" s="98"/>
      <c r="I15" s="100">
        <f t="shared" si="0"/>
        <v>1.8229655772751548E-2</v>
      </c>
      <c r="J15" s="100">
        <f t="shared" si="1"/>
        <v>-5.0806667260896695E-3</v>
      </c>
      <c r="K15" s="97">
        <f t="shared" si="2"/>
        <v>-171</v>
      </c>
      <c r="L15" s="101">
        <f t="shared" si="4"/>
        <v>4.5699930514725533E-3</v>
      </c>
      <c r="M15" s="98">
        <f t="shared" si="3"/>
        <v>250</v>
      </c>
      <c r="N15" s="98">
        <f t="shared" si="5"/>
        <v>0</v>
      </c>
    </row>
    <row r="16" spans="1:14">
      <c r="A16" s="102">
        <v>15</v>
      </c>
      <c r="B16" s="99" t="s">
        <v>14</v>
      </c>
      <c r="C16" s="97">
        <v>6537</v>
      </c>
      <c r="D16" s="97">
        <v>6285</v>
      </c>
      <c r="E16" s="98">
        <v>6347</v>
      </c>
      <c r="F16" s="98"/>
      <c r="G16" s="98"/>
      <c r="H16" s="98"/>
      <c r="I16" s="100">
        <f t="shared" si="0"/>
        <v>3.4552835569985688E-3</v>
      </c>
      <c r="J16" s="100">
        <f t="shared" si="1"/>
        <v>-2.9065320483402171E-2</v>
      </c>
      <c r="K16" s="97">
        <f t="shared" si="2"/>
        <v>-190</v>
      </c>
      <c r="L16" s="101">
        <f t="shared" si="4"/>
        <v>5.0777700571917259E-3</v>
      </c>
      <c r="M16" s="98">
        <f t="shared" si="3"/>
        <v>62</v>
      </c>
      <c r="N16" s="98">
        <f t="shared" si="5"/>
        <v>0</v>
      </c>
    </row>
    <row r="17" spans="1:14">
      <c r="A17" s="102">
        <v>16</v>
      </c>
      <c r="B17" s="99" t="s">
        <v>15</v>
      </c>
      <c r="C17" s="97">
        <v>10588</v>
      </c>
      <c r="D17" s="97">
        <v>10065</v>
      </c>
      <c r="E17" s="98">
        <v>10099</v>
      </c>
      <c r="F17" s="98"/>
      <c r="G17" s="98"/>
      <c r="H17" s="98"/>
      <c r="I17" s="100">
        <f t="shared" si="0"/>
        <v>5.4978586170046553E-3</v>
      </c>
      <c r="J17" s="100">
        <f t="shared" si="1"/>
        <v>-4.6184359652436724E-2</v>
      </c>
      <c r="K17" s="97">
        <f t="shared" si="2"/>
        <v>-489</v>
      </c>
      <c r="L17" s="101">
        <f t="shared" si="4"/>
        <v>1.3068576620877653E-2</v>
      </c>
      <c r="M17" s="98">
        <f t="shared" si="3"/>
        <v>34</v>
      </c>
      <c r="N17" s="98">
        <f t="shared" si="5"/>
        <v>0</v>
      </c>
    </row>
    <row r="18" spans="1:14">
      <c r="A18" s="102">
        <v>17</v>
      </c>
      <c r="B18" s="99" t="s">
        <v>16</v>
      </c>
      <c r="C18" s="97">
        <v>2635</v>
      </c>
      <c r="D18" s="97">
        <v>2739</v>
      </c>
      <c r="E18" s="98">
        <v>2755</v>
      </c>
      <c r="F18" s="98"/>
      <c r="G18" s="98"/>
      <c r="H18" s="98"/>
      <c r="I18" s="100">
        <f t="shared" si="0"/>
        <v>1.4998119110652367E-3</v>
      </c>
      <c r="J18" s="100">
        <f t="shared" si="1"/>
        <v>4.5540796963946868E-2</v>
      </c>
      <c r="K18" s="97">
        <f t="shared" si="2"/>
        <v>120</v>
      </c>
      <c r="L18" s="101">
        <f t="shared" si="4"/>
        <v>-3.2070126677000376E-3</v>
      </c>
      <c r="M18" s="98">
        <f t="shared" si="3"/>
        <v>16</v>
      </c>
      <c r="N18" s="98">
        <f t="shared" si="5"/>
        <v>0</v>
      </c>
    </row>
    <row r="19" spans="1:14">
      <c r="A19" s="102">
        <v>18</v>
      </c>
      <c r="B19" s="99" t="s">
        <v>17</v>
      </c>
      <c r="C19" s="97">
        <v>7715</v>
      </c>
      <c r="D19" s="97">
        <v>7368</v>
      </c>
      <c r="E19" s="98">
        <v>7381</v>
      </c>
      <c r="F19" s="98"/>
      <c r="G19" s="98"/>
      <c r="H19" s="98"/>
      <c r="I19" s="100">
        <f t="shared" si="0"/>
        <v>4.0181893704437427E-3</v>
      </c>
      <c r="J19" s="100">
        <f t="shared" si="1"/>
        <v>-4.3292287751134154E-2</v>
      </c>
      <c r="K19" s="97">
        <f t="shared" si="2"/>
        <v>-334</v>
      </c>
      <c r="L19" s="101">
        <f t="shared" si="4"/>
        <v>8.9261852584317705E-3</v>
      </c>
      <c r="M19" s="98">
        <f t="shared" si="3"/>
        <v>13</v>
      </c>
      <c r="N19" s="98">
        <f t="shared" si="5"/>
        <v>0</v>
      </c>
    </row>
    <row r="20" spans="1:14">
      <c r="A20" s="102">
        <v>19</v>
      </c>
      <c r="B20" s="99" t="s">
        <v>18</v>
      </c>
      <c r="C20" s="97">
        <v>262</v>
      </c>
      <c r="D20" s="97">
        <v>247</v>
      </c>
      <c r="E20" s="98">
        <v>254</v>
      </c>
      <c r="F20" s="98"/>
      <c r="G20" s="98"/>
      <c r="H20" s="98"/>
      <c r="I20" s="100">
        <f t="shared" si="0"/>
        <v>1.3827666984049731E-4</v>
      </c>
      <c r="J20" s="100">
        <f t="shared" si="1"/>
        <v>-3.0534351145038167E-2</v>
      </c>
      <c r="K20" s="97">
        <f t="shared" si="2"/>
        <v>-8</v>
      </c>
      <c r="L20" s="101">
        <f t="shared" si="4"/>
        <v>2.1380084451333583E-4</v>
      </c>
      <c r="M20" s="98">
        <f t="shared" si="3"/>
        <v>7</v>
      </c>
      <c r="N20" s="98">
        <f t="shared" si="5"/>
        <v>0</v>
      </c>
    </row>
    <row r="21" spans="1:14">
      <c r="A21" s="102">
        <v>20</v>
      </c>
      <c r="B21" s="99" t="s">
        <v>19</v>
      </c>
      <c r="C21" s="97">
        <v>4727</v>
      </c>
      <c r="D21" s="97">
        <v>4929</v>
      </c>
      <c r="E21" s="98">
        <v>4955</v>
      </c>
      <c r="F21" s="98"/>
      <c r="G21" s="98"/>
      <c r="H21" s="98"/>
      <c r="I21" s="100">
        <f t="shared" si="0"/>
        <v>2.6974838545656072E-3</v>
      </c>
      <c r="J21" s="100">
        <f t="shared" si="1"/>
        <v>4.8233551935688596E-2</v>
      </c>
      <c r="K21" s="97">
        <f t="shared" si="2"/>
        <v>228</v>
      </c>
      <c r="L21" s="101">
        <f t="shared" si="4"/>
        <v>-6.093324068630071E-3</v>
      </c>
      <c r="M21" s="98">
        <f t="shared" si="3"/>
        <v>26</v>
      </c>
      <c r="N21" s="98">
        <f t="shared" si="5"/>
        <v>0</v>
      </c>
    </row>
    <row r="22" spans="1:14">
      <c r="A22" s="102">
        <v>21</v>
      </c>
      <c r="B22" s="99" t="s">
        <v>20</v>
      </c>
      <c r="C22" s="97">
        <v>432</v>
      </c>
      <c r="D22" s="97">
        <v>465</v>
      </c>
      <c r="E22" s="98">
        <v>469</v>
      </c>
      <c r="F22" s="98"/>
      <c r="G22" s="98"/>
      <c r="H22" s="98"/>
      <c r="I22" s="100">
        <f t="shared" si="0"/>
        <v>2.5532188250076081E-4</v>
      </c>
      <c r="J22" s="100">
        <f t="shared" si="1"/>
        <v>8.5648148148148154E-2</v>
      </c>
      <c r="K22" s="97">
        <f t="shared" si="2"/>
        <v>37</v>
      </c>
      <c r="L22" s="101">
        <f t="shared" si="4"/>
        <v>-9.8882890587417816E-4</v>
      </c>
      <c r="M22" s="98">
        <f t="shared" si="3"/>
        <v>4</v>
      </c>
      <c r="N22" s="98">
        <f t="shared" si="5"/>
        <v>0</v>
      </c>
    </row>
    <row r="23" spans="1:14">
      <c r="A23" s="102">
        <v>22</v>
      </c>
      <c r="B23" s="99" t="s">
        <v>21</v>
      </c>
      <c r="C23" s="97">
        <v>13491</v>
      </c>
      <c r="D23" s="97">
        <v>13183</v>
      </c>
      <c r="E23" s="98">
        <v>13227</v>
      </c>
      <c r="F23" s="98"/>
      <c r="G23" s="98"/>
      <c r="H23" s="98"/>
      <c r="I23" s="100">
        <f t="shared" si="0"/>
        <v>7.2007303621270001E-3</v>
      </c>
      <c r="J23" s="100">
        <f t="shared" si="1"/>
        <v>-1.9568601289748723E-2</v>
      </c>
      <c r="K23" s="97">
        <f t="shared" si="2"/>
        <v>-264</v>
      </c>
      <c r="L23" s="101">
        <f t="shared" si="4"/>
        <v>7.0554278689400826E-3</v>
      </c>
      <c r="M23" s="98">
        <f t="shared" si="3"/>
        <v>44</v>
      </c>
      <c r="N23" s="98">
        <f t="shared" si="5"/>
        <v>0</v>
      </c>
    </row>
    <row r="24" spans="1:14">
      <c r="A24" s="102">
        <v>23</v>
      </c>
      <c r="B24" s="99" t="s">
        <v>22</v>
      </c>
      <c r="C24" s="97">
        <v>14396</v>
      </c>
      <c r="D24" s="97">
        <v>13706</v>
      </c>
      <c r="E24" s="98">
        <v>13785</v>
      </c>
      <c r="F24" s="98"/>
      <c r="G24" s="98"/>
      <c r="H24" s="98"/>
      <c r="I24" s="100">
        <f t="shared" si="0"/>
        <v>7.5045035187057303E-3</v>
      </c>
      <c r="J24" s="100">
        <f t="shared" si="1"/>
        <v>-4.2442345095859958E-2</v>
      </c>
      <c r="K24" s="97">
        <f t="shared" si="2"/>
        <v>-611</v>
      </c>
      <c r="L24" s="101">
        <f t="shared" si="4"/>
        <v>1.6329039499706023E-2</v>
      </c>
      <c r="M24" s="98">
        <f t="shared" si="3"/>
        <v>79</v>
      </c>
      <c r="N24" s="98">
        <f t="shared" si="5"/>
        <v>0</v>
      </c>
    </row>
    <row r="25" spans="1:14">
      <c r="A25" s="102">
        <v>24</v>
      </c>
      <c r="B25" s="99" t="s">
        <v>23</v>
      </c>
      <c r="C25" s="97">
        <v>6750</v>
      </c>
      <c r="D25" s="97">
        <v>6553</v>
      </c>
      <c r="E25" s="98">
        <v>6567</v>
      </c>
      <c r="F25" s="98"/>
      <c r="G25" s="98"/>
      <c r="H25" s="98"/>
      <c r="I25" s="100">
        <f t="shared" si="0"/>
        <v>3.5750507513486059E-3</v>
      </c>
      <c r="J25" s="100">
        <f t="shared" si="1"/>
        <v>-2.711111111111111E-2</v>
      </c>
      <c r="K25" s="97">
        <f t="shared" si="2"/>
        <v>-183</v>
      </c>
      <c r="L25" s="101">
        <f t="shared" si="4"/>
        <v>4.8906943182425574E-3</v>
      </c>
      <c r="M25" s="98">
        <f t="shared" si="3"/>
        <v>14</v>
      </c>
      <c r="N25" s="98">
        <f t="shared" si="5"/>
        <v>0</v>
      </c>
    </row>
    <row r="26" spans="1:14">
      <c r="A26" s="102">
        <v>25</v>
      </c>
      <c r="B26" s="99" t="s">
        <v>24</v>
      </c>
      <c r="C26" s="97">
        <v>35914</v>
      </c>
      <c r="D26" s="97">
        <v>34573</v>
      </c>
      <c r="E26" s="98">
        <v>34580</v>
      </c>
      <c r="F26" s="98"/>
      <c r="G26" s="98"/>
      <c r="H26" s="98"/>
      <c r="I26" s="100">
        <f t="shared" si="0"/>
        <v>1.8825225366474005E-2</v>
      </c>
      <c r="J26" s="100">
        <f t="shared" si="1"/>
        <v>-3.714428913515621E-2</v>
      </c>
      <c r="K26" s="97">
        <f t="shared" si="2"/>
        <v>-1334</v>
      </c>
      <c r="L26" s="101">
        <f t="shared" si="4"/>
        <v>3.5651290822598748E-2</v>
      </c>
      <c r="M26" s="98">
        <f t="shared" si="3"/>
        <v>7</v>
      </c>
      <c r="N26" s="98">
        <f t="shared" si="5"/>
        <v>0</v>
      </c>
    </row>
    <row r="27" spans="1:14">
      <c r="A27" s="102">
        <v>26</v>
      </c>
      <c r="B27" s="99" t="s">
        <v>25</v>
      </c>
      <c r="C27" s="97">
        <v>1744</v>
      </c>
      <c r="D27" s="97">
        <v>1844</v>
      </c>
      <c r="E27" s="98">
        <v>1863</v>
      </c>
      <c r="F27" s="98"/>
      <c r="G27" s="98"/>
      <c r="H27" s="98"/>
      <c r="I27" s="100">
        <f t="shared" si="0"/>
        <v>1.0142103776096319E-3</v>
      </c>
      <c r="J27" s="100">
        <f t="shared" si="1"/>
        <v>6.8233944954128434E-2</v>
      </c>
      <c r="K27" s="97">
        <f t="shared" si="2"/>
        <v>119</v>
      </c>
      <c r="L27" s="101">
        <f t="shared" si="4"/>
        <v>-3.1802875621358704E-3</v>
      </c>
      <c r="M27" s="98">
        <f t="shared" si="3"/>
        <v>19</v>
      </c>
      <c r="N27" s="98">
        <f t="shared" si="5"/>
        <v>0</v>
      </c>
    </row>
    <row r="28" spans="1:14">
      <c r="A28" s="102">
        <v>27</v>
      </c>
      <c r="B28" s="99" t="s">
        <v>26</v>
      </c>
      <c r="C28" s="97">
        <v>6336</v>
      </c>
      <c r="D28" s="97">
        <v>6329</v>
      </c>
      <c r="E28" s="98">
        <v>6344</v>
      </c>
      <c r="F28" s="98"/>
      <c r="G28" s="98"/>
      <c r="H28" s="98"/>
      <c r="I28" s="100">
        <f t="shared" si="0"/>
        <v>3.4536503679847047E-3</v>
      </c>
      <c r="J28" s="100">
        <f t="shared" si="1"/>
        <v>1.2626262626262627E-3</v>
      </c>
      <c r="K28" s="97">
        <f t="shared" si="2"/>
        <v>8</v>
      </c>
      <c r="L28" s="101">
        <f t="shared" si="4"/>
        <v>-2.1380084451333583E-4</v>
      </c>
      <c r="M28" s="98">
        <f t="shared" si="3"/>
        <v>15</v>
      </c>
      <c r="N28" s="98">
        <f t="shared" si="5"/>
        <v>0</v>
      </c>
    </row>
    <row r="29" spans="1:14">
      <c r="A29" s="102">
        <v>28</v>
      </c>
      <c r="B29" s="99" t="s">
        <v>27</v>
      </c>
      <c r="C29" s="97">
        <v>11734</v>
      </c>
      <c r="D29" s="97">
        <v>11916</v>
      </c>
      <c r="E29" s="98">
        <v>12011</v>
      </c>
      <c r="F29" s="98"/>
      <c r="G29" s="98"/>
      <c r="H29" s="98"/>
      <c r="I29" s="100">
        <f t="shared" si="0"/>
        <v>6.5387444151740678E-3</v>
      </c>
      <c r="J29" s="100">
        <f t="shared" si="1"/>
        <v>2.3606613260610192E-2</v>
      </c>
      <c r="K29" s="97">
        <f t="shared" si="2"/>
        <v>277</v>
      </c>
      <c r="L29" s="101">
        <f t="shared" si="4"/>
        <v>-7.4028542412742527E-3</v>
      </c>
      <c r="M29" s="98">
        <f t="shared" si="3"/>
        <v>95</v>
      </c>
      <c r="N29" s="98">
        <f t="shared" si="5"/>
        <v>0</v>
      </c>
    </row>
    <row r="30" spans="1:14">
      <c r="A30" s="102">
        <v>29</v>
      </c>
      <c r="B30" s="99" t="s">
        <v>28</v>
      </c>
      <c r="C30" s="97">
        <v>3802</v>
      </c>
      <c r="D30" s="97">
        <v>3781</v>
      </c>
      <c r="E30" s="98">
        <v>3810</v>
      </c>
      <c r="F30" s="98"/>
      <c r="G30" s="98"/>
      <c r="H30" s="98"/>
      <c r="I30" s="100">
        <f t="shared" si="0"/>
        <v>2.0741500476074599E-3</v>
      </c>
      <c r="J30" s="100">
        <f t="shared" si="1"/>
        <v>2.1041557075223566E-3</v>
      </c>
      <c r="K30" s="97">
        <f t="shared" si="2"/>
        <v>8</v>
      </c>
      <c r="L30" s="101">
        <f t="shared" si="4"/>
        <v>-2.1380084451333583E-4</v>
      </c>
      <c r="M30" s="98">
        <f t="shared" si="3"/>
        <v>29</v>
      </c>
      <c r="N30" s="98">
        <f t="shared" si="5"/>
        <v>0</v>
      </c>
    </row>
    <row r="31" spans="1:14">
      <c r="A31" s="102">
        <v>30</v>
      </c>
      <c r="B31" s="99" t="s">
        <v>29</v>
      </c>
      <c r="C31" s="97">
        <v>1141</v>
      </c>
      <c r="D31" s="97">
        <v>1174</v>
      </c>
      <c r="E31" s="98">
        <v>1187</v>
      </c>
      <c r="F31" s="98"/>
      <c r="G31" s="98"/>
      <c r="H31" s="98"/>
      <c r="I31" s="100">
        <f t="shared" si="0"/>
        <v>6.4619845315224528E-4</v>
      </c>
      <c r="J31" s="100">
        <f t="shared" si="1"/>
        <v>4.0315512708150744E-2</v>
      </c>
      <c r="K31" s="97">
        <f t="shared" si="2"/>
        <v>46</v>
      </c>
      <c r="L31" s="101">
        <f t="shared" si="4"/>
        <v>-1.2293548559516811E-3</v>
      </c>
      <c r="M31" s="98">
        <f t="shared" si="3"/>
        <v>13</v>
      </c>
      <c r="N31" s="98">
        <f t="shared" si="5"/>
        <v>0</v>
      </c>
    </row>
    <row r="32" spans="1:14">
      <c r="A32" s="102">
        <v>31</v>
      </c>
      <c r="B32" s="99" t="s">
        <v>30</v>
      </c>
      <c r="C32" s="97">
        <v>22328</v>
      </c>
      <c r="D32" s="97">
        <v>21219</v>
      </c>
      <c r="E32" s="98">
        <v>21269</v>
      </c>
      <c r="F32" s="98"/>
      <c r="G32" s="98"/>
      <c r="H32" s="98"/>
      <c r="I32" s="100">
        <f t="shared" si="0"/>
        <v>1.1578765711958809E-2</v>
      </c>
      <c r="J32" s="100">
        <f t="shared" si="1"/>
        <v>-4.7429236832676462E-2</v>
      </c>
      <c r="K32" s="97">
        <f t="shared" si="2"/>
        <v>-1059</v>
      </c>
      <c r="L32" s="101">
        <f t="shared" si="4"/>
        <v>2.8301886792452831E-2</v>
      </c>
      <c r="M32" s="98">
        <f t="shared" si="3"/>
        <v>50</v>
      </c>
      <c r="N32" s="98">
        <f t="shared" si="5"/>
        <v>0</v>
      </c>
    </row>
    <row r="33" spans="1:14">
      <c r="A33" s="102">
        <v>32</v>
      </c>
      <c r="B33" s="99" t="s">
        <v>31</v>
      </c>
      <c r="C33" s="97">
        <v>6858</v>
      </c>
      <c r="D33" s="97">
        <v>7075</v>
      </c>
      <c r="E33" s="98">
        <v>7109</v>
      </c>
      <c r="F33" s="98"/>
      <c r="G33" s="98"/>
      <c r="H33" s="98"/>
      <c r="I33" s="100">
        <f t="shared" si="0"/>
        <v>3.8701135665200606E-3</v>
      </c>
      <c r="J33" s="100">
        <f t="shared" si="1"/>
        <v>3.6599591717701954E-2</v>
      </c>
      <c r="K33" s="97">
        <f t="shared" si="2"/>
        <v>251</v>
      </c>
      <c r="L33" s="101">
        <f t="shared" si="4"/>
        <v>-6.7080014966059117E-3</v>
      </c>
      <c r="M33" s="98">
        <f t="shared" si="3"/>
        <v>34</v>
      </c>
      <c r="N33" s="98">
        <f t="shared" si="5"/>
        <v>0</v>
      </c>
    </row>
    <row r="34" spans="1:14">
      <c r="A34" s="102">
        <v>33</v>
      </c>
      <c r="B34" s="99" t="s">
        <v>32</v>
      </c>
      <c r="C34" s="97">
        <v>19131</v>
      </c>
      <c r="D34" s="97">
        <v>18725</v>
      </c>
      <c r="E34" s="98">
        <v>18777</v>
      </c>
      <c r="F34" s="98"/>
      <c r="G34" s="98"/>
      <c r="H34" s="98"/>
      <c r="I34" s="100">
        <f t="shared" si="0"/>
        <v>1.0222130037775662E-2</v>
      </c>
      <c r="J34" s="100">
        <f t="shared" si="1"/>
        <v>-1.850399874549161E-2</v>
      </c>
      <c r="K34" s="97">
        <f t="shared" si="2"/>
        <v>-354</v>
      </c>
      <c r="L34" s="101">
        <f t="shared" si="4"/>
        <v>9.4606873697151098E-3</v>
      </c>
      <c r="M34" s="98">
        <f t="shared" si="3"/>
        <v>52</v>
      </c>
      <c r="N34" s="98">
        <f t="shared" si="5"/>
        <v>0</v>
      </c>
    </row>
    <row r="35" spans="1:14">
      <c r="A35" s="102">
        <v>35</v>
      </c>
      <c r="B35" s="99" t="s">
        <v>33</v>
      </c>
      <c r="C35" s="98">
        <v>13723</v>
      </c>
      <c r="D35" s="98">
        <v>12805</v>
      </c>
      <c r="E35" s="98">
        <v>12718</v>
      </c>
      <c r="F35" s="98"/>
      <c r="G35" s="98"/>
      <c r="H35" s="98"/>
      <c r="I35" s="100">
        <f t="shared" ref="I35:I66" si="6">E35/$E$92</f>
        <v>6.9236326261080507E-3</v>
      </c>
      <c r="J35" s="100">
        <f t="shared" si="1"/>
        <v>-7.3234715441230058E-2</v>
      </c>
      <c r="K35" s="97">
        <f t="shared" si="2"/>
        <v>-1005</v>
      </c>
      <c r="L35" s="101">
        <f t="shared" si="4"/>
        <v>2.6858731091987813E-2</v>
      </c>
      <c r="M35" s="98">
        <f t="shared" si="3"/>
        <v>-87</v>
      </c>
      <c r="N35" s="98">
        <f t="shared" si="5"/>
        <v>0</v>
      </c>
    </row>
    <row r="36" spans="1:14">
      <c r="A36" s="102">
        <v>36</v>
      </c>
      <c r="B36" s="99" t="s">
        <v>34</v>
      </c>
      <c r="C36" s="98">
        <v>963</v>
      </c>
      <c r="D36" s="98">
        <v>788</v>
      </c>
      <c r="E36" s="98">
        <v>816</v>
      </c>
      <c r="F36" s="98"/>
      <c r="G36" s="98"/>
      <c r="H36" s="98"/>
      <c r="I36" s="100">
        <f t="shared" si="6"/>
        <v>4.4422741177104651E-4</v>
      </c>
      <c r="J36" s="100">
        <f t="shared" si="1"/>
        <v>-0.15264797507788161</v>
      </c>
      <c r="K36" s="97">
        <f t="shared" si="2"/>
        <v>-147</v>
      </c>
      <c r="L36" s="101">
        <f t="shared" si="4"/>
        <v>3.9285905179325458E-3</v>
      </c>
      <c r="M36" s="98">
        <f t="shared" si="3"/>
        <v>28</v>
      </c>
      <c r="N36" s="98">
        <f t="shared" si="5"/>
        <v>0</v>
      </c>
    </row>
    <row r="37" spans="1:14">
      <c r="A37" s="102">
        <v>37</v>
      </c>
      <c r="B37" s="99" t="s">
        <v>35</v>
      </c>
      <c r="C37" s="98">
        <v>598</v>
      </c>
      <c r="D37" s="98">
        <v>517</v>
      </c>
      <c r="E37" s="98">
        <v>519</v>
      </c>
      <c r="F37" s="98"/>
      <c r="G37" s="98"/>
      <c r="H37" s="98"/>
      <c r="I37" s="100">
        <f t="shared" si="6"/>
        <v>2.8254169939849651E-4</v>
      </c>
      <c r="J37" s="100">
        <f t="shared" si="1"/>
        <v>-0.13210702341137123</v>
      </c>
      <c r="K37" s="97">
        <f t="shared" si="2"/>
        <v>-79</v>
      </c>
      <c r="L37" s="101">
        <f t="shared" si="4"/>
        <v>2.1112833395691912E-3</v>
      </c>
      <c r="M37" s="98">
        <f t="shared" si="3"/>
        <v>2</v>
      </c>
      <c r="N37" s="98">
        <f t="shared" si="5"/>
        <v>0</v>
      </c>
    </row>
    <row r="38" spans="1:14">
      <c r="A38" s="102">
        <v>38</v>
      </c>
      <c r="B38" s="99" t="s">
        <v>36</v>
      </c>
      <c r="C38" s="98">
        <v>3639</v>
      </c>
      <c r="D38" s="98">
        <v>3834</v>
      </c>
      <c r="E38" s="98">
        <v>3807</v>
      </c>
      <c r="F38" s="98"/>
      <c r="G38" s="98"/>
      <c r="H38" s="98"/>
      <c r="I38" s="100">
        <f t="shared" si="6"/>
        <v>2.0725168585935955E-3</v>
      </c>
      <c r="J38" s="100">
        <f t="shared" si="1"/>
        <v>4.6166529266281946E-2</v>
      </c>
      <c r="K38" s="97">
        <f t="shared" si="2"/>
        <v>168</v>
      </c>
      <c r="L38" s="101">
        <f t="shared" si="4"/>
        <v>-4.489817734780052E-3</v>
      </c>
      <c r="M38" s="98">
        <f t="shared" si="3"/>
        <v>-27</v>
      </c>
      <c r="N38" s="98">
        <f t="shared" si="5"/>
        <v>0</v>
      </c>
    </row>
    <row r="39" spans="1:14">
      <c r="A39" s="102">
        <v>39</v>
      </c>
      <c r="B39" s="99" t="s">
        <v>37</v>
      </c>
      <c r="C39" s="98">
        <v>116</v>
      </c>
      <c r="D39" s="98">
        <v>106</v>
      </c>
      <c r="E39" s="98">
        <v>108</v>
      </c>
      <c r="F39" s="98"/>
      <c r="G39" s="98"/>
      <c r="H39" s="98"/>
      <c r="I39" s="100">
        <f t="shared" si="6"/>
        <v>5.8794804499109095E-5</v>
      </c>
      <c r="J39" s="100">
        <f t="shared" si="1"/>
        <v>-6.8965517241379309E-2</v>
      </c>
      <c r="K39" s="97">
        <f t="shared" si="2"/>
        <v>-8</v>
      </c>
      <c r="L39" s="101">
        <f t="shared" si="4"/>
        <v>2.1380084451333583E-4</v>
      </c>
      <c r="M39" s="98">
        <f t="shared" si="3"/>
        <v>2</v>
      </c>
      <c r="N39" s="98">
        <f t="shared" si="5"/>
        <v>0</v>
      </c>
    </row>
    <row r="40" spans="1:14">
      <c r="A40" s="102">
        <v>41</v>
      </c>
      <c r="B40" s="99" t="s">
        <v>38</v>
      </c>
      <c r="C40" s="98">
        <v>135492</v>
      </c>
      <c r="D40" s="98">
        <v>94118</v>
      </c>
      <c r="E40" s="98">
        <v>93906</v>
      </c>
      <c r="F40" s="98"/>
      <c r="G40" s="98"/>
      <c r="H40" s="98"/>
      <c r="I40" s="100">
        <f t="shared" si="6"/>
        <v>5.1122082511975357E-2</v>
      </c>
      <c r="J40" s="100">
        <f t="shared" si="1"/>
        <v>-0.30692587016207601</v>
      </c>
      <c r="K40" s="97">
        <f t="shared" si="2"/>
        <v>-41586</v>
      </c>
      <c r="L40" s="101">
        <f t="shared" si="4"/>
        <v>1.1113902399914479</v>
      </c>
      <c r="M40" s="98">
        <f t="shared" si="3"/>
        <v>-212</v>
      </c>
      <c r="N40" s="98">
        <f t="shared" si="5"/>
        <v>0</v>
      </c>
    </row>
    <row r="41" spans="1:14">
      <c r="A41" s="102">
        <v>42</v>
      </c>
      <c r="B41" s="99" t="s">
        <v>39</v>
      </c>
      <c r="C41" s="98">
        <v>16134</v>
      </c>
      <c r="D41" s="98">
        <v>12003</v>
      </c>
      <c r="E41" s="98">
        <v>12484</v>
      </c>
      <c r="F41" s="98"/>
      <c r="G41" s="98"/>
      <c r="H41" s="98"/>
      <c r="I41" s="100">
        <f t="shared" si="6"/>
        <v>6.7962438830266479E-3</v>
      </c>
      <c r="J41" s="100">
        <f t="shared" si="1"/>
        <v>-0.22623032106111318</v>
      </c>
      <c r="K41" s="97">
        <f t="shared" si="2"/>
        <v>-3650</v>
      </c>
      <c r="L41" s="101">
        <f t="shared" si="4"/>
        <v>9.754663530920947E-2</v>
      </c>
      <c r="M41" s="98">
        <f t="shared" si="3"/>
        <v>481</v>
      </c>
      <c r="N41" s="98">
        <f t="shared" si="5"/>
        <v>0</v>
      </c>
    </row>
    <row r="42" spans="1:14">
      <c r="A42" s="102">
        <v>43</v>
      </c>
      <c r="B42" s="99" t="s">
        <v>40</v>
      </c>
      <c r="C42" s="98">
        <v>58631</v>
      </c>
      <c r="D42" s="98">
        <v>53164</v>
      </c>
      <c r="E42" s="98">
        <v>53846</v>
      </c>
      <c r="F42" s="98"/>
      <c r="G42" s="98"/>
      <c r="H42" s="98"/>
      <c r="I42" s="100">
        <f t="shared" si="6"/>
        <v>2.9313565213509522E-2</v>
      </c>
      <c r="J42" s="100">
        <f t="shared" si="1"/>
        <v>-8.1612116457164305E-2</v>
      </c>
      <c r="K42" s="97">
        <f t="shared" si="2"/>
        <v>-4785</v>
      </c>
      <c r="L42" s="101">
        <f t="shared" si="4"/>
        <v>0.12787963012453898</v>
      </c>
      <c r="M42" s="98">
        <f t="shared" si="3"/>
        <v>682</v>
      </c>
      <c r="N42" s="98">
        <f t="shared" si="5"/>
        <v>0</v>
      </c>
    </row>
    <row r="43" spans="1:14">
      <c r="A43" s="102">
        <v>45</v>
      </c>
      <c r="B43" s="99" t="s">
        <v>41</v>
      </c>
      <c r="C43" s="98">
        <v>55355</v>
      </c>
      <c r="D43" s="98">
        <v>56099</v>
      </c>
      <c r="E43" s="98">
        <v>56496</v>
      </c>
      <c r="F43" s="98"/>
      <c r="G43" s="98"/>
      <c r="H43" s="98"/>
      <c r="I43" s="100">
        <f t="shared" si="6"/>
        <v>3.0756215509089514E-2</v>
      </c>
      <c r="J43" s="100">
        <f t="shared" si="1"/>
        <v>2.0612410802998825E-2</v>
      </c>
      <c r="K43" s="97">
        <f t="shared" si="2"/>
        <v>1141</v>
      </c>
      <c r="L43" s="101">
        <f t="shared" si="4"/>
        <v>-3.0493345448714522E-2</v>
      </c>
      <c r="M43" s="98">
        <f t="shared" si="3"/>
        <v>397</v>
      </c>
      <c r="N43" s="98">
        <f t="shared" si="5"/>
        <v>0</v>
      </c>
    </row>
    <row r="44" spans="1:14">
      <c r="A44" s="102">
        <v>46</v>
      </c>
      <c r="B44" s="99" t="s">
        <v>42</v>
      </c>
      <c r="C44" s="98">
        <v>139518</v>
      </c>
      <c r="D44" s="98">
        <v>140483</v>
      </c>
      <c r="E44" s="98">
        <v>141017</v>
      </c>
      <c r="F44" s="98"/>
      <c r="G44" s="98"/>
      <c r="H44" s="98"/>
      <c r="I44" s="100">
        <f t="shared" si="6"/>
        <v>7.6769138389359878E-2</v>
      </c>
      <c r="J44" s="100">
        <f t="shared" si="1"/>
        <v>1.0744133373471524E-2</v>
      </c>
      <c r="K44" s="97">
        <f t="shared" si="2"/>
        <v>1499</v>
      </c>
      <c r="L44" s="101">
        <f t="shared" si="4"/>
        <v>-4.0060933240686297E-2</v>
      </c>
      <c r="M44" s="98">
        <f t="shared" si="3"/>
        <v>534</v>
      </c>
      <c r="N44" s="98">
        <f t="shared" si="5"/>
        <v>0</v>
      </c>
    </row>
    <row r="45" spans="1:14">
      <c r="A45" s="102">
        <v>47</v>
      </c>
      <c r="B45" s="99" t="s">
        <v>43</v>
      </c>
      <c r="C45" s="98">
        <v>323632</v>
      </c>
      <c r="D45" s="98">
        <v>321888</v>
      </c>
      <c r="E45" s="98">
        <v>323398</v>
      </c>
      <c r="F45" s="98"/>
      <c r="G45" s="98"/>
      <c r="H45" s="98"/>
      <c r="I45" s="100">
        <f t="shared" si="6"/>
        <v>0.17605668690187856</v>
      </c>
      <c r="J45" s="100">
        <f t="shared" si="1"/>
        <v>-7.2304345676570917E-4</v>
      </c>
      <c r="K45" s="97">
        <f t="shared" si="2"/>
        <v>-234</v>
      </c>
      <c r="L45" s="101">
        <f t="shared" si="4"/>
        <v>6.2536747020150727E-3</v>
      </c>
      <c r="M45" s="98">
        <f t="shared" si="3"/>
        <v>1510</v>
      </c>
      <c r="N45" s="98">
        <f t="shared" si="5"/>
        <v>0</v>
      </c>
    </row>
    <row r="46" spans="1:14">
      <c r="A46" s="102">
        <v>49</v>
      </c>
      <c r="B46" s="99" t="s">
        <v>44</v>
      </c>
      <c r="C46" s="98">
        <v>120238</v>
      </c>
      <c r="D46" s="98">
        <v>130779</v>
      </c>
      <c r="E46" s="98">
        <v>126487</v>
      </c>
      <c r="F46" s="98"/>
      <c r="G46" s="98"/>
      <c r="H46" s="98"/>
      <c r="I46" s="100">
        <f t="shared" si="6"/>
        <v>6.8859059598877892E-2</v>
      </c>
      <c r="J46" s="100">
        <f t="shared" si="1"/>
        <v>5.1971922353997904E-2</v>
      </c>
      <c r="K46" s="97">
        <f t="shared" si="2"/>
        <v>6249</v>
      </c>
      <c r="L46" s="101">
        <f t="shared" si="4"/>
        <v>-0.16700518467047945</v>
      </c>
      <c r="M46" s="98">
        <f t="shared" si="3"/>
        <v>-4292</v>
      </c>
      <c r="N46" s="98">
        <f t="shared" si="5"/>
        <v>0</v>
      </c>
    </row>
    <row r="47" spans="1:14">
      <c r="A47" s="102">
        <v>50</v>
      </c>
      <c r="B47" s="99" t="s">
        <v>45</v>
      </c>
      <c r="C47" s="98">
        <v>3089</v>
      </c>
      <c r="D47" s="98">
        <v>3228</v>
      </c>
      <c r="E47" s="98">
        <v>3312</v>
      </c>
      <c r="F47" s="98"/>
      <c r="G47" s="98"/>
      <c r="H47" s="98"/>
      <c r="I47" s="100">
        <f t="shared" si="6"/>
        <v>1.8030406713060122E-3</v>
      </c>
      <c r="J47" s="100">
        <f t="shared" si="1"/>
        <v>7.2191647782453863E-2</v>
      </c>
      <c r="K47" s="97">
        <f t="shared" si="2"/>
        <v>223</v>
      </c>
      <c r="L47" s="101">
        <f t="shared" si="4"/>
        <v>-5.9596985408092362E-3</v>
      </c>
      <c r="M47" s="98">
        <f t="shared" si="3"/>
        <v>84</v>
      </c>
      <c r="N47" s="98">
        <f t="shared" si="5"/>
        <v>0</v>
      </c>
    </row>
    <row r="48" spans="1:14">
      <c r="A48" s="102">
        <v>51</v>
      </c>
      <c r="B48" s="99" t="s">
        <v>46</v>
      </c>
      <c r="C48" s="98">
        <v>281</v>
      </c>
      <c r="D48" s="98">
        <v>301</v>
      </c>
      <c r="E48" s="98">
        <v>304</v>
      </c>
      <c r="F48" s="98"/>
      <c r="G48" s="98"/>
      <c r="H48" s="98"/>
      <c r="I48" s="100">
        <f t="shared" si="6"/>
        <v>1.65496486738233E-4</v>
      </c>
      <c r="J48" s="100">
        <f t="shared" si="1"/>
        <v>8.1850533807829182E-2</v>
      </c>
      <c r="K48" s="97">
        <f t="shared" si="2"/>
        <v>23</v>
      </c>
      <c r="L48" s="101">
        <f t="shared" si="4"/>
        <v>-6.1467742797584053E-4</v>
      </c>
      <c r="M48" s="98">
        <f t="shared" si="3"/>
        <v>3</v>
      </c>
      <c r="N48" s="98">
        <f t="shared" si="5"/>
        <v>0</v>
      </c>
    </row>
    <row r="49" spans="1:14">
      <c r="A49" s="102">
        <v>52</v>
      </c>
      <c r="B49" s="99" t="s">
        <v>47</v>
      </c>
      <c r="C49" s="98">
        <v>18627</v>
      </c>
      <c r="D49" s="98">
        <v>18619</v>
      </c>
      <c r="E49" s="98">
        <v>18575</v>
      </c>
      <c r="F49" s="98"/>
      <c r="G49" s="98"/>
      <c r="H49" s="98"/>
      <c r="I49" s="100">
        <f t="shared" si="6"/>
        <v>1.011216197750881E-2</v>
      </c>
      <c r="J49" s="100">
        <f t="shared" si="1"/>
        <v>-2.7916465346003116E-3</v>
      </c>
      <c r="K49" s="97">
        <f t="shared" si="2"/>
        <v>-52</v>
      </c>
      <c r="L49" s="101">
        <f t="shared" si="4"/>
        <v>1.3897054893366829E-3</v>
      </c>
      <c r="M49" s="98">
        <f t="shared" si="3"/>
        <v>-44</v>
      </c>
      <c r="N49" s="98">
        <f t="shared" si="5"/>
        <v>0</v>
      </c>
    </row>
    <row r="50" spans="1:14">
      <c r="A50" s="102">
        <v>53</v>
      </c>
      <c r="B50" s="99" t="s">
        <v>48</v>
      </c>
      <c r="C50" s="98">
        <v>2957</v>
      </c>
      <c r="D50" s="98">
        <v>3079</v>
      </c>
      <c r="E50" s="98">
        <v>3099</v>
      </c>
      <c r="F50" s="98"/>
      <c r="G50" s="98"/>
      <c r="H50" s="98"/>
      <c r="I50" s="100">
        <f t="shared" si="6"/>
        <v>1.6870842513216583E-3</v>
      </c>
      <c r="J50" s="100">
        <f t="shared" si="1"/>
        <v>4.8021643557659789E-2</v>
      </c>
      <c r="K50" s="97">
        <f t="shared" si="2"/>
        <v>142</v>
      </c>
      <c r="L50" s="101">
        <f t="shared" si="4"/>
        <v>-3.794964990111711E-3</v>
      </c>
      <c r="M50" s="98">
        <f t="shared" si="3"/>
        <v>20</v>
      </c>
      <c r="N50" s="98">
        <f t="shared" si="5"/>
        <v>0</v>
      </c>
    </row>
    <row r="51" spans="1:14">
      <c r="A51" s="102">
        <v>55</v>
      </c>
      <c r="B51" s="99" t="s">
        <v>49</v>
      </c>
      <c r="C51" s="98">
        <v>19533</v>
      </c>
      <c r="D51" s="98">
        <v>20330</v>
      </c>
      <c r="E51" s="98">
        <v>20563</v>
      </c>
      <c r="F51" s="98"/>
      <c r="G51" s="98"/>
      <c r="H51" s="98"/>
      <c r="I51" s="100">
        <f t="shared" si="6"/>
        <v>1.1194421897362781E-2</v>
      </c>
      <c r="J51" s="100">
        <f t="shared" si="1"/>
        <v>5.2731275277735114E-2</v>
      </c>
      <c r="K51" s="97">
        <f t="shared" si="2"/>
        <v>1030</v>
      </c>
      <c r="L51" s="101">
        <f t="shared" si="4"/>
        <v>-2.7526858731091987E-2</v>
      </c>
      <c r="M51" s="98">
        <f t="shared" si="3"/>
        <v>233</v>
      </c>
      <c r="N51" s="98">
        <f t="shared" si="5"/>
        <v>0</v>
      </c>
    </row>
    <row r="52" spans="1:14">
      <c r="A52" s="102">
        <v>56</v>
      </c>
      <c r="B52" s="99" t="s">
        <v>50</v>
      </c>
      <c r="C52" s="98">
        <v>117258</v>
      </c>
      <c r="D52" s="98">
        <v>120282</v>
      </c>
      <c r="E52" s="98">
        <v>118859</v>
      </c>
      <c r="F52" s="98"/>
      <c r="G52" s="98"/>
      <c r="H52" s="98"/>
      <c r="I52" s="100">
        <f t="shared" si="6"/>
        <v>6.4706404332959336E-2</v>
      </c>
      <c r="J52" s="100">
        <f t="shared" si="1"/>
        <v>1.3653652629244914E-2</v>
      </c>
      <c r="K52" s="97">
        <f t="shared" si="2"/>
        <v>1601</v>
      </c>
      <c r="L52" s="101">
        <f t="shared" si="4"/>
        <v>-4.2786894008231331E-2</v>
      </c>
      <c r="M52" s="98">
        <f t="shared" si="3"/>
        <v>-1423</v>
      </c>
      <c r="N52" s="98">
        <f t="shared" si="5"/>
        <v>0</v>
      </c>
    </row>
    <row r="53" spans="1:14">
      <c r="A53" s="102">
        <v>58</v>
      </c>
      <c r="B53" s="99" t="s">
        <v>51</v>
      </c>
      <c r="C53" s="98">
        <v>2629</v>
      </c>
      <c r="D53" s="98">
        <v>2722</v>
      </c>
      <c r="E53" s="98">
        <v>2718</v>
      </c>
      <c r="F53" s="98"/>
      <c r="G53" s="98"/>
      <c r="H53" s="98"/>
      <c r="I53" s="100">
        <f t="shared" si="6"/>
        <v>1.4796692465609122E-3</v>
      </c>
      <c r="J53" s="100">
        <f t="shared" si="1"/>
        <v>3.3853176112590339E-2</v>
      </c>
      <c r="K53" s="97">
        <f t="shared" si="2"/>
        <v>89</v>
      </c>
      <c r="L53" s="101">
        <f t="shared" si="4"/>
        <v>-2.3785343952108613E-3</v>
      </c>
      <c r="M53" s="98">
        <f t="shared" si="3"/>
        <v>-4</v>
      </c>
      <c r="N53" s="98">
        <f t="shared" si="5"/>
        <v>0</v>
      </c>
    </row>
    <row r="54" spans="1:14">
      <c r="A54" s="102">
        <v>59</v>
      </c>
      <c r="B54" s="99" t="s">
        <v>52</v>
      </c>
      <c r="C54" s="98">
        <v>2085</v>
      </c>
      <c r="D54" s="98">
        <v>2101</v>
      </c>
      <c r="E54" s="98">
        <v>2116</v>
      </c>
      <c r="F54" s="98"/>
      <c r="G54" s="98"/>
      <c r="H54" s="98"/>
      <c r="I54" s="100">
        <f t="shared" si="6"/>
        <v>1.1519426511121746E-3</v>
      </c>
      <c r="J54" s="100">
        <f t="shared" si="1"/>
        <v>1.4868105515587531E-2</v>
      </c>
      <c r="K54" s="97">
        <f t="shared" si="2"/>
        <v>31</v>
      </c>
      <c r="L54" s="101">
        <f t="shared" si="4"/>
        <v>-8.284782724891763E-4</v>
      </c>
      <c r="M54" s="98">
        <f t="shared" si="3"/>
        <v>15</v>
      </c>
      <c r="N54" s="98">
        <f t="shared" si="5"/>
        <v>0</v>
      </c>
    </row>
    <row r="55" spans="1:14">
      <c r="A55" s="102">
        <v>60</v>
      </c>
      <c r="B55" s="99" t="s">
        <v>53</v>
      </c>
      <c r="C55" s="98">
        <v>739</v>
      </c>
      <c r="D55" s="98">
        <v>736</v>
      </c>
      <c r="E55" s="98">
        <v>729</v>
      </c>
      <c r="F55" s="98"/>
      <c r="G55" s="98"/>
      <c r="H55" s="98"/>
      <c r="I55" s="100">
        <f t="shared" si="6"/>
        <v>3.9686493036898641E-4</v>
      </c>
      <c r="J55" s="100">
        <f t="shared" si="1"/>
        <v>-1.3531799729364006E-2</v>
      </c>
      <c r="K55" s="97">
        <f t="shared" si="2"/>
        <v>-10</v>
      </c>
      <c r="L55" s="101">
        <f t="shared" si="4"/>
        <v>2.672510556416698E-4</v>
      </c>
      <c r="M55" s="98">
        <f t="shared" si="3"/>
        <v>-7</v>
      </c>
      <c r="N55" s="98">
        <f t="shared" si="5"/>
        <v>0</v>
      </c>
    </row>
    <row r="56" spans="1:14">
      <c r="A56" s="102">
        <v>61</v>
      </c>
      <c r="B56" s="99" t="s">
        <v>54</v>
      </c>
      <c r="C56" s="98">
        <v>3051</v>
      </c>
      <c r="D56" s="98">
        <v>2977</v>
      </c>
      <c r="E56" s="98">
        <v>2974</v>
      </c>
      <c r="F56" s="98"/>
      <c r="G56" s="98"/>
      <c r="H56" s="98"/>
      <c r="I56" s="100">
        <f t="shared" si="6"/>
        <v>1.6190347090773189E-3</v>
      </c>
      <c r="J56" s="100">
        <f t="shared" si="1"/>
        <v>-2.5237627007538514E-2</v>
      </c>
      <c r="K56" s="97">
        <f t="shared" si="2"/>
        <v>-77</v>
      </c>
      <c r="L56" s="101">
        <f t="shared" si="4"/>
        <v>2.0578331284408571E-3</v>
      </c>
      <c r="M56" s="98">
        <f t="shared" si="3"/>
        <v>-3</v>
      </c>
      <c r="N56" s="98">
        <f t="shared" si="5"/>
        <v>0</v>
      </c>
    </row>
    <row r="57" spans="1:14">
      <c r="A57" s="102">
        <v>62</v>
      </c>
      <c r="B57" s="99" t="s">
        <v>55</v>
      </c>
      <c r="C57" s="98">
        <v>9023</v>
      </c>
      <c r="D57" s="98">
        <v>9883</v>
      </c>
      <c r="E57" s="98">
        <v>10028</v>
      </c>
      <c r="F57" s="98"/>
      <c r="G57" s="98"/>
      <c r="H57" s="98"/>
      <c r="I57" s="100">
        <f t="shared" si="6"/>
        <v>5.4592064770098703E-3</v>
      </c>
      <c r="J57" s="100">
        <f t="shared" si="1"/>
        <v>0.11138202371716724</v>
      </c>
      <c r="K57" s="97">
        <f t="shared" si="2"/>
        <v>1005</v>
      </c>
      <c r="L57" s="101">
        <f t="shared" si="4"/>
        <v>-2.6858731091987813E-2</v>
      </c>
      <c r="M57" s="98">
        <f t="shared" si="3"/>
        <v>145</v>
      </c>
      <c r="N57" s="98">
        <f t="shared" si="5"/>
        <v>0</v>
      </c>
    </row>
    <row r="58" spans="1:14">
      <c r="A58" s="102">
        <v>63</v>
      </c>
      <c r="B58" s="99" t="s">
        <v>56</v>
      </c>
      <c r="C58" s="98">
        <v>1838</v>
      </c>
      <c r="D58" s="98">
        <v>1852</v>
      </c>
      <c r="E58" s="98">
        <v>1868</v>
      </c>
      <c r="F58" s="98"/>
      <c r="G58" s="98"/>
      <c r="H58" s="98"/>
      <c r="I58" s="100">
        <f t="shared" si="6"/>
        <v>1.0169323592994055E-3</v>
      </c>
      <c r="J58" s="100">
        <f t="shared" si="1"/>
        <v>1.6322089227421111E-2</v>
      </c>
      <c r="K58" s="97">
        <f t="shared" si="2"/>
        <v>30</v>
      </c>
      <c r="L58" s="101">
        <f t="shared" si="4"/>
        <v>-8.017531669250094E-4</v>
      </c>
      <c r="M58" s="98">
        <f t="shared" si="3"/>
        <v>16</v>
      </c>
      <c r="N58" s="98">
        <f t="shared" si="5"/>
        <v>0</v>
      </c>
    </row>
    <row r="59" spans="1:14">
      <c r="A59" s="102">
        <v>64</v>
      </c>
      <c r="B59" s="99" t="s">
        <v>57</v>
      </c>
      <c r="C59" s="98">
        <v>7204</v>
      </c>
      <c r="D59" s="98">
        <v>7093</v>
      </c>
      <c r="E59" s="98">
        <v>7088</v>
      </c>
      <c r="F59" s="98"/>
      <c r="G59" s="98"/>
      <c r="H59" s="98"/>
      <c r="I59" s="100">
        <f t="shared" si="6"/>
        <v>3.8586812434230119E-3</v>
      </c>
      <c r="J59" s="100">
        <f t="shared" si="1"/>
        <v>-1.6102165463631316E-2</v>
      </c>
      <c r="K59" s="97">
        <f t="shared" si="2"/>
        <v>-116</v>
      </c>
      <c r="L59" s="101">
        <f t="shared" si="4"/>
        <v>3.1001122454433695E-3</v>
      </c>
      <c r="M59" s="98">
        <f t="shared" si="3"/>
        <v>-5</v>
      </c>
      <c r="N59" s="98">
        <f t="shared" si="5"/>
        <v>0</v>
      </c>
    </row>
    <row r="60" spans="1:14">
      <c r="A60" s="102">
        <v>65</v>
      </c>
      <c r="B60" s="99" t="s">
        <v>58</v>
      </c>
      <c r="C60" s="98">
        <v>3732</v>
      </c>
      <c r="D60" s="98">
        <v>3555</v>
      </c>
      <c r="E60" s="98">
        <v>3556</v>
      </c>
      <c r="F60" s="98"/>
      <c r="G60" s="98"/>
      <c r="H60" s="98"/>
      <c r="I60" s="100">
        <f t="shared" si="6"/>
        <v>1.9358733777669625E-3</v>
      </c>
      <c r="J60" s="100">
        <f t="shared" si="1"/>
        <v>-4.7159699892818867E-2</v>
      </c>
      <c r="K60" s="97">
        <f t="shared" si="2"/>
        <v>-176</v>
      </c>
      <c r="L60" s="101">
        <f t="shared" si="4"/>
        <v>4.7036185792933881E-3</v>
      </c>
      <c r="M60" s="98">
        <f t="shared" si="3"/>
        <v>1</v>
      </c>
      <c r="N60" s="98">
        <f t="shared" si="5"/>
        <v>0</v>
      </c>
    </row>
    <row r="61" spans="1:14">
      <c r="A61" s="102">
        <v>66</v>
      </c>
      <c r="B61" s="99" t="s">
        <v>59</v>
      </c>
      <c r="C61" s="98">
        <v>12010</v>
      </c>
      <c r="D61" s="98">
        <v>12239</v>
      </c>
      <c r="E61" s="98">
        <v>12303</v>
      </c>
      <c r="F61" s="98"/>
      <c r="G61" s="98"/>
      <c r="H61" s="98"/>
      <c r="I61" s="100">
        <f t="shared" si="6"/>
        <v>6.6977081458568441E-3</v>
      </c>
      <c r="J61" s="100">
        <f t="shared" si="1"/>
        <v>2.4396336386344714E-2</v>
      </c>
      <c r="K61" s="97">
        <f t="shared" si="2"/>
        <v>293</v>
      </c>
      <c r="L61" s="101">
        <f t="shared" si="4"/>
        <v>-7.8304559303009249E-3</v>
      </c>
      <c r="M61" s="98">
        <f t="shared" si="3"/>
        <v>64</v>
      </c>
      <c r="N61" s="98">
        <f t="shared" si="5"/>
        <v>0</v>
      </c>
    </row>
    <row r="62" spans="1:14">
      <c r="A62" s="102">
        <v>68</v>
      </c>
      <c r="B62" s="99" t="s">
        <v>60</v>
      </c>
      <c r="C62" s="98">
        <v>61055</v>
      </c>
      <c r="D62" s="98">
        <v>62826</v>
      </c>
      <c r="E62" s="98">
        <v>62722</v>
      </c>
      <c r="F62" s="98"/>
      <c r="G62" s="98"/>
      <c r="H62" s="98"/>
      <c r="I62" s="100">
        <f t="shared" si="6"/>
        <v>3.414562710919556E-2</v>
      </c>
      <c r="J62" s="100">
        <f t="shared" si="1"/>
        <v>2.730325116698059E-2</v>
      </c>
      <c r="K62" s="97">
        <f t="shared" si="2"/>
        <v>1667</v>
      </c>
      <c r="L62" s="101">
        <f t="shared" si="4"/>
        <v>-4.4550750975466354E-2</v>
      </c>
      <c r="M62" s="98">
        <f t="shared" si="3"/>
        <v>-104</v>
      </c>
      <c r="N62" s="98">
        <f t="shared" si="5"/>
        <v>0</v>
      </c>
    </row>
    <row r="63" spans="1:14">
      <c r="A63" s="102">
        <v>69</v>
      </c>
      <c r="B63" s="99" t="s">
        <v>61</v>
      </c>
      <c r="C63" s="98">
        <v>50523</v>
      </c>
      <c r="D63" s="98">
        <v>51574</v>
      </c>
      <c r="E63" s="98">
        <v>51875</v>
      </c>
      <c r="F63" s="98"/>
      <c r="G63" s="98"/>
      <c r="H63" s="98"/>
      <c r="I63" s="100">
        <f t="shared" si="6"/>
        <v>2.8240560031400779E-2</v>
      </c>
      <c r="J63" s="100">
        <f t="shared" si="1"/>
        <v>2.6760089464204422E-2</v>
      </c>
      <c r="K63" s="97">
        <f t="shared" si="2"/>
        <v>1352</v>
      </c>
      <c r="L63" s="101">
        <f t="shared" si="4"/>
        <v>-3.6132342722753757E-2</v>
      </c>
      <c r="M63" s="98">
        <f t="shared" si="3"/>
        <v>301</v>
      </c>
      <c r="N63" s="98">
        <f t="shared" si="5"/>
        <v>0</v>
      </c>
    </row>
    <row r="64" spans="1:14">
      <c r="A64" s="102">
        <v>70</v>
      </c>
      <c r="B64" s="99" t="s">
        <v>62</v>
      </c>
      <c r="C64" s="98">
        <v>20046</v>
      </c>
      <c r="D64" s="98">
        <v>19416</v>
      </c>
      <c r="E64" s="98">
        <v>19396</v>
      </c>
      <c r="F64" s="98"/>
      <c r="G64" s="98"/>
      <c r="H64" s="98"/>
      <c r="I64" s="100">
        <f t="shared" si="6"/>
        <v>1.055911137096963E-2</v>
      </c>
      <c r="J64" s="100">
        <f t="shared" si="1"/>
        <v>-3.2425421530479899E-2</v>
      </c>
      <c r="K64" s="97">
        <f t="shared" si="2"/>
        <v>-650</v>
      </c>
      <c r="L64" s="101">
        <f t="shared" si="4"/>
        <v>1.7371318616708535E-2</v>
      </c>
      <c r="M64" s="98">
        <f t="shared" si="3"/>
        <v>-20</v>
      </c>
      <c r="N64" s="98">
        <f t="shared" si="5"/>
        <v>0</v>
      </c>
    </row>
    <row r="65" spans="1:14">
      <c r="A65" s="102">
        <v>71</v>
      </c>
      <c r="B65" s="99" t="s">
        <v>63</v>
      </c>
      <c r="C65" s="98">
        <v>25294</v>
      </c>
      <c r="D65" s="98">
        <v>24378</v>
      </c>
      <c r="E65" s="98">
        <v>24493</v>
      </c>
      <c r="F65" s="98"/>
      <c r="G65" s="98"/>
      <c r="H65" s="98"/>
      <c r="I65" s="100">
        <f t="shared" si="6"/>
        <v>1.3333899505524806E-2</v>
      </c>
      <c r="J65" s="100">
        <f t="shared" si="1"/>
        <v>-3.1667589151577448E-2</v>
      </c>
      <c r="K65" s="97">
        <f t="shared" si="2"/>
        <v>-801</v>
      </c>
      <c r="L65" s="101">
        <f t="shared" si="4"/>
        <v>2.1406809556897749E-2</v>
      </c>
      <c r="M65" s="98">
        <f t="shared" si="3"/>
        <v>115</v>
      </c>
      <c r="N65" s="98">
        <f t="shared" si="5"/>
        <v>0</v>
      </c>
    </row>
    <row r="66" spans="1:14">
      <c r="A66" s="102">
        <v>72</v>
      </c>
      <c r="B66" s="99" t="s">
        <v>64</v>
      </c>
      <c r="C66" s="98">
        <v>940</v>
      </c>
      <c r="D66" s="98">
        <v>944</v>
      </c>
      <c r="E66" s="98">
        <v>987</v>
      </c>
      <c r="F66" s="98"/>
      <c r="G66" s="98"/>
      <c r="H66" s="98"/>
      <c r="I66" s="100">
        <f t="shared" si="6"/>
        <v>5.3731918556130251E-4</v>
      </c>
      <c r="J66" s="100">
        <f t="shared" si="1"/>
        <v>0.05</v>
      </c>
      <c r="K66" s="97">
        <f t="shared" si="2"/>
        <v>47</v>
      </c>
      <c r="L66" s="101">
        <f t="shared" si="4"/>
        <v>-1.2560799615158481E-3</v>
      </c>
      <c r="M66" s="98">
        <f t="shared" si="3"/>
        <v>43</v>
      </c>
      <c r="N66" s="98">
        <f t="shared" si="5"/>
        <v>0</v>
      </c>
    </row>
    <row r="67" spans="1:14">
      <c r="A67" s="102">
        <v>73</v>
      </c>
      <c r="B67" s="99" t="s">
        <v>65</v>
      </c>
      <c r="C67" s="98">
        <v>7413</v>
      </c>
      <c r="D67" s="98">
        <v>7108</v>
      </c>
      <c r="E67" s="98">
        <v>7109</v>
      </c>
      <c r="F67" s="98"/>
      <c r="G67" s="98"/>
      <c r="H67" s="98"/>
      <c r="I67" s="100">
        <f t="shared" ref="I67:I92" si="7">E67/$E$92</f>
        <v>3.8701135665200606E-3</v>
      </c>
      <c r="J67" s="100">
        <f t="shared" ref="J67:J90" si="8">(E67-C67)/C67</f>
        <v>-4.1009038176176987E-2</v>
      </c>
      <c r="K67" s="97">
        <f t="shared" ref="K67:K90" si="9">E67-C67</f>
        <v>-304</v>
      </c>
      <c r="L67" s="101">
        <f t="shared" si="4"/>
        <v>8.1244320915067614E-3</v>
      </c>
      <c r="M67" s="98">
        <f t="shared" ref="M67:M90" si="10">E67-D67</f>
        <v>1</v>
      </c>
      <c r="N67" s="98">
        <f t="shared" si="5"/>
        <v>0</v>
      </c>
    </row>
    <row r="68" spans="1:14">
      <c r="A68" s="102">
        <v>74</v>
      </c>
      <c r="B68" s="99" t="s">
        <v>66</v>
      </c>
      <c r="C68" s="98">
        <v>9095</v>
      </c>
      <c r="D68" s="98">
        <v>9066</v>
      </c>
      <c r="E68" s="98">
        <v>9129</v>
      </c>
      <c r="F68" s="98"/>
      <c r="G68" s="98"/>
      <c r="H68" s="98"/>
      <c r="I68" s="100">
        <f t="shared" si="7"/>
        <v>4.9697941691885829E-3</v>
      </c>
      <c r="J68" s="100">
        <f t="shared" si="8"/>
        <v>3.7383177570093459E-3</v>
      </c>
      <c r="K68" s="97">
        <f t="shared" si="9"/>
        <v>34</v>
      </c>
      <c r="L68" s="101">
        <f t="shared" ref="L68:L92" si="11">K68/$K$92</f>
        <v>-9.0865358918167723E-4</v>
      </c>
      <c r="M68" s="98">
        <f t="shared" si="10"/>
        <v>63</v>
      </c>
      <c r="N68" s="98">
        <f t="shared" ref="N68:N92" si="12">H68-G68</f>
        <v>0</v>
      </c>
    </row>
    <row r="69" spans="1:14">
      <c r="A69" s="102">
        <v>75</v>
      </c>
      <c r="B69" s="99" t="s">
        <v>67</v>
      </c>
      <c r="C69" s="98">
        <v>2655</v>
      </c>
      <c r="D69" s="98">
        <v>2789</v>
      </c>
      <c r="E69" s="98">
        <v>2821</v>
      </c>
      <c r="F69" s="98"/>
      <c r="G69" s="98"/>
      <c r="H69" s="98"/>
      <c r="I69" s="100">
        <f t="shared" si="7"/>
        <v>1.5357420693702477E-3</v>
      </c>
      <c r="J69" s="100">
        <f t="shared" si="8"/>
        <v>6.252354048964219E-2</v>
      </c>
      <c r="K69" s="97">
        <f t="shared" si="9"/>
        <v>166</v>
      </c>
      <c r="L69" s="101">
        <f t="shared" si="11"/>
        <v>-4.4363675236517184E-3</v>
      </c>
      <c r="M69" s="98">
        <f t="shared" si="10"/>
        <v>32</v>
      </c>
      <c r="N69" s="98">
        <f t="shared" si="12"/>
        <v>0</v>
      </c>
    </row>
    <row r="70" spans="1:14">
      <c r="A70" s="102">
        <v>77</v>
      </c>
      <c r="B70" s="99" t="s">
        <v>68</v>
      </c>
      <c r="C70" s="98">
        <v>5930</v>
      </c>
      <c r="D70" s="98">
        <v>5723</v>
      </c>
      <c r="E70" s="98">
        <v>5720</v>
      </c>
      <c r="F70" s="98"/>
      <c r="G70" s="98"/>
      <c r="H70" s="98"/>
      <c r="I70" s="100">
        <f t="shared" si="7"/>
        <v>3.113947053100963E-3</v>
      </c>
      <c r="J70" s="100">
        <f t="shared" si="8"/>
        <v>-3.5413153456998317E-2</v>
      </c>
      <c r="K70" s="97">
        <f t="shared" si="9"/>
        <v>-210</v>
      </c>
      <c r="L70" s="101">
        <f t="shared" si="11"/>
        <v>5.6122721684750652E-3</v>
      </c>
      <c r="M70" s="98">
        <f t="shared" si="10"/>
        <v>-3</v>
      </c>
      <c r="N70" s="98">
        <f t="shared" si="12"/>
        <v>0</v>
      </c>
    </row>
    <row r="71" spans="1:14">
      <c r="A71" s="102">
        <v>78</v>
      </c>
      <c r="B71" s="99" t="s">
        <v>69</v>
      </c>
      <c r="C71" s="98">
        <v>1845</v>
      </c>
      <c r="D71" s="98">
        <v>2183</v>
      </c>
      <c r="E71" s="98">
        <v>2170</v>
      </c>
      <c r="F71" s="98"/>
      <c r="G71" s="98"/>
      <c r="H71" s="98"/>
      <c r="I71" s="100">
        <f t="shared" si="7"/>
        <v>1.181340053361729E-3</v>
      </c>
      <c r="J71" s="100">
        <f t="shared" si="8"/>
        <v>0.17615176151761516</v>
      </c>
      <c r="K71" s="97">
        <f t="shared" si="9"/>
        <v>325</v>
      </c>
      <c r="L71" s="101">
        <f t="shared" si="11"/>
        <v>-8.6856593083542676E-3</v>
      </c>
      <c r="M71" s="98">
        <f t="shared" si="10"/>
        <v>-13</v>
      </c>
      <c r="N71" s="98">
        <f t="shared" si="12"/>
        <v>0</v>
      </c>
    </row>
    <row r="72" spans="1:14">
      <c r="A72" s="102">
        <v>79</v>
      </c>
      <c r="B72" s="99" t="s">
        <v>70</v>
      </c>
      <c r="C72" s="98">
        <v>8372</v>
      </c>
      <c r="D72" s="98">
        <v>8870</v>
      </c>
      <c r="E72" s="98">
        <v>8929</v>
      </c>
      <c r="F72" s="98"/>
      <c r="G72" s="98"/>
      <c r="H72" s="98"/>
      <c r="I72" s="100">
        <f t="shared" si="7"/>
        <v>4.8609149015976403E-3</v>
      </c>
      <c r="J72" s="100">
        <f t="shared" si="8"/>
        <v>6.6531294792164353E-2</v>
      </c>
      <c r="K72" s="97">
        <f t="shared" si="9"/>
        <v>557</v>
      </c>
      <c r="L72" s="101">
        <f t="shared" si="11"/>
        <v>-1.4885883799241008E-2</v>
      </c>
      <c r="M72" s="98">
        <f t="shared" si="10"/>
        <v>59</v>
      </c>
      <c r="N72" s="98">
        <f t="shared" si="12"/>
        <v>0</v>
      </c>
    </row>
    <row r="73" spans="1:14">
      <c r="A73" s="102">
        <v>80</v>
      </c>
      <c r="B73" s="99" t="s">
        <v>71</v>
      </c>
      <c r="C73" s="98">
        <v>22536</v>
      </c>
      <c r="D73" s="98">
        <v>22364</v>
      </c>
      <c r="E73" s="98">
        <v>22316</v>
      </c>
      <c r="F73" s="98"/>
      <c r="G73" s="98"/>
      <c r="H73" s="98"/>
      <c r="I73" s="100">
        <f t="shared" si="7"/>
        <v>1.2148748677797394E-2</v>
      </c>
      <c r="J73" s="100">
        <f t="shared" si="8"/>
        <v>-9.7621583244586439E-3</v>
      </c>
      <c r="K73" s="97">
        <f t="shared" si="9"/>
        <v>-220</v>
      </c>
      <c r="L73" s="101">
        <f t="shared" si="11"/>
        <v>5.8795232241167349E-3</v>
      </c>
      <c r="M73" s="98">
        <f t="shared" si="10"/>
        <v>-48</v>
      </c>
      <c r="N73" s="98">
        <f t="shared" si="12"/>
        <v>0</v>
      </c>
    </row>
    <row r="74" spans="1:14">
      <c r="A74" s="102">
        <v>81</v>
      </c>
      <c r="B74" s="99" t="s">
        <v>72</v>
      </c>
      <c r="C74" s="98">
        <v>47462</v>
      </c>
      <c r="D74" s="98">
        <v>47576</v>
      </c>
      <c r="E74" s="98">
        <v>44990</v>
      </c>
      <c r="F74" s="98"/>
      <c r="G74" s="98"/>
      <c r="H74" s="98"/>
      <c r="I74" s="100">
        <f t="shared" si="7"/>
        <v>2.4492391244582575E-2</v>
      </c>
      <c r="J74" s="100">
        <f t="shared" si="8"/>
        <v>-5.2083772280982682E-2</v>
      </c>
      <c r="K74" s="97">
        <f t="shared" si="9"/>
        <v>-2472</v>
      </c>
      <c r="L74" s="101">
        <f t="shared" si="11"/>
        <v>6.6064460954620777E-2</v>
      </c>
      <c r="M74" s="98">
        <f t="shared" si="10"/>
        <v>-2586</v>
      </c>
      <c r="N74" s="98">
        <f t="shared" si="12"/>
        <v>0</v>
      </c>
    </row>
    <row r="75" spans="1:14">
      <c r="A75" s="102">
        <v>82</v>
      </c>
      <c r="B75" s="99" t="s">
        <v>73</v>
      </c>
      <c r="C75" s="98">
        <v>50026</v>
      </c>
      <c r="D75" s="98">
        <v>46953</v>
      </c>
      <c r="E75" s="98">
        <v>46976</v>
      </c>
      <c r="F75" s="98"/>
      <c r="G75" s="98"/>
      <c r="H75" s="98"/>
      <c r="I75" s="100">
        <f t="shared" si="7"/>
        <v>2.5573562371760637E-2</v>
      </c>
      <c r="J75" s="100">
        <f t="shared" si="8"/>
        <v>-6.096829648582737E-2</v>
      </c>
      <c r="K75" s="97">
        <f t="shared" si="9"/>
        <v>-3050</v>
      </c>
      <c r="L75" s="101">
        <f t="shared" si="11"/>
        <v>8.1511571970709282E-2</v>
      </c>
      <c r="M75" s="98">
        <f t="shared" si="10"/>
        <v>23</v>
      </c>
      <c r="N75" s="98">
        <f t="shared" si="12"/>
        <v>0</v>
      </c>
    </row>
    <row r="76" spans="1:14">
      <c r="A76" s="102">
        <v>84</v>
      </c>
      <c r="B76" s="99" t="s">
        <v>74</v>
      </c>
      <c r="C76" s="98">
        <v>4125</v>
      </c>
      <c r="D76" s="98">
        <v>4764</v>
      </c>
      <c r="E76" s="98">
        <v>4735</v>
      </c>
      <c r="F76" s="98"/>
      <c r="G76" s="98"/>
      <c r="H76" s="98"/>
      <c r="I76" s="100">
        <f t="shared" si="7"/>
        <v>2.57771666021557E-3</v>
      </c>
      <c r="J76" s="100">
        <f t="shared" si="8"/>
        <v>0.14787878787878789</v>
      </c>
      <c r="K76" s="97">
        <f t="shared" si="9"/>
        <v>610</v>
      </c>
      <c r="L76" s="101">
        <f t="shared" si="11"/>
        <v>-1.6302314394141856E-2</v>
      </c>
      <c r="M76" s="98">
        <f t="shared" si="10"/>
        <v>-29</v>
      </c>
      <c r="N76" s="98">
        <f t="shared" si="12"/>
        <v>0</v>
      </c>
    </row>
    <row r="77" spans="1:14">
      <c r="A77" s="102">
        <v>85</v>
      </c>
      <c r="B77" s="99" t="s">
        <v>75</v>
      </c>
      <c r="C77" s="98">
        <v>27162</v>
      </c>
      <c r="D77" s="98">
        <v>34297</v>
      </c>
      <c r="E77" s="98">
        <v>29354</v>
      </c>
      <c r="F77" s="98"/>
      <c r="G77" s="98"/>
      <c r="H77" s="98"/>
      <c r="I77" s="100">
        <f t="shared" si="7"/>
        <v>1.598021010432267E-2</v>
      </c>
      <c r="J77" s="100">
        <f t="shared" si="8"/>
        <v>8.0700979309329207E-2</v>
      </c>
      <c r="K77" s="97">
        <f t="shared" si="9"/>
        <v>2192</v>
      </c>
      <c r="L77" s="101">
        <f t="shared" si="11"/>
        <v>-5.8581431396654018E-2</v>
      </c>
      <c r="M77" s="98">
        <f t="shared" si="10"/>
        <v>-4943</v>
      </c>
      <c r="N77" s="98">
        <f t="shared" si="12"/>
        <v>0</v>
      </c>
    </row>
    <row r="78" spans="1:14">
      <c r="A78" s="102">
        <v>86</v>
      </c>
      <c r="B78" s="99" t="s">
        <v>76</v>
      </c>
      <c r="C78" s="98">
        <v>25560</v>
      </c>
      <c r="D78" s="98">
        <v>27907</v>
      </c>
      <c r="E78" s="98">
        <v>28153</v>
      </c>
      <c r="F78" s="98"/>
      <c r="G78" s="98"/>
      <c r="H78" s="98"/>
      <c r="I78" s="100">
        <f t="shared" si="7"/>
        <v>1.5326390102439059E-2</v>
      </c>
      <c r="J78" s="100">
        <f t="shared" si="8"/>
        <v>0.10144757433489827</v>
      </c>
      <c r="K78" s="97">
        <f t="shared" si="9"/>
        <v>2593</v>
      </c>
      <c r="L78" s="101">
        <f t="shared" si="11"/>
        <v>-6.929819872788498E-2</v>
      </c>
      <c r="M78" s="98">
        <f t="shared" si="10"/>
        <v>246</v>
      </c>
      <c r="N78" s="98">
        <f t="shared" si="12"/>
        <v>0</v>
      </c>
    </row>
    <row r="79" spans="1:14">
      <c r="A79" s="102">
        <v>87</v>
      </c>
      <c r="B79" s="99" t="s">
        <v>77</v>
      </c>
      <c r="C79" s="98">
        <v>1648</v>
      </c>
      <c r="D79" s="98">
        <v>1655</v>
      </c>
      <c r="E79" s="98">
        <v>1659</v>
      </c>
      <c r="F79" s="98"/>
      <c r="G79" s="98"/>
      <c r="H79" s="98"/>
      <c r="I79" s="100">
        <f t="shared" si="7"/>
        <v>9.0315352466687024E-4</v>
      </c>
      <c r="J79" s="100">
        <f t="shared" si="8"/>
        <v>6.6747572815533977E-3</v>
      </c>
      <c r="K79" s="97">
        <f t="shared" si="9"/>
        <v>11</v>
      </c>
      <c r="L79" s="101">
        <f t="shared" si="11"/>
        <v>-2.9397616120583676E-4</v>
      </c>
      <c r="M79" s="98">
        <f t="shared" si="10"/>
        <v>4</v>
      </c>
      <c r="N79" s="98">
        <f t="shared" si="12"/>
        <v>0</v>
      </c>
    </row>
    <row r="80" spans="1:14">
      <c r="A80" s="102">
        <v>88</v>
      </c>
      <c r="B80" s="99" t="s">
        <v>78</v>
      </c>
      <c r="C80" s="98">
        <v>4986</v>
      </c>
      <c r="D80" s="98">
        <v>5264</v>
      </c>
      <c r="E80" s="98">
        <v>5233</v>
      </c>
      <c r="F80" s="98"/>
      <c r="G80" s="98"/>
      <c r="H80" s="98"/>
      <c r="I80" s="100">
        <f t="shared" si="7"/>
        <v>2.8488260365170178E-3</v>
      </c>
      <c r="J80" s="100">
        <f t="shared" si="8"/>
        <v>4.9538708383473726E-2</v>
      </c>
      <c r="K80" s="97">
        <f t="shared" si="9"/>
        <v>247</v>
      </c>
      <c r="L80" s="101">
        <f t="shared" si="11"/>
        <v>-6.6011010743492436E-3</v>
      </c>
      <c r="M80" s="98">
        <f t="shared" si="10"/>
        <v>-31</v>
      </c>
      <c r="N80" s="98">
        <f t="shared" si="12"/>
        <v>0</v>
      </c>
    </row>
    <row r="81" spans="1:14">
      <c r="A81" s="102">
        <v>90</v>
      </c>
      <c r="B81" s="99" t="s">
        <v>79</v>
      </c>
      <c r="C81" s="98">
        <v>1432</v>
      </c>
      <c r="D81" s="98">
        <v>1443</v>
      </c>
      <c r="E81" s="98">
        <v>1427</v>
      </c>
      <c r="F81" s="98"/>
      <c r="G81" s="98"/>
      <c r="H81" s="98"/>
      <c r="I81" s="100">
        <f t="shared" si="7"/>
        <v>7.7685357426137661E-4</v>
      </c>
      <c r="J81" s="100">
        <f t="shared" si="8"/>
        <v>-3.4916201117318434E-3</v>
      </c>
      <c r="K81" s="97">
        <f t="shared" si="9"/>
        <v>-5</v>
      </c>
      <c r="L81" s="101">
        <f t="shared" si="11"/>
        <v>1.336255278208349E-4</v>
      </c>
      <c r="M81" s="98">
        <f t="shared" si="10"/>
        <v>-16</v>
      </c>
      <c r="N81" s="98">
        <f t="shared" si="12"/>
        <v>0</v>
      </c>
    </row>
    <row r="82" spans="1:14">
      <c r="A82" s="102">
        <v>91</v>
      </c>
      <c r="B82" s="99" t="s">
        <v>80</v>
      </c>
      <c r="C82" s="98">
        <v>510</v>
      </c>
      <c r="D82" s="98">
        <v>559</v>
      </c>
      <c r="E82" s="98">
        <v>612</v>
      </c>
      <c r="F82" s="98"/>
      <c r="G82" s="98"/>
      <c r="H82" s="98"/>
      <c r="I82" s="100">
        <f t="shared" si="7"/>
        <v>3.331705588282849E-4</v>
      </c>
      <c r="J82" s="100">
        <f t="shared" si="8"/>
        <v>0.2</v>
      </c>
      <c r="K82" s="97">
        <f t="shared" si="9"/>
        <v>102</v>
      </c>
      <c r="L82" s="101">
        <f t="shared" si="11"/>
        <v>-2.7259607675450318E-3</v>
      </c>
      <c r="M82" s="98">
        <f t="shared" si="10"/>
        <v>53</v>
      </c>
      <c r="N82" s="98">
        <f t="shared" si="12"/>
        <v>0</v>
      </c>
    </row>
    <row r="83" spans="1:14">
      <c r="A83" s="102">
        <v>92</v>
      </c>
      <c r="B83" s="99" t="s">
        <v>81</v>
      </c>
      <c r="C83" s="98">
        <v>3173</v>
      </c>
      <c r="D83" s="98">
        <v>2870</v>
      </c>
      <c r="E83" s="98">
        <v>2848</v>
      </c>
      <c r="F83" s="98"/>
      <c r="G83" s="98"/>
      <c r="H83" s="98"/>
      <c r="I83" s="100">
        <f t="shared" si="7"/>
        <v>1.5504407704950251E-3</v>
      </c>
      <c r="J83" s="100">
        <f t="shared" si="8"/>
        <v>-0.10242672549637567</v>
      </c>
      <c r="K83" s="97">
        <f t="shared" si="9"/>
        <v>-325</v>
      </c>
      <c r="L83" s="101">
        <f t="shared" si="11"/>
        <v>8.6856593083542676E-3</v>
      </c>
      <c r="M83" s="98">
        <f t="shared" si="10"/>
        <v>-22</v>
      </c>
      <c r="N83" s="98">
        <f t="shared" si="12"/>
        <v>0</v>
      </c>
    </row>
    <row r="84" spans="1:14">
      <c r="A84" s="102">
        <v>93</v>
      </c>
      <c r="B84" s="99" t="s">
        <v>82</v>
      </c>
      <c r="C84" s="98">
        <v>8831</v>
      </c>
      <c r="D84" s="98">
        <v>9198</v>
      </c>
      <c r="E84" s="98">
        <v>9326</v>
      </c>
      <c r="F84" s="98"/>
      <c r="G84" s="98"/>
      <c r="H84" s="98"/>
      <c r="I84" s="100">
        <f t="shared" si="7"/>
        <v>5.077040247765661E-3</v>
      </c>
      <c r="J84" s="100">
        <f t="shared" si="8"/>
        <v>5.6052542180953457E-2</v>
      </c>
      <c r="K84" s="97">
        <f t="shared" si="9"/>
        <v>495</v>
      </c>
      <c r="L84" s="101">
        <f t="shared" si="11"/>
        <v>-1.3228927254262654E-2</v>
      </c>
      <c r="M84" s="98">
        <f t="shared" si="10"/>
        <v>128</v>
      </c>
      <c r="N84" s="98">
        <f t="shared" si="12"/>
        <v>0</v>
      </c>
    </row>
    <row r="85" spans="1:14">
      <c r="A85" s="102">
        <v>94</v>
      </c>
      <c r="B85" s="99" t="s">
        <v>83</v>
      </c>
      <c r="C85" s="98">
        <v>10422</v>
      </c>
      <c r="D85" s="98">
        <v>11242</v>
      </c>
      <c r="E85" s="98">
        <v>10997</v>
      </c>
      <c r="F85" s="98"/>
      <c r="G85" s="98"/>
      <c r="H85" s="98"/>
      <c r="I85" s="100">
        <f t="shared" si="7"/>
        <v>5.9867265284879881E-3</v>
      </c>
      <c r="J85" s="100">
        <f t="shared" si="8"/>
        <v>5.5171752062943773E-2</v>
      </c>
      <c r="K85" s="97">
        <f t="shared" si="9"/>
        <v>575</v>
      </c>
      <c r="L85" s="101">
        <f t="shared" si="11"/>
        <v>-1.5366935699396013E-2</v>
      </c>
      <c r="M85" s="98">
        <f t="shared" si="10"/>
        <v>-245</v>
      </c>
      <c r="N85" s="98">
        <f t="shared" si="12"/>
        <v>0</v>
      </c>
    </row>
    <row r="86" spans="1:14">
      <c r="A86" s="102">
        <v>95</v>
      </c>
      <c r="B86" s="99" t="s">
        <v>84</v>
      </c>
      <c r="C86" s="98">
        <v>11919</v>
      </c>
      <c r="D86" s="98">
        <v>11615</v>
      </c>
      <c r="E86" s="98">
        <v>11639</v>
      </c>
      <c r="F86" s="98"/>
      <c r="G86" s="98"/>
      <c r="H86" s="98"/>
      <c r="I86" s="100">
        <f t="shared" si="7"/>
        <v>6.3362289774549141E-3</v>
      </c>
      <c r="J86" s="100">
        <f t="shared" si="8"/>
        <v>-2.3491903683194898E-2</v>
      </c>
      <c r="K86" s="97">
        <f t="shared" si="9"/>
        <v>-280</v>
      </c>
      <c r="L86" s="101">
        <f t="shared" si="11"/>
        <v>7.4830295579667539E-3</v>
      </c>
      <c r="M86" s="98">
        <f t="shared" si="10"/>
        <v>24</v>
      </c>
      <c r="N86" s="98">
        <f t="shared" si="12"/>
        <v>0</v>
      </c>
    </row>
    <row r="87" spans="1:14">
      <c r="A87" s="102">
        <v>96</v>
      </c>
      <c r="B87" s="99" t="s">
        <v>85</v>
      </c>
      <c r="C87" s="98">
        <v>32490</v>
      </c>
      <c r="D87" s="98">
        <v>33031</v>
      </c>
      <c r="E87" s="98">
        <v>33426</v>
      </c>
      <c r="F87" s="98"/>
      <c r="G87" s="98"/>
      <c r="H87" s="98"/>
      <c r="I87" s="100">
        <f t="shared" si="7"/>
        <v>1.8196991992474265E-2</v>
      </c>
      <c r="J87" s="100">
        <f t="shared" si="8"/>
        <v>2.8808864265927978E-2</v>
      </c>
      <c r="K87" s="97">
        <f t="shared" si="9"/>
        <v>936</v>
      </c>
      <c r="L87" s="101">
        <f t="shared" si="11"/>
        <v>-2.5014698808060291E-2</v>
      </c>
      <c r="M87" s="98">
        <f t="shared" si="10"/>
        <v>395</v>
      </c>
      <c r="N87" s="98">
        <f t="shared" si="12"/>
        <v>0</v>
      </c>
    </row>
    <row r="88" spans="1:14">
      <c r="A88" s="102">
        <v>97</v>
      </c>
      <c r="B88" s="99" t="s">
        <v>86</v>
      </c>
      <c r="C88" s="98">
        <v>13185</v>
      </c>
      <c r="D88" s="98">
        <v>10622</v>
      </c>
      <c r="E88" s="98">
        <v>10391</v>
      </c>
      <c r="F88" s="98"/>
      <c r="G88" s="98"/>
      <c r="H88" s="98"/>
      <c r="I88" s="100">
        <f t="shared" si="7"/>
        <v>5.6568223476874315E-3</v>
      </c>
      <c r="J88" s="100">
        <f t="shared" si="8"/>
        <v>-0.21190747061054227</v>
      </c>
      <c r="K88" s="97">
        <f t="shared" si="9"/>
        <v>-2794</v>
      </c>
      <c r="L88" s="101">
        <f t="shared" si="11"/>
        <v>7.466994494628254E-2</v>
      </c>
      <c r="M88" s="98">
        <f t="shared" si="10"/>
        <v>-231</v>
      </c>
      <c r="N88" s="98">
        <f t="shared" si="12"/>
        <v>0</v>
      </c>
    </row>
    <row r="89" spans="1:14">
      <c r="A89" s="102">
        <v>98</v>
      </c>
      <c r="B89" s="99" t="s">
        <v>87</v>
      </c>
      <c r="C89" s="98">
        <v>394</v>
      </c>
      <c r="D89" s="98">
        <v>352</v>
      </c>
      <c r="E89" s="98">
        <v>360</v>
      </c>
      <c r="F89" s="98"/>
      <c r="G89" s="98"/>
      <c r="H89" s="98"/>
      <c r="I89" s="100">
        <f t="shared" si="7"/>
        <v>1.9598268166369699E-4</v>
      </c>
      <c r="J89" s="100">
        <f t="shared" si="8"/>
        <v>-8.6294416243654817E-2</v>
      </c>
      <c r="K89" s="97">
        <f t="shared" si="9"/>
        <v>-34</v>
      </c>
      <c r="L89" s="101">
        <f t="shared" si="11"/>
        <v>9.0865358918167723E-4</v>
      </c>
      <c r="M89" s="98">
        <f t="shared" si="10"/>
        <v>8</v>
      </c>
      <c r="N89" s="98">
        <f t="shared" si="12"/>
        <v>0</v>
      </c>
    </row>
    <row r="90" spans="1:14">
      <c r="A90" s="102">
        <v>99</v>
      </c>
      <c r="B90" s="99" t="s">
        <v>88</v>
      </c>
      <c r="C90" s="98">
        <v>435</v>
      </c>
      <c r="D90" s="98">
        <v>436</v>
      </c>
      <c r="E90" s="98">
        <v>437</v>
      </c>
      <c r="F90" s="98"/>
      <c r="G90" s="98"/>
      <c r="H90" s="98"/>
      <c r="I90" s="100">
        <f t="shared" si="7"/>
        <v>2.3790119968620995E-4</v>
      </c>
      <c r="J90" s="100">
        <f t="shared" si="8"/>
        <v>4.5977011494252873E-3</v>
      </c>
      <c r="K90" s="97">
        <f t="shared" si="9"/>
        <v>2</v>
      </c>
      <c r="L90" s="101">
        <f t="shared" si="11"/>
        <v>-5.3450211128333957E-5</v>
      </c>
      <c r="M90" s="98">
        <f t="shared" si="10"/>
        <v>1</v>
      </c>
      <c r="N90" s="98">
        <f t="shared" si="12"/>
        <v>0</v>
      </c>
    </row>
    <row r="91" spans="1:14">
      <c r="A91" s="102"/>
      <c r="B91" s="99" t="s">
        <v>285</v>
      </c>
      <c r="C91" s="98">
        <v>42255</v>
      </c>
      <c r="D91" s="98">
        <v>46611</v>
      </c>
      <c r="E91" s="98">
        <v>46568</v>
      </c>
      <c r="F91" s="98"/>
      <c r="G91" s="98"/>
      <c r="H91" s="98"/>
      <c r="I91" s="100">
        <f>E91/$E$92</f>
        <v>2.5351448665875114E-2</v>
      </c>
      <c r="J91" s="100">
        <f>(E91-C91)/C91</f>
        <v>0.10207076085670334</v>
      </c>
      <c r="K91" s="97">
        <f>E91-C91</f>
        <v>4313</v>
      </c>
      <c r="L91" s="101">
        <f>K91/$K$92</f>
        <v>-0.11526538029825217</v>
      </c>
      <c r="M91" s="98">
        <f>E91-D91</f>
        <v>-43</v>
      </c>
      <c r="N91" s="98">
        <f>H91-G91</f>
        <v>0</v>
      </c>
    </row>
    <row r="92" spans="1:14" s="110" customFormat="1">
      <c r="A92" s="184" t="s">
        <v>89</v>
      </c>
      <c r="B92" s="184"/>
      <c r="C92" s="64">
        <v>1874315</v>
      </c>
      <c r="D92" s="64">
        <v>1844515</v>
      </c>
      <c r="E92" s="64">
        <v>1836897</v>
      </c>
      <c r="F92" s="64"/>
      <c r="G92" s="64"/>
      <c r="H92" s="64"/>
      <c r="I92" s="100">
        <f t="shared" si="7"/>
        <v>1</v>
      </c>
      <c r="J92" s="100">
        <f>(E92-C92)/C92</f>
        <v>-1.9963560020594191E-2</v>
      </c>
      <c r="K92" s="97">
        <f>E92-C92</f>
        <v>-37418</v>
      </c>
      <c r="L92" s="101">
        <f t="shared" si="11"/>
        <v>1</v>
      </c>
      <c r="M92" s="97">
        <f>E92-D92</f>
        <v>-7618</v>
      </c>
      <c r="N92" s="98">
        <f t="shared" si="12"/>
        <v>0</v>
      </c>
    </row>
    <row r="93" spans="1:14">
      <c r="C93" s="126"/>
      <c r="D93" s="126"/>
      <c r="E93" s="129"/>
      <c r="F93" s="141"/>
      <c r="G93" s="141"/>
      <c r="H93" s="141"/>
    </row>
    <row r="94" spans="1:14">
      <c r="C94" s="127"/>
      <c r="D94" s="125"/>
      <c r="E94" s="128"/>
      <c r="F94" s="128"/>
      <c r="G94" s="128"/>
      <c r="H94" s="128"/>
    </row>
    <row r="95" spans="1:14">
      <c r="C95" s="126"/>
      <c r="D95" s="126"/>
      <c r="E95" s="129"/>
      <c r="F95" s="141"/>
      <c r="G95" s="141"/>
      <c r="H95" s="141"/>
    </row>
    <row r="96" spans="1:14">
      <c r="C96" s="126"/>
      <c r="D96" s="126"/>
      <c r="E96" s="129"/>
      <c r="F96" s="141"/>
      <c r="G96" s="141"/>
      <c r="H96" s="141"/>
    </row>
    <row r="97" spans="3:8">
      <c r="C97" s="126"/>
      <c r="D97" s="127"/>
      <c r="E97" s="127"/>
      <c r="F97" s="141"/>
      <c r="G97" s="141"/>
      <c r="H97" s="141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144"/>
  <sheetViews>
    <sheetView zoomScale="80" zoomScaleNormal="80" workbookViewId="0">
      <pane ySplit="2" topLeftCell="A3" activePane="bottomLeft" state="frozen"/>
      <selection pane="bottomLeft" activeCell="Q5" sqref="Q5"/>
    </sheetView>
  </sheetViews>
  <sheetFormatPr defaultColWidth="9.140625" defaultRowHeight="15"/>
  <cols>
    <col min="1" max="1" width="12.7109375" style="6" bestFit="1" customWidth="1"/>
    <col min="2" max="2" width="16.42578125" style="6" bestFit="1" customWidth="1"/>
    <col min="3" max="8" width="12" style="6" customWidth="1"/>
    <col min="9" max="9" width="19.140625" style="6" customWidth="1"/>
    <col min="10" max="11" width="33.140625" style="6" customWidth="1"/>
    <col min="12" max="12" width="18.42578125" style="6" customWidth="1"/>
    <col min="13" max="14" width="33.140625" style="6" customWidth="1"/>
    <col min="15" max="16384" width="9.140625" style="6"/>
  </cols>
  <sheetData>
    <row r="1" spans="1:14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4" ht="30">
      <c r="A2" s="93" t="s">
        <v>91</v>
      </c>
      <c r="B2" s="93" t="s">
        <v>174</v>
      </c>
      <c r="C2" s="93">
        <v>43282</v>
      </c>
      <c r="D2" s="93">
        <v>43617</v>
      </c>
      <c r="E2" s="93">
        <v>43647</v>
      </c>
      <c r="F2" s="93">
        <v>43282</v>
      </c>
      <c r="G2" s="93">
        <v>43617</v>
      </c>
      <c r="H2" s="93">
        <v>43647</v>
      </c>
      <c r="I2" s="92" t="s">
        <v>311</v>
      </c>
      <c r="J2" s="92" t="s">
        <v>333</v>
      </c>
      <c r="K2" s="92" t="s">
        <v>334</v>
      </c>
      <c r="L2" s="92" t="s">
        <v>325</v>
      </c>
      <c r="M2" s="96" t="s">
        <v>335</v>
      </c>
      <c r="N2" s="161" t="s">
        <v>309</v>
      </c>
    </row>
    <row r="3" spans="1:14">
      <c r="A3" s="43">
        <v>1</v>
      </c>
      <c r="B3" s="104" t="s">
        <v>92</v>
      </c>
      <c r="C3" s="98">
        <v>41289</v>
      </c>
      <c r="D3" s="98">
        <v>40117</v>
      </c>
      <c r="E3" s="98">
        <v>39922</v>
      </c>
      <c r="F3" s="98"/>
      <c r="G3" s="98"/>
      <c r="H3" s="98"/>
      <c r="I3" s="100">
        <f t="shared" ref="I3:I66" si="0">E3/$E$84</f>
        <v>2.1733390603828086E-2</v>
      </c>
      <c r="J3" s="100">
        <f t="shared" ref="J3:J66" si="1">(E3-C3)/C3</f>
        <v>-3.3108091743563661E-2</v>
      </c>
      <c r="K3" s="97">
        <f t="shared" ref="K3:K66" si="2">E3-C3</f>
        <v>-1367</v>
      </c>
      <c r="L3" s="101">
        <f>K3/$K$84</f>
        <v>3.6533219306216259E-2</v>
      </c>
      <c r="M3" s="98">
        <f t="shared" ref="M3:M66" si="3">E3-D3</f>
        <v>-195</v>
      </c>
      <c r="N3" s="98">
        <f>H3-G3</f>
        <v>0</v>
      </c>
    </row>
    <row r="4" spans="1:14">
      <c r="A4" s="43">
        <v>2</v>
      </c>
      <c r="B4" s="104" t="s">
        <v>93</v>
      </c>
      <c r="C4" s="98">
        <v>7203</v>
      </c>
      <c r="D4" s="98">
        <v>7440</v>
      </c>
      <c r="E4" s="98">
        <v>7299</v>
      </c>
      <c r="F4" s="98"/>
      <c r="G4" s="98"/>
      <c r="H4" s="98"/>
      <c r="I4" s="100">
        <f t="shared" si="0"/>
        <v>3.973548870731456E-3</v>
      </c>
      <c r="J4" s="100">
        <f t="shared" si="1"/>
        <v>1.3327780091628489E-2</v>
      </c>
      <c r="K4" s="97">
        <f t="shared" si="2"/>
        <v>96</v>
      </c>
      <c r="L4" s="101">
        <f t="shared" ref="L4:L67" si="4">K4/$K$84</f>
        <v>-2.5656101341600297E-3</v>
      </c>
      <c r="M4" s="98">
        <f t="shared" si="3"/>
        <v>-141</v>
      </c>
      <c r="N4" s="98">
        <f t="shared" ref="N4:N67" si="5">H4-G4</f>
        <v>0</v>
      </c>
    </row>
    <row r="5" spans="1:14">
      <c r="A5" s="43">
        <v>3</v>
      </c>
      <c r="B5" s="104" t="s">
        <v>94</v>
      </c>
      <c r="C5" s="98">
        <v>13473</v>
      </c>
      <c r="D5" s="98">
        <v>12986</v>
      </c>
      <c r="E5" s="98">
        <v>12893</v>
      </c>
      <c r="F5" s="98"/>
      <c r="G5" s="98"/>
      <c r="H5" s="98"/>
      <c r="I5" s="100">
        <f t="shared" si="0"/>
        <v>7.0189019852501255E-3</v>
      </c>
      <c r="J5" s="100">
        <f t="shared" si="1"/>
        <v>-4.3049061085133226E-2</v>
      </c>
      <c r="K5" s="97">
        <f t="shared" si="2"/>
        <v>-580</v>
      </c>
      <c r="L5" s="101">
        <f t="shared" si="4"/>
        <v>1.5500561227216847E-2</v>
      </c>
      <c r="M5" s="98">
        <f t="shared" si="3"/>
        <v>-93</v>
      </c>
      <c r="N5" s="98">
        <f t="shared" si="5"/>
        <v>0</v>
      </c>
    </row>
    <row r="6" spans="1:14">
      <c r="A6" s="43">
        <v>4</v>
      </c>
      <c r="B6" s="104" t="s">
        <v>95</v>
      </c>
      <c r="C6" s="98">
        <v>2837</v>
      </c>
      <c r="D6" s="98">
        <v>2836</v>
      </c>
      <c r="E6" s="98">
        <v>2797</v>
      </c>
      <c r="F6" s="98"/>
      <c r="G6" s="98"/>
      <c r="H6" s="98"/>
      <c r="I6" s="100">
        <f t="shared" si="0"/>
        <v>1.5226765572593345E-3</v>
      </c>
      <c r="J6" s="100">
        <f t="shared" si="1"/>
        <v>-1.4099400775467043E-2</v>
      </c>
      <c r="K6" s="97">
        <f t="shared" si="2"/>
        <v>-40</v>
      </c>
      <c r="L6" s="101">
        <f t="shared" si="4"/>
        <v>1.0690042225666792E-3</v>
      </c>
      <c r="M6" s="98">
        <f t="shared" si="3"/>
        <v>-39</v>
      </c>
      <c r="N6" s="98">
        <f t="shared" si="5"/>
        <v>0</v>
      </c>
    </row>
    <row r="7" spans="1:14">
      <c r="A7" s="43">
        <v>5</v>
      </c>
      <c r="B7" s="104" t="s">
        <v>96</v>
      </c>
      <c r="C7" s="98">
        <v>6117</v>
      </c>
      <c r="D7" s="98">
        <v>6148</v>
      </c>
      <c r="E7" s="98">
        <v>6035</v>
      </c>
      <c r="F7" s="98"/>
      <c r="G7" s="98"/>
      <c r="H7" s="98"/>
      <c r="I7" s="100">
        <f t="shared" si="0"/>
        <v>3.2854318995566979E-3</v>
      </c>
      <c r="J7" s="100">
        <f t="shared" si="1"/>
        <v>-1.3405264018309628E-2</v>
      </c>
      <c r="K7" s="97">
        <f t="shared" si="2"/>
        <v>-82</v>
      </c>
      <c r="L7" s="101">
        <f t="shared" si="4"/>
        <v>2.1914586562616924E-3</v>
      </c>
      <c r="M7" s="98">
        <f t="shared" si="3"/>
        <v>-113</v>
      </c>
      <c r="N7" s="98">
        <f t="shared" si="5"/>
        <v>0</v>
      </c>
    </row>
    <row r="8" spans="1:14">
      <c r="A8" s="43">
        <v>6</v>
      </c>
      <c r="B8" s="104" t="s">
        <v>97</v>
      </c>
      <c r="C8" s="98">
        <v>144435</v>
      </c>
      <c r="D8" s="98">
        <v>141389</v>
      </c>
      <c r="E8" s="98">
        <v>140686</v>
      </c>
      <c r="F8" s="98"/>
      <c r="G8" s="98"/>
      <c r="H8" s="98"/>
      <c r="I8" s="100">
        <f t="shared" si="0"/>
        <v>7.6588943201496867E-2</v>
      </c>
      <c r="J8" s="100">
        <f t="shared" si="1"/>
        <v>-2.595631252812684E-2</v>
      </c>
      <c r="K8" s="97">
        <f t="shared" si="2"/>
        <v>-3749</v>
      </c>
      <c r="L8" s="101">
        <f t="shared" si="4"/>
        <v>0.100192420760062</v>
      </c>
      <c r="M8" s="98">
        <f t="shared" si="3"/>
        <v>-703</v>
      </c>
      <c r="N8" s="98">
        <f t="shared" si="5"/>
        <v>0</v>
      </c>
    </row>
    <row r="9" spans="1:14">
      <c r="A9" s="43">
        <v>7</v>
      </c>
      <c r="B9" s="104" t="s">
        <v>98</v>
      </c>
      <c r="C9" s="98">
        <v>74493</v>
      </c>
      <c r="D9" s="98">
        <v>75645</v>
      </c>
      <c r="E9" s="98">
        <v>75692</v>
      </c>
      <c r="F9" s="98"/>
      <c r="G9" s="98"/>
      <c r="H9" s="98"/>
      <c r="I9" s="100">
        <f t="shared" si="0"/>
        <v>4.1206447612468201E-2</v>
      </c>
      <c r="J9" s="100">
        <f t="shared" si="1"/>
        <v>1.6095472057777241E-2</v>
      </c>
      <c r="K9" s="97">
        <f t="shared" si="2"/>
        <v>1199</v>
      </c>
      <c r="L9" s="101">
        <f t="shared" si="4"/>
        <v>-3.204340157143621E-2</v>
      </c>
      <c r="M9" s="98">
        <f t="shared" si="3"/>
        <v>47</v>
      </c>
      <c r="N9" s="98">
        <f t="shared" si="5"/>
        <v>0</v>
      </c>
    </row>
    <row r="10" spans="1:14">
      <c r="A10" s="43">
        <v>8</v>
      </c>
      <c r="B10" s="104" t="s">
        <v>99</v>
      </c>
      <c r="C10" s="98">
        <v>4011</v>
      </c>
      <c r="D10" s="98">
        <v>3911</v>
      </c>
      <c r="E10" s="98">
        <v>3898</v>
      </c>
      <c r="F10" s="98"/>
      <c r="G10" s="98"/>
      <c r="H10" s="98"/>
      <c r="I10" s="100">
        <f t="shared" si="0"/>
        <v>2.1220569253474746E-3</v>
      </c>
      <c r="J10" s="100">
        <f t="shared" si="1"/>
        <v>-2.8172525554724506E-2</v>
      </c>
      <c r="K10" s="97">
        <f t="shared" si="2"/>
        <v>-113</v>
      </c>
      <c r="L10" s="101">
        <f t="shared" si="4"/>
        <v>3.0199369287508687E-3</v>
      </c>
      <c r="M10" s="98">
        <f t="shared" si="3"/>
        <v>-13</v>
      </c>
      <c r="N10" s="98">
        <f t="shared" si="5"/>
        <v>0</v>
      </c>
    </row>
    <row r="11" spans="1:14">
      <c r="A11" s="43">
        <v>9</v>
      </c>
      <c r="B11" s="104" t="s">
        <v>100</v>
      </c>
      <c r="C11" s="98">
        <v>27960</v>
      </c>
      <c r="D11" s="98">
        <v>27413</v>
      </c>
      <c r="E11" s="98">
        <v>27104</v>
      </c>
      <c r="F11" s="98"/>
      <c r="G11" s="98"/>
      <c r="H11" s="98"/>
      <c r="I11" s="100">
        <f t="shared" si="0"/>
        <v>1.4755318343924564E-2</v>
      </c>
      <c r="J11" s="100">
        <f t="shared" si="1"/>
        <v>-3.061516452074392E-2</v>
      </c>
      <c r="K11" s="97">
        <f t="shared" si="2"/>
        <v>-856</v>
      </c>
      <c r="L11" s="101">
        <f t="shared" si="4"/>
        <v>2.2876690362926933E-2</v>
      </c>
      <c r="M11" s="98">
        <f t="shared" si="3"/>
        <v>-309</v>
      </c>
      <c r="N11" s="98">
        <f t="shared" si="5"/>
        <v>0</v>
      </c>
    </row>
    <row r="12" spans="1:14">
      <c r="A12" s="43">
        <v>10</v>
      </c>
      <c r="B12" s="104" t="s">
        <v>101</v>
      </c>
      <c r="C12" s="98">
        <v>30169</v>
      </c>
      <c r="D12" s="98">
        <v>29560</v>
      </c>
      <c r="E12" s="98">
        <v>29277</v>
      </c>
      <c r="F12" s="98"/>
      <c r="G12" s="98"/>
      <c r="H12" s="98"/>
      <c r="I12" s="100">
        <f t="shared" si="0"/>
        <v>1.5938291586300158E-2</v>
      </c>
      <c r="J12" s="100">
        <f t="shared" si="1"/>
        <v>-2.9566773840697405E-2</v>
      </c>
      <c r="K12" s="97">
        <f t="shared" si="2"/>
        <v>-892</v>
      </c>
      <c r="L12" s="101">
        <f t="shared" si="4"/>
        <v>2.3838794163236945E-2</v>
      </c>
      <c r="M12" s="98">
        <f t="shared" si="3"/>
        <v>-283</v>
      </c>
      <c r="N12" s="98">
        <f t="shared" si="5"/>
        <v>0</v>
      </c>
    </row>
    <row r="13" spans="1:14">
      <c r="A13" s="43">
        <v>11</v>
      </c>
      <c r="B13" s="104" t="s">
        <v>102</v>
      </c>
      <c r="C13" s="98">
        <v>4717</v>
      </c>
      <c r="D13" s="98">
        <v>4547</v>
      </c>
      <c r="E13" s="98">
        <v>4518</v>
      </c>
      <c r="F13" s="98"/>
      <c r="G13" s="98"/>
      <c r="H13" s="98"/>
      <c r="I13" s="100">
        <f t="shared" si="0"/>
        <v>2.4595826548793973E-3</v>
      </c>
      <c r="J13" s="100">
        <f t="shared" si="1"/>
        <v>-4.2187831248675006E-2</v>
      </c>
      <c r="K13" s="97">
        <f t="shared" si="2"/>
        <v>-199</v>
      </c>
      <c r="L13" s="101">
        <f t="shared" si="4"/>
        <v>5.3182960072692288E-3</v>
      </c>
      <c r="M13" s="98">
        <f t="shared" si="3"/>
        <v>-29</v>
      </c>
      <c r="N13" s="98">
        <f t="shared" si="5"/>
        <v>0</v>
      </c>
    </row>
    <row r="14" spans="1:14">
      <c r="A14" s="43">
        <v>12</v>
      </c>
      <c r="B14" s="104" t="s">
        <v>103</v>
      </c>
      <c r="C14" s="98">
        <v>2762</v>
      </c>
      <c r="D14" s="98">
        <v>2653</v>
      </c>
      <c r="E14" s="98">
        <v>2722</v>
      </c>
      <c r="F14" s="98"/>
      <c r="G14" s="98"/>
      <c r="H14" s="98"/>
      <c r="I14" s="100">
        <f t="shared" si="0"/>
        <v>1.4818468319127312E-3</v>
      </c>
      <c r="J14" s="100">
        <f t="shared" si="1"/>
        <v>-1.4482259232440261E-2</v>
      </c>
      <c r="K14" s="97">
        <f t="shared" si="2"/>
        <v>-40</v>
      </c>
      <c r="L14" s="101">
        <f t="shared" si="4"/>
        <v>1.0690042225666792E-3</v>
      </c>
      <c r="M14" s="98">
        <f t="shared" si="3"/>
        <v>69</v>
      </c>
      <c r="N14" s="98">
        <f t="shared" si="5"/>
        <v>0</v>
      </c>
    </row>
    <row r="15" spans="1:14">
      <c r="A15" s="43">
        <v>13</v>
      </c>
      <c r="B15" s="104" t="s">
        <v>104</v>
      </c>
      <c r="C15" s="98">
        <v>2935</v>
      </c>
      <c r="D15" s="98">
        <v>2723</v>
      </c>
      <c r="E15" s="98">
        <v>2721</v>
      </c>
      <c r="F15" s="98"/>
      <c r="G15" s="98"/>
      <c r="H15" s="98"/>
      <c r="I15" s="100">
        <f t="shared" si="0"/>
        <v>1.4813024355747764E-3</v>
      </c>
      <c r="J15" s="100">
        <f t="shared" si="1"/>
        <v>-7.2913117546848386E-2</v>
      </c>
      <c r="K15" s="97">
        <f t="shared" si="2"/>
        <v>-214</v>
      </c>
      <c r="L15" s="101">
        <f t="shared" si="4"/>
        <v>5.7191725907317333E-3</v>
      </c>
      <c r="M15" s="98">
        <f t="shared" si="3"/>
        <v>-2</v>
      </c>
      <c r="N15" s="98">
        <f t="shared" si="5"/>
        <v>0</v>
      </c>
    </row>
    <row r="16" spans="1:14">
      <c r="A16" s="43">
        <v>14</v>
      </c>
      <c r="B16" s="104" t="s">
        <v>105</v>
      </c>
      <c r="C16" s="98">
        <v>7440</v>
      </c>
      <c r="D16" s="98">
        <v>7114</v>
      </c>
      <c r="E16" s="98">
        <v>7073</v>
      </c>
      <c r="F16" s="98"/>
      <c r="G16" s="98"/>
      <c r="H16" s="98"/>
      <c r="I16" s="100">
        <f t="shared" si="0"/>
        <v>3.8505152983536912E-3</v>
      </c>
      <c r="J16" s="100">
        <f t="shared" si="1"/>
        <v>-4.9327956989247315E-2</v>
      </c>
      <c r="K16" s="97">
        <f t="shared" si="2"/>
        <v>-367</v>
      </c>
      <c r="L16" s="101">
        <f t="shared" si="4"/>
        <v>9.8081137420492816E-3</v>
      </c>
      <c r="M16" s="98">
        <f t="shared" si="3"/>
        <v>-41</v>
      </c>
      <c r="N16" s="98">
        <f t="shared" si="5"/>
        <v>0</v>
      </c>
    </row>
    <row r="17" spans="1:15">
      <c r="A17" s="43">
        <v>15</v>
      </c>
      <c r="B17" s="104" t="s">
        <v>106</v>
      </c>
      <c r="C17" s="98">
        <v>6220</v>
      </c>
      <c r="D17" s="98">
        <v>6004</v>
      </c>
      <c r="E17" s="98">
        <v>5925</v>
      </c>
      <c r="F17" s="98"/>
      <c r="G17" s="98"/>
      <c r="H17" s="98"/>
      <c r="I17" s="100">
        <f t="shared" si="0"/>
        <v>3.2255483023816795E-3</v>
      </c>
      <c r="J17" s="100">
        <f t="shared" si="1"/>
        <v>-4.7427652733118969E-2</v>
      </c>
      <c r="K17" s="97">
        <f t="shared" si="2"/>
        <v>-295</v>
      </c>
      <c r="L17" s="101">
        <f t="shared" si="4"/>
        <v>7.8839061414292585E-3</v>
      </c>
      <c r="M17" s="98">
        <f t="shared" si="3"/>
        <v>-79</v>
      </c>
      <c r="N17" s="98">
        <f t="shared" si="5"/>
        <v>0</v>
      </c>
    </row>
    <row r="18" spans="1:15">
      <c r="A18" s="43">
        <v>16</v>
      </c>
      <c r="B18" s="104" t="s">
        <v>107</v>
      </c>
      <c r="C18" s="98">
        <v>78195</v>
      </c>
      <c r="D18" s="98">
        <v>75953</v>
      </c>
      <c r="E18" s="98">
        <v>75740</v>
      </c>
      <c r="F18" s="98"/>
      <c r="G18" s="98"/>
      <c r="H18" s="98"/>
      <c r="I18" s="100">
        <f t="shared" si="0"/>
        <v>4.1232578636690026E-2</v>
      </c>
      <c r="J18" s="100">
        <f t="shared" si="1"/>
        <v>-3.1395869301106209E-2</v>
      </c>
      <c r="K18" s="97">
        <f t="shared" si="2"/>
        <v>-2455</v>
      </c>
      <c r="L18" s="101">
        <f t="shared" si="4"/>
        <v>6.5610134160029934E-2</v>
      </c>
      <c r="M18" s="98">
        <f t="shared" si="3"/>
        <v>-213</v>
      </c>
      <c r="N18" s="98">
        <f t="shared" si="5"/>
        <v>0</v>
      </c>
    </row>
    <row r="19" spans="1:15">
      <c r="A19" s="43">
        <v>17</v>
      </c>
      <c r="B19" s="104" t="s">
        <v>108</v>
      </c>
      <c r="C19" s="98">
        <v>14883</v>
      </c>
      <c r="D19" s="98">
        <v>14222</v>
      </c>
      <c r="E19" s="98">
        <v>14084</v>
      </c>
      <c r="F19" s="98"/>
      <c r="G19" s="98"/>
      <c r="H19" s="98"/>
      <c r="I19" s="100">
        <f t="shared" si="0"/>
        <v>7.66727802375419E-3</v>
      </c>
      <c r="J19" s="100">
        <f t="shared" si="1"/>
        <v>-5.3685412887186722E-2</v>
      </c>
      <c r="K19" s="97">
        <f t="shared" si="2"/>
        <v>-799</v>
      </c>
      <c r="L19" s="101">
        <f t="shared" si="4"/>
        <v>2.1353359345769415E-2</v>
      </c>
      <c r="M19" s="98">
        <f t="shared" si="3"/>
        <v>-138</v>
      </c>
      <c r="N19" s="98">
        <f t="shared" si="5"/>
        <v>0</v>
      </c>
    </row>
    <row r="20" spans="1:15">
      <c r="A20" s="43">
        <v>18</v>
      </c>
      <c r="B20" s="104" t="s">
        <v>109</v>
      </c>
      <c r="C20" s="98">
        <v>3153</v>
      </c>
      <c r="D20" s="98">
        <v>3017</v>
      </c>
      <c r="E20" s="98">
        <v>3036</v>
      </c>
      <c r="F20" s="98"/>
      <c r="G20" s="98"/>
      <c r="H20" s="98"/>
      <c r="I20" s="100">
        <f t="shared" si="0"/>
        <v>1.6527872820305113E-3</v>
      </c>
      <c r="J20" s="100">
        <f t="shared" si="1"/>
        <v>-3.7107516650808754E-2</v>
      </c>
      <c r="K20" s="97">
        <f t="shared" si="2"/>
        <v>-117</v>
      </c>
      <c r="L20" s="101">
        <f t="shared" si="4"/>
        <v>3.1268373510075363E-3</v>
      </c>
      <c r="M20" s="98">
        <f t="shared" si="3"/>
        <v>19</v>
      </c>
      <c r="N20" s="98">
        <f t="shared" si="5"/>
        <v>0</v>
      </c>
    </row>
    <row r="21" spans="1:15">
      <c r="A21" s="43">
        <v>19</v>
      </c>
      <c r="B21" s="104" t="s">
        <v>110</v>
      </c>
      <c r="C21" s="98">
        <v>8806</v>
      </c>
      <c r="D21" s="98">
        <v>8345</v>
      </c>
      <c r="E21" s="98">
        <v>8350</v>
      </c>
      <c r="F21" s="98"/>
      <c r="G21" s="98"/>
      <c r="H21" s="98"/>
      <c r="I21" s="100">
        <f t="shared" si="0"/>
        <v>4.5457094219218605E-3</v>
      </c>
      <c r="J21" s="100">
        <f t="shared" si="1"/>
        <v>-5.1782875312287077E-2</v>
      </c>
      <c r="K21" s="97">
        <f t="shared" si="2"/>
        <v>-456</v>
      </c>
      <c r="L21" s="101">
        <f t="shared" si="4"/>
        <v>1.2186648137260142E-2</v>
      </c>
      <c r="M21" s="98">
        <f t="shared" si="3"/>
        <v>5</v>
      </c>
      <c r="N21" s="98">
        <f t="shared" si="5"/>
        <v>0</v>
      </c>
      <c r="O21" s="3"/>
    </row>
    <row r="22" spans="1:15">
      <c r="A22" s="43">
        <v>20</v>
      </c>
      <c r="B22" s="104" t="s">
        <v>111</v>
      </c>
      <c r="C22" s="98">
        <v>26055</v>
      </c>
      <c r="D22" s="98">
        <v>25155</v>
      </c>
      <c r="E22" s="98">
        <v>25057</v>
      </c>
      <c r="F22" s="98"/>
      <c r="G22" s="98"/>
      <c r="H22" s="98"/>
      <c r="I22" s="100">
        <f t="shared" si="0"/>
        <v>1.3640939040131264E-2</v>
      </c>
      <c r="J22" s="100">
        <f t="shared" si="1"/>
        <v>-3.8303588562655921E-2</v>
      </c>
      <c r="K22" s="97">
        <f t="shared" si="2"/>
        <v>-998</v>
      </c>
      <c r="L22" s="101">
        <f t="shared" si="4"/>
        <v>2.6671655353038646E-2</v>
      </c>
      <c r="M22" s="98">
        <f t="shared" si="3"/>
        <v>-98</v>
      </c>
      <c r="N22" s="98">
        <f t="shared" si="5"/>
        <v>0</v>
      </c>
      <c r="O22" s="2"/>
    </row>
    <row r="23" spans="1:15">
      <c r="A23" s="43">
        <v>21</v>
      </c>
      <c r="B23" s="104" t="s">
        <v>112</v>
      </c>
      <c r="C23" s="98">
        <v>15974</v>
      </c>
      <c r="D23" s="98">
        <v>16456</v>
      </c>
      <c r="E23" s="98">
        <v>16436</v>
      </c>
      <c r="F23" s="98"/>
      <c r="G23" s="98"/>
      <c r="H23" s="98"/>
      <c r="I23" s="100">
        <f t="shared" si="0"/>
        <v>8.9476982106236769E-3</v>
      </c>
      <c r="J23" s="100">
        <f t="shared" si="1"/>
        <v>2.8921998247151623E-2</v>
      </c>
      <c r="K23" s="97">
        <f t="shared" si="2"/>
        <v>462</v>
      </c>
      <c r="L23" s="101">
        <f t="shared" si="4"/>
        <v>-1.2346998770645145E-2</v>
      </c>
      <c r="M23" s="98">
        <f t="shared" si="3"/>
        <v>-20</v>
      </c>
      <c r="N23" s="98">
        <f t="shared" si="5"/>
        <v>0</v>
      </c>
      <c r="O23" s="3"/>
    </row>
    <row r="24" spans="1:15">
      <c r="A24" s="43">
        <v>22</v>
      </c>
      <c r="B24" s="104" t="s">
        <v>113</v>
      </c>
      <c r="C24" s="98">
        <v>9754</v>
      </c>
      <c r="D24" s="98">
        <v>9489</v>
      </c>
      <c r="E24" s="98">
        <v>9430</v>
      </c>
      <c r="F24" s="98"/>
      <c r="G24" s="98"/>
      <c r="H24" s="98"/>
      <c r="I24" s="100">
        <f t="shared" si="0"/>
        <v>5.1336574669129517E-3</v>
      </c>
      <c r="J24" s="100">
        <f t="shared" si="1"/>
        <v>-3.3217141685462373E-2</v>
      </c>
      <c r="K24" s="97">
        <f t="shared" si="2"/>
        <v>-324</v>
      </c>
      <c r="L24" s="101">
        <f t="shared" si="4"/>
        <v>8.6589342027901008E-3</v>
      </c>
      <c r="M24" s="98">
        <f t="shared" si="3"/>
        <v>-59</v>
      </c>
      <c r="N24" s="98">
        <f t="shared" si="5"/>
        <v>0</v>
      </c>
      <c r="O24" s="3"/>
    </row>
    <row r="25" spans="1:15">
      <c r="A25" s="43">
        <v>23</v>
      </c>
      <c r="B25" s="104" t="s">
        <v>114</v>
      </c>
      <c r="C25" s="98">
        <v>8225</v>
      </c>
      <c r="D25" s="98">
        <v>8058</v>
      </c>
      <c r="E25" s="98">
        <v>8034</v>
      </c>
      <c r="F25" s="98"/>
      <c r="G25" s="98"/>
      <c r="H25" s="98"/>
      <c r="I25" s="100">
        <f t="shared" si="0"/>
        <v>4.3736801791281711E-3</v>
      </c>
      <c r="J25" s="100">
        <f t="shared" si="1"/>
        <v>-2.3221884498480245E-2</v>
      </c>
      <c r="K25" s="97">
        <f t="shared" si="2"/>
        <v>-191</v>
      </c>
      <c r="L25" s="101">
        <f t="shared" si="4"/>
        <v>5.1044951627558927E-3</v>
      </c>
      <c r="M25" s="98">
        <f t="shared" si="3"/>
        <v>-24</v>
      </c>
      <c r="N25" s="98">
        <f t="shared" si="5"/>
        <v>0</v>
      </c>
      <c r="O25" s="3"/>
    </row>
    <row r="26" spans="1:15">
      <c r="A26" s="43">
        <v>24</v>
      </c>
      <c r="B26" s="104" t="s">
        <v>115</v>
      </c>
      <c r="C26" s="98">
        <v>4128</v>
      </c>
      <c r="D26" s="98">
        <v>3791</v>
      </c>
      <c r="E26" s="98">
        <v>3785</v>
      </c>
      <c r="F26" s="98"/>
      <c r="G26" s="98"/>
      <c r="H26" s="98"/>
      <c r="I26" s="100">
        <f t="shared" si="0"/>
        <v>2.0605401391585918E-3</v>
      </c>
      <c r="J26" s="100">
        <f t="shared" si="1"/>
        <v>-8.3091085271317824E-2</v>
      </c>
      <c r="K26" s="97">
        <f t="shared" si="2"/>
        <v>-343</v>
      </c>
      <c r="L26" s="101">
        <f t="shared" si="4"/>
        <v>9.1667112085092733E-3</v>
      </c>
      <c r="M26" s="98">
        <f t="shared" si="3"/>
        <v>-6</v>
      </c>
      <c r="N26" s="98">
        <f t="shared" si="5"/>
        <v>0</v>
      </c>
      <c r="O26" s="3"/>
    </row>
    <row r="27" spans="1:15">
      <c r="A27" s="43">
        <v>25</v>
      </c>
      <c r="B27" s="104" t="s">
        <v>116</v>
      </c>
      <c r="C27" s="98">
        <v>10350</v>
      </c>
      <c r="D27" s="98">
        <v>10125</v>
      </c>
      <c r="E27" s="98">
        <v>9919</v>
      </c>
      <c r="F27" s="98"/>
      <c r="G27" s="98"/>
      <c r="H27" s="98"/>
      <c r="I27" s="100">
        <f t="shared" si="0"/>
        <v>5.3998672761728069E-3</v>
      </c>
      <c r="J27" s="100">
        <f t="shared" si="1"/>
        <v>-4.1642512077294684E-2</v>
      </c>
      <c r="K27" s="97">
        <f t="shared" si="2"/>
        <v>-431</v>
      </c>
      <c r="L27" s="101">
        <f t="shared" si="4"/>
        <v>1.1518520498155967E-2</v>
      </c>
      <c r="M27" s="98">
        <f t="shared" si="3"/>
        <v>-206</v>
      </c>
      <c r="N27" s="98">
        <f t="shared" si="5"/>
        <v>0</v>
      </c>
      <c r="O27" s="3"/>
    </row>
    <row r="28" spans="1:15">
      <c r="A28" s="43">
        <v>26</v>
      </c>
      <c r="B28" s="104" t="s">
        <v>117</v>
      </c>
      <c r="C28" s="98">
        <v>20643</v>
      </c>
      <c r="D28" s="98">
        <v>20028</v>
      </c>
      <c r="E28" s="98">
        <v>19974</v>
      </c>
      <c r="F28" s="98"/>
      <c r="G28" s="98"/>
      <c r="H28" s="98"/>
      <c r="I28" s="100">
        <f t="shared" si="0"/>
        <v>1.0873772454307455E-2</v>
      </c>
      <c r="J28" s="100">
        <f t="shared" si="1"/>
        <v>-3.2408080220898125E-2</v>
      </c>
      <c r="K28" s="97">
        <f t="shared" si="2"/>
        <v>-669</v>
      </c>
      <c r="L28" s="101">
        <f t="shared" si="4"/>
        <v>1.7879095622427708E-2</v>
      </c>
      <c r="M28" s="98">
        <f t="shared" si="3"/>
        <v>-54</v>
      </c>
      <c r="N28" s="98">
        <f t="shared" si="5"/>
        <v>0</v>
      </c>
      <c r="O28" s="2"/>
    </row>
    <row r="29" spans="1:15">
      <c r="A29" s="43">
        <v>27</v>
      </c>
      <c r="B29" s="104" t="s">
        <v>118</v>
      </c>
      <c r="C29" s="98">
        <v>33814</v>
      </c>
      <c r="D29" s="98">
        <v>32908</v>
      </c>
      <c r="E29" s="98">
        <v>32883</v>
      </c>
      <c r="F29" s="98"/>
      <c r="G29" s="98"/>
      <c r="H29" s="98"/>
      <c r="I29" s="100">
        <f t="shared" si="0"/>
        <v>1.7901384780964855E-2</v>
      </c>
      <c r="J29" s="100">
        <f t="shared" si="1"/>
        <v>-2.7532974507600401E-2</v>
      </c>
      <c r="K29" s="97">
        <f t="shared" si="2"/>
        <v>-931</v>
      </c>
      <c r="L29" s="101">
        <f t="shared" si="4"/>
        <v>2.4881073280239457E-2</v>
      </c>
      <c r="M29" s="98">
        <f t="shared" si="3"/>
        <v>-25</v>
      </c>
      <c r="N29" s="98">
        <f t="shared" si="5"/>
        <v>0</v>
      </c>
      <c r="O29" s="3"/>
    </row>
    <row r="30" spans="1:15">
      <c r="A30" s="43">
        <v>28</v>
      </c>
      <c r="B30" s="104" t="s">
        <v>119</v>
      </c>
      <c r="C30" s="98">
        <v>8947</v>
      </c>
      <c r="D30" s="98">
        <v>8872</v>
      </c>
      <c r="E30" s="98">
        <v>8778</v>
      </c>
      <c r="F30" s="98"/>
      <c r="G30" s="98"/>
      <c r="H30" s="98"/>
      <c r="I30" s="100">
        <f t="shared" si="0"/>
        <v>4.7787110545664778E-3</v>
      </c>
      <c r="J30" s="100">
        <f t="shared" si="1"/>
        <v>-1.8889013077009055E-2</v>
      </c>
      <c r="K30" s="97">
        <f t="shared" si="2"/>
        <v>-169</v>
      </c>
      <c r="L30" s="101">
        <f t="shared" si="4"/>
        <v>4.5165428403442197E-3</v>
      </c>
      <c r="M30" s="98">
        <f t="shared" si="3"/>
        <v>-94</v>
      </c>
      <c r="N30" s="98">
        <f t="shared" si="5"/>
        <v>0</v>
      </c>
      <c r="O30" s="3"/>
    </row>
    <row r="31" spans="1:15">
      <c r="A31" s="43">
        <v>29</v>
      </c>
      <c r="B31" s="104" t="s">
        <v>120</v>
      </c>
      <c r="C31" s="98">
        <v>2434</v>
      </c>
      <c r="D31" s="98">
        <v>2262</v>
      </c>
      <c r="E31" s="98">
        <v>2252</v>
      </c>
      <c r="F31" s="98"/>
      <c r="G31" s="98"/>
      <c r="H31" s="98"/>
      <c r="I31" s="100">
        <f t="shared" si="0"/>
        <v>1.2259805530740156E-3</v>
      </c>
      <c r="J31" s="100">
        <f t="shared" si="1"/>
        <v>-7.4774034511092852E-2</v>
      </c>
      <c r="K31" s="97">
        <f t="shared" si="2"/>
        <v>-182</v>
      </c>
      <c r="L31" s="101">
        <f t="shared" si="4"/>
        <v>4.8639692126783898E-3</v>
      </c>
      <c r="M31" s="98">
        <f t="shared" si="3"/>
        <v>-10</v>
      </c>
      <c r="N31" s="98">
        <f t="shared" si="5"/>
        <v>0</v>
      </c>
      <c r="O31" s="2"/>
    </row>
    <row r="32" spans="1:15">
      <c r="A32" s="43">
        <v>30</v>
      </c>
      <c r="B32" s="104" t="s">
        <v>121</v>
      </c>
      <c r="C32" s="98">
        <v>1520</v>
      </c>
      <c r="D32" s="98">
        <v>1411</v>
      </c>
      <c r="E32" s="98">
        <v>1421</v>
      </c>
      <c r="F32" s="98"/>
      <c r="G32" s="98"/>
      <c r="H32" s="98"/>
      <c r="I32" s="100">
        <f t="shared" si="0"/>
        <v>7.7358719623364842E-4</v>
      </c>
      <c r="J32" s="100">
        <f t="shared" si="1"/>
        <v>-6.5131578947368415E-2</v>
      </c>
      <c r="K32" s="97">
        <f t="shared" si="2"/>
        <v>-99</v>
      </c>
      <c r="L32" s="101">
        <f t="shared" si="4"/>
        <v>2.645785450852531E-3</v>
      </c>
      <c r="M32" s="98">
        <f t="shared" si="3"/>
        <v>10</v>
      </c>
      <c r="N32" s="98">
        <f t="shared" si="5"/>
        <v>0</v>
      </c>
      <c r="O32" s="3"/>
    </row>
    <row r="33" spans="1:15">
      <c r="A33" s="43">
        <v>31</v>
      </c>
      <c r="B33" s="104" t="s">
        <v>122</v>
      </c>
      <c r="C33" s="98">
        <v>23522</v>
      </c>
      <c r="D33" s="98">
        <v>23339</v>
      </c>
      <c r="E33" s="98">
        <v>23191</v>
      </c>
      <c r="F33" s="98"/>
      <c r="G33" s="98"/>
      <c r="H33" s="98"/>
      <c r="I33" s="100">
        <f t="shared" si="0"/>
        <v>1.2625095473507769E-2</v>
      </c>
      <c r="J33" s="100">
        <f t="shared" si="1"/>
        <v>-1.4071932658787518E-2</v>
      </c>
      <c r="K33" s="97">
        <f t="shared" si="2"/>
        <v>-331</v>
      </c>
      <c r="L33" s="101">
        <f t="shared" si="4"/>
        <v>8.8460099417392701E-3</v>
      </c>
      <c r="M33" s="98">
        <f t="shared" si="3"/>
        <v>-148</v>
      </c>
      <c r="N33" s="98">
        <f t="shared" si="5"/>
        <v>0</v>
      </c>
      <c r="O33" s="3"/>
    </row>
    <row r="34" spans="1:15">
      <c r="A34" s="43">
        <v>32</v>
      </c>
      <c r="B34" s="104" t="s">
        <v>123</v>
      </c>
      <c r="C34" s="98">
        <v>9193</v>
      </c>
      <c r="D34" s="98">
        <v>8986</v>
      </c>
      <c r="E34" s="98">
        <v>8908</v>
      </c>
      <c r="F34" s="98"/>
      <c r="G34" s="98"/>
      <c r="H34" s="98"/>
      <c r="I34" s="100">
        <f t="shared" si="0"/>
        <v>4.8494825785005908E-3</v>
      </c>
      <c r="J34" s="100">
        <f t="shared" si="1"/>
        <v>-3.1001849233112149E-2</v>
      </c>
      <c r="K34" s="97">
        <f t="shared" si="2"/>
        <v>-285</v>
      </c>
      <c r="L34" s="101">
        <f t="shared" si="4"/>
        <v>7.6166550857875888E-3</v>
      </c>
      <c r="M34" s="98">
        <f t="shared" si="3"/>
        <v>-78</v>
      </c>
      <c r="N34" s="98">
        <f t="shared" si="5"/>
        <v>0</v>
      </c>
      <c r="O34" s="3"/>
    </row>
    <row r="35" spans="1:15">
      <c r="A35" s="43">
        <v>33</v>
      </c>
      <c r="B35" s="104" t="s">
        <v>124</v>
      </c>
      <c r="C35" s="98">
        <v>38138</v>
      </c>
      <c r="D35" s="98">
        <v>37263</v>
      </c>
      <c r="E35" s="98">
        <v>37084</v>
      </c>
      <c r="F35" s="98"/>
      <c r="G35" s="98"/>
      <c r="H35" s="98"/>
      <c r="I35" s="100">
        <f t="shared" si="0"/>
        <v>2.0188393796712608E-2</v>
      </c>
      <c r="J35" s="100">
        <f t="shared" si="1"/>
        <v>-2.7636478053385077E-2</v>
      </c>
      <c r="K35" s="97">
        <f t="shared" si="2"/>
        <v>-1054</v>
      </c>
      <c r="L35" s="101">
        <f t="shared" si="4"/>
        <v>2.8168261264631997E-2</v>
      </c>
      <c r="M35" s="98">
        <f t="shared" si="3"/>
        <v>-179</v>
      </c>
      <c r="N35" s="98">
        <f t="shared" si="5"/>
        <v>0</v>
      </c>
      <c r="O35" s="3"/>
    </row>
    <row r="36" spans="1:15">
      <c r="A36" s="43">
        <v>34</v>
      </c>
      <c r="B36" s="104" t="s">
        <v>125</v>
      </c>
      <c r="C36" s="98">
        <v>524928</v>
      </c>
      <c r="D36" s="98">
        <v>520869</v>
      </c>
      <c r="E36" s="98">
        <v>520026</v>
      </c>
      <c r="F36" s="98"/>
      <c r="G36" s="98"/>
      <c r="H36" s="98"/>
      <c r="I36" s="100">
        <f t="shared" si="0"/>
        <v>0.28310025004123801</v>
      </c>
      <c r="J36" s="100">
        <f t="shared" si="1"/>
        <v>-9.3384235552304313E-3</v>
      </c>
      <c r="K36" s="97">
        <f t="shared" si="2"/>
        <v>-4902</v>
      </c>
      <c r="L36" s="101">
        <f t="shared" si="4"/>
        <v>0.13100646747554653</v>
      </c>
      <c r="M36" s="98">
        <f t="shared" si="3"/>
        <v>-843</v>
      </c>
      <c r="N36" s="98">
        <f t="shared" si="5"/>
        <v>0</v>
      </c>
    </row>
    <row r="37" spans="1:15">
      <c r="A37" s="43">
        <v>35</v>
      </c>
      <c r="B37" s="104" t="s">
        <v>126</v>
      </c>
      <c r="C37" s="98">
        <v>131574</v>
      </c>
      <c r="D37" s="98">
        <v>128504</v>
      </c>
      <c r="E37" s="98">
        <v>128424</v>
      </c>
      <c r="F37" s="98"/>
      <c r="G37" s="98"/>
      <c r="H37" s="98"/>
      <c r="I37" s="100">
        <f t="shared" si="0"/>
        <v>6.9913555305496172E-2</v>
      </c>
      <c r="J37" s="100">
        <f t="shared" si="1"/>
        <v>-2.3940900177846686E-2</v>
      </c>
      <c r="K37" s="97">
        <f t="shared" si="2"/>
        <v>-3150</v>
      </c>
      <c r="L37" s="101">
        <f t="shared" si="4"/>
        <v>8.4184082527125989E-2</v>
      </c>
      <c r="M37" s="98">
        <f t="shared" si="3"/>
        <v>-80</v>
      </c>
      <c r="N37" s="98">
        <f t="shared" si="5"/>
        <v>0</v>
      </c>
    </row>
    <row r="38" spans="1:15">
      <c r="A38" s="43">
        <v>36</v>
      </c>
      <c r="B38" s="104" t="s">
        <v>127</v>
      </c>
      <c r="C38" s="98">
        <v>3012</v>
      </c>
      <c r="D38" s="98">
        <v>2968</v>
      </c>
      <c r="E38" s="98">
        <v>2892</v>
      </c>
      <c r="F38" s="98"/>
      <c r="G38" s="98"/>
      <c r="H38" s="98"/>
      <c r="I38" s="100">
        <f t="shared" si="0"/>
        <v>1.5743942093650325E-3</v>
      </c>
      <c r="J38" s="100">
        <f t="shared" si="1"/>
        <v>-3.9840637450199202E-2</v>
      </c>
      <c r="K38" s="97">
        <f t="shared" si="2"/>
        <v>-120</v>
      </c>
      <c r="L38" s="101">
        <f t="shared" si="4"/>
        <v>3.2070126677000376E-3</v>
      </c>
      <c r="M38" s="98">
        <f t="shared" si="3"/>
        <v>-76</v>
      </c>
      <c r="N38" s="98">
        <f t="shared" si="5"/>
        <v>0</v>
      </c>
    </row>
    <row r="39" spans="1:15">
      <c r="A39" s="43">
        <v>37</v>
      </c>
      <c r="B39" s="104" t="s">
        <v>128</v>
      </c>
      <c r="C39" s="98">
        <v>7723</v>
      </c>
      <c r="D39" s="98">
        <v>7526</v>
      </c>
      <c r="E39" s="98">
        <v>7444</v>
      </c>
      <c r="F39" s="98"/>
      <c r="G39" s="98"/>
      <c r="H39" s="98"/>
      <c r="I39" s="100">
        <f t="shared" si="0"/>
        <v>4.0524863397348896E-3</v>
      </c>
      <c r="J39" s="100">
        <f t="shared" si="1"/>
        <v>-3.6125857827269195E-2</v>
      </c>
      <c r="K39" s="97">
        <f t="shared" si="2"/>
        <v>-279</v>
      </c>
      <c r="L39" s="101">
        <f t="shared" si="4"/>
        <v>7.4563044524025872E-3</v>
      </c>
      <c r="M39" s="98">
        <f t="shared" si="3"/>
        <v>-82</v>
      </c>
      <c r="N39" s="98">
        <f t="shared" si="5"/>
        <v>0</v>
      </c>
    </row>
    <row r="40" spans="1:15">
      <c r="A40" s="43">
        <v>38</v>
      </c>
      <c r="B40" s="104" t="s">
        <v>129</v>
      </c>
      <c r="C40" s="98">
        <v>31167</v>
      </c>
      <c r="D40" s="98">
        <v>31207</v>
      </c>
      <c r="E40" s="98">
        <v>31197</v>
      </c>
      <c r="F40" s="98"/>
      <c r="G40" s="98"/>
      <c r="H40" s="98"/>
      <c r="I40" s="100">
        <f t="shared" si="0"/>
        <v>1.6983532555173209E-2</v>
      </c>
      <c r="J40" s="100">
        <f t="shared" si="1"/>
        <v>9.6255655019732405E-4</v>
      </c>
      <c r="K40" s="97">
        <f t="shared" si="2"/>
        <v>30</v>
      </c>
      <c r="L40" s="101">
        <f t="shared" si="4"/>
        <v>-8.017531669250094E-4</v>
      </c>
      <c r="M40" s="98">
        <f t="shared" si="3"/>
        <v>-10</v>
      </c>
      <c r="N40" s="98">
        <f t="shared" si="5"/>
        <v>0</v>
      </c>
    </row>
    <row r="41" spans="1:15">
      <c r="A41" s="43">
        <v>39</v>
      </c>
      <c r="B41" s="104" t="s">
        <v>130</v>
      </c>
      <c r="C41" s="98">
        <v>8476</v>
      </c>
      <c r="D41" s="98">
        <v>8018</v>
      </c>
      <c r="E41" s="98">
        <v>7956</v>
      </c>
      <c r="F41" s="98"/>
      <c r="G41" s="98"/>
      <c r="H41" s="98"/>
      <c r="I41" s="100">
        <f t="shared" si="0"/>
        <v>4.3312172647677035E-3</v>
      </c>
      <c r="J41" s="100">
        <f t="shared" si="1"/>
        <v>-6.1349693251533742E-2</v>
      </c>
      <c r="K41" s="97">
        <f t="shared" si="2"/>
        <v>-520</v>
      </c>
      <c r="L41" s="101">
        <f t="shared" si="4"/>
        <v>1.3897054893366829E-2</v>
      </c>
      <c r="M41" s="98">
        <f t="shared" si="3"/>
        <v>-62</v>
      </c>
      <c r="N41" s="98">
        <f t="shared" si="5"/>
        <v>0</v>
      </c>
    </row>
    <row r="42" spans="1:15">
      <c r="A42" s="43">
        <v>40</v>
      </c>
      <c r="B42" s="104" t="s">
        <v>131</v>
      </c>
      <c r="C42" s="98">
        <v>3954</v>
      </c>
      <c r="D42" s="98">
        <v>3803</v>
      </c>
      <c r="E42" s="98">
        <v>3775</v>
      </c>
      <c r="F42" s="98"/>
      <c r="G42" s="98"/>
      <c r="H42" s="98"/>
      <c r="I42" s="100">
        <f t="shared" si="0"/>
        <v>2.0550961757790447E-3</v>
      </c>
      <c r="J42" s="100">
        <f t="shared" si="1"/>
        <v>-4.5270612038442085E-2</v>
      </c>
      <c r="K42" s="97">
        <f t="shared" si="2"/>
        <v>-179</v>
      </c>
      <c r="L42" s="101">
        <f t="shared" si="4"/>
        <v>4.7837938959858894E-3</v>
      </c>
      <c r="M42" s="98">
        <f t="shared" si="3"/>
        <v>-28</v>
      </c>
      <c r="N42" s="98">
        <f t="shared" si="5"/>
        <v>0</v>
      </c>
    </row>
    <row r="43" spans="1:15">
      <c r="A43" s="43">
        <v>41</v>
      </c>
      <c r="B43" s="104" t="s">
        <v>132</v>
      </c>
      <c r="C43" s="98">
        <v>46823</v>
      </c>
      <c r="D43" s="98">
        <v>45224</v>
      </c>
      <c r="E43" s="98">
        <v>45192</v>
      </c>
      <c r="F43" s="98"/>
      <c r="G43" s="98"/>
      <c r="H43" s="98"/>
      <c r="I43" s="100">
        <f t="shared" si="0"/>
        <v>2.4602359304849428E-2</v>
      </c>
      <c r="J43" s="100">
        <f t="shared" si="1"/>
        <v>-3.483330841680371E-2</v>
      </c>
      <c r="K43" s="97">
        <f t="shared" si="2"/>
        <v>-1631</v>
      </c>
      <c r="L43" s="101">
        <f t="shared" si="4"/>
        <v>4.3588647175156342E-2</v>
      </c>
      <c r="M43" s="98">
        <f t="shared" si="3"/>
        <v>-32</v>
      </c>
      <c r="N43" s="98">
        <f t="shared" si="5"/>
        <v>0</v>
      </c>
    </row>
    <row r="44" spans="1:15">
      <c r="A44" s="43">
        <v>42</v>
      </c>
      <c r="B44" s="104" t="s">
        <v>133</v>
      </c>
      <c r="C44" s="98">
        <v>45752</v>
      </c>
      <c r="D44" s="98">
        <v>44779</v>
      </c>
      <c r="E44" s="98">
        <v>44467</v>
      </c>
      <c r="F44" s="98"/>
      <c r="G44" s="98"/>
      <c r="H44" s="98"/>
      <c r="I44" s="100">
        <f t="shared" si="0"/>
        <v>2.4207671959832262E-2</v>
      </c>
      <c r="J44" s="100">
        <f t="shared" si="1"/>
        <v>-2.8086203881797518E-2</v>
      </c>
      <c r="K44" s="97">
        <f t="shared" si="2"/>
        <v>-1285</v>
      </c>
      <c r="L44" s="101">
        <f t="shared" si="4"/>
        <v>3.4341760649954568E-2</v>
      </c>
      <c r="M44" s="98">
        <f t="shared" si="3"/>
        <v>-312</v>
      </c>
      <c r="N44" s="98">
        <f t="shared" si="5"/>
        <v>0</v>
      </c>
    </row>
    <row r="45" spans="1:15">
      <c r="A45" s="43">
        <v>43</v>
      </c>
      <c r="B45" s="104" t="s">
        <v>134</v>
      </c>
      <c r="C45" s="98">
        <v>10629</v>
      </c>
      <c r="D45" s="98">
        <v>10287</v>
      </c>
      <c r="E45" s="98">
        <v>10220</v>
      </c>
      <c r="F45" s="98"/>
      <c r="G45" s="98"/>
      <c r="H45" s="98"/>
      <c r="I45" s="100">
        <f t="shared" si="0"/>
        <v>5.5637305738971757E-3</v>
      </c>
      <c r="J45" s="100">
        <f t="shared" si="1"/>
        <v>-3.8479631197666758E-2</v>
      </c>
      <c r="K45" s="97">
        <f t="shared" si="2"/>
        <v>-409</v>
      </c>
      <c r="L45" s="101">
        <f t="shared" si="4"/>
        <v>1.0930568175744294E-2</v>
      </c>
      <c r="M45" s="98">
        <f t="shared" si="3"/>
        <v>-67</v>
      </c>
      <c r="N45" s="98">
        <f t="shared" si="5"/>
        <v>0</v>
      </c>
    </row>
    <row r="46" spans="1:15">
      <c r="A46" s="43">
        <v>44</v>
      </c>
      <c r="B46" s="104" t="s">
        <v>135</v>
      </c>
      <c r="C46" s="98">
        <v>12175</v>
      </c>
      <c r="D46" s="98">
        <v>12425</v>
      </c>
      <c r="E46" s="98">
        <v>12185</v>
      </c>
      <c r="F46" s="98"/>
      <c r="G46" s="98"/>
      <c r="H46" s="98"/>
      <c r="I46" s="100">
        <f t="shared" si="0"/>
        <v>6.6334693779781882E-3</v>
      </c>
      <c r="J46" s="100">
        <f t="shared" si="1"/>
        <v>8.2135523613963038E-4</v>
      </c>
      <c r="K46" s="97">
        <f t="shared" si="2"/>
        <v>10</v>
      </c>
      <c r="L46" s="101">
        <f t="shared" si="4"/>
        <v>-2.672510556416698E-4</v>
      </c>
      <c r="M46" s="98">
        <f t="shared" si="3"/>
        <v>-240</v>
      </c>
      <c r="N46" s="98">
        <f t="shared" si="5"/>
        <v>0</v>
      </c>
    </row>
    <row r="47" spans="1:15">
      <c r="A47" s="43">
        <v>45</v>
      </c>
      <c r="B47" s="104" t="s">
        <v>136</v>
      </c>
      <c r="C47" s="98">
        <v>28339</v>
      </c>
      <c r="D47" s="98">
        <v>27075</v>
      </c>
      <c r="E47" s="98">
        <v>26765</v>
      </c>
      <c r="F47" s="98"/>
      <c r="G47" s="98"/>
      <c r="H47" s="98"/>
      <c r="I47" s="100">
        <f t="shared" si="0"/>
        <v>1.4570767985357917E-2</v>
      </c>
      <c r="J47" s="100">
        <f t="shared" si="1"/>
        <v>-5.5541832809908605E-2</v>
      </c>
      <c r="K47" s="97">
        <f t="shared" si="2"/>
        <v>-1574</v>
      </c>
      <c r="L47" s="101">
        <f t="shared" si="4"/>
        <v>4.2065316157998821E-2</v>
      </c>
      <c r="M47" s="98">
        <f t="shared" si="3"/>
        <v>-310</v>
      </c>
      <c r="N47" s="98">
        <f t="shared" si="5"/>
        <v>0</v>
      </c>
    </row>
    <row r="48" spans="1:15">
      <c r="A48" s="43">
        <v>46</v>
      </c>
      <c r="B48" s="104" t="s">
        <v>137</v>
      </c>
      <c r="C48" s="98">
        <v>15993</v>
      </c>
      <c r="D48" s="98">
        <v>15789</v>
      </c>
      <c r="E48" s="98">
        <v>15542</v>
      </c>
      <c r="F48" s="98"/>
      <c r="G48" s="98"/>
      <c r="H48" s="98"/>
      <c r="I48" s="100">
        <f t="shared" si="0"/>
        <v>8.4610078844921631E-3</v>
      </c>
      <c r="J48" s="100">
        <f t="shared" si="1"/>
        <v>-2.8199837428875132E-2</v>
      </c>
      <c r="K48" s="97">
        <f t="shared" si="2"/>
        <v>-451</v>
      </c>
      <c r="L48" s="101">
        <f t="shared" si="4"/>
        <v>1.2053022609439308E-2</v>
      </c>
      <c r="M48" s="98">
        <f t="shared" si="3"/>
        <v>-247</v>
      </c>
      <c r="N48" s="98">
        <f t="shared" si="5"/>
        <v>0</v>
      </c>
    </row>
    <row r="49" spans="1:14">
      <c r="A49" s="43">
        <v>47</v>
      </c>
      <c r="B49" s="104" t="s">
        <v>138</v>
      </c>
      <c r="C49" s="98">
        <v>6092</v>
      </c>
      <c r="D49" s="98">
        <v>6385</v>
      </c>
      <c r="E49" s="98">
        <v>6401</v>
      </c>
      <c r="F49" s="98"/>
      <c r="G49" s="98"/>
      <c r="H49" s="98"/>
      <c r="I49" s="100">
        <f t="shared" si="0"/>
        <v>3.4846809592481232E-3</v>
      </c>
      <c r="J49" s="100">
        <f t="shared" si="1"/>
        <v>5.0722258699934339E-2</v>
      </c>
      <c r="K49" s="97">
        <f t="shared" si="2"/>
        <v>309</v>
      </c>
      <c r="L49" s="101">
        <f t="shared" si="4"/>
        <v>-8.2580576193275971E-3</v>
      </c>
      <c r="M49" s="98">
        <f t="shared" si="3"/>
        <v>16</v>
      </c>
      <c r="N49" s="98">
        <f t="shared" si="5"/>
        <v>0</v>
      </c>
    </row>
    <row r="50" spans="1:14">
      <c r="A50" s="43">
        <v>48</v>
      </c>
      <c r="B50" s="104" t="s">
        <v>139</v>
      </c>
      <c r="C50" s="98">
        <v>37757</v>
      </c>
      <c r="D50" s="98">
        <v>38053</v>
      </c>
      <c r="E50" s="98">
        <v>38216</v>
      </c>
      <c r="F50" s="98"/>
      <c r="G50" s="98"/>
      <c r="H50" s="98"/>
      <c r="I50" s="100">
        <f t="shared" si="0"/>
        <v>2.0804650451277343E-2</v>
      </c>
      <c r="J50" s="100">
        <f t="shared" si="1"/>
        <v>1.2156686177397569E-2</v>
      </c>
      <c r="K50" s="97">
        <f t="shared" si="2"/>
        <v>459</v>
      </c>
      <c r="L50" s="101">
        <f t="shared" si="4"/>
        <v>-1.2266823453952642E-2</v>
      </c>
      <c r="M50" s="98">
        <f t="shared" si="3"/>
        <v>163</v>
      </c>
      <c r="N50" s="98">
        <f t="shared" si="5"/>
        <v>0</v>
      </c>
    </row>
    <row r="51" spans="1:14">
      <c r="A51" s="43">
        <v>49</v>
      </c>
      <c r="B51" s="104" t="s">
        <v>140</v>
      </c>
      <c r="C51" s="98">
        <v>2456</v>
      </c>
      <c r="D51" s="98">
        <v>2373</v>
      </c>
      <c r="E51" s="98">
        <v>2404</v>
      </c>
      <c r="F51" s="98"/>
      <c r="G51" s="98"/>
      <c r="H51" s="98"/>
      <c r="I51" s="100">
        <f t="shared" si="0"/>
        <v>1.308728796443132E-3</v>
      </c>
      <c r="J51" s="100">
        <f t="shared" si="1"/>
        <v>-2.1172638436482084E-2</v>
      </c>
      <c r="K51" s="97">
        <f t="shared" si="2"/>
        <v>-52</v>
      </c>
      <c r="L51" s="101">
        <f t="shared" si="4"/>
        <v>1.3897054893366829E-3</v>
      </c>
      <c r="M51" s="98">
        <f t="shared" si="3"/>
        <v>31</v>
      </c>
      <c r="N51" s="98">
        <f t="shared" si="5"/>
        <v>0</v>
      </c>
    </row>
    <row r="52" spans="1:14">
      <c r="A52" s="43">
        <v>50</v>
      </c>
      <c r="B52" s="104" t="s">
        <v>141</v>
      </c>
      <c r="C52" s="98">
        <v>6369</v>
      </c>
      <c r="D52" s="98">
        <v>6749</v>
      </c>
      <c r="E52" s="98">
        <v>6673</v>
      </c>
      <c r="F52" s="98"/>
      <c r="G52" s="98"/>
      <c r="H52" s="98"/>
      <c r="I52" s="100">
        <f t="shared" si="0"/>
        <v>3.6327567631718057E-3</v>
      </c>
      <c r="J52" s="100">
        <f t="shared" si="1"/>
        <v>4.7731197990265345E-2</v>
      </c>
      <c r="K52" s="97">
        <f t="shared" si="2"/>
        <v>304</v>
      </c>
      <c r="L52" s="101">
        <f t="shared" si="4"/>
        <v>-8.1244320915067614E-3</v>
      </c>
      <c r="M52" s="98">
        <f t="shared" si="3"/>
        <v>-76</v>
      </c>
      <c r="N52" s="98">
        <f t="shared" si="5"/>
        <v>0</v>
      </c>
    </row>
    <row r="53" spans="1:14">
      <c r="A53" s="43">
        <v>51</v>
      </c>
      <c r="B53" s="104" t="s">
        <v>142</v>
      </c>
      <c r="C53" s="98">
        <v>6244</v>
      </c>
      <c r="D53" s="98">
        <v>5992</v>
      </c>
      <c r="E53" s="98">
        <v>5987</v>
      </c>
      <c r="F53" s="98"/>
      <c r="G53" s="98"/>
      <c r="H53" s="98"/>
      <c r="I53" s="100">
        <f t="shared" si="0"/>
        <v>3.259300875334872E-3</v>
      </c>
      <c r="J53" s="100">
        <f t="shared" si="1"/>
        <v>-4.1159513132607302E-2</v>
      </c>
      <c r="K53" s="97">
        <f t="shared" si="2"/>
        <v>-257</v>
      </c>
      <c r="L53" s="101">
        <f t="shared" si="4"/>
        <v>6.8683521299909133E-3</v>
      </c>
      <c r="M53" s="98">
        <f t="shared" si="3"/>
        <v>-5</v>
      </c>
      <c r="N53" s="98">
        <f t="shared" si="5"/>
        <v>0</v>
      </c>
    </row>
    <row r="54" spans="1:14">
      <c r="A54" s="43">
        <v>52</v>
      </c>
      <c r="B54" s="104" t="s">
        <v>143</v>
      </c>
      <c r="C54" s="98">
        <v>13260</v>
      </c>
      <c r="D54" s="98">
        <v>13179</v>
      </c>
      <c r="E54" s="98">
        <v>12994</v>
      </c>
      <c r="F54" s="98"/>
      <c r="G54" s="98"/>
      <c r="H54" s="98"/>
      <c r="I54" s="100">
        <f t="shared" si="0"/>
        <v>7.0738860153835518E-3</v>
      </c>
      <c r="J54" s="100">
        <f t="shared" si="1"/>
        <v>-2.0060331825037709E-2</v>
      </c>
      <c r="K54" s="97">
        <f t="shared" si="2"/>
        <v>-266</v>
      </c>
      <c r="L54" s="101">
        <f t="shared" si="4"/>
        <v>7.1088780800684162E-3</v>
      </c>
      <c r="M54" s="98">
        <f t="shared" si="3"/>
        <v>-185</v>
      </c>
      <c r="N54" s="98">
        <f t="shared" si="5"/>
        <v>0</v>
      </c>
    </row>
    <row r="55" spans="1:14">
      <c r="A55" s="43">
        <v>53</v>
      </c>
      <c r="B55" s="104" t="s">
        <v>144</v>
      </c>
      <c r="C55" s="98">
        <v>7237</v>
      </c>
      <c r="D55" s="98">
        <v>7408</v>
      </c>
      <c r="E55" s="98">
        <v>7346</v>
      </c>
      <c r="F55" s="98"/>
      <c r="G55" s="98"/>
      <c r="H55" s="98"/>
      <c r="I55" s="100">
        <f t="shared" si="0"/>
        <v>3.9991354986153279E-3</v>
      </c>
      <c r="J55" s="100">
        <f t="shared" si="1"/>
        <v>1.5061489567500346E-2</v>
      </c>
      <c r="K55" s="97">
        <f t="shared" si="2"/>
        <v>109</v>
      </c>
      <c r="L55" s="101">
        <f t="shared" si="4"/>
        <v>-2.9130365064942007E-3</v>
      </c>
      <c r="M55" s="98">
        <f t="shared" si="3"/>
        <v>-62</v>
      </c>
      <c r="N55" s="98">
        <f t="shared" si="5"/>
        <v>0</v>
      </c>
    </row>
    <row r="56" spans="1:14">
      <c r="A56" s="43">
        <v>54</v>
      </c>
      <c r="B56" s="104" t="s">
        <v>145</v>
      </c>
      <c r="C56" s="98">
        <v>22908</v>
      </c>
      <c r="D56" s="98">
        <v>21865</v>
      </c>
      <c r="E56" s="98">
        <v>21723</v>
      </c>
      <c r="F56" s="98"/>
      <c r="G56" s="98"/>
      <c r="H56" s="98"/>
      <c r="I56" s="100">
        <f t="shared" si="0"/>
        <v>1.182592164939025E-2</v>
      </c>
      <c r="J56" s="100">
        <f t="shared" si="1"/>
        <v>-5.172865374541645E-2</v>
      </c>
      <c r="K56" s="97">
        <f t="shared" si="2"/>
        <v>-1185</v>
      </c>
      <c r="L56" s="101">
        <f t="shared" si="4"/>
        <v>3.1669250093537868E-2</v>
      </c>
      <c r="M56" s="98">
        <f t="shared" si="3"/>
        <v>-142</v>
      </c>
      <c r="N56" s="98">
        <f t="shared" si="5"/>
        <v>0</v>
      </c>
    </row>
    <row r="57" spans="1:14">
      <c r="A57" s="43">
        <v>55</v>
      </c>
      <c r="B57" s="104" t="s">
        <v>146</v>
      </c>
      <c r="C57" s="98">
        <v>26071</v>
      </c>
      <c r="D57" s="98">
        <v>25437</v>
      </c>
      <c r="E57" s="98">
        <v>25203</v>
      </c>
      <c r="F57" s="98"/>
      <c r="G57" s="98"/>
      <c r="H57" s="98"/>
      <c r="I57" s="100">
        <f t="shared" si="0"/>
        <v>1.3720420905472652E-2</v>
      </c>
      <c r="J57" s="100">
        <f t="shared" si="1"/>
        <v>-3.3293697978596909E-2</v>
      </c>
      <c r="K57" s="97">
        <f t="shared" si="2"/>
        <v>-868</v>
      </c>
      <c r="L57" s="101">
        <f t="shared" si="4"/>
        <v>2.3197391629696938E-2</v>
      </c>
      <c r="M57" s="98">
        <f t="shared" si="3"/>
        <v>-234</v>
      </c>
      <c r="N57" s="98">
        <f t="shared" si="5"/>
        <v>0</v>
      </c>
    </row>
    <row r="58" spans="1:14">
      <c r="A58" s="43">
        <v>56</v>
      </c>
      <c r="B58" s="104" t="s">
        <v>147</v>
      </c>
      <c r="C58" s="98">
        <v>2353</v>
      </c>
      <c r="D58" s="98">
        <v>2411</v>
      </c>
      <c r="E58" s="98">
        <v>2382</v>
      </c>
      <c r="F58" s="98"/>
      <c r="G58" s="98"/>
      <c r="H58" s="98"/>
      <c r="I58" s="100">
        <f t="shared" si="0"/>
        <v>1.2967520770081284E-3</v>
      </c>
      <c r="J58" s="100">
        <f t="shared" si="1"/>
        <v>1.2324691882702932E-2</v>
      </c>
      <c r="K58" s="97">
        <f t="shared" si="2"/>
        <v>29</v>
      </c>
      <c r="L58" s="101">
        <f t="shared" si="4"/>
        <v>-7.7502806136084239E-4</v>
      </c>
      <c r="M58" s="98">
        <f t="shared" si="3"/>
        <v>-29</v>
      </c>
      <c r="N58" s="98">
        <f t="shared" si="5"/>
        <v>0</v>
      </c>
    </row>
    <row r="59" spans="1:14">
      <c r="A59" s="43">
        <v>57</v>
      </c>
      <c r="B59" s="104" t="s">
        <v>148</v>
      </c>
      <c r="C59" s="98">
        <v>4318</v>
      </c>
      <c r="D59" s="98">
        <v>4157</v>
      </c>
      <c r="E59" s="98">
        <v>4139</v>
      </c>
      <c r="F59" s="98"/>
      <c r="G59" s="98"/>
      <c r="H59" s="98"/>
      <c r="I59" s="100">
        <f t="shared" si="0"/>
        <v>2.2532564427945605E-3</v>
      </c>
      <c r="J59" s="100">
        <f t="shared" si="1"/>
        <v>-4.1454377026401111E-2</v>
      </c>
      <c r="K59" s="97">
        <f t="shared" si="2"/>
        <v>-179</v>
      </c>
      <c r="L59" s="101">
        <f t="shared" si="4"/>
        <v>4.7837938959858894E-3</v>
      </c>
      <c r="M59" s="98">
        <f t="shared" si="3"/>
        <v>-18</v>
      </c>
      <c r="N59" s="98">
        <f t="shared" si="5"/>
        <v>0</v>
      </c>
    </row>
    <row r="60" spans="1:14">
      <c r="A60" s="43">
        <v>58</v>
      </c>
      <c r="B60" s="104" t="s">
        <v>149</v>
      </c>
      <c r="C60" s="98">
        <v>10466</v>
      </c>
      <c r="D60" s="98">
        <v>9922</v>
      </c>
      <c r="E60" s="98">
        <v>9900</v>
      </c>
      <c r="F60" s="98"/>
      <c r="G60" s="98"/>
      <c r="H60" s="98"/>
      <c r="I60" s="100">
        <f t="shared" si="0"/>
        <v>5.3895237457516672E-3</v>
      </c>
      <c r="J60" s="100">
        <f t="shared" si="1"/>
        <v>-5.407987769921651E-2</v>
      </c>
      <c r="K60" s="97">
        <f t="shared" si="2"/>
        <v>-566</v>
      </c>
      <c r="L60" s="101">
        <f t="shared" si="4"/>
        <v>1.512640974931851E-2</v>
      </c>
      <c r="M60" s="98">
        <f t="shared" si="3"/>
        <v>-22</v>
      </c>
      <c r="N60" s="98">
        <f t="shared" si="5"/>
        <v>0</v>
      </c>
    </row>
    <row r="61" spans="1:14">
      <c r="A61" s="43">
        <v>59</v>
      </c>
      <c r="B61" s="104" t="s">
        <v>150</v>
      </c>
      <c r="C61" s="98">
        <v>24916</v>
      </c>
      <c r="D61" s="98">
        <v>23565</v>
      </c>
      <c r="E61" s="98">
        <v>23344</v>
      </c>
      <c r="F61" s="98"/>
      <c r="G61" s="98"/>
      <c r="H61" s="98"/>
      <c r="I61" s="100">
        <f t="shared" si="0"/>
        <v>1.270838811321484E-2</v>
      </c>
      <c r="J61" s="100">
        <f t="shared" si="1"/>
        <v>-6.3091989083319949E-2</v>
      </c>
      <c r="K61" s="97">
        <f t="shared" si="2"/>
        <v>-1572</v>
      </c>
      <c r="L61" s="101">
        <f t="shared" si="4"/>
        <v>4.2011865946870487E-2</v>
      </c>
      <c r="M61" s="98">
        <f t="shared" si="3"/>
        <v>-221</v>
      </c>
      <c r="N61" s="98">
        <f t="shared" si="5"/>
        <v>0</v>
      </c>
    </row>
    <row r="62" spans="1:14">
      <c r="A62" s="43">
        <v>60</v>
      </c>
      <c r="B62" s="104" t="s">
        <v>151</v>
      </c>
      <c r="C62" s="98">
        <v>8936</v>
      </c>
      <c r="D62" s="98">
        <v>8572</v>
      </c>
      <c r="E62" s="98">
        <v>8515</v>
      </c>
      <c r="F62" s="98"/>
      <c r="G62" s="98"/>
      <c r="H62" s="98"/>
      <c r="I62" s="100">
        <f t="shared" si="0"/>
        <v>4.6355348176843883E-3</v>
      </c>
      <c r="J62" s="100">
        <f t="shared" si="1"/>
        <v>-4.7112802148612354E-2</v>
      </c>
      <c r="K62" s="97">
        <f t="shared" si="2"/>
        <v>-421</v>
      </c>
      <c r="L62" s="101">
        <f t="shared" si="4"/>
        <v>1.1251269442514297E-2</v>
      </c>
      <c r="M62" s="98">
        <f t="shared" si="3"/>
        <v>-57</v>
      </c>
      <c r="N62" s="98">
        <f t="shared" si="5"/>
        <v>0</v>
      </c>
    </row>
    <row r="63" spans="1:14">
      <c r="A63" s="43">
        <v>61</v>
      </c>
      <c r="B63" s="104" t="s">
        <v>152</v>
      </c>
      <c r="C63" s="98">
        <v>18761</v>
      </c>
      <c r="D63" s="98">
        <v>19248</v>
      </c>
      <c r="E63" s="98">
        <v>19062</v>
      </c>
      <c r="F63" s="98"/>
      <c r="G63" s="98"/>
      <c r="H63" s="98"/>
      <c r="I63" s="100">
        <f t="shared" si="0"/>
        <v>1.0377282994092756E-2</v>
      </c>
      <c r="J63" s="100">
        <f t="shared" si="1"/>
        <v>1.6043920899738821E-2</v>
      </c>
      <c r="K63" s="97">
        <f t="shared" si="2"/>
        <v>301</v>
      </c>
      <c r="L63" s="101">
        <f t="shared" si="4"/>
        <v>-8.044256774814261E-3</v>
      </c>
      <c r="M63" s="98">
        <f t="shared" si="3"/>
        <v>-186</v>
      </c>
      <c r="N63" s="98">
        <f t="shared" si="5"/>
        <v>0</v>
      </c>
    </row>
    <row r="64" spans="1:14">
      <c r="A64" s="43">
        <v>62</v>
      </c>
      <c r="B64" s="104" t="s">
        <v>153</v>
      </c>
      <c r="C64" s="98">
        <v>1355</v>
      </c>
      <c r="D64" s="98">
        <v>1316</v>
      </c>
      <c r="E64" s="98">
        <v>1366</v>
      </c>
      <c r="F64" s="98"/>
      <c r="G64" s="98"/>
      <c r="H64" s="98"/>
      <c r="I64" s="100">
        <f t="shared" si="0"/>
        <v>7.4364539764613913E-4</v>
      </c>
      <c r="J64" s="100">
        <f t="shared" si="1"/>
        <v>8.1180811808118074E-3</v>
      </c>
      <c r="K64" s="97">
        <f t="shared" si="2"/>
        <v>11</v>
      </c>
      <c r="L64" s="101">
        <f t="shared" si="4"/>
        <v>-2.9397616120583676E-4</v>
      </c>
      <c r="M64" s="98">
        <f t="shared" si="3"/>
        <v>50</v>
      </c>
      <c r="N64" s="98">
        <f t="shared" si="5"/>
        <v>0</v>
      </c>
    </row>
    <row r="65" spans="1:15">
      <c r="A65" s="43">
        <v>63</v>
      </c>
      <c r="B65" s="104" t="s">
        <v>154</v>
      </c>
      <c r="C65" s="98">
        <v>13283</v>
      </c>
      <c r="D65" s="98">
        <v>13464</v>
      </c>
      <c r="E65" s="98">
        <v>12999</v>
      </c>
      <c r="F65" s="98"/>
      <c r="G65" s="98"/>
      <c r="H65" s="98"/>
      <c r="I65" s="100">
        <f t="shared" si="0"/>
        <v>7.0766079970733253E-3</v>
      </c>
      <c r="J65" s="100">
        <f t="shared" si="1"/>
        <v>-2.1380712188511633E-2</v>
      </c>
      <c r="K65" s="97">
        <f t="shared" si="2"/>
        <v>-284</v>
      </c>
      <c r="L65" s="101">
        <f t="shared" si="4"/>
        <v>7.589929980223422E-3</v>
      </c>
      <c r="M65" s="98">
        <f t="shared" si="3"/>
        <v>-465</v>
      </c>
      <c r="N65" s="98">
        <f t="shared" si="5"/>
        <v>0</v>
      </c>
    </row>
    <row r="66" spans="1:15">
      <c r="A66" s="43">
        <v>64</v>
      </c>
      <c r="B66" s="104" t="s">
        <v>155</v>
      </c>
      <c r="C66" s="98">
        <v>9115</v>
      </c>
      <c r="D66" s="98">
        <v>8903</v>
      </c>
      <c r="E66" s="98">
        <v>8901</v>
      </c>
      <c r="F66" s="98"/>
      <c r="G66" s="98"/>
      <c r="H66" s="98"/>
      <c r="I66" s="100">
        <f t="shared" si="0"/>
        <v>4.8456718041349081E-3</v>
      </c>
      <c r="J66" s="100">
        <f t="shared" si="1"/>
        <v>-2.3477783872737246E-2</v>
      </c>
      <c r="K66" s="97">
        <f t="shared" si="2"/>
        <v>-214</v>
      </c>
      <c r="L66" s="101">
        <f t="shared" si="4"/>
        <v>5.7191725907317333E-3</v>
      </c>
      <c r="M66" s="98">
        <f t="shared" si="3"/>
        <v>-2</v>
      </c>
      <c r="N66" s="98">
        <f t="shared" si="5"/>
        <v>0</v>
      </c>
    </row>
    <row r="67" spans="1:15">
      <c r="A67" s="43">
        <v>65</v>
      </c>
      <c r="B67" s="104" t="s">
        <v>156</v>
      </c>
      <c r="C67" s="98">
        <v>9045</v>
      </c>
      <c r="D67" s="98">
        <v>9041</v>
      </c>
      <c r="E67" s="98">
        <v>9001</v>
      </c>
      <c r="F67" s="98"/>
      <c r="G67" s="98"/>
      <c r="H67" s="98"/>
      <c r="I67" s="100">
        <f t="shared" ref="I67:I84" si="6">E67/$E$84</f>
        <v>4.900111437930379E-3</v>
      </c>
      <c r="J67" s="100">
        <f t="shared" ref="J67:J84" si="7">(E67-C67)/C67</f>
        <v>-4.8645660585959092E-3</v>
      </c>
      <c r="K67" s="97">
        <f t="shared" ref="K67:K84" si="8">E67-C67</f>
        <v>-44</v>
      </c>
      <c r="L67" s="101">
        <f t="shared" si="4"/>
        <v>1.175904644823347E-3</v>
      </c>
      <c r="M67" s="98">
        <f t="shared" ref="M67:M84" si="9">E67-D67</f>
        <v>-40</v>
      </c>
      <c r="N67" s="98">
        <f t="shared" si="5"/>
        <v>0</v>
      </c>
    </row>
    <row r="68" spans="1:15">
      <c r="A68" s="43">
        <v>66</v>
      </c>
      <c r="B68" s="104" t="s">
        <v>157</v>
      </c>
      <c r="C68" s="98">
        <v>6026</v>
      </c>
      <c r="D68" s="98">
        <v>5881</v>
      </c>
      <c r="E68" s="98">
        <v>5870</v>
      </c>
      <c r="F68" s="98"/>
      <c r="G68" s="98"/>
      <c r="H68" s="98"/>
      <c r="I68" s="100">
        <f t="shared" si="6"/>
        <v>3.1956065037941702E-3</v>
      </c>
      <c r="J68" s="100">
        <f t="shared" si="7"/>
        <v>-2.5887819449054099E-2</v>
      </c>
      <c r="K68" s="97">
        <f t="shared" si="8"/>
        <v>-156</v>
      </c>
      <c r="L68" s="101">
        <f t="shared" ref="L68:L84" si="10">K68/$K$84</f>
        <v>4.1691164680100487E-3</v>
      </c>
      <c r="M68" s="98">
        <f t="shared" si="9"/>
        <v>-11</v>
      </c>
      <c r="N68" s="98">
        <f t="shared" ref="N68:N84" si="11">H68-G68</f>
        <v>0</v>
      </c>
    </row>
    <row r="69" spans="1:15">
      <c r="A69" s="43">
        <v>67</v>
      </c>
      <c r="B69" s="104" t="s">
        <v>158</v>
      </c>
      <c r="C69" s="98">
        <v>11122</v>
      </c>
      <c r="D69" s="98">
        <v>10938</v>
      </c>
      <c r="E69" s="98">
        <v>10765</v>
      </c>
      <c r="F69" s="98"/>
      <c r="G69" s="98"/>
      <c r="H69" s="98"/>
      <c r="I69" s="100">
        <f t="shared" si="6"/>
        <v>5.8604265780824944E-3</v>
      </c>
      <c r="J69" s="100">
        <f t="shared" si="7"/>
        <v>-3.209854342744111E-2</v>
      </c>
      <c r="K69" s="97">
        <f t="shared" si="8"/>
        <v>-357</v>
      </c>
      <c r="L69" s="101">
        <f t="shared" si="10"/>
        <v>9.540862686407612E-3</v>
      </c>
      <c r="M69" s="98">
        <f t="shared" si="9"/>
        <v>-173</v>
      </c>
      <c r="N69" s="98">
        <f t="shared" si="11"/>
        <v>0</v>
      </c>
      <c r="O69" s="10"/>
    </row>
    <row r="70" spans="1:15">
      <c r="A70" s="43">
        <v>68</v>
      </c>
      <c r="B70" s="104" t="s">
        <v>159</v>
      </c>
      <c r="C70" s="98">
        <v>7404</v>
      </c>
      <c r="D70" s="98">
        <v>7263</v>
      </c>
      <c r="E70" s="98">
        <v>7338</v>
      </c>
      <c r="F70" s="98"/>
      <c r="G70" s="98"/>
      <c r="H70" s="98"/>
      <c r="I70" s="100">
        <f t="shared" si="6"/>
        <v>3.9947803279116898E-3</v>
      </c>
      <c r="J70" s="100">
        <f t="shared" si="7"/>
        <v>-8.9141004862236632E-3</v>
      </c>
      <c r="K70" s="97">
        <f t="shared" si="8"/>
        <v>-66</v>
      </c>
      <c r="L70" s="101">
        <f t="shared" si="10"/>
        <v>1.7638569672350207E-3</v>
      </c>
      <c r="M70" s="98">
        <f t="shared" si="9"/>
        <v>75</v>
      </c>
      <c r="N70" s="98">
        <f t="shared" si="11"/>
        <v>0</v>
      </c>
    </row>
    <row r="71" spans="1:15">
      <c r="A71" s="43">
        <v>69</v>
      </c>
      <c r="B71" s="104" t="s">
        <v>160</v>
      </c>
      <c r="C71" s="98">
        <v>1242</v>
      </c>
      <c r="D71" s="98">
        <v>1209</v>
      </c>
      <c r="E71" s="98">
        <v>1195</v>
      </c>
      <c r="F71" s="98"/>
      <c r="G71" s="98"/>
      <c r="H71" s="98"/>
      <c r="I71" s="100">
        <f t="shared" si="6"/>
        <v>6.5055362385588308E-4</v>
      </c>
      <c r="J71" s="100">
        <f t="shared" si="7"/>
        <v>-3.7842190016103061E-2</v>
      </c>
      <c r="K71" s="97">
        <f t="shared" si="8"/>
        <v>-47</v>
      </c>
      <c r="L71" s="101">
        <f t="shared" si="10"/>
        <v>1.2560799615158481E-3</v>
      </c>
      <c r="M71" s="98">
        <f t="shared" si="9"/>
        <v>-14</v>
      </c>
      <c r="N71" s="98">
        <f t="shared" si="11"/>
        <v>0</v>
      </c>
    </row>
    <row r="72" spans="1:15">
      <c r="A72" s="43">
        <v>70</v>
      </c>
      <c r="B72" s="104" t="s">
        <v>161</v>
      </c>
      <c r="C72" s="98">
        <v>4604</v>
      </c>
      <c r="D72" s="98">
        <v>4551</v>
      </c>
      <c r="E72" s="98">
        <v>4472</v>
      </c>
      <c r="F72" s="98"/>
      <c r="G72" s="98"/>
      <c r="H72" s="98"/>
      <c r="I72" s="100">
        <f t="shared" si="6"/>
        <v>2.4345404233334805E-3</v>
      </c>
      <c r="J72" s="100">
        <f t="shared" si="7"/>
        <v>-2.8670721112076455E-2</v>
      </c>
      <c r="K72" s="97">
        <f t="shared" si="8"/>
        <v>-132</v>
      </c>
      <c r="L72" s="101">
        <f t="shared" si="10"/>
        <v>3.5277139344700413E-3</v>
      </c>
      <c r="M72" s="98">
        <f t="shared" si="9"/>
        <v>-79</v>
      </c>
      <c r="N72" s="98">
        <f t="shared" si="11"/>
        <v>0</v>
      </c>
    </row>
    <row r="73" spans="1:15">
      <c r="A73" s="43">
        <v>71</v>
      </c>
      <c r="B73" s="104" t="s">
        <v>162</v>
      </c>
      <c r="C73" s="98">
        <v>4782</v>
      </c>
      <c r="D73" s="98">
        <v>4561</v>
      </c>
      <c r="E73" s="98">
        <v>4528</v>
      </c>
      <c r="F73" s="98"/>
      <c r="G73" s="98"/>
      <c r="H73" s="98"/>
      <c r="I73" s="100">
        <f t="shared" si="6"/>
        <v>2.4650266182589444E-3</v>
      </c>
      <c r="J73" s="100">
        <f t="shared" si="7"/>
        <v>-5.3115851108322877E-2</v>
      </c>
      <c r="K73" s="97">
        <f t="shared" si="8"/>
        <v>-254</v>
      </c>
      <c r="L73" s="101">
        <f t="shared" si="10"/>
        <v>6.7881768132984129E-3</v>
      </c>
      <c r="M73" s="98">
        <f t="shared" si="9"/>
        <v>-33</v>
      </c>
      <c r="N73" s="98">
        <f t="shared" si="11"/>
        <v>0</v>
      </c>
    </row>
    <row r="74" spans="1:15">
      <c r="A74" s="43">
        <v>72</v>
      </c>
      <c r="B74" s="104" t="s">
        <v>163</v>
      </c>
      <c r="C74" s="98">
        <v>4477</v>
      </c>
      <c r="D74" s="98">
        <v>4833</v>
      </c>
      <c r="E74" s="98">
        <v>4876</v>
      </c>
      <c r="F74" s="98"/>
      <c r="G74" s="98"/>
      <c r="H74" s="98"/>
      <c r="I74" s="100">
        <f t="shared" si="6"/>
        <v>2.6544765438671846E-3</v>
      </c>
      <c r="J74" s="100">
        <f t="shared" si="7"/>
        <v>8.9122180031270939E-2</v>
      </c>
      <c r="K74" s="97">
        <f t="shared" si="8"/>
        <v>399</v>
      </c>
      <c r="L74" s="101">
        <f t="shared" si="10"/>
        <v>-1.0663317120102624E-2</v>
      </c>
      <c r="M74" s="98">
        <f t="shared" si="9"/>
        <v>43</v>
      </c>
      <c r="N74" s="98">
        <f t="shared" si="11"/>
        <v>0</v>
      </c>
    </row>
    <row r="75" spans="1:15">
      <c r="A75" s="43">
        <v>73</v>
      </c>
      <c r="B75" s="104" t="s">
        <v>164</v>
      </c>
      <c r="C75" s="98">
        <v>2745</v>
      </c>
      <c r="D75" s="98">
        <v>2840</v>
      </c>
      <c r="E75" s="98">
        <v>2869</v>
      </c>
      <c r="F75" s="98"/>
      <c r="G75" s="98"/>
      <c r="H75" s="98"/>
      <c r="I75" s="100">
        <f t="shared" si="6"/>
        <v>1.5618730935920741E-3</v>
      </c>
      <c r="J75" s="100">
        <f t="shared" si="7"/>
        <v>4.5173041894353373E-2</v>
      </c>
      <c r="K75" s="97">
        <f t="shared" si="8"/>
        <v>124</v>
      </c>
      <c r="L75" s="101">
        <f t="shared" si="10"/>
        <v>-3.3139130899567052E-3</v>
      </c>
      <c r="M75" s="98">
        <f t="shared" si="9"/>
        <v>29</v>
      </c>
      <c r="N75" s="98">
        <f t="shared" si="11"/>
        <v>0</v>
      </c>
    </row>
    <row r="76" spans="1:15">
      <c r="A76" s="43">
        <v>74</v>
      </c>
      <c r="B76" s="104" t="s">
        <v>165</v>
      </c>
      <c r="C76" s="98">
        <v>4226</v>
      </c>
      <c r="D76" s="98">
        <v>4119</v>
      </c>
      <c r="E76" s="98">
        <v>4097</v>
      </c>
      <c r="F76" s="98"/>
      <c r="G76" s="98"/>
      <c r="H76" s="98"/>
      <c r="I76" s="100">
        <f t="shared" si="6"/>
        <v>2.2303917966004626E-3</v>
      </c>
      <c r="J76" s="100">
        <f t="shared" si="7"/>
        <v>-3.052531945101751E-2</v>
      </c>
      <c r="K76" s="97">
        <f t="shared" si="8"/>
        <v>-129</v>
      </c>
      <c r="L76" s="101">
        <f t="shared" si="10"/>
        <v>3.4475386177775401E-3</v>
      </c>
      <c r="M76" s="98">
        <f t="shared" si="9"/>
        <v>-22</v>
      </c>
      <c r="N76" s="98">
        <f t="shared" si="11"/>
        <v>0</v>
      </c>
    </row>
    <row r="77" spans="1:15">
      <c r="A77" s="43">
        <v>75</v>
      </c>
      <c r="B77" s="104" t="s">
        <v>166</v>
      </c>
      <c r="C77" s="98">
        <v>1311</v>
      </c>
      <c r="D77" s="98">
        <v>1252</v>
      </c>
      <c r="E77" s="98">
        <v>1209</v>
      </c>
      <c r="F77" s="98"/>
      <c r="G77" s="98"/>
      <c r="H77" s="98"/>
      <c r="I77" s="100">
        <f t="shared" si="6"/>
        <v>6.5817517258724906E-4</v>
      </c>
      <c r="J77" s="100">
        <f t="shared" si="7"/>
        <v>-7.780320366132723E-2</v>
      </c>
      <c r="K77" s="97">
        <f t="shared" si="8"/>
        <v>-102</v>
      </c>
      <c r="L77" s="101">
        <f t="shared" si="10"/>
        <v>2.7259607675450318E-3</v>
      </c>
      <c r="M77" s="98">
        <f t="shared" si="9"/>
        <v>-43</v>
      </c>
      <c r="N77" s="98">
        <f t="shared" si="11"/>
        <v>0</v>
      </c>
    </row>
    <row r="78" spans="1:15">
      <c r="A78" s="43">
        <v>76</v>
      </c>
      <c r="B78" s="104" t="s">
        <v>167</v>
      </c>
      <c r="C78" s="98">
        <v>2023</v>
      </c>
      <c r="D78" s="98">
        <v>2098</v>
      </c>
      <c r="E78" s="98">
        <v>2072</v>
      </c>
      <c r="F78" s="98"/>
      <c r="G78" s="98"/>
      <c r="H78" s="98"/>
      <c r="I78" s="100">
        <f t="shared" si="6"/>
        <v>1.127989212242167E-3</v>
      </c>
      <c r="J78" s="100">
        <f t="shared" si="7"/>
        <v>2.4221453287197232E-2</v>
      </c>
      <c r="K78" s="97">
        <f t="shared" si="8"/>
        <v>49</v>
      </c>
      <c r="L78" s="101">
        <f t="shared" si="10"/>
        <v>-1.3095301726441819E-3</v>
      </c>
      <c r="M78" s="98">
        <f t="shared" si="9"/>
        <v>-26</v>
      </c>
      <c r="N78" s="98">
        <f t="shared" si="11"/>
        <v>0</v>
      </c>
    </row>
    <row r="79" spans="1:15">
      <c r="A79" s="43">
        <v>77</v>
      </c>
      <c r="B79" s="104" t="s">
        <v>168</v>
      </c>
      <c r="C79" s="98">
        <v>7186</v>
      </c>
      <c r="D79" s="98">
        <v>7017</v>
      </c>
      <c r="E79" s="98">
        <v>7034</v>
      </c>
      <c r="F79" s="98"/>
      <c r="G79" s="98"/>
      <c r="H79" s="98"/>
      <c r="I79" s="100">
        <f t="shared" si="6"/>
        <v>3.829283841173457E-3</v>
      </c>
      <c r="J79" s="100">
        <f t="shared" si="7"/>
        <v>-2.1152240467575842E-2</v>
      </c>
      <c r="K79" s="97">
        <f t="shared" si="8"/>
        <v>-152</v>
      </c>
      <c r="L79" s="101">
        <f t="shared" si="10"/>
        <v>4.0622160457533807E-3</v>
      </c>
      <c r="M79" s="98">
        <f t="shared" si="9"/>
        <v>17</v>
      </c>
      <c r="N79" s="98">
        <f t="shared" si="11"/>
        <v>0</v>
      </c>
    </row>
    <row r="80" spans="1:15">
      <c r="A80" s="43">
        <v>78</v>
      </c>
      <c r="B80" s="104" t="s">
        <v>169</v>
      </c>
      <c r="C80" s="98">
        <v>5139</v>
      </c>
      <c r="D80" s="98">
        <v>5006</v>
      </c>
      <c r="E80" s="98">
        <v>4997</v>
      </c>
      <c r="F80" s="98"/>
      <c r="G80" s="98"/>
      <c r="H80" s="98"/>
      <c r="I80" s="100">
        <f t="shared" si="6"/>
        <v>2.720348500759705E-3</v>
      </c>
      <c r="J80" s="100">
        <f t="shared" si="7"/>
        <v>-2.7631834987351625E-2</v>
      </c>
      <c r="K80" s="97">
        <f t="shared" si="8"/>
        <v>-142</v>
      </c>
      <c r="L80" s="101">
        <f t="shared" si="10"/>
        <v>3.794964990111711E-3</v>
      </c>
      <c r="M80" s="98">
        <f t="shared" si="9"/>
        <v>-9</v>
      </c>
      <c r="N80" s="98">
        <f t="shared" si="11"/>
        <v>0</v>
      </c>
    </row>
    <row r="81" spans="1:15">
      <c r="A81" s="43">
        <v>79</v>
      </c>
      <c r="B81" s="104" t="s">
        <v>170</v>
      </c>
      <c r="C81" s="98">
        <v>1575</v>
      </c>
      <c r="D81" s="98">
        <v>1632</v>
      </c>
      <c r="E81" s="98">
        <v>1539</v>
      </c>
      <c r="F81" s="98"/>
      <c r="G81" s="98"/>
      <c r="H81" s="98"/>
      <c r="I81" s="100">
        <f t="shared" si="6"/>
        <v>8.3782596411230458E-4</v>
      </c>
      <c r="J81" s="100">
        <f t="shared" si="7"/>
        <v>-2.2857142857142857E-2</v>
      </c>
      <c r="K81" s="97">
        <f t="shared" si="8"/>
        <v>-36</v>
      </c>
      <c r="L81" s="101">
        <f t="shared" si="10"/>
        <v>9.6210380031001126E-4</v>
      </c>
      <c r="M81" s="98">
        <f t="shared" si="9"/>
        <v>-93</v>
      </c>
      <c r="N81" s="98">
        <f t="shared" si="11"/>
        <v>0</v>
      </c>
    </row>
    <row r="82" spans="1:15">
      <c r="A82" s="43">
        <v>80</v>
      </c>
      <c r="B82" s="104" t="s">
        <v>171</v>
      </c>
      <c r="C82" s="98">
        <v>6890</v>
      </c>
      <c r="D82" s="98">
        <v>6720</v>
      </c>
      <c r="E82" s="98">
        <v>6648</v>
      </c>
      <c r="F82" s="98"/>
      <c r="G82" s="98"/>
      <c r="H82" s="98"/>
      <c r="I82" s="100">
        <f t="shared" si="6"/>
        <v>3.6191468547229376E-3</v>
      </c>
      <c r="J82" s="100">
        <f t="shared" si="7"/>
        <v>-3.5123367198838899E-2</v>
      </c>
      <c r="K82" s="97">
        <f t="shared" si="8"/>
        <v>-242</v>
      </c>
      <c r="L82" s="101">
        <f t="shared" si="10"/>
        <v>6.4674755465284088E-3</v>
      </c>
      <c r="M82" s="98">
        <f t="shared" si="9"/>
        <v>-72</v>
      </c>
      <c r="N82" s="98">
        <f t="shared" si="11"/>
        <v>0</v>
      </c>
    </row>
    <row r="83" spans="1:15">
      <c r="A83" s="43">
        <v>81</v>
      </c>
      <c r="B83" s="104" t="s">
        <v>172</v>
      </c>
      <c r="C83" s="98">
        <v>8281</v>
      </c>
      <c r="D83" s="98">
        <v>7915</v>
      </c>
      <c r="E83" s="98">
        <v>7823</v>
      </c>
      <c r="F83" s="98"/>
      <c r="G83" s="98"/>
      <c r="H83" s="98"/>
      <c r="I83" s="100">
        <f t="shared" si="6"/>
        <v>4.258812551819726E-3</v>
      </c>
      <c r="J83" s="100">
        <f t="shared" si="7"/>
        <v>-5.5307330032604761E-2</v>
      </c>
      <c r="K83" s="97">
        <f t="shared" si="8"/>
        <v>-458</v>
      </c>
      <c r="L83" s="101">
        <f t="shared" si="10"/>
        <v>1.2240098348388476E-2</v>
      </c>
      <c r="M83" s="98">
        <f t="shared" si="9"/>
        <v>-92</v>
      </c>
      <c r="N83" s="98">
        <f t="shared" si="11"/>
        <v>0</v>
      </c>
    </row>
    <row r="84" spans="1:15" s="110" customFormat="1">
      <c r="A84" s="189" t="s">
        <v>173</v>
      </c>
      <c r="B84" s="189"/>
      <c r="C84" s="66">
        <v>1874315</v>
      </c>
      <c r="D84" s="66">
        <v>1844515</v>
      </c>
      <c r="E84" s="66">
        <v>1836897</v>
      </c>
      <c r="F84" s="66"/>
      <c r="G84" s="66"/>
      <c r="H84" s="66"/>
      <c r="I84" s="100">
        <f t="shared" si="6"/>
        <v>1</v>
      </c>
      <c r="J84" s="100">
        <f t="shared" si="7"/>
        <v>-1.9963560020594191E-2</v>
      </c>
      <c r="K84" s="97">
        <f t="shared" si="8"/>
        <v>-37418</v>
      </c>
      <c r="L84" s="101">
        <f t="shared" si="10"/>
        <v>1</v>
      </c>
      <c r="M84" s="97">
        <f t="shared" si="9"/>
        <v>-7618</v>
      </c>
      <c r="N84" s="98">
        <f t="shared" si="11"/>
        <v>0</v>
      </c>
      <c r="O84" s="20"/>
    </row>
    <row r="85" spans="1:15">
      <c r="C85" s="138"/>
      <c r="D85" s="138"/>
      <c r="E85" s="139"/>
      <c r="F85" s="141"/>
      <c r="G85" s="141"/>
      <c r="H85" s="141"/>
      <c r="I85" s="58"/>
      <c r="L85" s="13"/>
    </row>
    <row r="86" spans="1:15">
      <c r="C86" s="127"/>
      <c r="D86" s="127"/>
      <c r="E86" s="127"/>
      <c r="F86" s="127"/>
      <c r="G86" s="127"/>
      <c r="H86" s="127"/>
      <c r="L86" s="13"/>
    </row>
    <row r="87" spans="1:15">
      <c r="C87" s="138"/>
      <c r="D87" s="138"/>
      <c r="E87" s="139"/>
      <c r="F87" s="141"/>
      <c r="G87" s="141"/>
      <c r="H87" s="141"/>
      <c r="L87" s="13"/>
    </row>
    <row r="88" spans="1:15">
      <c r="C88" s="138"/>
      <c r="D88" s="138"/>
      <c r="E88" s="139"/>
      <c r="F88" s="141"/>
      <c r="G88" s="141"/>
      <c r="H88" s="141"/>
      <c r="L88" s="13"/>
    </row>
    <row r="89" spans="1:15">
      <c r="C89" s="138"/>
      <c r="D89" s="138"/>
      <c r="E89" s="139"/>
      <c r="F89" s="141"/>
      <c r="G89" s="141"/>
      <c r="H89" s="141"/>
      <c r="L89" s="13"/>
    </row>
    <row r="90" spans="1:15">
      <c r="C90" s="138"/>
      <c r="D90" s="138"/>
      <c r="E90" s="139"/>
      <c r="F90" s="141"/>
      <c r="G90" s="141"/>
      <c r="H90" s="141"/>
      <c r="L90" s="13"/>
    </row>
    <row r="91" spans="1:15">
      <c r="C91" s="138"/>
      <c r="D91" s="138"/>
      <c r="E91" s="139"/>
      <c r="F91" s="141"/>
      <c r="G91" s="141"/>
      <c r="H91" s="141"/>
    </row>
    <row r="92" spans="1:15">
      <c r="C92" s="138"/>
      <c r="D92" s="138"/>
      <c r="E92" s="139"/>
      <c r="F92" s="141"/>
      <c r="G92" s="141"/>
      <c r="H92" s="141"/>
    </row>
    <row r="93" spans="1:15">
      <c r="C93" s="138"/>
      <c r="D93" s="138"/>
      <c r="E93" s="139"/>
      <c r="F93" s="141"/>
      <c r="G93" s="141"/>
      <c r="H93" s="141"/>
    </row>
    <row r="94" spans="1:15">
      <c r="C94" s="138"/>
      <c r="D94" s="138"/>
      <c r="E94" s="139"/>
      <c r="F94" s="141"/>
      <c r="G94" s="141"/>
      <c r="H94" s="141"/>
    </row>
    <row r="95" spans="1:15">
      <c r="C95" s="138"/>
      <c r="D95" s="138"/>
      <c r="E95" s="139"/>
      <c r="F95" s="141"/>
      <c r="G95" s="141"/>
      <c r="H95" s="141"/>
    </row>
    <row r="96" spans="1:15">
      <c r="C96" s="138"/>
      <c r="D96" s="138"/>
      <c r="E96" s="139"/>
      <c r="F96" s="141"/>
      <c r="G96" s="141"/>
      <c r="H96" s="141"/>
    </row>
    <row r="97" spans="3:9">
      <c r="C97" s="138"/>
      <c r="D97" s="138"/>
      <c r="E97" s="139"/>
      <c r="F97" s="141"/>
      <c r="G97" s="141"/>
      <c r="H97" s="141"/>
    </row>
    <row r="98" spans="3:9">
      <c r="C98" s="138"/>
      <c r="D98" s="138"/>
      <c r="E98" s="139"/>
      <c r="F98" s="141"/>
      <c r="G98" s="141"/>
      <c r="H98" s="141"/>
    </row>
    <row r="99" spans="3:9">
      <c r="C99" s="138"/>
      <c r="D99" s="138"/>
      <c r="E99" s="139"/>
      <c r="F99" s="141"/>
      <c r="G99" s="141"/>
      <c r="H99" s="141"/>
    </row>
    <row r="100" spans="3:9">
      <c r="C100" s="138"/>
      <c r="D100" s="138"/>
      <c r="E100" s="139"/>
      <c r="F100" s="141"/>
      <c r="G100" s="141"/>
      <c r="H100" s="141"/>
    </row>
    <row r="101" spans="3:9">
      <c r="C101" s="138"/>
      <c r="D101" s="138"/>
      <c r="E101" s="139"/>
      <c r="F101" s="141"/>
      <c r="G101" s="141"/>
      <c r="H101" s="141"/>
    </row>
    <row r="102" spans="3:9">
      <c r="C102" s="138"/>
      <c r="D102" s="138"/>
      <c r="E102" s="139"/>
      <c r="F102" s="141"/>
      <c r="G102" s="141"/>
      <c r="H102" s="141"/>
      <c r="I102" s="12"/>
    </row>
    <row r="103" spans="3:9">
      <c r="C103" s="138"/>
      <c r="D103" s="138"/>
      <c r="E103" s="139"/>
      <c r="F103" s="141"/>
      <c r="G103" s="141"/>
      <c r="H103" s="141"/>
    </row>
    <row r="104" spans="3:9">
      <c r="C104" s="138"/>
      <c r="D104" s="138"/>
      <c r="E104" s="139"/>
      <c r="F104" s="141"/>
      <c r="G104" s="141"/>
      <c r="H104" s="141"/>
    </row>
    <row r="105" spans="3:9">
      <c r="C105" s="138"/>
      <c r="D105" s="138"/>
      <c r="E105" s="139"/>
      <c r="F105" s="141"/>
      <c r="G105" s="141"/>
      <c r="H105" s="141"/>
    </row>
    <row r="106" spans="3:9">
      <c r="C106" s="138"/>
      <c r="D106" s="138"/>
      <c r="E106" s="139"/>
      <c r="F106" s="141"/>
      <c r="G106" s="141"/>
      <c r="H106" s="141"/>
    </row>
    <row r="107" spans="3:9">
      <c r="C107" s="138"/>
      <c r="D107" s="138"/>
      <c r="E107" s="139"/>
      <c r="F107" s="141"/>
      <c r="G107" s="141"/>
      <c r="H107" s="141"/>
    </row>
    <row r="108" spans="3:9">
      <c r="C108" s="138"/>
      <c r="D108" s="138"/>
      <c r="E108" s="139"/>
      <c r="F108" s="141"/>
      <c r="G108" s="141"/>
      <c r="H108" s="141"/>
    </row>
    <row r="109" spans="3:9">
      <c r="C109" s="138"/>
      <c r="D109" s="138"/>
      <c r="E109" s="139"/>
      <c r="F109" s="141"/>
      <c r="G109" s="141"/>
      <c r="H109" s="141"/>
    </row>
    <row r="110" spans="3:9">
      <c r="C110" s="138"/>
      <c r="D110" s="138"/>
      <c r="E110" s="139"/>
      <c r="F110" s="141"/>
      <c r="G110" s="141"/>
      <c r="H110" s="141"/>
    </row>
    <row r="111" spans="3:9">
      <c r="C111" s="138"/>
      <c r="D111" s="138"/>
      <c r="E111" s="139"/>
      <c r="F111" s="141"/>
      <c r="G111" s="141"/>
      <c r="H111" s="141"/>
    </row>
    <row r="112" spans="3:9">
      <c r="C112" s="138"/>
      <c r="D112" s="138"/>
      <c r="E112" s="139"/>
      <c r="F112" s="141"/>
      <c r="G112" s="141"/>
      <c r="H112" s="141"/>
    </row>
    <row r="113" spans="3:8">
      <c r="C113" s="138"/>
      <c r="D113" s="138"/>
      <c r="E113" s="139"/>
      <c r="F113" s="141"/>
      <c r="G113" s="141"/>
      <c r="H113" s="141"/>
    </row>
    <row r="114" spans="3:8">
      <c r="C114" s="138"/>
      <c r="D114" s="138"/>
      <c r="E114" s="139"/>
      <c r="F114" s="141"/>
      <c r="G114" s="141"/>
      <c r="H114" s="141"/>
    </row>
    <row r="115" spans="3:8">
      <c r="C115" s="138"/>
      <c r="D115" s="138"/>
      <c r="E115" s="139"/>
      <c r="F115" s="141"/>
      <c r="G115" s="141"/>
      <c r="H115" s="141"/>
    </row>
    <row r="116" spans="3:8">
      <c r="C116" s="138"/>
      <c r="D116" s="138"/>
      <c r="E116" s="139"/>
      <c r="F116" s="141"/>
      <c r="G116" s="141"/>
      <c r="H116" s="141"/>
    </row>
    <row r="117" spans="3:8">
      <c r="C117" s="138"/>
      <c r="D117" s="138"/>
      <c r="E117" s="139"/>
      <c r="F117" s="141"/>
      <c r="G117" s="141"/>
      <c r="H117" s="141"/>
    </row>
    <row r="118" spans="3:8">
      <c r="C118" s="138"/>
      <c r="D118" s="138"/>
      <c r="E118" s="139"/>
      <c r="F118" s="141"/>
      <c r="G118" s="141"/>
      <c r="H118" s="141"/>
    </row>
    <row r="119" spans="3:8">
      <c r="C119" s="138"/>
      <c r="D119" s="138"/>
      <c r="E119" s="139"/>
      <c r="F119" s="141"/>
      <c r="G119" s="141"/>
      <c r="H119" s="141"/>
    </row>
    <row r="120" spans="3:8">
      <c r="C120" s="138"/>
      <c r="D120" s="138"/>
      <c r="E120" s="139"/>
      <c r="F120" s="141"/>
      <c r="G120" s="141"/>
      <c r="H120" s="141"/>
    </row>
    <row r="121" spans="3:8">
      <c r="C121" s="138"/>
      <c r="D121" s="138"/>
      <c r="E121" s="139"/>
      <c r="F121" s="141"/>
      <c r="G121" s="141"/>
      <c r="H121" s="141"/>
    </row>
    <row r="122" spans="3:8">
      <c r="C122" s="138"/>
      <c r="D122" s="138"/>
      <c r="E122" s="139"/>
      <c r="F122" s="141"/>
      <c r="G122" s="141"/>
      <c r="H122" s="141"/>
    </row>
    <row r="123" spans="3:8">
      <c r="C123" s="138"/>
      <c r="D123" s="138"/>
      <c r="E123" s="139"/>
      <c r="F123" s="141"/>
      <c r="G123" s="141"/>
      <c r="H123" s="141"/>
    </row>
    <row r="124" spans="3:8">
      <c r="C124" s="138"/>
      <c r="D124" s="138"/>
      <c r="E124" s="139"/>
      <c r="F124" s="141"/>
      <c r="G124" s="141"/>
      <c r="H124" s="141"/>
    </row>
    <row r="125" spans="3:8">
      <c r="C125" s="138"/>
      <c r="D125" s="138"/>
      <c r="E125" s="139"/>
      <c r="F125" s="141"/>
      <c r="G125" s="141"/>
      <c r="H125" s="141"/>
    </row>
    <row r="126" spans="3:8">
      <c r="C126" s="138"/>
      <c r="D126" s="138"/>
      <c r="E126" s="139"/>
      <c r="F126" s="141"/>
      <c r="G126" s="141"/>
      <c r="H126" s="141"/>
    </row>
    <row r="127" spans="3:8">
      <c r="C127" s="138"/>
      <c r="D127" s="138"/>
      <c r="E127" s="139"/>
      <c r="F127" s="141"/>
      <c r="G127" s="141"/>
      <c r="H127" s="141"/>
    </row>
    <row r="128" spans="3:8">
      <c r="C128" s="138"/>
      <c r="D128" s="138"/>
      <c r="E128" s="139"/>
      <c r="F128" s="141"/>
      <c r="G128" s="141"/>
      <c r="H128" s="141"/>
    </row>
    <row r="129" spans="3:8">
      <c r="C129" s="138"/>
      <c r="D129" s="138"/>
      <c r="E129" s="139"/>
      <c r="F129" s="141"/>
      <c r="G129" s="141"/>
      <c r="H129" s="141"/>
    </row>
    <row r="130" spans="3:8">
      <c r="C130" s="138"/>
      <c r="D130" s="138"/>
      <c r="E130" s="139"/>
      <c r="F130" s="141"/>
      <c r="G130" s="141"/>
      <c r="H130" s="141"/>
    </row>
    <row r="131" spans="3:8">
      <c r="C131" s="138"/>
      <c r="D131" s="138"/>
      <c r="E131" s="139"/>
      <c r="F131" s="141"/>
      <c r="G131" s="141"/>
      <c r="H131" s="141"/>
    </row>
    <row r="132" spans="3:8">
      <c r="C132" s="138"/>
      <c r="D132" s="138"/>
      <c r="E132" s="139"/>
      <c r="F132" s="141"/>
      <c r="G132" s="141"/>
      <c r="H132" s="141"/>
    </row>
    <row r="133" spans="3:8">
      <c r="C133" s="138"/>
      <c r="D133" s="138"/>
      <c r="E133" s="139"/>
      <c r="F133" s="141"/>
      <c r="G133" s="141"/>
      <c r="H133" s="141"/>
    </row>
    <row r="134" spans="3:8">
      <c r="C134" s="138"/>
      <c r="D134" s="138"/>
      <c r="E134" s="139"/>
      <c r="F134" s="141"/>
      <c r="G134" s="141"/>
      <c r="H134" s="141"/>
    </row>
    <row r="135" spans="3:8">
      <c r="C135" s="138"/>
      <c r="D135" s="138"/>
      <c r="E135" s="139"/>
      <c r="F135" s="141"/>
      <c r="G135" s="141"/>
      <c r="H135" s="141"/>
    </row>
    <row r="136" spans="3:8">
      <c r="C136" s="138"/>
      <c r="D136" s="138"/>
      <c r="E136" s="139"/>
      <c r="F136" s="141"/>
      <c r="G136" s="141"/>
      <c r="H136" s="141"/>
    </row>
    <row r="137" spans="3:8">
      <c r="C137" s="138"/>
      <c r="D137" s="138"/>
      <c r="E137" s="139"/>
      <c r="F137" s="141"/>
      <c r="G137" s="141"/>
      <c r="H137" s="141"/>
    </row>
    <row r="138" spans="3:8">
      <c r="C138" s="138"/>
      <c r="D138" s="138"/>
      <c r="E138" s="139"/>
      <c r="F138" s="141"/>
      <c r="G138" s="141"/>
      <c r="H138" s="141"/>
    </row>
    <row r="139" spans="3:8">
      <c r="C139" s="138"/>
      <c r="D139" s="138"/>
      <c r="E139" s="139"/>
      <c r="F139" s="141"/>
      <c r="G139" s="141"/>
      <c r="H139" s="141"/>
    </row>
    <row r="140" spans="3:8">
      <c r="C140" s="138"/>
      <c r="D140" s="138"/>
      <c r="E140" s="139"/>
      <c r="F140" s="141"/>
      <c r="G140" s="141"/>
      <c r="H140" s="141"/>
    </row>
    <row r="141" spans="3:8">
      <c r="C141" s="138"/>
      <c r="D141" s="138"/>
      <c r="E141" s="139"/>
      <c r="F141" s="141"/>
      <c r="G141" s="141"/>
      <c r="H141" s="141"/>
    </row>
    <row r="142" spans="3:8">
      <c r="C142" s="138"/>
      <c r="D142" s="138"/>
      <c r="E142" s="139"/>
      <c r="F142" s="141"/>
      <c r="G142" s="141"/>
      <c r="H142" s="141"/>
    </row>
    <row r="143" spans="3:8">
      <c r="C143" s="138"/>
      <c r="D143" s="138"/>
      <c r="E143" s="139"/>
      <c r="F143" s="141"/>
      <c r="G143" s="141"/>
      <c r="H143" s="141"/>
    </row>
    <row r="144" spans="3:8">
      <c r="C144" s="16"/>
      <c r="D144" s="16"/>
      <c r="E144" s="16"/>
      <c r="F144" s="16"/>
      <c r="G144" s="16"/>
      <c r="H144" s="16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97"/>
  <sheetViews>
    <sheetView zoomScale="90" zoomScaleNormal="90" workbookViewId="0">
      <pane ySplit="2" topLeftCell="A3" activePane="bottomLeft" state="frozen"/>
      <selection activeCell="W1" sqref="W1"/>
      <selection pane="bottomLeft"/>
    </sheetView>
  </sheetViews>
  <sheetFormatPr defaultColWidth="9.140625" defaultRowHeight="15"/>
  <cols>
    <col min="1" max="1" width="13.7109375" style="6" bestFit="1" customWidth="1"/>
    <col min="2" max="2" width="34.42578125" style="6" bestFit="1" customWidth="1"/>
    <col min="3" max="8" width="12" style="6" customWidth="1"/>
    <col min="9" max="9" width="33.140625" style="6" customWidth="1"/>
    <col min="10" max="10" width="28.42578125" style="6" customWidth="1"/>
    <col min="11" max="11" width="28.28515625" style="6" customWidth="1"/>
    <col min="12" max="12" width="20.28515625" style="6" customWidth="1"/>
    <col min="13" max="14" width="32.42578125" style="6" customWidth="1"/>
    <col min="15" max="16384" width="9.140625" style="6"/>
  </cols>
  <sheetData>
    <row r="1" spans="1:16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6" ht="45">
      <c r="A2" s="95" t="s">
        <v>1</v>
      </c>
      <c r="B2" s="94" t="s">
        <v>90</v>
      </c>
      <c r="C2" s="93">
        <v>43282</v>
      </c>
      <c r="D2" s="93">
        <v>43617</v>
      </c>
      <c r="E2" s="93">
        <v>43647</v>
      </c>
      <c r="F2" s="93">
        <v>43282</v>
      </c>
      <c r="G2" s="93">
        <v>43617</v>
      </c>
      <c r="H2" s="93">
        <v>43647</v>
      </c>
      <c r="I2" s="92" t="s">
        <v>336</v>
      </c>
      <c r="J2" s="92" t="s">
        <v>337</v>
      </c>
      <c r="K2" s="92" t="s">
        <v>320</v>
      </c>
      <c r="L2" s="92" t="s">
        <v>321</v>
      </c>
      <c r="M2" s="96" t="s">
        <v>323</v>
      </c>
      <c r="N2" s="161" t="s">
        <v>305</v>
      </c>
    </row>
    <row r="3" spans="1:16">
      <c r="A3" s="39">
        <v>1</v>
      </c>
      <c r="B3" s="99" t="s">
        <v>2</v>
      </c>
      <c r="C3" s="98">
        <v>40263</v>
      </c>
      <c r="D3" s="98">
        <v>37048</v>
      </c>
      <c r="E3" s="98">
        <v>43599</v>
      </c>
      <c r="F3" s="98"/>
      <c r="G3" s="98"/>
      <c r="H3" s="98"/>
      <c r="I3" s="100">
        <f t="shared" ref="I3:I66" si="0">E3/$E$92</f>
        <v>1.0208759878840783E-2</v>
      </c>
      <c r="J3" s="100">
        <f t="shared" ref="J3:J66" si="1">(E3-C3)/C3</f>
        <v>8.2855226883242677E-2</v>
      </c>
      <c r="K3" s="97">
        <f t="shared" ref="K3:K66" si="2">E3-C3</f>
        <v>3336</v>
      </c>
      <c r="L3" s="101">
        <f>K3/$K$92</f>
        <v>2.0370155523939205E-2</v>
      </c>
      <c r="M3" s="98">
        <f t="shared" ref="M3:M66" si="3">E3-D3</f>
        <v>6551</v>
      </c>
      <c r="N3" s="98">
        <f>H3-G3</f>
        <v>0</v>
      </c>
      <c r="P3" s="9"/>
    </row>
    <row r="4" spans="1:16">
      <c r="A4" s="39">
        <v>2</v>
      </c>
      <c r="B4" s="99" t="s">
        <v>3</v>
      </c>
      <c r="C4" s="98">
        <v>11862</v>
      </c>
      <c r="D4" s="98">
        <v>8929</v>
      </c>
      <c r="E4" s="98">
        <v>8046</v>
      </c>
      <c r="F4" s="98"/>
      <c r="G4" s="98"/>
      <c r="H4" s="98"/>
      <c r="I4" s="100">
        <f t="shared" si="0"/>
        <v>1.8839808707803605E-3</v>
      </c>
      <c r="J4" s="100">
        <f t="shared" si="1"/>
        <v>-0.32169954476479512</v>
      </c>
      <c r="K4" s="97">
        <f t="shared" si="2"/>
        <v>-3816</v>
      </c>
      <c r="L4" s="101">
        <f t="shared" ref="L4:L67" si="4">K4/$K$92</f>
        <v>-2.3301113153282978E-2</v>
      </c>
      <c r="M4" s="98">
        <f t="shared" si="3"/>
        <v>-883</v>
      </c>
      <c r="N4" s="98">
        <f t="shared" ref="N4:N67" si="5">H4-G4</f>
        <v>0</v>
      </c>
      <c r="P4" s="9"/>
    </row>
    <row r="5" spans="1:16">
      <c r="A5" s="39">
        <v>3</v>
      </c>
      <c r="B5" s="99" t="s">
        <v>4</v>
      </c>
      <c r="C5" s="98">
        <v>1400</v>
      </c>
      <c r="D5" s="98">
        <v>1434</v>
      </c>
      <c r="E5" s="98">
        <v>1454</v>
      </c>
      <c r="F5" s="98"/>
      <c r="G5" s="98"/>
      <c r="H5" s="98"/>
      <c r="I5" s="100">
        <f t="shared" si="0"/>
        <v>3.4045590182881484E-4</v>
      </c>
      <c r="J5" s="100">
        <f t="shared" si="1"/>
        <v>3.8571428571428569E-2</v>
      </c>
      <c r="K5" s="97">
        <f t="shared" si="2"/>
        <v>54</v>
      </c>
      <c r="L5" s="101">
        <f t="shared" si="4"/>
        <v>3.2973273330117424E-4</v>
      </c>
      <c r="M5" s="98">
        <f t="shared" si="3"/>
        <v>20</v>
      </c>
      <c r="N5" s="98">
        <f t="shared" si="5"/>
        <v>0</v>
      </c>
      <c r="P5" s="9"/>
    </row>
    <row r="6" spans="1:16">
      <c r="A6" s="39">
        <v>5</v>
      </c>
      <c r="B6" s="99" t="s">
        <v>5</v>
      </c>
      <c r="C6" s="98">
        <v>507</v>
      </c>
      <c r="D6" s="98">
        <v>574</v>
      </c>
      <c r="E6" s="98">
        <v>580</v>
      </c>
      <c r="F6" s="98"/>
      <c r="G6" s="98"/>
      <c r="H6" s="98"/>
      <c r="I6" s="100">
        <f t="shared" si="0"/>
        <v>1.358077187487707E-4</v>
      </c>
      <c r="J6" s="100">
        <f t="shared" si="1"/>
        <v>0.14398422090729784</v>
      </c>
      <c r="K6" s="97">
        <f t="shared" si="2"/>
        <v>73</v>
      </c>
      <c r="L6" s="101">
        <f t="shared" si="4"/>
        <v>4.4574980612936514E-4</v>
      </c>
      <c r="M6" s="98">
        <f t="shared" si="3"/>
        <v>6</v>
      </c>
      <c r="N6" s="98">
        <f t="shared" si="5"/>
        <v>0</v>
      </c>
      <c r="P6" s="9"/>
    </row>
    <row r="7" spans="1:16">
      <c r="A7" s="39">
        <v>6</v>
      </c>
      <c r="B7" s="99" t="s">
        <v>6</v>
      </c>
      <c r="C7" s="98">
        <v>113</v>
      </c>
      <c r="D7" s="98">
        <v>103</v>
      </c>
      <c r="E7" s="98">
        <v>100</v>
      </c>
      <c r="F7" s="98"/>
      <c r="G7" s="98"/>
      <c r="H7" s="98"/>
      <c r="I7" s="100">
        <f t="shared" si="0"/>
        <v>2.3415123922201844E-5</v>
      </c>
      <c r="J7" s="100">
        <f t="shared" si="1"/>
        <v>-0.11504424778761062</v>
      </c>
      <c r="K7" s="97">
        <f t="shared" si="2"/>
        <v>-13</v>
      </c>
      <c r="L7" s="101">
        <f t="shared" si="4"/>
        <v>-7.9380102461393796E-5</v>
      </c>
      <c r="M7" s="98">
        <f t="shared" si="3"/>
        <v>-3</v>
      </c>
      <c r="N7" s="98">
        <f t="shared" si="5"/>
        <v>0</v>
      </c>
      <c r="P7" s="9"/>
    </row>
    <row r="8" spans="1:16">
      <c r="A8" s="39">
        <v>7</v>
      </c>
      <c r="B8" s="99" t="s">
        <v>7</v>
      </c>
      <c r="C8" s="98">
        <v>1268</v>
      </c>
      <c r="D8" s="98">
        <v>1354</v>
      </c>
      <c r="E8" s="98">
        <v>1352</v>
      </c>
      <c r="F8" s="98"/>
      <c r="G8" s="98"/>
      <c r="H8" s="98"/>
      <c r="I8" s="100">
        <f t="shared" si="0"/>
        <v>3.1657247542816894E-4</v>
      </c>
      <c r="J8" s="100">
        <f t="shared" si="1"/>
        <v>6.6246056782334389E-2</v>
      </c>
      <c r="K8" s="97">
        <f t="shared" si="2"/>
        <v>84</v>
      </c>
      <c r="L8" s="101">
        <f t="shared" si="4"/>
        <v>5.1291758513515994E-4</v>
      </c>
      <c r="M8" s="98">
        <f t="shared" si="3"/>
        <v>-2</v>
      </c>
      <c r="N8" s="98">
        <f t="shared" si="5"/>
        <v>0</v>
      </c>
      <c r="P8" s="9"/>
    </row>
    <row r="9" spans="1:16">
      <c r="A9" s="39">
        <v>8</v>
      </c>
      <c r="B9" s="99" t="s">
        <v>300</v>
      </c>
      <c r="C9" s="98">
        <v>3977</v>
      </c>
      <c r="D9" s="98">
        <v>3924</v>
      </c>
      <c r="E9" s="98">
        <v>3956</v>
      </c>
      <c r="F9" s="98"/>
      <c r="G9" s="98"/>
      <c r="H9" s="98"/>
      <c r="I9" s="100">
        <f t="shared" si="0"/>
        <v>9.2630230236230506E-4</v>
      </c>
      <c r="J9" s="100">
        <f t="shared" si="1"/>
        <v>-5.2803620819713354E-3</v>
      </c>
      <c r="K9" s="97">
        <f t="shared" si="2"/>
        <v>-21</v>
      </c>
      <c r="L9" s="101">
        <f t="shared" si="4"/>
        <v>-1.2822939628378998E-4</v>
      </c>
      <c r="M9" s="98">
        <f t="shared" si="3"/>
        <v>32</v>
      </c>
      <c r="N9" s="98">
        <f t="shared" si="5"/>
        <v>0</v>
      </c>
      <c r="P9" s="9"/>
    </row>
    <row r="10" spans="1:16">
      <c r="A10" s="39">
        <v>9</v>
      </c>
      <c r="B10" s="99" t="s">
        <v>8</v>
      </c>
      <c r="C10" s="98">
        <v>571</v>
      </c>
      <c r="D10" s="98">
        <v>553</v>
      </c>
      <c r="E10" s="98">
        <v>580</v>
      </c>
      <c r="F10" s="98"/>
      <c r="G10" s="98"/>
      <c r="H10" s="98"/>
      <c r="I10" s="100">
        <f t="shared" si="0"/>
        <v>1.358077187487707E-4</v>
      </c>
      <c r="J10" s="100">
        <f t="shared" si="1"/>
        <v>1.5761821366024518E-2</v>
      </c>
      <c r="K10" s="97">
        <f t="shared" si="2"/>
        <v>9</v>
      </c>
      <c r="L10" s="101">
        <f t="shared" si="4"/>
        <v>5.4955455550195702E-5</v>
      </c>
      <c r="M10" s="98">
        <f t="shared" si="3"/>
        <v>27</v>
      </c>
      <c r="N10" s="98">
        <f t="shared" si="5"/>
        <v>0</v>
      </c>
      <c r="P10" s="9"/>
    </row>
    <row r="11" spans="1:16">
      <c r="A11" s="102">
        <v>10</v>
      </c>
      <c r="B11" s="99" t="s">
        <v>9</v>
      </c>
      <c r="C11" s="97">
        <v>146094</v>
      </c>
      <c r="D11" s="97">
        <v>144587</v>
      </c>
      <c r="E11" s="97">
        <v>149421</v>
      </c>
      <c r="F11" s="97"/>
      <c r="G11" s="97"/>
      <c r="H11" s="97"/>
      <c r="I11" s="100">
        <f t="shared" si="0"/>
        <v>3.4987112315793219E-2</v>
      </c>
      <c r="J11" s="100">
        <f t="shared" si="1"/>
        <v>2.2773009158487002E-2</v>
      </c>
      <c r="K11" s="97">
        <f t="shared" si="2"/>
        <v>3327</v>
      </c>
      <c r="L11" s="101">
        <f t="shared" si="4"/>
        <v>2.0315200068389012E-2</v>
      </c>
      <c r="M11" s="98">
        <f t="shared" si="3"/>
        <v>4834</v>
      </c>
      <c r="N11" s="98">
        <f t="shared" si="5"/>
        <v>0</v>
      </c>
      <c r="P11" s="9"/>
    </row>
    <row r="12" spans="1:16">
      <c r="A12" s="102">
        <v>11</v>
      </c>
      <c r="B12" s="99" t="s">
        <v>10</v>
      </c>
      <c r="C12" s="97">
        <v>2830</v>
      </c>
      <c r="D12" s="97">
        <v>2751</v>
      </c>
      <c r="E12" s="97">
        <v>2806</v>
      </c>
      <c r="F12" s="97"/>
      <c r="G12" s="97"/>
      <c r="H12" s="97"/>
      <c r="I12" s="100">
        <f t="shared" si="0"/>
        <v>6.5702837725698383E-4</v>
      </c>
      <c r="J12" s="100">
        <f t="shared" si="1"/>
        <v>-8.4805653710247342E-3</v>
      </c>
      <c r="K12" s="97">
        <f t="shared" si="2"/>
        <v>-24</v>
      </c>
      <c r="L12" s="101">
        <f t="shared" si="4"/>
        <v>-1.4654788146718854E-4</v>
      </c>
      <c r="M12" s="98">
        <f t="shared" si="3"/>
        <v>55</v>
      </c>
      <c r="N12" s="98">
        <f t="shared" si="5"/>
        <v>0</v>
      </c>
      <c r="P12" s="9"/>
    </row>
    <row r="13" spans="1:16">
      <c r="A13" s="102">
        <v>12</v>
      </c>
      <c r="B13" s="99" t="s">
        <v>11</v>
      </c>
      <c r="C13" s="97">
        <v>1332</v>
      </c>
      <c r="D13" s="97">
        <v>1686</v>
      </c>
      <c r="E13" s="97">
        <v>1442</v>
      </c>
      <c r="F13" s="97"/>
      <c r="G13" s="97"/>
      <c r="H13" s="97"/>
      <c r="I13" s="100">
        <f t="shared" si="0"/>
        <v>3.3764608695815063E-4</v>
      </c>
      <c r="J13" s="100">
        <f t="shared" si="1"/>
        <v>8.2582582582582581E-2</v>
      </c>
      <c r="K13" s="97">
        <f t="shared" si="2"/>
        <v>110</v>
      </c>
      <c r="L13" s="101">
        <f t="shared" si="4"/>
        <v>6.7167779005794742E-4</v>
      </c>
      <c r="M13" s="98">
        <f t="shared" si="3"/>
        <v>-244</v>
      </c>
      <c r="N13" s="98">
        <f t="shared" si="5"/>
        <v>0</v>
      </c>
    </row>
    <row r="14" spans="1:16">
      <c r="A14" s="102">
        <v>13</v>
      </c>
      <c r="B14" s="99" t="s">
        <v>12</v>
      </c>
      <c r="C14" s="97">
        <v>120056</v>
      </c>
      <c r="D14" s="97">
        <v>114422</v>
      </c>
      <c r="E14" s="97">
        <v>115160</v>
      </c>
      <c r="F14" s="97"/>
      <c r="G14" s="97"/>
      <c r="H14" s="97"/>
      <c r="I14" s="100">
        <f t="shared" si="0"/>
        <v>2.6964856708807647E-2</v>
      </c>
      <c r="J14" s="100">
        <f t="shared" si="1"/>
        <v>-4.0780968881188775E-2</v>
      </c>
      <c r="K14" s="97">
        <f t="shared" si="2"/>
        <v>-4896</v>
      </c>
      <c r="L14" s="101">
        <f t="shared" si="4"/>
        <v>-2.9895767819306463E-2</v>
      </c>
      <c r="M14" s="98">
        <f t="shared" si="3"/>
        <v>738</v>
      </c>
      <c r="N14" s="98">
        <f t="shared" si="5"/>
        <v>0</v>
      </c>
    </row>
    <row r="15" spans="1:16">
      <c r="A15" s="102">
        <v>14</v>
      </c>
      <c r="B15" s="99" t="s">
        <v>13</v>
      </c>
      <c r="C15" s="97">
        <v>262175</v>
      </c>
      <c r="D15" s="97">
        <v>278659</v>
      </c>
      <c r="E15" s="97">
        <v>285140</v>
      </c>
      <c r="F15" s="97"/>
      <c r="G15" s="97"/>
      <c r="H15" s="97"/>
      <c r="I15" s="100">
        <f t="shared" si="0"/>
        <v>6.676588435176635E-2</v>
      </c>
      <c r="J15" s="100">
        <f t="shared" si="1"/>
        <v>8.7594164203299324E-2</v>
      </c>
      <c r="K15" s="97">
        <f t="shared" si="2"/>
        <v>22965</v>
      </c>
      <c r="L15" s="101">
        <f t="shared" si="4"/>
        <v>0.14022800407891603</v>
      </c>
      <c r="M15" s="98">
        <f t="shared" si="3"/>
        <v>6481</v>
      </c>
      <c r="N15" s="98">
        <f t="shared" si="5"/>
        <v>0</v>
      </c>
    </row>
    <row r="16" spans="1:16">
      <c r="A16" s="102">
        <v>15</v>
      </c>
      <c r="B16" s="99" t="s">
        <v>14</v>
      </c>
      <c r="C16" s="97">
        <v>15165</v>
      </c>
      <c r="D16" s="97">
        <v>14426</v>
      </c>
      <c r="E16" s="97">
        <v>14680</v>
      </c>
      <c r="F16" s="97"/>
      <c r="G16" s="97"/>
      <c r="H16" s="97"/>
      <c r="I16" s="100">
        <f t="shared" si="0"/>
        <v>3.4373401917792311E-3</v>
      </c>
      <c r="J16" s="100">
        <f t="shared" si="1"/>
        <v>-3.1981536432575008E-2</v>
      </c>
      <c r="K16" s="97">
        <f t="shared" si="2"/>
        <v>-485</v>
      </c>
      <c r="L16" s="101">
        <f t="shared" si="4"/>
        <v>-2.9614884379827685E-3</v>
      </c>
      <c r="M16" s="98">
        <f t="shared" si="3"/>
        <v>254</v>
      </c>
      <c r="N16" s="98">
        <f t="shared" si="5"/>
        <v>0</v>
      </c>
    </row>
    <row r="17" spans="1:14">
      <c r="A17" s="102">
        <v>16</v>
      </c>
      <c r="B17" s="99" t="s">
        <v>15</v>
      </c>
      <c r="C17" s="97">
        <v>8890</v>
      </c>
      <c r="D17" s="97">
        <v>7898</v>
      </c>
      <c r="E17" s="97">
        <v>8060</v>
      </c>
      <c r="F17" s="97"/>
      <c r="G17" s="97"/>
      <c r="H17" s="97"/>
      <c r="I17" s="100">
        <f t="shared" si="0"/>
        <v>1.8872589881294688E-3</v>
      </c>
      <c r="J17" s="100">
        <f t="shared" si="1"/>
        <v>-9.3363329583802029E-2</v>
      </c>
      <c r="K17" s="97">
        <f t="shared" si="2"/>
        <v>-830</v>
      </c>
      <c r="L17" s="101">
        <f t="shared" si="4"/>
        <v>-5.0681142340736037E-3</v>
      </c>
      <c r="M17" s="98">
        <f t="shared" si="3"/>
        <v>162</v>
      </c>
      <c r="N17" s="98">
        <f t="shared" si="5"/>
        <v>0</v>
      </c>
    </row>
    <row r="18" spans="1:14">
      <c r="A18" s="102">
        <v>17</v>
      </c>
      <c r="B18" s="99" t="s">
        <v>16</v>
      </c>
      <c r="C18" s="97">
        <v>10731</v>
      </c>
      <c r="D18" s="97">
        <v>10820</v>
      </c>
      <c r="E18" s="97">
        <v>10962</v>
      </c>
      <c r="F18" s="97"/>
      <c r="G18" s="97"/>
      <c r="H18" s="97"/>
      <c r="I18" s="100">
        <f t="shared" si="0"/>
        <v>2.5667658843517662E-3</v>
      </c>
      <c r="J18" s="100">
        <f t="shared" si="1"/>
        <v>2.1526418786692758E-2</v>
      </c>
      <c r="K18" s="97">
        <f t="shared" si="2"/>
        <v>231</v>
      </c>
      <c r="L18" s="101">
        <f t="shared" si="4"/>
        <v>1.4105233591216897E-3</v>
      </c>
      <c r="M18" s="98">
        <f t="shared" si="3"/>
        <v>142</v>
      </c>
      <c r="N18" s="98">
        <f t="shared" si="5"/>
        <v>0</v>
      </c>
    </row>
    <row r="19" spans="1:14">
      <c r="A19" s="102">
        <v>18</v>
      </c>
      <c r="B19" s="99" t="s">
        <v>17</v>
      </c>
      <c r="C19" s="97">
        <v>12621</v>
      </c>
      <c r="D19" s="97">
        <v>11417</v>
      </c>
      <c r="E19" s="97">
        <v>11433</v>
      </c>
      <c r="F19" s="97"/>
      <c r="G19" s="97"/>
      <c r="H19" s="97"/>
      <c r="I19" s="100">
        <f t="shared" si="0"/>
        <v>2.6770511180253371E-3</v>
      </c>
      <c r="J19" s="100">
        <f t="shared" si="1"/>
        <v>-9.4128832897551695E-2</v>
      </c>
      <c r="K19" s="97">
        <f t="shared" si="2"/>
        <v>-1188</v>
      </c>
      <c r="L19" s="101">
        <f t="shared" si="4"/>
        <v>-7.2541201326258324E-3</v>
      </c>
      <c r="M19" s="98">
        <f t="shared" si="3"/>
        <v>16</v>
      </c>
      <c r="N19" s="98">
        <f t="shared" si="5"/>
        <v>0</v>
      </c>
    </row>
    <row r="20" spans="1:14">
      <c r="A20" s="102">
        <v>19</v>
      </c>
      <c r="B20" s="99" t="s">
        <v>18</v>
      </c>
      <c r="C20" s="97">
        <v>1093</v>
      </c>
      <c r="D20" s="97">
        <v>1055</v>
      </c>
      <c r="E20" s="97">
        <v>1080</v>
      </c>
      <c r="F20" s="97"/>
      <c r="G20" s="97"/>
      <c r="H20" s="97"/>
      <c r="I20" s="100">
        <f t="shared" si="0"/>
        <v>2.5288333835977994E-4</v>
      </c>
      <c r="J20" s="100">
        <f t="shared" si="1"/>
        <v>-1.1893870082342177E-2</v>
      </c>
      <c r="K20" s="97">
        <f t="shared" si="2"/>
        <v>-13</v>
      </c>
      <c r="L20" s="101">
        <f t="shared" si="4"/>
        <v>-7.9380102461393796E-5</v>
      </c>
      <c r="M20" s="98">
        <f t="shared" si="3"/>
        <v>25</v>
      </c>
      <c r="N20" s="98">
        <f t="shared" si="5"/>
        <v>0</v>
      </c>
    </row>
    <row r="21" spans="1:14">
      <c r="A21" s="102">
        <v>20</v>
      </c>
      <c r="B21" s="99" t="s">
        <v>19</v>
      </c>
      <c r="C21" s="97">
        <v>19301</v>
      </c>
      <c r="D21" s="97">
        <v>19659</v>
      </c>
      <c r="E21" s="97">
        <v>19902</v>
      </c>
      <c r="F21" s="97"/>
      <c r="G21" s="97"/>
      <c r="H21" s="97"/>
      <c r="I21" s="100">
        <f t="shared" si="0"/>
        <v>4.6600779629966116E-3</v>
      </c>
      <c r="J21" s="100">
        <f t="shared" si="1"/>
        <v>3.1138282990518625E-2</v>
      </c>
      <c r="K21" s="97">
        <f t="shared" si="2"/>
        <v>601</v>
      </c>
      <c r="L21" s="101">
        <f t="shared" si="4"/>
        <v>3.6698031984075132E-3</v>
      </c>
      <c r="M21" s="98">
        <f t="shared" si="3"/>
        <v>243</v>
      </c>
      <c r="N21" s="98">
        <f t="shared" si="5"/>
        <v>0</v>
      </c>
    </row>
    <row r="22" spans="1:14">
      <c r="A22" s="102">
        <v>21</v>
      </c>
      <c r="B22" s="99" t="s">
        <v>20</v>
      </c>
      <c r="C22" s="97">
        <v>9548</v>
      </c>
      <c r="D22" s="97">
        <v>9780</v>
      </c>
      <c r="E22" s="97">
        <v>9946</v>
      </c>
      <c r="F22" s="97"/>
      <c r="G22" s="97"/>
      <c r="H22" s="97"/>
      <c r="I22" s="100">
        <f t="shared" si="0"/>
        <v>2.3288682253021957E-3</v>
      </c>
      <c r="J22" s="100">
        <f t="shared" si="1"/>
        <v>4.1684122329283618E-2</v>
      </c>
      <c r="K22" s="97">
        <f t="shared" si="2"/>
        <v>398</v>
      </c>
      <c r="L22" s="101">
        <f t="shared" si="4"/>
        <v>2.4302523676642098E-3</v>
      </c>
      <c r="M22" s="98">
        <f t="shared" si="3"/>
        <v>166</v>
      </c>
      <c r="N22" s="98">
        <f t="shared" si="5"/>
        <v>0</v>
      </c>
    </row>
    <row r="23" spans="1:14">
      <c r="A23" s="102">
        <v>22</v>
      </c>
      <c r="B23" s="99" t="s">
        <v>21</v>
      </c>
      <c r="C23" s="97">
        <v>45465</v>
      </c>
      <c r="D23" s="97">
        <v>43229</v>
      </c>
      <c r="E23" s="97">
        <v>43850</v>
      </c>
      <c r="F23" s="97"/>
      <c r="G23" s="97"/>
      <c r="H23" s="97"/>
      <c r="I23" s="100">
        <f t="shared" si="0"/>
        <v>1.026753183988551E-2</v>
      </c>
      <c r="J23" s="100">
        <f t="shared" si="1"/>
        <v>-3.5521829979104809E-2</v>
      </c>
      <c r="K23" s="97">
        <f t="shared" si="2"/>
        <v>-1615</v>
      </c>
      <c r="L23" s="101">
        <f t="shared" si="4"/>
        <v>-9.8614511903962285E-3</v>
      </c>
      <c r="M23" s="98">
        <f t="shared" si="3"/>
        <v>621</v>
      </c>
      <c r="N23" s="98">
        <f t="shared" si="5"/>
        <v>0</v>
      </c>
    </row>
    <row r="24" spans="1:14">
      <c r="A24" s="102">
        <v>23</v>
      </c>
      <c r="B24" s="99" t="s">
        <v>22</v>
      </c>
      <c r="C24" s="97">
        <v>30641</v>
      </c>
      <c r="D24" s="97">
        <v>27978</v>
      </c>
      <c r="E24" s="97">
        <v>28254</v>
      </c>
      <c r="F24" s="97"/>
      <c r="G24" s="97"/>
      <c r="H24" s="97"/>
      <c r="I24" s="100">
        <f t="shared" si="0"/>
        <v>6.6157091129789092E-3</v>
      </c>
      <c r="J24" s="100">
        <f t="shared" si="1"/>
        <v>-7.7902157240298947E-2</v>
      </c>
      <c r="K24" s="97">
        <f t="shared" si="2"/>
        <v>-2387</v>
      </c>
      <c r="L24" s="101">
        <f t="shared" si="4"/>
        <v>-1.457540804425746E-2</v>
      </c>
      <c r="M24" s="98">
        <f t="shared" si="3"/>
        <v>276</v>
      </c>
      <c r="N24" s="98">
        <f t="shared" si="5"/>
        <v>0</v>
      </c>
    </row>
    <row r="25" spans="1:14">
      <c r="A25" s="102">
        <v>24</v>
      </c>
      <c r="B25" s="99" t="s">
        <v>23</v>
      </c>
      <c r="C25" s="97">
        <v>12392</v>
      </c>
      <c r="D25" s="97">
        <v>11740</v>
      </c>
      <c r="E25" s="97">
        <v>11966</v>
      </c>
      <c r="F25" s="97"/>
      <c r="G25" s="97"/>
      <c r="H25" s="97"/>
      <c r="I25" s="100">
        <f t="shared" si="0"/>
        <v>2.8018537285306728E-3</v>
      </c>
      <c r="J25" s="100">
        <f t="shared" si="1"/>
        <v>-3.4377017430600385E-2</v>
      </c>
      <c r="K25" s="97">
        <f t="shared" si="2"/>
        <v>-426</v>
      </c>
      <c r="L25" s="101">
        <f t="shared" si="4"/>
        <v>-2.6012248960425965E-3</v>
      </c>
      <c r="M25" s="98">
        <f t="shared" si="3"/>
        <v>226</v>
      </c>
      <c r="N25" s="98">
        <f t="shared" si="5"/>
        <v>0</v>
      </c>
    </row>
    <row r="26" spans="1:14">
      <c r="A26" s="102">
        <v>25</v>
      </c>
      <c r="B26" s="99" t="s">
        <v>24</v>
      </c>
      <c r="C26" s="97">
        <v>58567</v>
      </c>
      <c r="D26" s="97">
        <v>54670</v>
      </c>
      <c r="E26" s="97">
        <v>55318</v>
      </c>
      <c r="F26" s="97"/>
      <c r="G26" s="97"/>
      <c r="H26" s="97"/>
      <c r="I26" s="100">
        <f t="shared" si="0"/>
        <v>1.2952778251283617E-2</v>
      </c>
      <c r="J26" s="100">
        <f t="shared" si="1"/>
        <v>-5.5474926152953026E-2</v>
      </c>
      <c r="K26" s="97">
        <f t="shared" si="2"/>
        <v>-3249</v>
      </c>
      <c r="L26" s="101">
        <f t="shared" si="4"/>
        <v>-1.9838919453620648E-2</v>
      </c>
      <c r="M26" s="98">
        <f t="shared" si="3"/>
        <v>648</v>
      </c>
      <c r="N26" s="98">
        <f t="shared" si="5"/>
        <v>0</v>
      </c>
    </row>
    <row r="27" spans="1:14">
      <c r="A27" s="102">
        <v>26</v>
      </c>
      <c r="B27" s="99" t="s">
        <v>25</v>
      </c>
      <c r="C27" s="97">
        <v>12008</v>
      </c>
      <c r="D27" s="97">
        <v>11566</v>
      </c>
      <c r="E27" s="97">
        <v>11611</v>
      </c>
      <c r="F27" s="97"/>
      <c r="G27" s="97"/>
      <c r="H27" s="97"/>
      <c r="I27" s="100">
        <f t="shared" si="0"/>
        <v>2.7187300386068564E-3</v>
      </c>
      <c r="J27" s="100">
        <f t="shared" si="1"/>
        <v>-3.3061292471685544E-2</v>
      </c>
      <c r="K27" s="97">
        <f t="shared" si="2"/>
        <v>-397</v>
      </c>
      <c r="L27" s="101">
        <f t="shared" si="4"/>
        <v>-2.4241462059364106E-3</v>
      </c>
      <c r="M27" s="98">
        <f t="shared" si="3"/>
        <v>45</v>
      </c>
      <c r="N27" s="98">
        <f t="shared" si="5"/>
        <v>0</v>
      </c>
    </row>
    <row r="28" spans="1:14">
      <c r="A28" s="102">
        <v>27</v>
      </c>
      <c r="B28" s="99" t="s">
        <v>26</v>
      </c>
      <c r="C28" s="97">
        <v>34898</v>
      </c>
      <c r="D28" s="97">
        <v>32740</v>
      </c>
      <c r="E28" s="97">
        <v>33275</v>
      </c>
      <c r="F28" s="97"/>
      <c r="G28" s="97"/>
      <c r="H28" s="97"/>
      <c r="I28" s="100">
        <f t="shared" si="0"/>
        <v>7.7913824851126639E-3</v>
      </c>
      <c r="J28" s="100">
        <f t="shared" si="1"/>
        <v>-4.6506963149750703E-2</v>
      </c>
      <c r="K28" s="97">
        <f t="shared" si="2"/>
        <v>-1623</v>
      </c>
      <c r="L28" s="101">
        <f t="shared" si="4"/>
        <v>-9.9103004842186256E-3</v>
      </c>
      <c r="M28" s="98">
        <f t="shared" si="3"/>
        <v>535</v>
      </c>
      <c r="N28" s="98">
        <f t="shared" si="5"/>
        <v>0</v>
      </c>
    </row>
    <row r="29" spans="1:14">
      <c r="A29" s="102">
        <v>28</v>
      </c>
      <c r="B29" s="99" t="s">
        <v>27</v>
      </c>
      <c r="C29" s="97">
        <v>23101</v>
      </c>
      <c r="D29" s="97">
        <v>21719</v>
      </c>
      <c r="E29" s="97">
        <v>22041</v>
      </c>
      <c r="F29" s="97"/>
      <c r="G29" s="97"/>
      <c r="H29" s="97"/>
      <c r="I29" s="100">
        <f t="shared" si="0"/>
        <v>5.1609274636925089E-3</v>
      </c>
      <c r="J29" s="100">
        <f t="shared" si="1"/>
        <v>-4.5885459503917578E-2</v>
      </c>
      <c r="K29" s="97">
        <f t="shared" si="2"/>
        <v>-1060</v>
      </c>
      <c r="L29" s="101">
        <f t="shared" si="4"/>
        <v>-6.4725314314674938E-3</v>
      </c>
      <c r="M29" s="98">
        <f t="shared" si="3"/>
        <v>322</v>
      </c>
      <c r="N29" s="98">
        <f t="shared" si="5"/>
        <v>0</v>
      </c>
    </row>
    <row r="30" spans="1:14">
      <c r="A30" s="102">
        <v>29</v>
      </c>
      <c r="B30" s="99" t="s">
        <v>28</v>
      </c>
      <c r="C30" s="97">
        <v>35127</v>
      </c>
      <c r="D30" s="97">
        <v>33857</v>
      </c>
      <c r="E30" s="97">
        <v>34364</v>
      </c>
      <c r="F30" s="97"/>
      <c r="G30" s="97"/>
      <c r="H30" s="97"/>
      <c r="I30" s="100">
        <f t="shared" si="0"/>
        <v>8.0463731846254424E-3</v>
      </c>
      <c r="J30" s="100">
        <f t="shared" si="1"/>
        <v>-2.172118313547983E-2</v>
      </c>
      <c r="K30" s="97">
        <f t="shared" si="2"/>
        <v>-763</v>
      </c>
      <c r="L30" s="101">
        <f t="shared" si="4"/>
        <v>-4.6590013983110355E-3</v>
      </c>
      <c r="M30" s="98">
        <f t="shared" si="3"/>
        <v>507</v>
      </c>
      <c r="N30" s="98">
        <f t="shared" si="5"/>
        <v>0</v>
      </c>
    </row>
    <row r="31" spans="1:14">
      <c r="A31" s="102">
        <v>30</v>
      </c>
      <c r="B31" s="99" t="s">
        <v>29</v>
      </c>
      <c r="C31" s="97">
        <v>3976</v>
      </c>
      <c r="D31" s="97">
        <v>4506</v>
      </c>
      <c r="E31" s="97">
        <v>4640</v>
      </c>
      <c r="F31" s="97"/>
      <c r="G31" s="97"/>
      <c r="H31" s="97"/>
      <c r="I31" s="100">
        <f t="shared" si="0"/>
        <v>1.0864617499901656E-3</v>
      </c>
      <c r="J31" s="100">
        <f t="shared" si="1"/>
        <v>0.16700201207243462</v>
      </c>
      <c r="K31" s="97">
        <f t="shared" si="2"/>
        <v>664</v>
      </c>
      <c r="L31" s="101">
        <f t="shared" si="4"/>
        <v>4.0544913872588833E-3</v>
      </c>
      <c r="M31" s="98">
        <f t="shared" si="3"/>
        <v>134</v>
      </c>
      <c r="N31" s="98">
        <f t="shared" si="5"/>
        <v>0</v>
      </c>
    </row>
    <row r="32" spans="1:14">
      <c r="A32" s="102">
        <v>31</v>
      </c>
      <c r="B32" s="99" t="s">
        <v>30</v>
      </c>
      <c r="C32" s="97">
        <v>23103</v>
      </c>
      <c r="D32" s="97">
        <v>21393</v>
      </c>
      <c r="E32" s="97">
        <v>21937</v>
      </c>
      <c r="F32" s="97"/>
      <c r="G32" s="97"/>
      <c r="H32" s="97"/>
      <c r="I32" s="100">
        <f t="shared" si="0"/>
        <v>5.1365757348134193E-3</v>
      </c>
      <c r="J32" s="100">
        <f t="shared" si="1"/>
        <v>-5.0469635978011511E-2</v>
      </c>
      <c r="K32" s="97">
        <f t="shared" si="2"/>
        <v>-1166</v>
      </c>
      <c r="L32" s="101">
        <f t="shared" si="4"/>
        <v>-7.119784574614243E-3</v>
      </c>
      <c r="M32" s="98">
        <f t="shared" si="3"/>
        <v>544</v>
      </c>
      <c r="N32" s="98">
        <f t="shared" si="5"/>
        <v>0</v>
      </c>
    </row>
    <row r="33" spans="1:14">
      <c r="A33" s="102">
        <v>32</v>
      </c>
      <c r="B33" s="99" t="s">
        <v>31</v>
      </c>
      <c r="C33" s="97">
        <v>17829</v>
      </c>
      <c r="D33" s="97">
        <v>19062</v>
      </c>
      <c r="E33" s="97">
        <v>19319</v>
      </c>
      <c r="F33" s="97"/>
      <c r="G33" s="97"/>
      <c r="H33" s="97"/>
      <c r="I33" s="100">
        <f t="shared" si="0"/>
        <v>4.5235677905301743E-3</v>
      </c>
      <c r="J33" s="100">
        <f t="shared" si="1"/>
        <v>8.3571709013405132E-2</v>
      </c>
      <c r="K33" s="97">
        <f t="shared" si="2"/>
        <v>1490</v>
      </c>
      <c r="L33" s="101">
        <f t="shared" si="4"/>
        <v>9.0981809744212893E-3</v>
      </c>
      <c r="M33" s="98">
        <f t="shared" si="3"/>
        <v>257</v>
      </c>
      <c r="N33" s="98">
        <f t="shared" si="5"/>
        <v>0</v>
      </c>
    </row>
    <row r="34" spans="1:14">
      <c r="A34" s="102">
        <v>33</v>
      </c>
      <c r="B34" s="99" t="s">
        <v>32</v>
      </c>
      <c r="C34" s="97">
        <v>18331</v>
      </c>
      <c r="D34" s="97">
        <v>17711</v>
      </c>
      <c r="E34" s="97">
        <v>17897</v>
      </c>
      <c r="F34" s="97"/>
      <c r="G34" s="97"/>
      <c r="H34" s="97"/>
      <c r="I34" s="100">
        <f t="shared" si="0"/>
        <v>4.1906047283564642E-3</v>
      </c>
      <c r="J34" s="100">
        <f t="shared" si="1"/>
        <v>-2.367574054879712E-2</v>
      </c>
      <c r="K34" s="97">
        <f t="shared" si="2"/>
        <v>-434</v>
      </c>
      <c r="L34" s="101">
        <f t="shared" si="4"/>
        <v>-2.6500741898649927E-3</v>
      </c>
      <c r="M34" s="98">
        <f t="shared" si="3"/>
        <v>186</v>
      </c>
      <c r="N34" s="98">
        <f t="shared" si="5"/>
        <v>0</v>
      </c>
    </row>
    <row r="35" spans="1:14">
      <c r="A35" s="102">
        <v>35</v>
      </c>
      <c r="B35" s="99" t="s">
        <v>33</v>
      </c>
      <c r="C35" s="97">
        <v>8515</v>
      </c>
      <c r="D35" s="97">
        <v>8920</v>
      </c>
      <c r="E35" s="97">
        <v>8754</v>
      </c>
      <c r="F35" s="97"/>
      <c r="G35" s="97"/>
      <c r="H35" s="97"/>
      <c r="I35" s="100">
        <f t="shared" si="0"/>
        <v>2.0497599481495497E-3</v>
      </c>
      <c r="J35" s="100">
        <f t="shared" si="1"/>
        <v>2.8068115091015856E-2</v>
      </c>
      <c r="K35" s="97">
        <f t="shared" si="2"/>
        <v>239</v>
      </c>
      <c r="L35" s="101">
        <f t="shared" si="4"/>
        <v>1.459372652944086E-3</v>
      </c>
      <c r="M35" s="98">
        <f t="shared" si="3"/>
        <v>-166</v>
      </c>
      <c r="N35" s="98">
        <f t="shared" si="5"/>
        <v>0</v>
      </c>
    </row>
    <row r="36" spans="1:14">
      <c r="A36" s="102">
        <v>36</v>
      </c>
      <c r="B36" s="99" t="s">
        <v>34</v>
      </c>
      <c r="C36" s="97">
        <v>1417</v>
      </c>
      <c r="D36" s="97">
        <v>1345</v>
      </c>
      <c r="E36" s="97">
        <v>1280</v>
      </c>
      <c r="F36" s="97"/>
      <c r="G36" s="97"/>
      <c r="H36" s="97"/>
      <c r="I36" s="100">
        <f t="shared" si="0"/>
        <v>2.9971358620418362E-4</v>
      </c>
      <c r="J36" s="100">
        <f t="shared" si="1"/>
        <v>-9.6683133380381092E-2</v>
      </c>
      <c r="K36" s="97">
        <f t="shared" si="2"/>
        <v>-137</v>
      </c>
      <c r="L36" s="101">
        <f t="shared" si="4"/>
        <v>-8.3654415670853454E-4</v>
      </c>
      <c r="M36" s="98">
        <f t="shared" si="3"/>
        <v>-65</v>
      </c>
      <c r="N36" s="98">
        <f t="shared" si="5"/>
        <v>0</v>
      </c>
    </row>
    <row r="37" spans="1:14">
      <c r="A37" s="102">
        <v>37</v>
      </c>
      <c r="B37" s="99" t="s">
        <v>35</v>
      </c>
      <c r="C37" s="97">
        <v>998</v>
      </c>
      <c r="D37" s="97">
        <v>910</v>
      </c>
      <c r="E37" s="97">
        <v>887</v>
      </c>
      <c r="F37" s="97"/>
      <c r="G37" s="97"/>
      <c r="H37" s="97"/>
      <c r="I37" s="100">
        <f t="shared" si="0"/>
        <v>2.0769214918993036E-4</v>
      </c>
      <c r="J37" s="100">
        <f t="shared" si="1"/>
        <v>-0.11122244488977956</v>
      </c>
      <c r="K37" s="97">
        <f t="shared" si="2"/>
        <v>-111</v>
      </c>
      <c r="L37" s="101">
        <f t="shared" si="4"/>
        <v>-6.7778395178574695E-4</v>
      </c>
      <c r="M37" s="98">
        <f t="shared" si="3"/>
        <v>-23</v>
      </c>
      <c r="N37" s="98">
        <f t="shared" si="5"/>
        <v>0</v>
      </c>
    </row>
    <row r="38" spans="1:14">
      <c r="A38" s="102">
        <v>38</v>
      </c>
      <c r="B38" s="99" t="s">
        <v>36</v>
      </c>
      <c r="C38" s="97">
        <v>8776</v>
      </c>
      <c r="D38" s="97">
        <v>8331</v>
      </c>
      <c r="E38" s="97">
        <v>7827</v>
      </c>
      <c r="F38" s="97"/>
      <c r="G38" s="97"/>
      <c r="H38" s="97"/>
      <c r="I38" s="100">
        <f t="shared" si="0"/>
        <v>1.8327017493907384E-3</v>
      </c>
      <c r="J38" s="100">
        <f t="shared" si="1"/>
        <v>-0.10813582497721057</v>
      </c>
      <c r="K38" s="97">
        <f t="shared" si="2"/>
        <v>-949</v>
      </c>
      <c r="L38" s="101">
        <f t="shared" si="4"/>
        <v>-5.7947474796817468E-3</v>
      </c>
      <c r="M38" s="98">
        <f t="shared" si="3"/>
        <v>-504</v>
      </c>
      <c r="N38" s="98">
        <f t="shared" si="5"/>
        <v>0</v>
      </c>
    </row>
    <row r="39" spans="1:14">
      <c r="A39" s="102">
        <v>39</v>
      </c>
      <c r="B39" s="99" t="s">
        <v>37</v>
      </c>
      <c r="C39" s="97">
        <v>182</v>
      </c>
      <c r="D39" s="97">
        <v>228</v>
      </c>
      <c r="E39" s="97">
        <v>196</v>
      </c>
      <c r="F39" s="97"/>
      <c r="G39" s="97"/>
      <c r="H39" s="97"/>
      <c r="I39" s="100">
        <f t="shared" si="0"/>
        <v>4.5893642887515619E-5</v>
      </c>
      <c r="J39" s="100">
        <f t="shared" si="1"/>
        <v>7.6923076923076927E-2</v>
      </c>
      <c r="K39" s="97">
        <f t="shared" si="2"/>
        <v>14</v>
      </c>
      <c r="L39" s="101">
        <f t="shared" si="4"/>
        <v>8.548626418919331E-5</v>
      </c>
      <c r="M39" s="98">
        <f t="shared" si="3"/>
        <v>-32</v>
      </c>
      <c r="N39" s="98">
        <f t="shared" si="5"/>
        <v>0</v>
      </c>
    </row>
    <row r="40" spans="1:14">
      <c r="A40" s="102">
        <v>41</v>
      </c>
      <c r="B40" s="99" t="s">
        <v>38</v>
      </c>
      <c r="C40" s="97">
        <v>53428</v>
      </c>
      <c r="D40" s="97">
        <v>42751</v>
      </c>
      <c r="E40" s="97">
        <v>44510</v>
      </c>
      <c r="F40" s="97"/>
      <c r="G40" s="97"/>
      <c r="H40" s="97"/>
      <c r="I40" s="100">
        <f t="shared" si="0"/>
        <v>1.0422071657772041E-2</v>
      </c>
      <c r="J40" s="100">
        <f t="shared" si="1"/>
        <v>-0.1669162237029273</v>
      </c>
      <c r="K40" s="97">
        <f t="shared" si="2"/>
        <v>-8918</v>
      </c>
      <c r="L40" s="101">
        <f t="shared" si="4"/>
        <v>-5.4454750288516145E-2</v>
      </c>
      <c r="M40" s="98">
        <f t="shared" si="3"/>
        <v>1759</v>
      </c>
      <c r="N40" s="98">
        <f t="shared" si="5"/>
        <v>0</v>
      </c>
    </row>
    <row r="41" spans="1:14">
      <c r="A41" s="102">
        <v>42</v>
      </c>
      <c r="B41" s="99" t="s">
        <v>39</v>
      </c>
      <c r="C41" s="97">
        <v>24343</v>
      </c>
      <c r="D41" s="97">
        <v>21899</v>
      </c>
      <c r="E41" s="97">
        <v>20040</v>
      </c>
      <c r="F41" s="97"/>
      <c r="G41" s="97"/>
      <c r="H41" s="97"/>
      <c r="I41" s="100">
        <f t="shared" si="0"/>
        <v>4.69239083400925E-3</v>
      </c>
      <c r="J41" s="100">
        <f t="shared" si="1"/>
        <v>-0.1767653945692807</v>
      </c>
      <c r="K41" s="97">
        <f t="shared" si="2"/>
        <v>-4303</v>
      </c>
      <c r="L41" s="101">
        <f t="shared" si="4"/>
        <v>-2.6274813914721345E-2</v>
      </c>
      <c r="M41" s="98">
        <f t="shared" si="3"/>
        <v>-1859</v>
      </c>
      <c r="N41" s="98">
        <f t="shared" si="5"/>
        <v>0</v>
      </c>
    </row>
    <row r="42" spans="1:14">
      <c r="A42" s="102">
        <v>43</v>
      </c>
      <c r="B42" s="99" t="s">
        <v>40</v>
      </c>
      <c r="C42" s="97">
        <v>39202</v>
      </c>
      <c r="D42" s="97">
        <v>34613</v>
      </c>
      <c r="E42" s="97">
        <v>34940</v>
      </c>
      <c r="F42" s="97"/>
      <c r="G42" s="97"/>
      <c r="H42" s="97"/>
      <c r="I42" s="100">
        <f t="shared" si="0"/>
        <v>8.1812442984173245E-3</v>
      </c>
      <c r="J42" s="100">
        <f t="shared" si="1"/>
        <v>-0.10871894291107596</v>
      </c>
      <c r="K42" s="97">
        <f t="shared" si="2"/>
        <v>-4262</v>
      </c>
      <c r="L42" s="101">
        <f t="shared" si="4"/>
        <v>-2.6024461283881566E-2</v>
      </c>
      <c r="M42" s="98">
        <f t="shared" si="3"/>
        <v>327</v>
      </c>
      <c r="N42" s="98">
        <f t="shared" si="5"/>
        <v>0</v>
      </c>
    </row>
    <row r="43" spans="1:14">
      <c r="A43" s="102">
        <v>45</v>
      </c>
      <c r="B43" s="99" t="s">
        <v>41</v>
      </c>
      <c r="C43" s="97">
        <v>38244</v>
      </c>
      <c r="D43" s="97">
        <v>36086</v>
      </c>
      <c r="E43" s="97">
        <v>36713</v>
      </c>
      <c r="F43" s="97"/>
      <c r="G43" s="97"/>
      <c r="H43" s="97"/>
      <c r="I43" s="100">
        <f t="shared" si="0"/>
        <v>8.596394445557964E-3</v>
      </c>
      <c r="J43" s="100">
        <f t="shared" si="1"/>
        <v>-4.0032423386675037E-2</v>
      </c>
      <c r="K43" s="97">
        <f t="shared" si="2"/>
        <v>-1531</v>
      </c>
      <c r="L43" s="101">
        <f t="shared" si="4"/>
        <v>-9.3485336052610696E-3</v>
      </c>
      <c r="M43" s="98">
        <f t="shared" si="3"/>
        <v>627</v>
      </c>
      <c r="N43" s="98">
        <f t="shared" si="5"/>
        <v>0</v>
      </c>
    </row>
    <row r="44" spans="1:14">
      <c r="A44" s="102">
        <v>46</v>
      </c>
      <c r="B44" s="99" t="s">
        <v>42</v>
      </c>
      <c r="C44" s="97">
        <v>210148</v>
      </c>
      <c r="D44" s="97">
        <v>205202</v>
      </c>
      <c r="E44" s="97">
        <v>208406</v>
      </c>
      <c r="F44" s="97"/>
      <c r="G44" s="97"/>
      <c r="H44" s="97"/>
      <c r="I44" s="100">
        <f t="shared" si="0"/>
        <v>4.879852316130398E-2</v>
      </c>
      <c r="J44" s="100">
        <f t="shared" si="1"/>
        <v>-8.2893960446923116E-3</v>
      </c>
      <c r="K44" s="97">
        <f t="shared" si="2"/>
        <v>-1742</v>
      </c>
      <c r="L44" s="101">
        <f t="shared" si="4"/>
        <v>-1.0636933729826768E-2</v>
      </c>
      <c r="M44" s="98">
        <f t="shared" si="3"/>
        <v>3204</v>
      </c>
      <c r="N44" s="98">
        <f t="shared" si="5"/>
        <v>0</v>
      </c>
    </row>
    <row r="45" spans="1:14">
      <c r="A45" s="102">
        <v>47</v>
      </c>
      <c r="B45" s="99" t="s">
        <v>43</v>
      </c>
      <c r="C45" s="97">
        <v>537959</v>
      </c>
      <c r="D45" s="97">
        <v>527785</v>
      </c>
      <c r="E45" s="97">
        <v>536450</v>
      </c>
      <c r="F45" s="97"/>
      <c r="G45" s="97"/>
      <c r="H45" s="97"/>
      <c r="I45" s="100">
        <f t="shared" si="0"/>
        <v>0.1256104322806518</v>
      </c>
      <c r="J45" s="100">
        <f t="shared" si="1"/>
        <v>-2.8050464812374178E-3</v>
      </c>
      <c r="K45" s="97">
        <f t="shared" si="2"/>
        <v>-1509</v>
      </c>
      <c r="L45" s="101">
        <f t="shared" si="4"/>
        <v>-9.2141980472494802E-3</v>
      </c>
      <c r="M45" s="98">
        <f t="shared" si="3"/>
        <v>8665</v>
      </c>
      <c r="N45" s="98">
        <f t="shared" si="5"/>
        <v>0</v>
      </c>
    </row>
    <row r="46" spans="1:14">
      <c r="A46" s="102">
        <v>49</v>
      </c>
      <c r="B46" s="99" t="s">
        <v>44</v>
      </c>
      <c r="C46" s="97">
        <v>45936</v>
      </c>
      <c r="D46" s="97">
        <v>55404</v>
      </c>
      <c r="E46" s="97">
        <v>45109</v>
      </c>
      <c r="F46" s="97"/>
      <c r="G46" s="97"/>
      <c r="H46" s="97"/>
      <c r="I46" s="100">
        <f t="shared" si="0"/>
        <v>1.0562328250066031E-2</v>
      </c>
      <c r="J46" s="100">
        <f t="shared" si="1"/>
        <v>-1.8003308951584814E-2</v>
      </c>
      <c r="K46" s="97">
        <f t="shared" si="2"/>
        <v>-827</v>
      </c>
      <c r="L46" s="101">
        <f t="shared" si="4"/>
        <v>-5.0497957488902052E-3</v>
      </c>
      <c r="M46" s="98">
        <f t="shared" si="3"/>
        <v>-10295</v>
      </c>
      <c r="N46" s="98">
        <f t="shared" si="5"/>
        <v>0</v>
      </c>
    </row>
    <row r="47" spans="1:14">
      <c r="A47" s="102">
        <v>50</v>
      </c>
      <c r="B47" s="99" t="s">
        <v>45</v>
      </c>
      <c r="C47" s="97">
        <v>1466</v>
      </c>
      <c r="D47" s="97">
        <v>1580</v>
      </c>
      <c r="E47" s="97">
        <v>1653</v>
      </c>
      <c r="F47" s="97"/>
      <c r="G47" s="97"/>
      <c r="H47" s="97"/>
      <c r="I47" s="100">
        <f t="shared" si="0"/>
        <v>3.8705199843399652E-4</v>
      </c>
      <c r="J47" s="100">
        <f t="shared" si="1"/>
        <v>0.12755798090040929</v>
      </c>
      <c r="K47" s="97">
        <f t="shared" si="2"/>
        <v>187</v>
      </c>
      <c r="L47" s="101">
        <f t="shared" si="4"/>
        <v>1.1418522430985108E-3</v>
      </c>
      <c r="M47" s="98">
        <f t="shared" si="3"/>
        <v>73</v>
      </c>
      <c r="N47" s="98">
        <f t="shared" si="5"/>
        <v>0</v>
      </c>
    </row>
    <row r="48" spans="1:14">
      <c r="A48" s="102">
        <v>51</v>
      </c>
      <c r="B48" s="99" t="s">
        <v>46</v>
      </c>
      <c r="C48" s="97">
        <v>12051</v>
      </c>
      <c r="D48" s="97">
        <v>13374</v>
      </c>
      <c r="E48" s="97">
        <v>13444</v>
      </c>
      <c r="F48" s="97"/>
      <c r="G48" s="97"/>
      <c r="H48" s="97"/>
      <c r="I48" s="100">
        <f t="shared" si="0"/>
        <v>3.1479292601008162E-3</v>
      </c>
      <c r="J48" s="100">
        <f t="shared" si="1"/>
        <v>0.11559206704837773</v>
      </c>
      <c r="K48" s="97">
        <f t="shared" si="2"/>
        <v>1393</v>
      </c>
      <c r="L48" s="101">
        <f t="shared" si="4"/>
        <v>8.5058832868247346E-3</v>
      </c>
      <c r="M48" s="98">
        <f t="shared" si="3"/>
        <v>70</v>
      </c>
      <c r="N48" s="98">
        <f t="shared" si="5"/>
        <v>0</v>
      </c>
    </row>
    <row r="49" spans="1:14">
      <c r="A49" s="102">
        <v>52</v>
      </c>
      <c r="B49" s="99" t="s">
        <v>47</v>
      </c>
      <c r="C49" s="97">
        <v>48551</v>
      </c>
      <c r="D49" s="97">
        <v>50130</v>
      </c>
      <c r="E49" s="97">
        <v>50522</v>
      </c>
      <c r="F49" s="97"/>
      <c r="G49" s="97"/>
      <c r="H49" s="97"/>
      <c r="I49" s="100">
        <f t="shared" si="0"/>
        <v>1.1829788907974816E-2</v>
      </c>
      <c r="J49" s="100">
        <f t="shared" si="1"/>
        <v>4.0596486169182919E-2</v>
      </c>
      <c r="K49" s="97">
        <f t="shared" si="2"/>
        <v>1971</v>
      </c>
      <c r="L49" s="101">
        <f t="shared" si="4"/>
        <v>1.2035244765492859E-2</v>
      </c>
      <c r="M49" s="98">
        <f t="shared" si="3"/>
        <v>392</v>
      </c>
      <c r="N49" s="98">
        <f t="shared" si="5"/>
        <v>0</v>
      </c>
    </row>
    <row r="50" spans="1:14">
      <c r="A50" s="102">
        <v>53</v>
      </c>
      <c r="B50" s="99" t="s">
        <v>48</v>
      </c>
      <c r="C50" s="97">
        <v>9764</v>
      </c>
      <c r="D50" s="97">
        <v>11162</v>
      </c>
      <c r="E50" s="97">
        <v>11283</v>
      </c>
      <c r="F50" s="97"/>
      <c r="G50" s="97"/>
      <c r="H50" s="97"/>
      <c r="I50" s="100">
        <f t="shared" si="0"/>
        <v>2.6419284321420344E-3</v>
      </c>
      <c r="J50" s="100">
        <f t="shared" si="1"/>
        <v>0.15557148709545268</v>
      </c>
      <c r="K50" s="97">
        <f t="shared" si="2"/>
        <v>1519</v>
      </c>
      <c r="L50" s="101">
        <f t="shared" si="4"/>
        <v>9.275259664527474E-3</v>
      </c>
      <c r="M50" s="98">
        <f t="shared" si="3"/>
        <v>121</v>
      </c>
      <c r="N50" s="98">
        <f t="shared" si="5"/>
        <v>0</v>
      </c>
    </row>
    <row r="51" spans="1:14">
      <c r="A51" s="102">
        <v>55</v>
      </c>
      <c r="B51" s="99" t="s">
        <v>49</v>
      </c>
      <c r="C51" s="97">
        <v>131873</v>
      </c>
      <c r="D51" s="97">
        <v>144211</v>
      </c>
      <c r="E51" s="97">
        <v>146577</v>
      </c>
      <c r="F51" s="97"/>
      <c r="G51" s="97"/>
      <c r="H51" s="97"/>
      <c r="I51" s="100">
        <f t="shared" si="0"/>
        <v>3.43211861914458E-2</v>
      </c>
      <c r="J51" s="100">
        <f t="shared" si="1"/>
        <v>0.11150121708006946</v>
      </c>
      <c r="K51" s="97">
        <f t="shared" si="2"/>
        <v>14704</v>
      </c>
      <c r="L51" s="101">
        <f t="shared" si="4"/>
        <v>8.978500204556418E-2</v>
      </c>
      <c r="M51" s="98">
        <f t="shared" si="3"/>
        <v>2366</v>
      </c>
      <c r="N51" s="98">
        <f t="shared" si="5"/>
        <v>0</v>
      </c>
    </row>
    <row r="52" spans="1:14">
      <c r="A52" s="102">
        <v>56</v>
      </c>
      <c r="B52" s="99" t="s">
        <v>50</v>
      </c>
      <c r="C52" s="97">
        <v>203127</v>
      </c>
      <c r="D52" s="97">
        <v>211749</v>
      </c>
      <c r="E52" s="97">
        <v>208896</v>
      </c>
      <c r="F52" s="97"/>
      <c r="G52" s="97"/>
      <c r="H52" s="97"/>
      <c r="I52" s="100">
        <f t="shared" si="0"/>
        <v>4.8913257268522768E-2</v>
      </c>
      <c r="J52" s="100">
        <f t="shared" si="1"/>
        <v>2.8400951129096574E-2</v>
      </c>
      <c r="K52" s="97">
        <f t="shared" si="2"/>
        <v>5769</v>
      </c>
      <c r="L52" s="101">
        <f t="shared" si="4"/>
        <v>3.5226447007675445E-2</v>
      </c>
      <c r="M52" s="98">
        <f t="shared" si="3"/>
        <v>-2853</v>
      </c>
      <c r="N52" s="98">
        <f t="shared" si="5"/>
        <v>0</v>
      </c>
    </row>
    <row r="53" spans="1:14">
      <c r="A53" s="102">
        <v>58</v>
      </c>
      <c r="B53" s="99" t="s">
        <v>51</v>
      </c>
      <c r="C53" s="97">
        <v>9246</v>
      </c>
      <c r="D53" s="97">
        <v>8639</v>
      </c>
      <c r="E53" s="97">
        <v>8712</v>
      </c>
      <c r="F53" s="97"/>
      <c r="G53" s="97"/>
      <c r="H53" s="97"/>
      <c r="I53" s="100">
        <f t="shared" si="0"/>
        <v>2.0399255961022246E-3</v>
      </c>
      <c r="J53" s="100">
        <f t="shared" si="1"/>
        <v>-5.7754704737183644E-2</v>
      </c>
      <c r="K53" s="97">
        <f t="shared" si="2"/>
        <v>-534</v>
      </c>
      <c r="L53" s="101">
        <f t="shared" si="4"/>
        <v>-3.260690362644945E-3</v>
      </c>
      <c r="M53" s="98">
        <f t="shared" si="3"/>
        <v>73</v>
      </c>
      <c r="N53" s="98">
        <f t="shared" si="5"/>
        <v>0</v>
      </c>
    </row>
    <row r="54" spans="1:14">
      <c r="A54" s="102">
        <v>59</v>
      </c>
      <c r="B54" s="99" t="s">
        <v>52</v>
      </c>
      <c r="C54" s="97">
        <v>5478</v>
      </c>
      <c r="D54" s="97">
        <v>6029</v>
      </c>
      <c r="E54" s="97">
        <v>6007</v>
      </c>
      <c r="F54" s="97"/>
      <c r="G54" s="97"/>
      <c r="H54" s="97"/>
      <c r="I54" s="100">
        <f t="shared" si="0"/>
        <v>1.4065464940066648E-3</v>
      </c>
      <c r="J54" s="100">
        <f t="shared" si="1"/>
        <v>9.6568090543994164E-2</v>
      </c>
      <c r="K54" s="97">
        <f t="shared" si="2"/>
        <v>529</v>
      </c>
      <c r="L54" s="101">
        <f t="shared" si="4"/>
        <v>3.2301595540059473E-3</v>
      </c>
      <c r="M54" s="98">
        <f t="shared" si="3"/>
        <v>-22</v>
      </c>
      <c r="N54" s="98">
        <f t="shared" si="5"/>
        <v>0</v>
      </c>
    </row>
    <row r="55" spans="1:14">
      <c r="A55" s="102">
        <v>60</v>
      </c>
      <c r="B55" s="99" t="s">
        <v>53</v>
      </c>
      <c r="C55" s="97">
        <v>3097</v>
      </c>
      <c r="D55" s="97">
        <v>2967</v>
      </c>
      <c r="E55" s="97">
        <v>2980</v>
      </c>
      <c r="F55" s="97"/>
      <c r="G55" s="97"/>
      <c r="H55" s="97"/>
      <c r="I55" s="100">
        <f t="shared" si="0"/>
        <v>6.9777069288161505E-4</v>
      </c>
      <c r="J55" s="100">
        <f t="shared" si="1"/>
        <v>-3.7778495318049728E-2</v>
      </c>
      <c r="K55" s="97">
        <f t="shared" si="2"/>
        <v>-117</v>
      </c>
      <c r="L55" s="101">
        <f t="shared" si="4"/>
        <v>-7.1442092215254411E-4</v>
      </c>
      <c r="M55" s="98">
        <f t="shared" si="3"/>
        <v>13</v>
      </c>
      <c r="N55" s="98">
        <f t="shared" si="5"/>
        <v>0</v>
      </c>
    </row>
    <row r="56" spans="1:14">
      <c r="A56" s="102">
        <v>61</v>
      </c>
      <c r="B56" s="99" t="s">
        <v>54</v>
      </c>
      <c r="C56" s="97">
        <v>8138</v>
      </c>
      <c r="D56" s="97">
        <v>8527</v>
      </c>
      <c r="E56" s="97">
        <v>8732</v>
      </c>
      <c r="F56" s="97"/>
      <c r="G56" s="97"/>
      <c r="H56" s="97"/>
      <c r="I56" s="100">
        <f t="shared" si="0"/>
        <v>2.0446086208866653E-3</v>
      </c>
      <c r="J56" s="100">
        <f t="shared" si="1"/>
        <v>7.2990906856721549E-2</v>
      </c>
      <c r="K56" s="97">
        <f t="shared" si="2"/>
        <v>594</v>
      </c>
      <c r="L56" s="101">
        <f t="shared" si="4"/>
        <v>3.6270600663129162E-3</v>
      </c>
      <c r="M56" s="98">
        <f t="shared" si="3"/>
        <v>205</v>
      </c>
      <c r="N56" s="98">
        <f t="shared" si="5"/>
        <v>0</v>
      </c>
    </row>
    <row r="57" spans="1:14">
      <c r="A57" s="102">
        <v>62</v>
      </c>
      <c r="B57" s="99" t="s">
        <v>55</v>
      </c>
      <c r="C57" s="97">
        <v>26009</v>
      </c>
      <c r="D57" s="97">
        <v>29463</v>
      </c>
      <c r="E57" s="97">
        <v>29993</v>
      </c>
      <c r="F57" s="97"/>
      <c r="G57" s="97"/>
      <c r="H57" s="97"/>
      <c r="I57" s="100">
        <f t="shared" si="0"/>
        <v>7.022898117986E-3</v>
      </c>
      <c r="J57" s="100">
        <f t="shared" si="1"/>
        <v>0.1531777461647891</v>
      </c>
      <c r="K57" s="97">
        <f t="shared" si="2"/>
        <v>3984</v>
      </c>
      <c r="L57" s="101">
        <f t="shared" si="4"/>
        <v>2.4326948323553296E-2</v>
      </c>
      <c r="M57" s="98">
        <f t="shared" si="3"/>
        <v>530</v>
      </c>
      <c r="N57" s="98">
        <f t="shared" si="5"/>
        <v>0</v>
      </c>
    </row>
    <row r="58" spans="1:14">
      <c r="A58" s="102">
        <v>63</v>
      </c>
      <c r="B58" s="99" t="s">
        <v>56</v>
      </c>
      <c r="C58" s="97">
        <v>23747</v>
      </c>
      <c r="D58" s="97">
        <v>23806</v>
      </c>
      <c r="E58" s="97">
        <v>24083</v>
      </c>
      <c r="F58" s="97"/>
      <c r="G58" s="97"/>
      <c r="H58" s="97"/>
      <c r="I58" s="100">
        <f t="shared" si="0"/>
        <v>5.6390642941838709E-3</v>
      </c>
      <c r="J58" s="100">
        <f t="shared" si="1"/>
        <v>1.4149155682823093E-2</v>
      </c>
      <c r="K58" s="97">
        <f t="shared" si="2"/>
        <v>336</v>
      </c>
      <c r="L58" s="101">
        <f t="shared" si="4"/>
        <v>2.0516703405406398E-3</v>
      </c>
      <c r="M58" s="98">
        <f t="shared" si="3"/>
        <v>277</v>
      </c>
      <c r="N58" s="98">
        <f t="shared" si="5"/>
        <v>0</v>
      </c>
    </row>
    <row r="59" spans="1:14">
      <c r="A59" s="102">
        <v>64</v>
      </c>
      <c r="B59" s="99" t="s">
        <v>57</v>
      </c>
      <c r="C59" s="97">
        <v>39047</v>
      </c>
      <c r="D59" s="97">
        <v>37836</v>
      </c>
      <c r="E59" s="97">
        <v>38413</v>
      </c>
      <c r="F59" s="97"/>
      <c r="G59" s="97"/>
      <c r="H59" s="97"/>
      <c r="I59" s="100">
        <f t="shared" si="0"/>
        <v>8.9944515522353951E-3</v>
      </c>
      <c r="J59" s="100">
        <f t="shared" si="1"/>
        <v>-1.6236842779214791E-2</v>
      </c>
      <c r="K59" s="97">
        <f t="shared" si="2"/>
        <v>-634</v>
      </c>
      <c r="L59" s="101">
        <f t="shared" si="4"/>
        <v>-3.8713065354248973E-3</v>
      </c>
      <c r="M59" s="98">
        <f t="shared" si="3"/>
        <v>577</v>
      </c>
      <c r="N59" s="98">
        <f t="shared" si="5"/>
        <v>0</v>
      </c>
    </row>
    <row r="60" spans="1:14">
      <c r="A60" s="102">
        <v>65</v>
      </c>
      <c r="B60" s="99" t="s">
        <v>58</v>
      </c>
      <c r="C60" s="97">
        <v>13360</v>
      </c>
      <c r="D60" s="97">
        <v>12441</v>
      </c>
      <c r="E60" s="97">
        <v>12605</v>
      </c>
      <c r="F60" s="97"/>
      <c r="G60" s="97"/>
      <c r="H60" s="97"/>
      <c r="I60" s="100">
        <f t="shared" si="0"/>
        <v>2.9514763703935428E-3</v>
      </c>
      <c r="J60" s="100">
        <f t="shared" si="1"/>
        <v>-5.6511976047904193E-2</v>
      </c>
      <c r="K60" s="97">
        <f t="shared" si="2"/>
        <v>-755</v>
      </c>
      <c r="L60" s="101">
        <f t="shared" si="4"/>
        <v>-4.6101521044886393E-3</v>
      </c>
      <c r="M60" s="98">
        <f t="shared" si="3"/>
        <v>164</v>
      </c>
      <c r="N60" s="98">
        <f t="shared" si="5"/>
        <v>0</v>
      </c>
    </row>
    <row r="61" spans="1:14">
      <c r="A61" s="102">
        <v>66</v>
      </c>
      <c r="B61" s="99" t="s">
        <v>59</v>
      </c>
      <c r="C61" s="97">
        <v>25084</v>
      </c>
      <c r="D61" s="97">
        <v>25166</v>
      </c>
      <c r="E61" s="97">
        <v>25540</v>
      </c>
      <c r="F61" s="97"/>
      <c r="G61" s="97"/>
      <c r="H61" s="97"/>
      <c r="I61" s="100">
        <f t="shared" si="0"/>
        <v>5.9802226497303514E-3</v>
      </c>
      <c r="J61" s="100">
        <f t="shared" si="1"/>
        <v>1.8178918832722053E-2</v>
      </c>
      <c r="K61" s="97">
        <f t="shared" si="2"/>
        <v>456</v>
      </c>
      <c r="L61" s="101">
        <f t="shared" si="4"/>
        <v>2.7844097478765821E-3</v>
      </c>
      <c r="M61" s="98">
        <f t="shared" si="3"/>
        <v>374</v>
      </c>
      <c r="N61" s="98">
        <f t="shared" si="5"/>
        <v>0</v>
      </c>
    </row>
    <row r="62" spans="1:14">
      <c r="A62" s="102">
        <v>68</v>
      </c>
      <c r="B62" s="99" t="s">
        <v>60</v>
      </c>
      <c r="C62" s="97">
        <v>33668</v>
      </c>
      <c r="D62" s="97">
        <v>34808</v>
      </c>
      <c r="E62" s="97">
        <v>35370</v>
      </c>
      <c r="F62" s="97"/>
      <c r="G62" s="97"/>
      <c r="H62" s="97"/>
      <c r="I62" s="100">
        <f t="shared" si="0"/>
        <v>8.2819293312827932E-3</v>
      </c>
      <c r="J62" s="100">
        <f t="shared" si="1"/>
        <v>5.0552453368183439E-2</v>
      </c>
      <c r="K62" s="97">
        <f t="shared" si="2"/>
        <v>1702</v>
      </c>
      <c r="L62" s="101">
        <f t="shared" si="4"/>
        <v>1.0392687260714788E-2</v>
      </c>
      <c r="M62" s="98">
        <f t="shared" si="3"/>
        <v>562</v>
      </c>
      <c r="N62" s="98">
        <f t="shared" si="5"/>
        <v>0</v>
      </c>
    </row>
    <row r="63" spans="1:14">
      <c r="A63" s="102">
        <v>69</v>
      </c>
      <c r="B63" s="99" t="s">
        <v>61</v>
      </c>
      <c r="C63" s="97">
        <v>82416</v>
      </c>
      <c r="D63" s="97">
        <v>84584</v>
      </c>
      <c r="E63" s="97">
        <v>86722</v>
      </c>
      <c r="F63" s="97"/>
      <c r="G63" s="97"/>
      <c r="H63" s="97"/>
      <c r="I63" s="100">
        <f t="shared" si="0"/>
        <v>2.0306063767811886E-2</v>
      </c>
      <c r="J63" s="100">
        <f t="shared" si="1"/>
        <v>5.2247136478353717E-2</v>
      </c>
      <c r="K63" s="97">
        <f t="shared" si="2"/>
        <v>4306</v>
      </c>
      <c r="L63" s="101">
        <f t="shared" si="4"/>
        <v>2.6293132399904745E-2</v>
      </c>
      <c r="M63" s="98">
        <f t="shared" si="3"/>
        <v>2138</v>
      </c>
      <c r="N63" s="98">
        <f t="shared" si="5"/>
        <v>0</v>
      </c>
    </row>
    <row r="64" spans="1:14">
      <c r="A64" s="102">
        <v>70</v>
      </c>
      <c r="B64" s="99" t="s">
        <v>62</v>
      </c>
      <c r="C64" s="97">
        <v>87934</v>
      </c>
      <c r="D64" s="97">
        <v>98744</v>
      </c>
      <c r="E64" s="97">
        <v>88011</v>
      </c>
      <c r="F64" s="97"/>
      <c r="G64" s="97"/>
      <c r="H64" s="97"/>
      <c r="I64" s="100">
        <f t="shared" si="0"/>
        <v>2.0607884715169066E-2</v>
      </c>
      <c r="J64" s="100">
        <f t="shared" si="1"/>
        <v>8.7565674255691769E-4</v>
      </c>
      <c r="K64" s="97">
        <f t="shared" si="2"/>
        <v>77</v>
      </c>
      <c r="L64" s="101">
        <f t="shared" si="4"/>
        <v>4.7017445304056325E-4</v>
      </c>
      <c r="M64" s="98">
        <f t="shared" si="3"/>
        <v>-10733</v>
      </c>
      <c r="N64" s="98">
        <f t="shared" si="5"/>
        <v>0</v>
      </c>
    </row>
    <row r="65" spans="1:14">
      <c r="A65" s="102">
        <v>71</v>
      </c>
      <c r="B65" s="99" t="s">
        <v>63</v>
      </c>
      <c r="C65" s="97">
        <v>51471</v>
      </c>
      <c r="D65" s="97">
        <v>46858</v>
      </c>
      <c r="E65" s="97">
        <v>46861</v>
      </c>
      <c r="F65" s="97"/>
      <c r="G65" s="97"/>
      <c r="H65" s="97"/>
      <c r="I65" s="100">
        <f t="shared" si="0"/>
        <v>1.0972561221183006E-2</v>
      </c>
      <c r="J65" s="100">
        <f t="shared" si="1"/>
        <v>-8.9564997765732166E-2</v>
      </c>
      <c r="K65" s="97">
        <f t="shared" si="2"/>
        <v>-4610</v>
      </c>
      <c r="L65" s="101">
        <f t="shared" si="4"/>
        <v>-2.81494055651558E-2</v>
      </c>
      <c r="M65" s="98">
        <f t="shared" si="3"/>
        <v>3</v>
      </c>
      <c r="N65" s="98">
        <f t="shared" si="5"/>
        <v>0</v>
      </c>
    </row>
    <row r="66" spans="1:14">
      <c r="A66" s="102">
        <v>72</v>
      </c>
      <c r="B66" s="99" t="s">
        <v>64</v>
      </c>
      <c r="C66" s="97">
        <v>4806</v>
      </c>
      <c r="D66" s="97">
        <v>4635</v>
      </c>
      <c r="E66" s="97">
        <v>4944</v>
      </c>
      <c r="F66" s="97"/>
      <c r="G66" s="97"/>
      <c r="H66" s="97"/>
      <c r="I66" s="100">
        <f t="shared" si="0"/>
        <v>1.1576437267136592E-3</v>
      </c>
      <c r="J66" s="100">
        <f t="shared" si="1"/>
        <v>2.871410736579276E-2</v>
      </c>
      <c r="K66" s="97">
        <f t="shared" si="2"/>
        <v>138</v>
      </c>
      <c r="L66" s="101">
        <f t="shared" si="4"/>
        <v>8.4265031843633407E-4</v>
      </c>
      <c r="M66" s="98">
        <f t="shared" si="3"/>
        <v>309</v>
      </c>
      <c r="N66" s="98">
        <f t="shared" si="5"/>
        <v>0</v>
      </c>
    </row>
    <row r="67" spans="1:14">
      <c r="A67" s="102">
        <v>73</v>
      </c>
      <c r="B67" s="99" t="s">
        <v>65</v>
      </c>
      <c r="C67" s="97">
        <v>24793</v>
      </c>
      <c r="D67" s="97">
        <v>25358</v>
      </c>
      <c r="E67" s="97">
        <v>23838</v>
      </c>
      <c r="F67" s="97"/>
      <c r="G67" s="97"/>
      <c r="H67" s="97"/>
      <c r="I67" s="100">
        <f t="shared" ref="I67:I92" si="6">E67/$E$92</f>
        <v>5.5816972405744762E-3</v>
      </c>
      <c r="J67" s="100">
        <f t="shared" ref="J67:J92" si="7">(E67-C67)/C67</f>
        <v>-3.8518936796676478E-2</v>
      </c>
      <c r="K67" s="97">
        <f t="shared" ref="K67:K92" si="8">E67-C67</f>
        <v>-955</v>
      </c>
      <c r="L67" s="101">
        <f t="shared" si="4"/>
        <v>-5.8313844500485438E-3</v>
      </c>
      <c r="M67" s="98">
        <f t="shared" ref="M67:M92" si="9">E67-D67</f>
        <v>-1520</v>
      </c>
      <c r="N67" s="98">
        <f t="shared" si="5"/>
        <v>0</v>
      </c>
    </row>
    <row r="68" spans="1:14">
      <c r="A68" s="102">
        <v>74</v>
      </c>
      <c r="B68" s="99" t="s">
        <v>66</v>
      </c>
      <c r="C68" s="97">
        <v>16922</v>
      </c>
      <c r="D68" s="97">
        <v>16427</v>
      </c>
      <c r="E68" s="97">
        <v>16649</v>
      </c>
      <c r="F68" s="97"/>
      <c r="G68" s="97"/>
      <c r="H68" s="97"/>
      <c r="I68" s="100">
        <f t="shared" si="6"/>
        <v>3.8983839818073854E-3</v>
      </c>
      <c r="J68" s="100">
        <f t="shared" si="7"/>
        <v>-1.613284481739747E-2</v>
      </c>
      <c r="K68" s="97">
        <f t="shared" si="8"/>
        <v>-273</v>
      </c>
      <c r="L68" s="101">
        <f t="shared" ref="L68:L92" si="10">K68/$K$92</f>
        <v>-1.6669821516892697E-3</v>
      </c>
      <c r="M68" s="98">
        <f t="shared" si="9"/>
        <v>222</v>
      </c>
      <c r="N68" s="98">
        <f t="shared" ref="N68:N92" si="11">H68-G68</f>
        <v>0</v>
      </c>
    </row>
    <row r="69" spans="1:14">
      <c r="A69" s="102">
        <v>75</v>
      </c>
      <c r="B69" s="99" t="s">
        <v>67</v>
      </c>
      <c r="C69" s="97">
        <v>3248</v>
      </c>
      <c r="D69" s="97">
        <v>3240</v>
      </c>
      <c r="E69" s="97">
        <v>3352</v>
      </c>
      <c r="F69" s="97"/>
      <c r="G69" s="97"/>
      <c r="H69" s="97"/>
      <c r="I69" s="100">
        <f t="shared" si="6"/>
        <v>7.8487495387220591E-4</v>
      </c>
      <c r="J69" s="100">
        <f t="shared" si="7"/>
        <v>3.2019704433497539E-2</v>
      </c>
      <c r="K69" s="97">
        <f t="shared" si="8"/>
        <v>104</v>
      </c>
      <c r="L69" s="101">
        <f t="shared" si="10"/>
        <v>6.3504081969115037E-4</v>
      </c>
      <c r="M69" s="98">
        <f t="shared" si="9"/>
        <v>112</v>
      </c>
      <c r="N69" s="98">
        <f t="shared" si="11"/>
        <v>0</v>
      </c>
    </row>
    <row r="70" spans="1:14">
      <c r="A70" s="102">
        <v>77</v>
      </c>
      <c r="B70" s="99" t="s">
        <v>68</v>
      </c>
      <c r="C70" s="97">
        <v>6751</v>
      </c>
      <c r="D70" s="97">
        <v>6026</v>
      </c>
      <c r="E70" s="97">
        <v>5904</v>
      </c>
      <c r="F70" s="97"/>
      <c r="G70" s="97"/>
      <c r="H70" s="97"/>
      <c r="I70" s="100">
        <f t="shared" si="6"/>
        <v>1.3824289163667969E-3</v>
      </c>
      <c r="J70" s="100">
        <f t="shared" si="7"/>
        <v>-0.12546289438601688</v>
      </c>
      <c r="K70" s="97">
        <f t="shared" si="8"/>
        <v>-847</v>
      </c>
      <c r="L70" s="101">
        <f t="shared" si="10"/>
        <v>-5.1719189834461953E-3</v>
      </c>
      <c r="M70" s="98">
        <f t="shared" si="9"/>
        <v>-122</v>
      </c>
      <c r="N70" s="98">
        <f t="shared" si="11"/>
        <v>0</v>
      </c>
    </row>
    <row r="71" spans="1:14">
      <c r="A71" s="102">
        <v>78</v>
      </c>
      <c r="B71" s="99" t="s">
        <v>69</v>
      </c>
      <c r="C71" s="97">
        <v>19298</v>
      </c>
      <c r="D71" s="97">
        <v>23458</v>
      </c>
      <c r="E71" s="97">
        <v>21567</v>
      </c>
      <c r="F71" s="97"/>
      <c r="G71" s="97"/>
      <c r="H71" s="97"/>
      <c r="I71" s="100">
        <f t="shared" si="6"/>
        <v>5.0499397763012722E-3</v>
      </c>
      <c r="J71" s="100">
        <f t="shared" si="7"/>
        <v>0.11757695097937611</v>
      </c>
      <c r="K71" s="97">
        <f t="shared" si="8"/>
        <v>2269</v>
      </c>
      <c r="L71" s="101">
        <f t="shared" si="10"/>
        <v>1.3854880960377116E-2</v>
      </c>
      <c r="M71" s="98">
        <f t="shared" si="9"/>
        <v>-1891</v>
      </c>
      <c r="N71" s="98">
        <f t="shared" si="11"/>
        <v>0</v>
      </c>
    </row>
    <row r="72" spans="1:14">
      <c r="A72" s="102">
        <v>79</v>
      </c>
      <c r="B72" s="99" t="s">
        <v>70</v>
      </c>
      <c r="C72" s="97">
        <v>21278</v>
      </c>
      <c r="D72" s="97">
        <v>22960</v>
      </c>
      <c r="E72" s="97">
        <v>23475</v>
      </c>
      <c r="F72" s="97"/>
      <c r="G72" s="97"/>
      <c r="H72" s="97"/>
      <c r="I72" s="100">
        <f t="shared" si="6"/>
        <v>5.4967003407368834E-3</v>
      </c>
      <c r="J72" s="100">
        <f t="shared" si="7"/>
        <v>0.10325218535576652</v>
      </c>
      <c r="K72" s="97">
        <f t="shared" si="8"/>
        <v>2197</v>
      </c>
      <c r="L72" s="101">
        <f t="shared" si="10"/>
        <v>1.3415237315975551E-2</v>
      </c>
      <c r="M72" s="98">
        <f t="shared" si="9"/>
        <v>515</v>
      </c>
      <c r="N72" s="98">
        <f t="shared" si="11"/>
        <v>0</v>
      </c>
    </row>
    <row r="73" spans="1:14">
      <c r="A73" s="102">
        <v>80</v>
      </c>
      <c r="B73" s="99" t="s">
        <v>71</v>
      </c>
      <c r="C73" s="97">
        <v>37640</v>
      </c>
      <c r="D73" s="97">
        <v>41195</v>
      </c>
      <c r="E73" s="97">
        <v>38473</v>
      </c>
      <c r="F73" s="97"/>
      <c r="G73" s="97"/>
      <c r="H73" s="97"/>
      <c r="I73" s="100">
        <f t="shared" si="6"/>
        <v>9.0085006265887158E-3</v>
      </c>
      <c r="J73" s="100">
        <f t="shared" si="7"/>
        <v>2.2130712008501596E-2</v>
      </c>
      <c r="K73" s="97">
        <f t="shared" si="8"/>
        <v>833</v>
      </c>
      <c r="L73" s="101">
        <f t="shared" si="10"/>
        <v>5.0864327192570022E-3</v>
      </c>
      <c r="M73" s="98">
        <f t="shared" si="9"/>
        <v>-2722</v>
      </c>
      <c r="N73" s="98">
        <f t="shared" si="11"/>
        <v>0</v>
      </c>
    </row>
    <row r="74" spans="1:14">
      <c r="A74" s="102">
        <v>81</v>
      </c>
      <c r="B74" s="99" t="s">
        <v>72</v>
      </c>
      <c r="C74" s="97">
        <v>254753</v>
      </c>
      <c r="D74" s="97">
        <v>302361</v>
      </c>
      <c r="E74" s="97">
        <v>225718</v>
      </c>
      <c r="F74" s="97"/>
      <c r="G74" s="97"/>
      <c r="H74" s="97"/>
      <c r="I74" s="100">
        <f t="shared" si="6"/>
        <v>5.2852149414715562E-2</v>
      </c>
      <c r="J74" s="100">
        <f t="shared" si="7"/>
        <v>-0.11397314261264833</v>
      </c>
      <c r="K74" s="97">
        <f t="shared" si="8"/>
        <v>-29035</v>
      </c>
      <c r="L74" s="101">
        <f t="shared" si="10"/>
        <v>-0.17729240576665914</v>
      </c>
      <c r="M74" s="98">
        <f t="shared" si="9"/>
        <v>-76643</v>
      </c>
      <c r="N74" s="98">
        <f t="shared" si="11"/>
        <v>0</v>
      </c>
    </row>
    <row r="75" spans="1:14">
      <c r="A75" s="102">
        <v>82</v>
      </c>
      <c r="B75" s="99" t="s">
        <v>73</v>
      </c>
      <c r="C75" s="97">
        <v>198126</v>
      </c>
      <c r="D75" s="97">
        <v>197315</v>
      </c>
      <c r="E75" s="97">
        <v>199556</v>
      </c>
      <c r="F75" s="97"/>
      <c r="G75" s="97"/>
      <c r="H75" s="97"/>
      <c r="I75" s="100">
        <f t="shared" si="6"/>
        <v>4.6726284694189116E-2</v>
      </c>
      <c r="J75" s="100">
        <f t="shared" si="7"/>
        <v>7.2176291854678335E-3</v>
      </c>
      <c r="K75" s="97">
        <f t="shared" si="8"/>
        <v>1430</v>
      </c>
      <c r="L75" s="101">
        <f t="shared" si="10"/>
        <v>8.7318112707533164E-3</v>
      </c>
      <c r="M75" s="98">
        <f t="shared" si="9"/>
        <v>2241</v>
      </c>
      <c r="N75" s="98">
        <f t="shared" si="11"/>
        <v>0</v>
      </c>
    </row>
    <row r="76" spans="1:14">
      <c r="A76" s="102">
        <v>84</v>
      </c>
      <c r="B76" s="99" t="s">
        <v>74</v>
      </c>
      <c r="C76" s="97">
        <v>32329</v>
      </c>
      <c r="D76" s="97">
        <v>47929</v>
      </c>
      <c r="E76" s="97">
        <v>39999</v>
      </c>
      <c r="F76" s="97"/>
      <c r="G76" s="97"/>
      <c r="H76" s="97"/>
      <c r="I76" s="100">
        <f t="shared" si="6"/>
        <v>9.3658154176415164E-3</v>
      </c>
      <c r="J76" s="100">
        <f t="shared" si="7"/>
        <v>0.23724829100807324</v>
      </c>
      <c r="K76" s="97">
        <f t="shared" si="8"/>
        <v>7670</v>
      </c>
      <c r="L76" s="101">
        <f t="shared" si="10"/>
        <v>4.6834260452222339E-2</v>
      </c>
      <c r="M76" s="98">
        <f t="shared" si="9"/>
        <v>-7930</v>
      </c>
      <c r="N76" s="98">
        <f t="shared" si="11"/>
        <v>0</v>
      </c>
    </row>
    <row r="77" spans="1:14">
      <c r="A77" s="102">
        <v>85</v>
      </c>
      <c r="B77" s="99" t="s">
        <v>75</v>
      </c>
      <c r="C77" s="97">
        <v>259113</v>
      </c>
      <c r="D77" s="97">
        <v>378456</v>
      </c>
      <c r="E77" s="97">
        <v>299276</v>
      </c>
      <c r="F77" s="97"/>
      <c r="G77" s="97"/>
      <c r="H77" s="97"/>
      <c r="I77" s="100">
        <f t="shared" si="6"/>
        <v>7.0075846269408798E-2</v>
      </c>
      <c r="J77" s="100">
        <f t="shared" si="7"/>
        <v>0.15500187177023153</v>
      </c>
      <c r="K77" s="97">
        <f t="shared" si="8"/>
        <v>40163</v>
      </c>
      <c r="L77" s="101">
        <f t="shared" si="10"/>
        <v>0.24524177347361223</v>
      </c>
      <c r="M77" s="98">
        <f t="shared" si="9"/>
        <v>-79180</v>
      </c>
      <c r="N77" s="98">
        <f t="shared" si="11"/>
        <v>0</v>
      </c>
    </row>
    <row r="78" spans="1:14">
      <c r="A78" s="102">
        <v>86</v>
      </c>
      <c r="B78" s="99" t="s">
        <v>76</v>
      </c>
      <c r="C78" s="97">
        <v>228804</v>
      </c>
      <c r="D78" s="97">
        <v>336762</v>
      </c>
      <c r="E78" s="97">
        <v>339811</v>
      </c>
      <c r="F78" s="97"/>
      <c r="G78" s="97"/>
      <c r="H78" s="97"/>
      <c r="I78" s="100">
        <f t="shared" si="6"/>
        <v>7.9567166751273316E-2</v>
      </c>
      <c r="J78" s="100">
        <f t="shared" si="7"/>
        <v>0.4851619726927851</v>
      </c>
      <c r="K78" s="97">
        <f t="shared" si="8"/>
        <v>111007</v>
      </c>
      <c r="L78" s="101">
        <f t="shared" si="10"/>
        <v>0.67782669491784164</v>
      </c>
      <c r="M78" s="98">
        <f t="shared" si="9"/>
        <v>3049</v>
      </c>
      <c r="N78" s="98">
        <f t="shared" si="11"/>
        <v>0</v>
      </c>
    </row>
    <row r="79" spans="1:14">
      <c r="A79" s="102">
        <v>87</v>
      </c>
      <c r="B79" s="99" t="s">
        <v>77</v>
      </c>
      <c r="C79" s="98">
        <v>21766</v>
      </c>
      <c r="D79" s="98">
        <v>23215</v>
      </c>
      <c r="E79" s="98">
        <v>23328</v>
      </c>
      <c r="F79" s="98"/>
      <c r="G79" s="98"/>
      <c r="H79" s="98"/>
      <c r="I79" s="100">
        <f t="shared" si="6"/>
        <v>5.4622801085712465E-3</v>
      </c>
      <c r="J79" s="100">
        <f t="shared" si="7"/>
        <v>7.1763300560507212E-2</v>
      </c>
      <c r="K79" s="97">
        <f t="shared" si="8"/>
        <v>1562</v>
      </c>
      <c r="L79" s="101">
        <f t="shared" si="10"/>
        <v>9.5378246188228544E-3</v>
      </c>
      <c r="M79" s="98">
        <f t="shared" si="9"/>
        <v>113</v>
      </c>
      <c r="N79" s="98">
        <f t="shared" si="11"/>
        <v>0</v>
      </c>
    </row>
    <row r="80" spans="1:14">
      <c r="A80" s="102">
        <v>88</v>
      </c>
      <c r="B80" s="99" t="s">
        <v>78</v>
      </c>
      <c r="C80" s="98">
        <v>34475</v>
      </c>
      <c r="D80" s="98">
        <v>39608</v>
      </c>
      <c r="E80" s="98">
        <v>38304</v>
      </c>
      <c r="F80" s="98"/>
      <c r="G80" s="98"/>
      <c r="H80" s="98"/>
      <c r="I80" s="100">
        <f t="shared" si="6"/>
        <v>8.9689290671601946E-3</v>
      </c>
      <c r="J80" s="100">
        <f t="shared" si="7"/>
        <v>0.11106598984771573</v>
      </c>
      <c r="K80" s="97">
        <f t="shared" si="8"/>
        <v>3829</v>
      </c>
      <c r="L80" s="101">
        <f t="shared" si="10"/>
        <v>2.3380493255744372E-2</v>
      </c>
      <c r="M80" s="98">
        <f t="shared" si="9"/>
        <v>-1304</v>
      </c>
      <c r="N80" s="98">
        <f t="shared" si="11"/>
        <v>0</v>
      </c>
    </row>
    <row r="81" spans="1:16">
      <c r="A81" s="102">
        <v>90</v>
      </c>
      <c r="B81" s="99" t="s">
        <v>79</v>
      </c>
      <c r="C81" s="98">
        <v>4332</v>
      </c>
      <c r="D81" s="98">
        <v>5012</v>
      </c>
      <c r="E81" s="98">
        <v>4830</v>
      </c>
      <c r="F81" s="98"/>
      <c r="G81" s="98"/>
      <c r="H81" s="98"/>
      <c r="I81" s="100">
        <f t="shared" si="6"/>
        <v>1.1309504854423492E-3</v>
      </c>
      <c r="J81" s="100">
        <f t="shared" si="7"/>
        <v>0.1149584487534626</v>
      </c>
      <c r="K81" s="97">
        <f t="shared" si="8"/>
        <v>498</v>
      </c>
      <c r="L81" s="101">
        <f t="shared" si="10"/>
        <v>3.040868540444162E-3</v>
      </c>
      <c r="M81" s="98">
        <f t="shared" si="9"/>
        <v>-182</v>
      </c>
      <c r="N81" s="98">
        <f t="shared" si="11"/>
        <v>0</v>
      </c>
      <c r="P81" s="10"/>
    </row>
    <row r="82" spans="1:16">
      <c r="A82" s="102">
        <v>91</v>
      </c>
      <c r="B82" s="99" t="s">
        <v>80</v>
      </c>
      <c r="C82" s="98">
        <v>1730</v>
      </c>
      <c r="D82" s="98">
        <v>1722</v>
      </c>
      <c r="E82" s="98">
        <v>2370</v>
      </c>
      <c r="F82" s="98"/>
      <c r="G82" s="98"/>
      <c r="H82" s="98"/>
      <c r="I82" s="100">
        <f t="shared" si="6"/>
        <v>5.5493843695618374E-4</v>
      </c>
      <c r="J82" s="100">
        <f t="shared" si="7"/>
        <v>0.36994219653179189</v>
      </c>
      <c r="K82" s="97">
        <f t="shared" si="8"/>
        <v>640</v>
      </c>
      <c r="L82" s="101">
        <f t="shared" si="10"/>
        <v>3.9079435057916946E-3</v>
      </c>
      <c r="M82" s="98">
        <f t="shared" si="9"/>
        <v>648</v>
      </c>
      <c r="N82" s="98">
        <f t="shared" si="11"/>
        <v>0</v>
      </c>
      <c r="P82" s="8"/>
    </row>
    <row r="83" spans="1:16">
      <c r="A83" s="102">
        <v>92</v>
      </c>
      <c r="B83" s="99" t="s">
        <v>81</v>
      </c>
      <c r="C83" s="98">
        <v>1927</v>
      </c>
      <c r="D83" s="98">
        <v>1812</v>
      </c>
      <c r="E83" s="98">
        <v>1841</v>
      </c>
      <c r="F83" s="98"/>
      <c r="G83" s="98"/>
      <c r="H83" s="98"/>
      <c r="I83" s="100">
        <f t="shared" si="6"/>
        <v>4.3107243140773599E-4</v>
      </c>
      <c r="J83" s="100">
        <f t="shared" si="7"/>
        <v>-4.4628956927867149E-2</v>
      </c>
      <c r="K83" s="97">
        <f t="shared" si="8"/>
        <v>-86</v>
      </c>
      <c r="L83" s="101">
        <f t="shared" si="10"/>
        <v>-5.2512990859075888E-4</v>
      </c>
      <c r="M83" s="98">
        <f t="shared" si="9"/>
        <v>29</v>
      </c>
      <c r="N83" s="98">
        <f t="shared" si="11"/>
        <v>0</v>
      </c>
    </row>
    <row r="84" spans="1:16">
      <c r="A84" s="102">
        <v>93</v>
      </c>
      <c r="B84" s="99" t="s">
        <v>82</v>
      </c>
      <c r="C84" s="98">
        <v>17837</v>
      </c>
      <c r="D84" s="98">
        <v>18026</v>
      </c>
      <c r="E84" s="98">
        <v>19122</v>
      </c>
      <c r="F84" s="98"/>
      <c r="G84" s="98"/>
      <c r="H84" s="98"/>
      <c r="I84" s="100">
        <f t="shared" si="6"/>
        <v>4.4774399964034369E-3</v>
      </c>
      <c r="J84" s="100">
        <f t="shared" si="7"/>
        <v>7.2041262544149803E-2</v>
      </c>
      <c r="K84" s="97">
        <f t="shared" si="8"/>
        <v>1285</v>
      </c>
      <c r="L84" s="101">
        <f t="shared" si="10"/>
        <v>7.8464178202223862E-3</v>
      </c>
      <c r="M84" s="98">
        <f t="shared" si="9"/>
        <v>1096</v>
      </c>
      <c r="N84" s="98">
        <f t="shared" si="11"/>
        <v>0</v>
      </c>
    </row>
    <row r="85" spans="1:16">
      <c r="A85" s="102">
        <v>94</v>
      </c>
      <c r="B85" s="99" t="s">
        <v>83</v>
      </c>
      <c r="C85" s="98">
        <v>23956</v>
      </c>
      <c r="D85" s="98">
        <v>26897</v>
      </c>
      <c r="E85" s="98">
        <v>25654</v>
      </c>
      <c r="F85" s="98"/>
      <c r="G85" s="98"/>
      <c r="H85" s="98"/>
      <c r="I85" s="100">
        <f t="shared" si="6"/>
        <v>6.0069158910016612E-3</v>
      </c>
      <c r="J85" s="100">
        <f t="shared" si="7"/>
        <v>7.0879946568709301E-2</v>
      </c>
      <c r="K85" s="97">
        <f t="shared" si="8"/>
        <v>1698</v>
      </c>
      <c r="L85" s="101">
        <f t="shared" si="10"/>
        <v>1.0368262613803589E-2</v>
      </c>
      <c r="M85" s="98">
        <f t="shared" si="9"/>
        <v>-1243</v>
      </c>
      <c r="N85" s="98">
        <f t="shared" si="11"/>
        <v>0</v>
      </c>
    </row>
    <row r="86" spans="1:16">
      <c r="A86" s="102">
        <v>95</v>
      </c>
      <c r="B86" s="99" t="s">
        <v>84</v>
      </c>
      <c r="C86" s="98">
        <v>13083</v>
      </c>
      <c r="D86" s="98">
        <v>12012</v>
      </c>
      <c r="E86" s="98">
        <v>12210</v>
      </c>
      <c r="F86" s="98"/>
      <c r="G86" s="98"/>
      <c r="H86" s="98"/>
      <c r="I86" s="100">
        <f t="shared" si="6"/>
        <v>2.8589866309008454E-3</v>
      </c>
      <c r="J86" s="100">
        <f t="shared" si="7"/>
        <v>-6.6727814721394177E-2</v>
      </c>
      <c r="K86" s="97">
        <f t="shared" si="8"/>
        <v>-873</v>
      </c>
      <c r="L86" s="101">
        <f t="shared" si="10"/>
        <v>-5.3306791883689832E-3</v>
      </c>
      <c r="M86" s="98">
        <f t="shared" si="9"/>
        <v>198</v>
      </c>
      <c r="N86" s="98">
        <f t="shared" si="11"/>
        <v>0</v>
      </c>
    </row>
    <row r="87" spans="1:16">
      <c r="A87" s="102">
        <v>96</v>
      </c>
      <c r="B87" s="99" t="s">
        <v>85</v>
      </c>
      <c r="C87" s="98">
        <v>52616</v>
      </c>
      <c r="D87" s="98">
        <v>55160</v>
      </c>
      <c r="E87" s="98">
        <v>56298</v>
      </c>
      <c r="F87" s="98"/>
      <c r="G87" s="98"/>
      <c r="H87" s="98"/>
      <c r="I87" s="100">
        <f t="shared" si="6"/>
        <v>1.3182246465721196E-2</v>
      </c>
      <c r="J87" s="100">
        <f t="shared" si="7"/>
        <v>6.9978713699254985E-2</v>
      </c>
      <c r="K87" s="97">
        <f t="shared" si="8"/>
        <v>3682</v>
      </c>
      <c r="L87" s="101">
        <f t="shared" si="10"/>
        <v>2.2482887481757842E-2</v>
      </c>
      <c r="M87" s="98">
        <f t="shared" si="9"/>
        <v>1138</v>
      </c>
      <c r="N87" s="98">
        <f t="shared" si="11"/>
        <v>0</v>
      </c>
    </row>
    <row r="88" spans="1:16">
      <c r="A88" s="102">
        <v>97</v>
      </c>
      <c r="B88" s="99" t="s">
        <v>86</v>
      </c>
      <c r="C88" s="98">
        <v>13228</v>
      </c>
      <c r="D88" s="98">
        <v>10655</v>
      </c>
      <c r="E88" s="98">
        <v>10424</v>
      </c>
      <c r="F88" s="98"/>
      <c r="G88" s="98"/>
      <c r="H88" s="98"/>
      <c r="I88" s="100">
        <f t="shared" si="6"/>
        <v>2.4407925176503204E-3</v>
      </c>
      <c r="J88" s="100">
        <f t="shared" si="7"/>
        <v>-0.21197459933474447</v>
      </c>
      <c r="K88" s="97">
        <f t="shared" si="8"/>
        <v>-2804</v>
      </c>
      <c r="L88" s="101">
        <f t="shared" si="10"/>
        <v>-1.712167748474986E-2</v>
      </c>
      <c r="M88" s="98">
        <f t="shared" si="9"/>
        <v>-231</v>
      </c>
      <c r="N88" s="98">
        <f t="shared" si="11"/>
        <v>0</v>
      </c>
    </row>
    <row r="89" spans="1:16">
      <c r="A89" s="102">
        <v>98</v>
      </c>
      <c r="B89" s="99" t="s">
        <v>87</v>
      </c>
      <c r="C89" s="98">
        <v>765</v>
      </c>
      <c r="D89" s="98">
        <v>262</v>
      </c>
      <c r="E89" s="98">
        <v>265</v>
      </c>
      <c r="F89" s="98"/>
      <c r="G89" s="98"/>
      <c r="H89" s="98"/>
      <c r="I89" s="100">
        <f t="shared" si="6"/>
        <v>6.2050078393834898E-5</v>
      </c>
      <c r="J89" s="100">
        <f t="shared" si="7"/>
        <v>-0.65359477124183007</v>
      </c>
      <c r="K89" s="97">
        <f t="shared" si="8"/>
        <v>-500</v>
      </c>
      <c r="L89" s="101">
        <f t="shared" si="10"/>
        <v>-3.0530808638997613E-3</v>
      </c>
      <c r="M89" s="98">
        <f t="shared" si="9"/>
        <v>3</v>
      </c>
      <c r="N89" s="98">
        <f t="shared" si="11"/>
        <v>0</v>
      </c>
    </row>
    <row r="90" spans="1:16">
      <c r="A90" s="102">
        <v>99</v>
      </c>
      <c r="B90" s="99" t="s">
        <v>88</v>
      </c>
      <c r="C90" s="98">
        <v>1792</v>
      </c>
      <c r="D90" s="98">
        <v>1960</v>
      </c>
      <c r="E90" s="98">
        <v>1969</v>
      </c>
      <c r="F90" s="98"/>
      <c r="G90" s="98"/>
      <c r="H90" s="98"/>
      <c r="I90" s="100">
        <f t="shared" si="6"/>
        <v>4.6104379002815434E-4</v>
      </c>
      <c r="J90" s="100">
        <f t="shared" si="7"/>
        <v>9.8772321428571425E-2</v>
      </c>
      <c r="K90" s="97">
        <f t="shared" si="8"/>
        <v>177</v>
      </c>
      <c r="L90" s="101">
        <f t="shared" si="10"/>
        <v>1.0807906258205155E-3</v>
      </c>
      <c r="M90" s="98">
        <f t="shared" si="9"/>
        <v>9</v>
      </c>
      <c r="N90" s="98">
        <f t="shared" si="11"/>
        <v>0</v>
      </c>
    </row>
    <row r="91" spans="1:16">
      <c r="A91" s="102"/>
      <c r="B91" s="99" t="s">
        <v>285</v>
      </c>
      <c r="C91" s="98">
        <v>41697</v>
      </c>
      <c r="D91" s="98">
        <v>45945</v>
      </c>
      <c r="E91" s="98">
        <v>45880</v>
      </c>
      <c r="F91" s="98"/>
      <c r="G91" s="98"/>
      <c r="H91" s="98"/>
      <c r="I91" s="100">
        <f>E91/$E$92</f>
        <v>1.0742858855506207E-2</v>
      </c>
      <c r="J91" s="100">
        <f>(E91-C91)/C91</f>
        <v>0.10031896779144783</v>
      </c>
      <c r="K91" s="97">
        <f>E91-C91</f>
        <v>4183</v>
      </c>
      <c r="L91" s="101">
        <f>K91/$K$92</f>
        <v>2.5542074507385402E-2</v>
      </c>
      <c r="M91" s="98">
        <f>E91-D91</f>
        <v>-65</v>
      </c>
      <c r="N91" s="98">
        <f>H91-G91</f>
        <v>0</v>
      </c>
    </row>
    <row r="92" spans="1:16" s="110" customFormat="1">
      <c r="A92" s="184" t="s">
        <v>89</v>
      </c>
      <c r="B92" s="184"/>
      <c r="C92" s="64">
        <v>4106975</v>
      </c>
      <c r="D92" s="64">
        <v>4415206</v>
      </c>
      <c r="E92" s="64">
        <v>4270744</v>
      </c>
      <c r="F92" s="64"/>
      <c r="G92" s="64"/>
      <c r="H92" s="64"/>
      <c r="I92" s="100">
        <f t="shared" si="6"/>
        <v>1</v>
      </c>
      <c r="J92" s="100">
        <f t="shared" si="7"/>
        <v>3.9875821011815263E-2</v>
      </c>
      <c r="K92" s="97">
        <f t="shared" si="8"/>
        <v>163769</v>
      </c>
      <c r="L92" s="101">
        <f t="shared" si="10"/>
        <v>1</v>
      </c>
      <c r="M92" s="97">
        <f t="shared" si="9"/>
        <v>-144462</v>
      </c>
      <c r="N92" s="98">
        <f t="shared" si="11"/>
        <v>0</v>
      </c>
      <c r="P92" s="20"/>
    </row>
    <row r="93" spans="1:16" s="8" customFormat="1">
      <c r="C93" s="140"/>
      <c r="D93" s="139"/>
      <c r="E93" s="141"/>
      <c r="F93" s="168"/>
      <c r="G93" s="168"/>
      <c r="H93" s="168"/>
      <c r="K93" s="17"/>
      <c r="L93" s="17"/>
      <c r="P93" s="6"/>
    </row>
    <row r="94" spans="1:16">
      <c r="C94" s="140"/>
      <c r="D94" s="139"/>
      <c r="E94" s="141"/>
      <c r="F94" s="141"/>
      <c r="G94" s="141"/>
      <c r="H94" s="141"/>
      <c r="I94" s="12"/>
    </row>
    <row r="95" spans="1:16">
      <c r="E95" s="141"/>
      <c r="F95" s="141"/>
      <c r="H95" s="141"/>
    </row>
    <row r="97" spans="5:8">
      <c r="E97" s="141"/>
      <c r="G97" s="159"/>
      <c r="H97" s="159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30"/>
  <sheetViews>
    <sheetView zoomScale="80" zoomScaleNormal="80" workbookViewId="0">
      <pane ySplit="2" topLeftCell="A3" activePane="bottomLeft" state="frozen"/>
      <selection pane="bottomLeft" activeCell="C2" sqref="C2"/>
    </sheetView>
  </sheetViews>
  <sheetFormatPr defaultColWidth="8.85546875" defaultRowHeight="15"/>
  <cols>
    <col min="1" max="1" width="13.7109375" style="6" bestFit="1" customWidth="1"/>
    <col min="2" max="2" width="34.42578125" style="6" bestFit="1" customWidth="1"/>
    <col min="3" max="5" width="12" style="6" bestFit="1" customWidth="1"/>
    <col min="6" max="8" width="12" style="6" customWidth="1"/>
    <col min="9" max="9" width="22.5703125" style="6" customWidth="1"/>
    <col min="10" max="10" width="28.42578125" style="6" customWidth="1"/>
    <col min="11" max="11" width="26.7109375" style="6" customWidth="1"/>
    <col min="12" max="12" width="20.28515625" style="6" customWidth="1"/>
    <col min="13" max="14" width="29" style="6" customWidth="1"/>
    <col min="15" max="16384" width="8.85546875" style="6"/>
  </cols>
  <sheetData>
    <row r="1" spans="1:14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4" ht="45">
      <c r="A2" s="95" t="s">
        <v>1</v>
      </c>
      <c r="B2" s="94" t="s">
        <v>90</v>
      </c>
      <c r="C2" s="93">
        <v>43282</v>
      </c>
      <c r="D2" s="93">
        <v>43617</v>
      </c>
      <c r="E2" s="93">
        <v>43647</v>
      </c>
      <c r="F2" s="93">
        <v>43282</v>
      </c>
      <c r="G2" s="93">
        <v>43617</v>
      </c>
      <c r="H2" s="93">
        <v>43647</v>
      </c>
      <c r="I2" s="92" t="s">
        <v>336</v>
      </c>
      <c r="J2" s="92" t="s">
        <v>319</v>
      </c>
      <c r="K2" s="92" t="s">
        <v>320</v>
      </c>
      <c r="L2" s="92" t="s">
        <v>321</v>
      </c>
      <c r="M2" s="96" t="s">
        <v>322</v>
      </c>
      <c r="N2" s="161" t="s">
        <v>305</v>
      </c>
    </row>
    <row r="3" spans="1:14">
      <c r="A3" s="102">
        <v>10</v>
      </c>
      <c r="B3" s="99" t="s">
        <v>9</v>
      </c>
      <c r="C3" s="97">
        <v>146094</v>
      </c>
      <c r="D3" s="97">
        <v>144587</v>
      </c>
      <c r="E3" s="97">
        <v>149421</v>
      </c>
      <c r="F3" s="97"/>
      <c r="G3" s="97"/>
      <c r="H3" s="97"/>
      <c r="I3" s="100">
        <f t="shared" ref="I3:I27" si="0">E3/$E$27</f>
        <v>0.15989337659335862</v>
      </c>
      <c r="J3" s="100">
        <f t="shared" ref="J3:J27" si="1">(E3-C3)/C3</f>
        <v>2.2773009158487002E-2</v>
      </c>
      <c r="K3" s="97">
        <f t="shared" ref="K3:K27" si="2">E3-C3</f>
        <v>3327</v>
      </c>
      <c r="L3" s="101">
        <f t="shared" ref="L3:L27" si="3">K3/$K$27</f>
        <v>0.36045503791982664</v>
      </c>
      <c r="M3" s="98">
        <f t="shared" ref="M3:M27" si="4">E3-D3</f>
        <v>4834</v>
      </c>
      <c r="N3" s="98">
        <f>H3-G3</f>
        <v>0</v>
      </c>
    </row>
    <row r="4" spans="1:14">
      <c r="A4" s="102">
        <v>11</v>
      </c>
      <c r="B4" s="99" t="s">
        <v>10</v>
      </c>
      <c r="C4" s="97">
        <v>2830</v>
      </c>
      <c r="D4" s="97">
        <v>2751</v>
      </c>
      <c r="E4" s="97">
        <v>2806</v>
      </c>
      <c r="F4" s="97"/>
      <c r="G4" s="97"/>
      <c r="H4" s="97"/>
      <c r="I4" s="100">
        <f t="shared" si="0"/>
        <v>3.0026623749069025E-3</v>
      </c>
      <c r="J4" s="100">
        <f t="shared" si="1"/>
        <v>-8.4805653710247342E-3</v>
      </c>
      <c r="K4" s="97">
        <f t="shared" si="2"/>
        <v>-24</v>
      </c>
      <c r="L4" s="101">
        <f t="shared" si="3"/>
        <v>-2.6002166847237272E-3</v>
      </c>
      <c r="M4" s="98">
        <f t="shared" si="4"/>
        <v>55</v>
      </c>
      <c r="N4" s="98">
        <f t="shared" ref="N4:N27" si="5">H4-G4</f>
        <v>0</v>
      </c>
    </row>
    <row r="5" spans="1:14">
      <c r="A5" s="102">
        <v>12</v>
      </c>
      <c r="B5" s="99" t="s">
        <v>11</v>
      </c>
      <c r="C5" s="97">
        <v>1332</v>
      </c>
      <c r="D5" s="97">
        <v>1686</v>
      </c>
      <c r="E5" s="97">
        <v>1442</v>
      </c>
      <c r="F5" s="97"/>
      <c r="G5" s="97"/>
      <c r="H5" s="97"/>
      <c r="I5" s="100">
        <f t="shared" si="0"/>
        <v>1.5430645561709741E-3</v>
      </c>
      <c r="J5" s="100">
        <f t="shared" si="1"/>
        <v>8.2582582582582581E-2</v>
      </c>
      <c r="K5" s="97">
        <f t="shared" si="2"/>
        <v>110</v>
      </c>
      <c r="L5" s="101">
        <f t="shared" si="3"/>
        <v>1.1917659804983749E-2</v>
      </c>
      <c r="M5" s="98">
        <f t="shared" si="4"/>
        <v>-244</v>
      </c>
      <c r="N5" s="98">
        <f t="shared" si="5"/>
        <v>0</v>
      </c>
    </row>
    <row r="6" spans="1:14">
      <c r="A6" s="102">
        <v>13</v>
      </c>
      <c r="B6" s="99" t="s">
        <v>12</v>
      </c>
      <c r="C6" s="97">
        <v>120056</v>
      </c>
      <c r="D6" s="97">
        <v>114422</v>
      </c>
      <c r="E6" s="97">
        <v>115160</v>
      </c>
      <c r="F6" s="97"/>
      <c r="G6" s="97"/>
      <c r="H6" s="97"/>
      <c r="I6" s="100">
        <f t="shared" si="0"/>
        <v>0.12323114721820345</v>
      </c>
      <c r="J6" s="100">
        <f t="shared" si="1"/>
        <v>-4.0780968881188775E-2</v>
      </c>
      <c r="K6" s="97">
        <f t="shared" si="2"/>
        <v>-4896</v>
      </c>
      <c r="L6" s="101">
        <f t="shared" si="3"/>
        <v>-0.53044420368364031</v>
      </c>
      <c r="M6" s="98">
        <f t="shared" si="4"/>
        <v>738</v>
      </c>
      <c r="N6" s="98">
        <f t="shared" si="5"/>
        <v>0</v>
      </c>
    </row>
    <row r="7" spans="1:14">
      <c r="A7" s="102">
        <v>14</v>
      </c>
      <c r="B7" s="99" t="s">
        <v>13</v>
      </c>
      <c r="C7" s="97">
        <v>262175</v>
      </c>
      <c r="D7" s="97">
        <v>278659</v>
      </c>
      <c r="E7" s="97">
        <v>285140</v>
      </c>
      <c r="F7" s="97"/>
      <c r="G7" s="97"/>
      <c r="H7" s="97"/>
      <c r="I7" s="100">
        <f t="shared" si="0"/>
        <v>0.30512442964396086</v>
      </c>
      <c r="J7" s="100">
        <f t="shared" si="1"/>
        <v>8.7594164203299324E-2</v>
      </c>
      <c r="K7" s="97">
        <f t="shared" si="2"/>
        <v>22965</v>
      </c>
      <c r="L7" s="101">
        <f t="shared" si="3"/>
        <v>2.4880823401950161</v>
      </c>
      <c r="M7" s="98">
        <f t="shared" si="4"/>
        <v>6481</v>
      </c>
      <c r="N7" s="98">
        <f t="shared" si="5"/>
        <v>0</v>
      </c>
    </row>
    <row r="8" spans="1:14">
      <c r="A8" s="102">
        <v>15</v>
      </c>
      <c r="B8" s="99" t="s">
        <v>14</v>
      </c>
      <c r="C8" s="97">
        <v>15165</v>
      </c>
      <c r="D8" s="97">
        <v>14426</v>
      </c>
      <c r="E8" s="97">
        <v>14680</v>
      </c>
      <c r="F8" s="97"/>
      <c r="G8" s="97"/>
      <c r="H8" s="97"/>
      <c r="I8" s="100">
        <f t="shared" si="0"/>
        <v>1.5708868019826561E-2</v>
      </c>
      <c r="J8" s="100">
        <f t="shared" si="1"/>
        <v>-3.1981536432575008E-2</v>
      </c>
      <c r="K8" s="97">
        <f t="shared" si="2"/>
        <v>-485</v>
      </c>
      <c r="L8" s="101">
        <f t="shared" si="3"/>
        <v>-5.254604550379198E-2</v>
      </c>
      <c r="M8" s="98">
        <f t="shared" si="4"/>
        <v>254</v>
      </c>
      <c r="N8" s="98">
        <f t="shared" si="5"/>
        <v>0</v>
      </c>
    </row>
    <row r="9" spans="1:14">
      <c r="A9" s="102">
        <v>16</v>
      </c>
      <c r="B9" s="99" t="s">
        <v>15</v>
      </c>
      <c r="C9" s="97">
        <v>8890</v>
      </c>
      <c r="D9" s="97">
        <v>7898</v>
      </c>
      <c r="E9" s="97">
        <v>8060</v>
      </c>
      <c r="F9" s="97"/>
      <c r="G9" s="97"/>
      <c r="H9" s="97"/>
      <c r="I9" s="100">
        <f t="shared" si="0"/>
        <v>8.6248962016213949E-3</v>
      </c>
      <c r="J9" s="100">
        <f t="shared" si="1"/>
        <v>-9.3363329583802029E-2</v>
      </c>
      <c r="K9" s="97">
        <f t="shared" si="2"/>
        <v>-830</v>
      </c>
      <c r="L9" s="101">
        <f t="shared" si="3"/>
        <v>-8.9924160346695564E-2</v>
      </c>
      <c r="M9" s="98">
        <f t="shared" si="4"/>
        <v>162</v>
      </c>
      <c r="N9" s="98">
        <f t="shared" si="5"/>
        <v>0</v>
      </c>
    </row>
    <row r="10" spans="1:14">
      <c r="A10" s="102">
        <v>17</v>
      </c>
      <c r="B10" s="99" t="s">
        <v>16</v>
      </c>
      <c r="C10" s="97">
        <v>10731</v>
      </c>
      <c r="D10" s="97">
        <v>10820</v>
      </c>
      <c r="E10" s="97">
        <v>10962</v>
      </c>
      <c r="F10" s="97"/>
      <c r="G10" s="97"/>
      <c r="H10" s="97"/>
      <c r="I10" s="100">
        <f t="shared" si="0"/>
        <v>1.1730286868756046E-2</v>
      </c>
      <c r="J10" s="100">
        <f t="shared" si="1"/>
        <v>2.1526418786692758E-2</v>
      </c>
      <c r="K10" s="97">
        <f t="shared" si="2"/>
        <v>231</v>
      </c>
      <c r="L10" s="101">
        <f t="shared" si="3"/>
        <v>2.5027085590465872E-2</v>
      </c>
      <c r="M10" s="98">
        <f t="shared" si="4"/>
        <v>142</v>
      </c>
      <c r="N10" s="98">
        <f t="shared" si="5"/>
        <v>0</v>
      </c>
    </row>
    <row r="11" spans="1:14">
      <c r="A11" s="102">
        <v>18</v>
      </c>
      <c r="B11" s="99" t="s">
        <v>17</v>
      </c>
      <c r="C11" s="97">
        <v>12621</v>
      </c>
      <c r="D11" s="97">
        <v>11417</v>
      </c>
      <c r="E11" s="97">
        <v>11433</v>
      </c>
      <c r="F11" s="97"/>
      <c r="G11" s="97"/>
      <c r="H11" s="97"/>
      <c r="I11" s="100">
        <f t="shared" si="0"/>
        <v>1.2234297552498438E-2</v>
      </c>
      <c r="J11" s="100">
        <f t="shared" si="1"/>
        <v>-9.4128832897551695E-2</v>
      </c>
      <c r="K11" s="97">
        <f t="shared" si="2"/>
        <v>-1188</v>
      </c>
      <c r="L11" s="101">
        <f t="shared" si="3"/>
        <v>-0.12871072589382448</v>
      </c>
      <c r="M11" s="98">
        <f t="shared" si="4"/>
        <v>16</v>
      </c>
      <c r="N11" s="98">
        <f t="shared" si="5"/>
        <v>0</v>
      </c>
    </row>
    <row r="12" spans="1:14">
      <c r="A12" s="102">
        <v>19</v>
      </c>
      <c r="B12" s="99" t="s">
        <v>18</v>
      </c>
      <c r="C12" s="97">
        <v>1093</v>
      </c>
      <c r="D12" s="97">
        <v>1055</v>
      </c>
      <c r="E12" s="97">
        <v>1080</v>
      </c>
      <c r="F12" s="97"/>
      <c r="G12" s="97"/>
      <c r="H12" s="97"/>
      <c r="I12" s="100">
        <f t="shared" si="0"/>
        <v>1.1556932875621719E-3</v>
      </c>
      <c r="J12" s="100">
        <f t="shared" si="1"/>
        <v>-1.1893870082342177E-2</v>
      </c>
      <c r="K12" s="97">
        <f t="shared" si="2"/>
        <v>-13</v>
      </c>
      <c r="L12" s="101">
        <f t="shared" si="3"/>
        <v>-1.4084507042253522E-3</v>
      </c>
      <c r="M12" s="98">
        <f t="shared" si="4"/>
        <v>25</v>
      </c>
      <c r="N12" s="98">
        <f t="shared" si="5"/>
        <v>0</v>
      </c>
    </row>
    <row r="13" spans="1:14">
      <c r="A13" s="102">
        <v>20</v>
      </c>
      <c r="B13" s="99" t="s">
        <v>19</v>
      </c>
      <c r="C13" s="97">
        <v>19301</v>
      </c>
      <c r="D13" s="97">
        <v>19659</v>
      </c>
      <c r="E13" s="97">
        <v>19902</v>
      </c>
      <c r="F13" s="97"/>
      <c r="G13" s="97"/>
      <c r="H13" s="97"/>
      <c r="I13" s="100">
        <f t="shared" si="0"/>
        <v>2.1296859082465137E-2</v>
      </c>
      <c r="J13" s="100">
        <f t="shared" si="1"/>
        <v>3.1138282990518625E-2</v>
      </c>
      <c r="K13" s="97">
        <f t="shared" si="2"/>
        <v>601</v>
      </c>
      <c r="L13" s="101">
        <f t="shared" si="3"/>
        <v>6.5113759479956665E-2</v>
      </c>
      <c r="M13" s="98">
        <f t="shared" si="4"/>
        <v>243</v>
      </c>
      <c r="N13" s="98">
        <f t="shared" si="5"/>
        <v>0</v>
      </c>
    </row>
    <row r="14" spans="1:14">
      <c r="A14" s="102">
        <v>21</v>
      </c>
      <c r="B14" s="99" t="s">
        <v>20</v>
      </c>
      <c r="C14" s="97">
        <v>9548</v>
      </c>
      <c r="D14" s="97">
        <v>9780</v>
      </c>
      <c r="E14" s="97">
        <v>9946</v>
      </c>
      <c r="F14" s="97"/>
      <c r="G14" s="97"/>
      <c r="H14" s="97"/>
      <c r="I14" s="100">
        <f t="shared" si="0"/>
        <v>1.0643079109345706E-2</v>
      </c>
      <c r="J14" s="100">
        <f t="shared" si="1"/>
        <v>4.1684122329283618E-2</v>
      </c>
      <c r="K14" s="97">
        <f t="shared" si="2"/>
        <v>398</v>
      </c>
      <c r="L14" s="101">
        <f t="shared" si="3"/>
        <v>4.3120260021668473E-2</v>
      </c>
      <c r="M14" s="98">
        <f t="shared" si="4"/>
        <v>166</v>
      </c>
      <c r="N14" s="98">
        <f t="shared" si="5"/>
        <v>0</v>
      </c>
    </row>
    <row r="15" spans="1:14">
      <c r="A15" s="102">
        <v>22</v>
      </c>
      <c r="B15" s="99" t="s">
        <v>21</v>
      </c>
      <c r="C15" s="97">
        <v>45465</v>
      </c>
      <c r="D15" s="97">
        <v>43229</v>
      </c>
      <c r="E15" s="97">
        <v>43850</v>
      </c>
      <c r="F15" s="97"/>
      <c r="G15" s="97"/>
      <c r="H15" s="97"/>
      <c r="I15" s="100">
        <f t="shared" si="0"/>
        <v>4.6923287647778929E-2</v>
      </c>
      <c r="J15" s="100">
        <f t="shared" si="1"/>
        <v>-3.5521829979104809E-2</v>
      </c>
      <c r="K15" s="97">
        <f t="shared" si="2"/>
        <v>-1615</v>
      </c>
      <c r="L15" s="101">
        <f t="shared" si="3"/>
        <v>-0.17497291440953414</v>
      </c>
      <c r="M15" s="98">
        <f t="shared" si="4"/>
        <v>621</v>
      </c>
      <c r="N15" s="98">
        <f t="shared" si="5"/>
        <v>0</v>
      </c>
    </row>
    <row r="16" spans="1:14">
      <c r="A16" s="102">
        <v>23</v>
      </c>
      <c r="B16" s="99" t="s">
        <v>22</v>
      </c>
      <c r="C16" s="97">
        <v>30641</v>
      </c>
      <c r="D16" s="97">
        <v>27978</v>
      </c>
      <c r="E16" s="97">
        <v>28254</v>
      </c>
      <c r="F16" s="97"/>
      <c r="G16" s="97"/>
      <c r="H16" s="97"/>
      <c r="I16" s="100">
        <f t="shared" si="0"/>
        <v>3.0234220506279268E-2</v>
      </c>
      <c r="J16" s="100">
        <f t="shared" si="1"/>
        <v>-7.7902157240298947E-2</v>
      </c>
      <c r="K16" s="97">
        <f t="shared" si="2"/>
        <v>-2387</v>
      </c>
      <c r="L16" s="101">
        <f t="shared" si="3"/>
        <v>-0.25861321776814733</v>
      </c>
      <c r="M16" s="98">
        <f t="shared" si="4"/>
        <v>276</v>
      </c>
      <c r="N16" s="98">
        <f t="shared" si="5"/>
        <v>0</v>
      </c>
    </row>
    <row r="17" spans="1:14">
      <c r="A17" s="102">
        <v>24</v>
      </c>
      <c r="B17" s="99" t="s">
        <v>23</v>
      </c>
      <c r="C17" s="97">
        <v>12392</v>
      </c>
      <c r="D17" s="97">
        <v>11740</v>
      </c>
      <c r="E17" s="97">
        <v>11966</v>
      </c>
      <c r="F17" s="97"/>
      <c r="G17" s="97"/>
      <c r="H17" s="97"/>
      <c r="I17" s="100">
        <f t="shared" si="0"/>
        <v>1.2804653591637917E-2</v>
      </c>
      <c r="J17" s="100">
        <f t="shared" si="1"/>
        <v>-3.4377017430600385E-2</v>
      </c>
      <c r="K17" s="97">
        <f t="shared" si="2"/>
        <v>-426</v>
      </c>
      <c r="L17" s="101">
        <f t="shared" si="3"/>
        <v>-4.6153846153846156E-2</v>
      </c>
      <c r="M17" s="98">
        <f t="shared" si="4"/>
        <v>226</v>
      </c>
      <c r="N17" s="98">
        <f t="shared" si="5"/>
        <v>0</v>
      </c>
    </row>
    <row r="18" spans="1:14">
      <c r="A18" s="102">
        <v>25</v>
      </c>
      <c r="B18" s="99" t="s">
        <v>24</v>
      </c>
      <c r="C18" s="97">
        <v>58567</v>
      </c>
      <c r="D18" s="97">
        <v>54670</v>
      </c>
      <c r="E18" s="97">
        <v>55318</v>
      </c>
      <c r="F18" s="97"/>
      <c r="G18" s="97"/>
      <c r="H18" s="97"/>
      <c r="I18" s="100">
        <f t="shared" si="0"/>
        <v>5.9195038223485402E-2</v>
      </c>
      <c r="J18" s="100">
        <f t="shared" si="1"/>
        <v>-5.5474926152953026E-2</v>
      </c>
      <c r="K18" s="97">
        <f t="shared" si="2"/>
        <v>-3249</v>
      </c>
      <c r="L18" s="101">
        <f t="shared" si="3"/>
        <v>-0.35200433369447454</v>
      </c>
      <c r="M18" s="98">
        <f t="shared" si="4"/>
        <v>648</v>
      </c>
      <c r="N18" s="98">
        <f t="shared" si="5"/>
        <v>0</v>
      </c>
    </row>
    <row r="19" spans="1:14">
      <c r="A19" s="102">
        <v>26</v>
      </c>
      <c r="B19" s="99" t="s">
        <v>25</v>
      </c>
      <c r="C19" s="97">
        <v>12008</v>
      </c>
      <c r="D19" s="97">
        <v>11566</v>
      </c>
      <c r="E19" s="97">
        <v>11611</v>
      </c>
      <c r="F19" s="97"/>
      <c r="G19" s="97"/>
      <c r="H19" s="97"/>
      <c r="I19" s="100">
        <f t="shared" si="0"/>
        <v>1.2424772927670722E-2</v>
      </c>
      <c r="J19" s="100">
        <f t="shared" si="1"/>
        <v>-3.3061292471685544E-2</v>
      </c>
      <c r="K19" s="97">
        <f t="shared" si="2"/>
        <v>-397</v>
      </c>
      <c r="L19" s="101">
        <f t="shared" si="3"/>
        <v>-4.3011917659804985E-2</v>
      </c>
      <c r="M19" s="98">
        <f t="shared" si="4"/>
        <v>45</v>
      </c>
      <c r="N19" s="98">
        <f t="shared" si="5"/>
        <v>0</v>
      </c>
    </row>
    <row r="20" spans="1:14">
      <c r="A20" s="102">
        <v>27</v>
      </c>
      <c r="B20" s="99" t="s">
        <v>26</v>
      </c>
      <c r="C20" s="97">
        <v>34898</v>
      </c>
      <c r="D20" s="97">
        <v>32740</v>
      </c>
      <c r="E20" s="97">
        <v>33275</v>
      </c>
      <c r="F20" s="97"/>
      <c r="G20" s="97"/>
      <c r="H20" s="97"/>
      <c r="I20" s="100">
        <f t="shared" si="0"/>
        <v>3.5607124207065993E-2</v>
      </c>
      <c r="J20" s="100">
        <f t="shared" si="1"/>
        <v>-4.6506963149750703E-2</v>
      </c>
      <c r="K20" s="97">
        <f t="shared" si="2"/>
        <v>-1623</v>
      </c>
      <c r="L20" s="101">
        <f t="shared" si="3"/>
        <v>-0.17583965330444204</v>
      </c>
      <c r="M20" s="98">
        <f t="shared" si="4"/>
        <v>535</v>
      </c>
      <c r="N20" s="98">
        <f t="shared" si="5"/>
        <v>0</v>
      </c>
    </row>
    <row r="21" spans="1:14">
      <c r="A21" s="102">
        <v>28</v>
      </c>
      <c r="B21" s="99" t="s">
        <v>27</v>
      </c>
      <c r="C21" s="97">
        <v>23101</v>
      </c>
      <c r="D21" s="97">
        <v>21719</v>
      </c>
      <c r="E21" s="97">
        <v>22041</v>
      </c>
      <c r="F21" s="97"/>
      <c r="G21" s="97"/>
      <c r="H21" s="97"/>
      <c r="I21" s="100">
        <f t="shared" si="0"/>
        <v>2.358577384366466E-2</v>
      </c>
      <c r="J21" s="100">
        <f t="shared" si="1"/>
        <v>-4.5885459503917578E-2</v>
      </c>
      <c r="K21" s="97">
        <f t="shared" si="2"/>
        <v>-1060</v>
      </c>
      <c r="L21" s="101">
        <f t="shared" si="3"/>
        <v>-0.11484290357529794</v>
      </c>
      <c r="M21" s="98">
        <f t="shared" si="4"/>
        <v>322</v>
      </c>
      <c r="N21" s="98">
        <f t="shared" si="5"/>
        <v>0</v>
      </c>
    </row>
    <row r="22" spans="1:14">
      <c r="A22" s="102">
        <v>29</v>
      </c>
      <c r="B22" s="99" t="s">
        <v>28</v>
      </c>
      <c r="C22" s="97">
        <v>35127</v>
      </c>
      <c r="D22" s="97">
        <v>33857</v>
      </c>
      <c r="E22" s="97">
        <v>34364</v>
      </c>
      <c r="F22" s="97"/>
      <c r="G22" s="97"/>
      <c r="H22" s="97"/>
      <c r="I22" s="100">
        <f t="shared" si="0"/>
        <v>3.677244827202452E-2</v>
      </c>
      <c r="J22" s="100">
        <f t="shared" si="1"/>
        <v>-2.172118313547983E-2</v>
      </c>
      <c r="K22" s="97">
        <f t="shared" si="2"/>
        <v>-763</v>
      </c>
      <c r="L22" s="101">
        <f t="shared" si="3"/>
        <v>-8.2665222101841823E-2</v>
      </c>
      <c r="M22" s="98">
        <f t="shared" si="4"/>
        <v>507</v>
      </c>
      <c r="N22" s="98">
        <f t="shared" si="5"/>
        <v>0</v>
      </c>
    </row>
    <row r="23" spans="1:14">
      <c r="A23" s="102">
        <v>30</v>
      </c>
      <c r="B23" s="99" t="s">
        <v>29</v>
      </c>
      <c r="C23" s="97">
        <v>3976</v>
      </c>
      <c r="D23" s="97">
        <v>4506</v>
      </c>
      <c r="E23" s="97">
        <v>4640</v>
      </c>
      <c r="F23" s="97"/>
      <c r="G23" s="97"/>
      <c r="H23" s="97"/>
      <c r="I23" s="100">
        <f t="shared" si="0"/>
        <v>4.9652007910078498E-3</v>
      </c>
      <c r="J23" s="100">
        <f t="shared" si="1"/>
        <v>0.16700201207243462</v>
      </c>
      <c r="K23" s="97">
        <f t="shared" si="2"/>
        <v>664</v>
      </c>
      <c r="L23" s="101">
        <f t="shared" si="3"/>
        <v>7.193932827735644E-2</v>
      </c>
      <c r="M23" s="98">
        <f t="shared" si="4"/>
        <v>134</v>
      </c>
      <c r="N23" s="98">
        <f t="shared" si="5"/>
        <v>0</v>
      </c>
    </row>
    <row r="24" spans="1:14">
      <c r="A24" s="102">
        <v>31</v>
      </c>
      <c r="B24" s="99" t="s">
        <v>30</v>
      </c>
      <c r="C24" s="97">
        <v>23103</v>
      </c>
      <c r="D24" s="97">
        <v>21393</v>
      </c>
      <c r="E24" s="97">
        <v>21937</v>
      </c>
      <c r="F24" s="97"/>
      <c r="G24" s="97"/>
      <c r="H24" s="97"/>
      <c r="I24" s="100">
        <f t="shared" si="0"/>
        <v>2.3474484860417932E-2</v>
      </c>
      <c r="J24" s="100">
        <f t="shared" si="1"/>
        <v>-5.0469635978011511E-2</v>
      </c>
      <c r="K24" s="97">
        <f t="shared" si="2"/>
        <v>-1166</v>
      </c>
      <c r="L24" s="101">
        <f t="shared" si="3"/>
        <v>-0.12632719393282774</v>
      </c>
      <c r="M24" s="98">
        <f t="shared" si="4"/>
        <v>544</v>
      </c>
      <c r="N24" s="98">
        <f t="shared" si="5"/>
        <v>0</v>
      </c>
    </row>
    <row r="25" spans="1:14">
      <c r="A25" s="102">
        <v>32</v>
      </c>
      <c r="B25" s="99" t="s">
        <v>31</v>
      </c>
      <c r="C25" s="97">
        <v>17829</v>
      </c>
      <c r="D25" s="97">
        <v>19062</v>
      </c>
      <c r="E25" s="97">
        <v>19319</v>
      </c>
      <c r="F25" s="97"/>
      <c r="G25" s="97"/>
      <c r="H25" s="97"/>
      <c r="I25" s="100">
        <f t="shared" si="0"/>
        <v>2.0672998724457037E-2</v>
      </c>
      <c r="J25" s="100">
        <f t="shared" si="1"/>
        <v>8.3571709013405132E-2</v>
      </c>
      <c r="K25" s="97">
        <f t="shared" si="2"/>
        <v>1490</v>
      </c>
      <c r="L25" s="101">
        <f t="shared" si="3"/>
        <v>0.16143011917659805</v>
      </c>
      <c r="M25" s="98">
        <f t="shared" si="4"/>
        <v>257</v>
      </c>
      <c r="N25" s="98">
        <f t="shared" si="5"/>
        <v>0</v>
      </c>
    </row>
    <row r="26" spans="1:14">
      <c r="A26" s="102">
        <v>33</v>
      </c>
      <c r="B26" s="99" t="s">
        <v>32</v>
      </c>
      <c r="C26" s="97">
        <v>18331</v>
      </c>
      <c r="D26" s="97">
        <v>17711</v>
      </c>
      <c r="E26" s="97">
        <v>17897</v>
      </c>
      <c r="F26" s="97"/>
      <c r="G26" s="97"/>
      <c r="H26" s="97"/>
      <c r="I26" s="100">
        <f t="shared" si="0"/>
        <v>1.915133589583351E-2</v>
      </c>
      <c r="J26" s="100">
        <f t="shared" si="1"/>
        <v>-2.367574054879712E-2</v>
      </c>
      <c r="K26" s="97">
        <f t="shared" si="2"/>
        <v>-434</v>
      </c>
      <c r="L26" s="101">
        <f t="shared" si="3"/>
        <v>-4.702058504875406E-2</v>
      </c>
      <c r="M26" s="98">
        <f t="shared" si="4"/>
        <v>186</v>
      </c>
      <c r="N26" s="98">
        <f t="shared" si="5"/>
        <v>0</v>
      </c>
    </row>
    <row r="27" spans="1:14" s="110" customFormat="1" ht="14.45" customHeight="1">
      <c r="A27" s="184" t="s">
        <v>89</v>
      </c>
      <c r="B27" s="184"/>
      <c r="C27" s="64">
        <v>925274</v>
      </c>
      <c r="D27" s="64">
        <v>917331</v>
      </c>
      <c r="E27" s="64">
        <v>934504</v>
      </c>
      <c r="F27" s="64"/>
      <c r="G27" s="64"/>
      <c r="H27" s="64"/>
      <c r="I27" s="100">
        <f t="shared" si="0"/>
        <v>1</v>
      </c>
      <c r="J27" s="100">
        <f t="shared" si="1"/>
        <v>9.9754234961751866E-3</v>
      </c>
      <c r="K27" s="97">
        <f t="shared" si="2"/>
        <v>9230</v>
      </c>
      <c r="L27" s="101">
        <f t="shared" si="3"/>
        <v>1</v>
      </c>
      <c r="M27" s="97">
        <f t="shared" si="4"/>
        <v>17173</v>
      </c>
      <c r="N27" s="98">
        <f t="shared" si="5"/>
        <v>0</v>
      </c>
    </row>
    <row r="29" spans="1:14">
      <c r="E29" s="141"/>
      <c r="F29" s="141"/>
    </row>
    <row r="30" spans="1:14">
      <c r="E30" s="141"/>
      <c r="F30" s="141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0"/>
  <sheetViews>
    <sheetView zoomScale="80" zoomScaleNormal="80" workbookViewId="0">
      <selection activeCell="F1" sqref="F1:H1"/>
    </sheetView>
  </sheetViews>
  <sheetFormatPr defaultColWidth="9.140625" defaultRowHeight="15"/>
  <cols>
    <col min="1" max="1" width="11.85546875" style="6" customWidth="1"/>
    <col min="2" max="2" width="16.42578125" style="6" bestFit="1" customWidth="1"/>
    <col min="3" max="8" width="12.5703125" style="6" customWidth="1"/>
    <col min="9" max="9" width="19.28515625" style="6" customWidth="1"/>
    <col min="10" max="10" width="18.140625" style="6" customWidth="1"/>
    <col min="11" max="11" width="30.42578125" style="6" customWidth="1"/>
    <col min="12" max="12" width="27.42578125" style="6" customWidth="1"/>
    <col min="13" max="13" width="22.28515625" style="6" customWidth="1"/>
    <col min="14" max="15" width="30.42578125" style="6" customWidth="1"/>
    <col min="16" max="16384" width="9.140625" style="6"/>
  </cols>
  <sheetData>
    <row r="1" spans="1:15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5" ht="75">
      <c r="A2" s="93" t="s">
        <v>91</v>
      </c>
      <c r="B2" s="93" t="s">
        <v>174</v>
      </c>
      <c r="C2" s="93">
        <v>43282</v>
      </c>
      <c r="D2" s="93">
        <v>43617</v>
      </c>
      <c r="E2" s="93">
        <v>43647</v>
      </c>
      <c r="F2" s="93">
        <v>43282</v>
      </c>
      <c r="G2" s="93">
        <v>43617</v>
      </c>
      <c r="H2" s="93">
        <v>43647</v>
      </c>
      <c r="I2" s="92" t="s">
        <v>338</v>
      </c>
      <c r="J2" s="92" t="s">
        <v>311</v>
      </c>
      <c r="K2" s="92" t="s">
        <v>339</v>
      </c>
      <c r="L2" s="92" t="s">
        <v>340</v>
      </c>
      <c r="M2" s="92" t="s">
        <v>325</v>
      </c>
      <c r="N2" s="96" t="s">
        <v>341</v>
      </c>
      <c r="O2" s="161" t="s">
        <v>310</v>
      </c>
    </row>
    <row r="3" spans="1:15">
      <c r="A3" s="75">
        <v>1</v>
      </c>
      <c r="B3" s="89" t="s">
        <v>92</v>
      </c>
      <c r="C3" s="76">
        <v>76618</v>
      </c>
      <c r="D3" s="76">
        <v>82994</v>
      </c>
      <c r="E3" s="76">
        <v>78632</v>
      </c>
      <c r="F3" s="76"/>
      <c r="G3" s="76"/>
      <c r="H3" s="76"/>
      <c r="I3" s="90"/>
      <c r="J3" s="100">
        <f t="shared" ref="J3:J66" si="0">E3/$E$84</f>
        <v>1.8411780242505754E-2</v>
      </c>
      <c r="K3" s="100">
        <f t="shared" ref="K3:K66" si="1">(E3-C3)/C3</f>
        <v>2.6286251272546923E-2</v>
      </c>
      <c r="L3" s="97">
        <f t="shared" ref="L3:L66" si="2">E3-C3</f>
        <v>2014</v>
      </c>
      <c r="M3" s="101">
        <f>L3/$L$84</f>
        <v>1.2297809719788238E-2</v>
      </c>
      <c r="N3" s="98">
        <f t="shared" ref="N3:N66" si="3">E3-D3</f>
        <v>-4362</v>
      </c>
      <c r="O3" s="98">
        <f>H3-G3</f>
        <v>0</v>
      </c>
    </row>
    <row r="4" spans="1:15">
      <c r="A4" s="75">
        <v>2</v>
      </c>
      <c r="B4" s="89" t="s">
        <v>93</v>
      </c>
      <c r="C4" s="76">
        <v>10985</v>
      </c>
      <c r="D4" s="76">
        <v>14291</v>
      </c>
      <c r="E4" s="76">
        <v>13748</v>
      </c>
      <c r="F4" s="76"/>
      <c r="G4" s="76"/>
      <c r="H4" s="76"/>
      <c r="I4" s="90"/>
      <c r="J4" s="100">
        <f t="shared" si="0"/>
        <v>3.2191112368243099E-3</v>
      </c>
      <c r="K4" s="100">
        <f t="shared" si="1"/>
        <v>0.25152480655439236</v>
      </c>
      <c r="L4" s="97">
        <f t="shared" si="2"/>
        <v>2763</v>
      </c>
      <c r="M4" s="101">
        <f t="shared" ref="M4:M67" si="4">L4/$L$84</f>
        <v>1.6871324853910082E-2</v>
      </c>
      <c r="N4" s="98">
        <f t="shared" si="3"/>
        <v>-543</v>
      </c>
      <c r="O4" s="98">
        <f t="shared" ref="O4:O67" si="5">H4-G4</f>
        <v>0</v>
      </c>
    </row>
    <row r="5" spans="1:15">
      <c r="A5" s="75">
        <v>3</v>
      </c>
      <c r="B5" s="89" t="s">
        <v>94</v>
      </c>
      <c r="C5" s="76">
        <v>20353</v>
      </c>
      <c r="D5" s="76">
        <v>22783</v>
      </c>
      <c r="E5" s="76">
        <v>21497</v>
      </c>
      <c r="F5" s="76"/>
      <c r="G5" s="76"/>
      <c r="H5" s="76"/>
      <c r="I5" s="90"/>
      <c r="J5" s="100">
        <f t="shared" si="0"/>
        <v>5.0335491895557305E-3</v>
      </c>
      <c r="K5" s="100">
        <f t="shared" si="1"/>
        <v>5.6207930034884293E-2</v>
      </c>
      <c r="L5" s="97">
        <f t="shared" si="2"/>
        <v>1144</v>
      </c>
      <c r="M5" s="101">
        <f t="shared" si="4"/>
        <v>6.9854490166026536E-3</v>
      </c>
      <c r="N5" s="98">
        <f t="shared" si="3"/>
        <v>-1286</v>
      </c>
      <c r="O5" s="98">
        <f t="shared" si="5"/>
        <v>0</v>
      </c>
    </row>
    <row r="6" spans="1:15">
      <c r="A6" s="75">
        <v>4</v>
      </c>
      <c r="B6" s="89" t="s">
        <v>95</v>
      </c>
      <c r="C6" s="76">
        <v>5041</v>
      </c>
      <c r="D6" s="76">
        <v>8351</v>
      </c>
      <c r="E6" s="76">
        <v>7863</v>
      </c>
      <c r="F6" s="76"/>
      <c r="G6" s="76"/>
      <c r="H6" s="76"/>
      <c r="I6" s="90"/>
      <c r="J6" s="100">
        <f t="shared" si="0"/>
        <v>1.8411311940027312E-3</v>
      </c>
      <c r="K6" s="100">
        <f t="shared" si="1"/>
        <v>0.55980956159492168</v>
      </c>
      <c r="L6" s="97">
        <f t="shared" si="2"/>
        <v>2822</v>
      </c>
      <c r="M6" s="101">
        <f t="shared" si="4"/>
        <v>1.7231588395850251E-2</v>
      </c>
      <c r="N6" s="98">
        <f t="shared" si="3"/>
        <v>-488</v>
      </c>
      <c r="O6" s="98">
        <f t="shared" si="5"/>
        <v>0</v>
      </c>
    </row>
    <row r="7" spans="1:15">
      <c r="A7" s="75">
        <v>5</v>
      </c>
      <c r="B7" s="89" t="s">
        <v>96</v>
      </c>
      <c r="C7" s="76">
        <v>10664</v>
      </c>
      <c r="D7" s="76">
        <v>11604</v>
      </c>
      <c r="E7" s="76">
        <v>10558</v>
      </c>
      <c r="F7" s="76"/>
      <c r="G7" s="76"/>
      <c r="H7" s="76"/>
      <c r="I7" s="90"/>
      <c r="J7" s="100">
        <f t="shared" si="0"/>
        <v>2.4721687837060708E-3</v>
      </c>
      <c r="K7" s="100">
        <f t="shared" si="1"/>
        <v>-9.9399849962490631E-3</v>
      </c>
      <c r="L7" s="97">
        <f t="shared" si="2"/>
        <v>-106</v>
      </c>
      <c r="M7" s="101">
        <f t="shared" si="4"/>
        <v>-6.4725314314674942E-4</v>
      </c>
      <c r="N7" s="98">
        <f t="shared" si="3"/>
        <v>-1046</v>
      </c>
      <c r="O7" s="98">
        <f t="shared" si="5"/>
        <v>0</v>
      </c>
    </row>
    <row r="8" spans="1:15">
      <c r="A8" s="75">
        <v>6</v>
      </c>
      <c r="B8" s="89" t="s">
        <v>97</v>
      </c>
      <c r="C8" s="76">
        <v>334957</v>
      </c>
      <c r="D8" s="76">
        <v>349897</v>
      </c>
      <c r="E8" s="76">
        <v>340385</v>
      </c>
      <c r="F8" s="76"/>
      <c r="G8" s="76"/>
      <c r="H8" s="76"/>
      <c r="I8" s="90"/>
      <c r="J8" s="100">
        <f t="shared" si="0"/>
        <v>7.9701569562586755E-2</v>
      </c>
      <c r="K8" s="100">
        <f t="shared" si="1"/>
        <v>1.620506512776267E-2</v>
      </c>
      <c r="L8" s="97">
        <f t="shared" si="2"/>
        <v>5428</v>
      </c>
      <c r="M8" s="101">
        <f t="shared" si="4"/>
        <v>3.3144245858495805E-2</v>
      </c>
      <c r="N8" s="98">
        <f t="shared" si="3"/>
        <v>-9512</v>
      </c>
      <c r="O8" s="98">
        <f t="shared" si="5"/>
        <v>0</v>
      </c>
    </row>
    <row r="9" spans="1:15">
      <c r="A9" s="75">
        <v>7</v>
      </c>
      <c r="B9" s="89" t="s">
        <v>98</v>
      </c>
      <c r="C9" s="76">
        <v>199920</v>
      </c>
      <c r="D9" s="76">
        <v>218180</v>
      </c>
      <c r="E9" s="76">
        <v>217060</v>
      </c>
      <c r="F9" s="76"/>
      <c r="G9" s="76"/>
      <c r="H9" s="76"/>
      <c r="I9" s="90"/>
      <c r="J9" s="100">
        <f t="shared" si="0"/>
        <v>5.0824867985531326E-2</v>
      </c>
      <c r="K9" s="100">
        <f t="shared" si="1"/>
        <v>8.573429371748699E-2</v>
      </c>
      <c r="L9" s="97">
        <f t="shared" si="2"/>
        <v>17140</v>
      </c>
      <c r="M9" s="101">
        <f t="shared" si="4"/>
        <v>0.10465961201448382</v>
      </c>
      <c r="N9" s="98">
        <f t="shared" si="3"/>
        <v>-1120</v>
      </c>
      <c r="O9" s="98">
        <f t="shared" si="5"/>
        <v>0</v>
      </c>
    </row>
    <row r="10" spans="1:15">
      <c r="A10" s="75">
        <v>8</v>
      </c>
      <c r="B10" s="89" t="s">
        <v>99</v>
      </c>
      <c r="C10" s="76">
        <v>5635</v>
      </c>
      <c r="D10" s="76">
        <v>6532</v>
      </c>
      <c r="E10" s="76">
        <v>5614</v>
      </c>
      <c r="F10" s="76"/>
      <c r="G10" s="76"/>
      <c r="H10" s="76"/>
      <c r="I10" s="90"/>
      <c r="J10" s="100">
        <f t="shared" si="0"/>
        <v>1.3145250569924116E-3</v>
      </c>
      <c r="K10" s="100">
        <f t="shared" si="1"/>
        <v>-3.7267080745341614E-3</v>
      </c>
      <c r="L10" s="97">
        <f t="shared" si="2"/>
        <v>-21</v>
      </c>
      <c r="M10" s="101">
        <f t="shared" si="4"/>
        <v>-1.2822939628378998E-4</v>
      </c>
      <c r="N10" s="98">
        <f t="shared" si="3"/>
        <v>-918</v>
      </c>
      <c r="O10" s="98">
        <f t="shared" si="5"/>
        <v>0</v>
      </c>
    </row>
    <row r="11" spans="1:15">
      <c r="A11" s="75">
        <v>9</v>
      </c>
      <c r="B11" s="89" t="s">
        <v>100</v>
      </c>
      <c r="C11" s="76">
        <v>51731</v>
      </c>
      <c r="D11" s="76">
        <v>53921</v>
      </c>
      <c r="E11" s="76">
        <v>51816</v>
      </c>
      <c r="F11" s="76"/>
      <c r="G11" s="76"/>
      <c r="H11" s="76"/>
      <c r="I11" s="90"/>
      <c r="J11" s="100">
        <f t="shared" si="0"/>
        <v>1.2132780611528109E-2</v>
      </c>
      <c r="K11" s="100">
        <f t="shared" si="1"/>
        <v>1.6431153466973381E-3</v>
      </c>
      <c r="L11" s="97">
        <f t="shared" si="2"/>
        <v>85</v>
      </c>
      <c r="M11" s="101">
        <f t="shared" si="4"/>
        <v>5.1902374686295947E-4</v>
      </c>
      <c r="N11" s="98">
        <f t="shared" si="3"/>
        <v>-2105</v>
      </c>
      <c r="O11" s="98">
        <f t="shared" si="5"/>
        <v>0</v>
      </c>
    </row>
    <row r="12" spans="1:15">
      <c r="A12" s="75">
        <v>10</v>
      </c>
      <c r="B12" s="89" t="s">
        <v>101</v>
      </c>
      <c r="C12" s="76">
        <v>54725</v>
      </c>
      <c r="D12" s="76">
        <v>56815</v>
      </c>
      <c r="E12" s="76">
        <v>56069</v>
      </c>
      <c r="F12" s="76"/>
      <c r="G12" s="76"/>
      <c r="H12" s="76"/>
      <c r="I12" s="90"/>
      <c r="J12" s="100">
        <f t="shared" si="0"/>
        <v>1.3128625831939352E-2</v>
      </c>
      <c r="K12" s="100">
        <f t="shared" si="1"/>
        <v>2.4559159433531291E-2</v>
      </c>
      <c r="L12" s="97">
        <f t="shared" si="2"/>
        <v>1344</v>
      </c>
      <c r="M12" s="101">
        <f t="shared" si="4"/>
        <v>8.206681362162559E-3</v>
      </c>
      <c r="N12" s="98">
        <f t="shared" si="3"/>
        <v>-746</v>
      </c>
      <c r="O12" s="98">
        <f t="shared" si="5"/>
        <v>0</v>
      </c>
    </row>
    <row r="13" spans="1:15">
      <c r="A13" s="75">
        <v>11</v>
      </c>
      <c r="B13" s="89" t="s">
        <v>102</v>
      </c>
      <c r="C13" s="76">
        <v>12109</v>
      </c>
      <c r="D13" s="76">
        <v>11919</v>
      </c>
      <c r="E13" s="76">
        <v>11584</v>
      </c>
      <c r="F13" s="76"/>
      <c r="G13" s="76"/>
      <c r="H13" s="76"/>
      <c r="I13" s="90"/>
      <c r="J13" s="100">
        <f t="shared" si="0"/>
        <v>2.7124079551478619E-3</v>
      </c>
      <c r="K13" s="100">
        <f t="shared" si="1"/>
        <v>-4.335618135271286E-2</v>
      </c>
      <c r="L13" s="97">
        <f t="shared" si="2"/>
        <v>-525</v>
      </c>
      <c r="M13" s="101">
        <f t="shared" si="4"/>
        <v>-3.2057349070947492E-3</v>
      </c>
      <c r="N13" s="98">
        <f t="shared" si="3"/>
        <v>-335</v>
      </c>
      <c r="O13" s="98">
        <f t="shared" si="5"/>
        <v>0</v>
      </c>
    </row>
    <row r="14" spans="1:15">
      <c r="A14" s="75">
        <v>12</v>
      </c>
      <c r="B14" s="89" t="s">
        <v>103</v>
      </c>
      <c r="C14" s="76">
        <v>5576</v>
      </c>
      <c r="D14" s="76">
        <v>6716</v>
      </c>
      <c r="E14" s="76">
        <v>5884</v>
      </c>
      <c r="F14" s="76"/>
      <c r="G14" s="76"/>
      <c r="H14" s="76"/>
      <c r="I14" s="90"/>
      <c r="J14" s="100">
        <f t="shared" si="0"/>
        <v>1.3777458915823567E-3</v>
      </c>
      <c r="K14" s="100">
        <f t="shared" si="1"/>
        <v>5.5236728837876614E-2</v>
      </c>
      <c r="L14" s="97">
        <f t="shared" si="2"/>
        <v>308</v>
      </c>
      <c r="M14" s="101">
        <f t="shared" si="4"/>
        <v>1.880697812162253E-3</v>
      </c>
      <c r="N14" s="98">
        <f t="shared" si="3"/>
        <v>-832</v>
      </c>
      <c r="O14" s="98">
        <f t="shared" si="5"/>
        <v>0</v>
      </c>
    </row>
    <row r="15" spans="1:15">
      <c r="A15" s="75">
        <v>13</v>
      </c>
      <c r="B15" s="89" t="s">
        <v>104</v>
      </c>
      <c r="C15" s="76">
        <v>5157</v>
      </c>
      <c r="D15" s="76">
        <v>6937</v>
      </c>
      <c r="E15" s="76">
        <v>6090</v>
      </c>
      <c r="F15" s="76"/>
      <c r="G15" s="76"/>
      <c r="H15" s="76"/>
      <c r="I15" s="90"/>
      <c r="J15" s="100">
        <f t="shared" si="0"/>
        <v>1.4259810468620923E-3</v>
      </c>
      <c r="K15" s="100">
        <f t="shared" si="1"/>
        <v>0.18091913903432227</v>
      </c>
      <c r="L15" s="97">
        <f t="shared" si="2"/>
        <v>933</v>
      </c>
      <c r="M15" s="101">
        <f t="shared" si="4"/>
        <v>5.6970488920369544E-3</v>
      </c>
      <c r="N15" s="98">
        <f t="shared" si="3"/>
        <v>-847</v>
      </c>
      <c r="O15" s="98">
        <f t="shared" si="5"/>
        <v>0</v>
      </c>
    </row>
    <row r="16" spans="1:15">
      <c r="A16" s="75">
        <v>14</v>
      </c>
      <c r="B16" s="89" t="s">
        <v>105</v>
      </c>
      <c r="C16" s="76">
        <v>18374</v>
      </c>
      <c r="D16" s="76">
        <v>19460</v>
      </c>
      <c r="E16" s="76">
        <v>18812</v>
      </c>
      <c r="F16" s="76"/>
      <c r="G16" s="76"/>
      <c r="H16" s="76"/>
      <c r="I16" s="90"/>
      <c r="J16" s="100">
        <f t="shared" si="0"/>
        <v>4.4048531122446114E-3</v>
      </c>
      <c r="K16" s="100">
        <f t="shared" si="1"/>
        <v>2.3838032001741592E-2</v>
      </c>
      <c r="L16" s="97">
        <f t="shared" si="2"/>
        <v>438</v>
      </c>
      <c r="M16" s="101">
        <f t="shared" si="4"/>
        <v>2.6744988367761909E-3</v>
      </c>
      <c r="N16" s="98">
        <f t="shared" si="3"/>
        <v>-648</v>
      </c>
      <c r="O16" s="98">
        <f t="shared" si="5"/>
        <v>0</v>
      </c>
    </row>
    <row r="17" spans="1:15">
      <c r="A17" s="75">
        <v>15</v>
      </c>
      <c r="B17" s="89" t="s">
        <v>106</v>
      </c>
      <c r="C17" s="76">
        <v>8659</v>
      </c>
      <c r="D17" s="76">
        <v>9463</v>
      </c>
      <c r="E17" s="76">
        <v>8753</v>
      </c>
      <c r="F17" s="76"/>
      <c r="G17" s="76"/>
      <c r="H17" s="76"/>
      <c r="I17" s="90"/>
      <c r="J17" s="100">
        <f t="shared" si="0"/>
        <v>2.0495257969103276E-3</v>
      </c>
      <c r="K17" s="100">
        <f t="shared" si="1"/>
        <v>1.0855757015821688E-2</v>
      </c>
      <c r="L17" s="97">
        <f t="shared" si="2"/>
        <v>94</v>
      </c>
      <c r="M17" s="101">
        <f t="shared" si="4"/>
        <v>5.739792024131551E-4</v>
      </c>
      <c r="N17" s="98">
        <f t="shared" si="3"/>
        <v>-710</v>
      </c>
      <c r="O17" s="98">
        <f t="shared" si="5"/>
        <v>0</v>
      </c>
    </row>
    <row r="18" spans="1:15">
      <c r="A18" s="75">
        <v>16</v>
      </c>
      <c r="B18" s="89" t="s">
        <v>107</v>
      </c>
      <c r="C18" s="76">
        <v>214061</v>
      </c>
      <c r="D18" s="76">
        <v>221413</v>
      </c>
      <c r="E18" s="76">
        <v>220405</v>
      </c>
      <c r="F18" s="76"/>
      <c r="G18" s="76"/>
      <c r="H18" s="76"/>
      <c r="I18" s="90"/>
      <c r="J18" s="100">
        <f t="shared" si="0"/>
        <v>5.1608103880728978E-2</v>
      </c>
      <c r="K18" s="100">
        <f t="shared" si="1"/>
        <v>2.9636412050770576E-2</v>
      </c>
      <c r="L18" s="97">
        <f t="shared" si="2"/>
        <v>6344</v>
      </c>
      <c r="M18" s="101">
        <f t="shared" si="4"/>
        <v>3.8737490001160169E-2</v>
      </c>
      <c r="N18" s="98">
        <f t="shared" si="3"/>
        <v>-1008</v>
      </c>
      <c r="O18" s="98">
        <f t="shared" si="5"/>
        <v>0</v>
      </c>
    </row>
    <row r="19" spans="1:15">
      <c r="A19" s="75">
        <v>17</v>
      </c>
      <c r="B19" s="89" t="s">
        <v>108</v>
      </c>
      <c r="C19" s="76">
        <v>25118</v>
      </c>
      <c r="D19" s="76">
        <v>26196</v>
      </c>
      <c r="E19" s="76">
        <v>25474</v>
      </c>
      <c r="F19" s="76"/>
      <c r="G19" s="76"/>
      <c r="H19" s="76"/>
      <c r="I19" s="90"/>
      <c r="J19" s="100">
        <f t="shared" si="0"/>
        <v>5.9647686679416981E-3</v>
      </c>
      <c r="K19" s="100">
        <f t="shared" si="1"/>
        <v>1.4173102954056851E-2</v>
      </c>
      <c r="L19" s="97">
        <f t="shared" si="2"/>
        <v>356</v>
      </c>
      <c r="M19" s="101">
        <f t="shared" si="4"/>
        <v>2.1737935750966299E-3</v>
      </c>
      <c r="N19" s="98">
        <f t="shared" si="3"/>
        <v>-722</v>
      </c>
      <c r="O19" s="98">
        <f t="shared" si="5"/>
        <v>0</v>
      </c>
    </row>
    <row r="20" spans="1:15">
      <c r="A20" s="75">
        <v>18</v>
      </c>
      <c r="B20" s="89" t="s">
        <v>109</v>
      </c>
      <c r="C20" s="76">
        <v>7150</v>
      </c>
      <c r="D20" s="76">
        <v>7628</v>
      </c>
      <c r="E20" s="76">
        <v>7085</v>
      </c>
      <c r="F20" s="76"/>
      <c r="G20" s="76"/>
      <c r="H20" s="76"/>
      <c r="I20" s="90"/>
      <c r="J20" s="100">
        <f t="shared" si="0"/>
        <v>1.6589615298880007E-3</v>
      </c>
      <c r="K20" s="100">
        <f t="shared" si="1"/>
        <v>-9.0909090909090905E-3</v>
      </c>
      <c r="L20" s="97">
        <f t="shared" si="2"/>
        <v>-65</v>
      </c>
      <c r="M20" s="101">
        <f t="shared" si="4"/>
        <v>-3.9690051230696898E-4</v>
      </c>
      <c r="N20" s="98">
        <f t="shared" si="3"/>
        <v>-543</v>
      </c>
      <c r="O20" s="98">
        <f t="shared" si="5"/>
        <v>0</v>
      </c>
    </row>
    <row r="21" spans="1:15">
      <c r="A21" s="75">
        <v>19</v>
      </c>
      <c r="B21" s="89" t="s">
        <v>110</v>
      </c>
      <c r="C21" s="76">
        <v>15538</v>
      </c>
      <c r="D21" s="76">
        <v>16730</v>
      </c>
      <c r="E21" s="76">
        <v>15979</v>
      </c>
      <c r="F21" s="76"/>
      <c r="G21" s="76"/>
      <c r="H21" s="76"/>
      <c r="I21" s="90"/>
      <c r="J21" s="100">
        <f t="shared" si="0"/>
        <v>3.741502651528633E-3</v>
      </c>
      <c r="K21" s="100">
        <f t="shared" si="1"/>
        <v>2.8382031149440084E-2</v>
      </c>
      <c r="L21" s="97">
        <f t="shared" si="2"/>
        <v>441</v>
      </c>
      <c r="M21" s="101">
        <f t="shared" si="4"/>
        <v>2.6928173219595893E-3</v>
      </c>
      <c r="N21" s="98">
        <f t="shared" si="3"/>
        <v>-751</v>
      </c>
      <c r="O21" s="98">
        <f t="shared" si="5"/>
        <v>0</v>
      </c>
    </row>
    <row r="22" spans="1:15">
      <c r="A22" s="75">
        <v>20</v>
      </c>
      <c r="B22" s="89" t="s">
        <v>111</v>
      </c>
      <c r="C22" s="76">
        <v>65532</v>
      </c>
      <c r="D22" s="76">
        <v>67094</v>
      </c>
      <c r="E22" s="76">
        <v>66125</v>
      </c>
      <c r="F22" s="76"/>
      <c r="G22" s="76"/>
      <c r="H22" s="76"/>
      <c r="I22" s="90"/>
      <c r="J22" s="100">
        <f t="shared" si="0"/>
        <v>1.548325069355597E-2</v>
      </c>
      <c r="K22" s="100">
        <f t="shared" si="1"/>
        <v>9.0490142220594517E-3</v>
      </c>
      <c r="L22" s="97">
        <f t="shared" si="2"/>
        <v>593</v>
      </c>
      <c r="M22" s="101">
        <f t="shared" si="4"/>
        <v>3.620953904585117E-3</v>
      </c>
      <c r="N22" s="98">
        <f t="shared" si="3"/>
        <v>-969</v>
      </c>
      <c r="O22" s="98">
        <f t="shared" si="5"/>
        <v>0</v>
      </c>
    </row>
    <row r="23" spans="1:15">
      <c r="A23" s="75">
        <v>21</v>
      </c>
      <c r="B23" s="89" t="s">
        <v>112</v>
      </c>
      <c r="C23" s="76">
        <v>27735</v>
      </c>
      <c r="D23" s="76">
        <v>36414</v>
      </c>
      <c r="E23" s="76">
        <v>33530</v>
      </c>
      <c r="F23" s="76"/>
      <c r="G23" s="76"/>
      <c r="H23" s="76"/>
      <c r="I23" s="90"/>
      <c r="J23" s="100">
        <f t="shared" si="0"/>
        <v>7.8510910511142788E-3</v>
      </c>
      <c r="K23" s="100">
        <f t="shared" si="1"/>
        <v>0.20894177032630251</v>
      </c>
      <c r="L23" s="97">
        <f t="shared" si="2"/>
        <v>5795</v>
      </c>
      <c r="M23" s="101">
        <f t="shared" si="4"/>
        <v>3.5385207212598233E-2</v>
      </c>
      <c r="N23" s="98">
        <f t="shared" si="3"/>
        <v>-2884</v>
      </c>
      <c r="O23" s="98">
        <f t="shared" si="5"/>
        <v>0</v>
      </c>
    </row>
    <row r="24" spans="1:15">
      <c r="A24" s="75">
        <v>22</v>
      </c>
      <c r="B24" s="89" t="s">
        <v>113</v>
      </c>
      <c r="C24" s="76">
        <v>22532</v>
      </c>
      <c r="D24" s="76">
        <v>24207</v>
      </c>
      <c r="E24" s="76">
        <v>22753</v>
      </c>
      <c r="F24" s="76"/>
      <c r="G24" s="76"/>
      <c r="H24" s="76"/>
      <c r="I24" s="90"/>
      <c r="J24" s="100">
        <f t="shared" si="0"/>
        <v>5.3276431460185861E-3</v>
      </c>
      <c r="K24" s="100">
        <f t="shared" si="1"/>
        <v>9.8082726788567363E-3</v>
      </c>
      <c r="L24" s="97">
        <f t="shared" si="2"/>
        <v>221</v>
      </c>
      <c r="M24" s="101">
        <f t="shared" si="4"/>
        <v>1.3494617418436945E-3</v>
      </c>
      <c r="N24" s="98">
        <f t="shared" si="3"/>
        <v>-1454</v>
      </c>
      <c r="O24" s="98">
        <f t="shared" si="5"/>
        <v>0</v>
      </c>
    </row>
    <row r="25" spans="1:15">
      <c r="A25" s="75">
        <v>23</v>
      </c>
      <c r="B25" s="89" t="s">
        <v>114</v>
      </c>
      <c r="C25" s="76">
        <v>14253</v>
      </c>
      <c r="D25" s="76">
        <v>16663</v>
      </c>
      <c r="E25" s="76">
        <v>15286</v>
      </c>
      <c r="F25" s="76"/>
      <c r="G25" s="76"/>
      <c r="H25" s="76"/>
      <c r="I25" s="90"/>
      <c r="J25" s="100">
        <f t="shared" si="0"/>
        <v>3.579235842747774E-3</v>
      </c>
      <c r="K25" s="100">
        <f t="shared" si="1"/>
        <v>7.2475969971234122E-2</v>
      </c>
      <c r="L25" s="97">
        <f t="shared" si="2"/>
        <v>1033</v>
      </c>
      <c r="M25" s="101">
        <f t="shared" si="4"/>
        <v>6.3076650648169067E-3</v>
      </c>
      <c r="N25" s="98">
        <f t="shared" si="3"/>
        <v>-1377</v>
      </c>
      <c r="O25" s="98">
        <f t="shared" si="5"/>
        <v>0</v>
      </c>
    </row>
    <row r="26" spans="1:15">
      <c r="A26" s="75">
        <v>24</v>
      </c>
      <c r="B26" s="89" t="s">
        <v>115</v>
      </c>
      <c r="C26" s="76">
        <v>6994</v>
      </c>
      <c r="D26" s="76">
        <v>8523</v>
      </c>
      <c r="E26" s="76">
        <v>8126</v>
      </c>
      <c r="F26" s="76"/>
      <c r="G26" s="76"/>
      <c r="H26" s="76"/>
      <c r="I26" s="90"/>
      <c r="J26" s="100">
        <f t="shared" si="0"/>
        <v>1.9027129699181219E-3</v>
      </c>
      <c r="K26" s="100">
        <f t="shared" si="1"/>
        <v>0.16185301687160422</v>
      </c>
      <c r="L26" s="97">
        <f t="shared" si="2"/>
        <v>1132</v>
      </c>
      <c r="M26" s="101">
        <f t="shared" si="4"/>
        <v>6.9121750758690597E-3</v>
      </c>
      <c r="N26" s="98">
        <f t="shared" si="3"/>
        <v>-397</v>
      </c>
      <c r="O26" s="98">
        <f t="shared" si="5"/>
        <v>0</v>
      </c>
    </row>
    <row r="27" spans="1:15">
      <c r="A27" s="75">
        <v>25</v>
      </c>
      <c r="B27" s="89" t="s">
        <v>116</v>
      </c>
      <c r="C27" s="76">
        <v>16370</v>
      </c>
      <c r="D27" s="76">
        <v>19665</v>
      </c>
      <c r="E27" s="76">
        <v>18239</v>
      </c>
      <c r="F27" s="76"/>
      <c r="G27" s="76"/>
      <c r="H27" s="76"/>
      <c r="I27" s="90"/>
      <c r="J27" s="100">
        <f t="shared" si="0"/>
        <v>4.2706844521703943E-3</v>
      </c>
      <c r="K27" s="100">
        <f t="shared" si="1"/>
        <v>0.11417226634086744</v>
      </c>
      <c r="L27" s="97">
        <f t="shared" si="2"/>
        <v>1869</v>
      </c>
      <c r="M27" s="101">
        <f t="shared" si="4"/>
        <v>1.1412416269257307E-2</v>
      </c>
      <c r="N27" s="98">
        <f t="shared" si="3"/>
        <v>-1426</v>
      </c>
      <c r="O27" s="98">
        <f t="shared" si="5"/>
        <v>0</v>
      </c>
    </row>
    <row r="28" spans="1:15">
      <c r="A28" s="75">
        <v>26</v>
      </c>
      <c r="B28" s="89" t="s">
        <v>117</v>
      </c>
      <c r="C28" s="76">
        <v>51179</v>
      </c>
      <c r="D28" s="76">
        <v>53515</v>
      </c>
      <c r="E28" s="76">
        <v>52263</v>
      </c>
      <c r="F28" s="76"/>
      <c r="G28" s="76"/>
      <c r="H28" s="76"/>
      <c r="I28" s="90"/>
      <c r="J28" s="100">
        <f t="shared" si="0"/>
        <v>1.223744621546035E-2</v>
      </c>
      <c r="K28" s="100">
        <f t="shared" si="1"/>
        <v>2.1180562340022274E-2</v>
      </c>
      <c r="L28" s="97">
        <f t="shared" si="2"/>
        <v>1084</v>
      </c>
      <c r="M28" s="101">
        <f t="shared" si="4"/>
        <v>6.6190793129346824E-3</v>
      </c>
      <c r="N28" s="98">
        <f t="shared" si="3"/>
        <v>-1252</v>
      </c>
      <c r="O28" s="98">
        <f t="shared" si="5"/>
        <v>0</v>
      </c>
    </row>
    <row r="29" spans="1:15">
      <c r="A29" s="75">
        <v>27</v>
      </c>
      <c r="B29" s="89" t="s">
        <v>118</v>
      </c>
      <c r="C29" s="76">
        <v>49215</v>
      </c>
      <c r="D29" s="76">
        <v>58759</v>
      </c>
      <c r="E29" s="76">
        <v>56752</v>
      </c>
      <c r="F29" s="76"/>
      <c r="G29" s="76"/>
      <c r="H29" s="76"/>
      <c r="I29" s="90"/>
      <c r="J29" s="100">
        <f t="shared" si="0"/>
        <v>1.3288551128327991E-2</v>
      </c>
      <c r="K29" s="100">
        <f t="shared" si="1"/>
        <v>0.15314436655491212</v>
      </c>
      <c r="L29" s="97">
        <f t="shared" si="2"/>
        <v>7537</v>
      </c>
      <c r="M29" s="101">
        <f t="shared" si="4"/>
        <v>4.6022140942425002E-2</v>
      </c>
      <c r="N29" s="98">
        <f t="shared" si="3"/>
        <v>-2007</v>
      </c>
      <c r="O29" s="98">
        <f t="shared" si="5"/>
        <v>0</v>
      </c>
    </row>
    <row r="30" spans="1:15">
      <c r="A30" s="75">
        <v>28</v>
      </c>
      <c r="B30" s="89" t="s">
        <v>119</v>
      </c>
      <c r="C30" s="76">
        <v>17085</v>
      </c>
      <c r="D30" s="76">
        <v>18646</v>
      </c>
      <c r="E30" s="76">
        <v>17146</v>
      </c>
      <c r="F30" s="76"/>
      <c r="G30" s="76"/>
      <c r="H30" s="76"/>
      <c r="I30" s="90"/>
      <c r="J30" s="100">
        <f t="shared" si="0"/>
        <v>4.0147571477007283E-3</v>
      </c>
      <c r="K30" s="100">
        <f t="shared" si="1"/>
        <v>3.5703833772314894E-3</v>
      </c>
      <c r="L30" s="97">
        <f t="shared" si="2"/>
        <v>61</v>
      </c>
      <c r="M30" s="101">
        <f t="shared" si="4"/>
        <v>3.7247586539577087E-4</v>
      </c>
      <c r="N30" s="98">
        <f t="shared" si="3"/>
        <v>-1500</v>
      </c>
      <c r="O30" s="98">
        <f t="shared" si="5"/>
        <v>0</v>
      </c>
    </row>
    <row r="31" spans="1:15">
      <c r="A31" s="75">
        <v>29</v>
      </c>
      <c r="B31" s="89" t="s">
        <v>120</v>
      </c>
      <c r="C31" s="76">
        <v>3415</v>
      </c>
      <c r="D31" s="76">
        <v>4238</v>
      </c>
      <c r="E31" s="76">
        <v>3581</v>
      </c>
      <c r="F31" s="76"/>
      <c r="G31" s="76"/>
      <c r="H31" s="76"/>
      <c r="I31" s="90"/>
      <c r="J31" s="100">
        <f t="shared" si="0"/>
        <v>8.3849558765404812E-4</v>
      </c>
      <c r="K31" s="100">
        <f t="shared" si="1"/>
        <v>4.8609077598828695E-2</v>
      </c>
      <c r="L31" s="97">
        <f t="shared" si="2"/>
        <v>166</v>
      </c>
      <c r="M31" s="101">
        <f t="shared" si="4"/>
        <v>1.0136228468147208E-3</v>
      </c>
      <c r="N31" s="98">
        <f t="shared" si="3"/>
        <v>-657</v>
      </c>
      <c r="O31" s="98">
        <f t="shared" si="5"/>
        <v>0</v>
      </c>
    </row>
    <row r="32" spans="1:15">
      <c r="A32" s="75">
        <v>30</v>
      </c>
      <c r="B32" s="89" t="s">
        <v>121</v>
      </c>
      <c r="C32" s="76">
        <v>3877</v>
      </c>
      <c r="D32" s="76">
        <v>6495</v>
      </c>
      <c r="E32" s="76">
        <v>5354</v>
      </c>
      <c r="F32" s="76"/>
      <c r="G32" s="76"/>
      <c r="H32" s="76"/>
      <c r="I32" s="90"/>
      <c r="J32" s="100">
        <f t="shared" si="0"/>
        <v>1.2536457347946867E-3</v>
      </c>
      <c r="K32" s="100">
        <f t="shared" si="1"/>
        <v>0.38096466339953572</v>
      </c>
      <c r="L32" s="97">
        <f t="shared" si="2"/>
        <v>1477</v>
      </c>
      <c r="M32" s="101">
        <f t="shared" si="4"/>
        <v>9.0188008719598953E-3</v>
      </c>
      <c r="N32" s="98">
        <f t="shared" si="3"/>
        <v>-1141</v>
      </c>
      <c r="O32" s="98">
        <f t="shared" si="5"/>
        <v>0</v>
      </c>
    </row>
    <row r="33" spans="1:15">
      <c r="A33" s="75">
        <v>31</v>
      </c>
      <c r="B33" s="89" t="s">
        <v>122</v>
      </c>
      <c r="C33" s="76">
        <v>37751</v>
      </c>
      <c r="D33" s="76">
        <v>44288</v>
      </c>
      <c r="E33" s="76">
        <v>41691</v>
      </c>
      <c r="F33" s="76"/>
      <c r="G33" s="76"/>
      <c r="H33" s="76"/>
      <c r="I33" s="90"/>
      <c r="J33" s="100">
        <f t="shared" si="0"/>
        <v>9.7619993144051724E-3</v>
      </c>
      <c r="K33" s="100">
        <f t="shared" si="1"/>
        <v>0.10436809620937194</v>
      </c>
      <c r="L33" s="97">
        <f t="shared" si="2"/>
        <v>3940</v>
      </c>
      <c r="M33" s="101">
        <f t="shared" si="4"/>
        <v>2.4058277207530118E-2</v>
      </c>
      <c r="N33" s="98">
        <f t="shared" si="3"/>
        <v>-2597</v>
      </c>
      <c r="O33" s="98">
        <f t="shared" si="5"/>
        <v>0</v>
      </c>
    </row>
    <row r="34" spans="1:15">
      <c r="A34" s="75">
        <v>32</v>
      </c>
      <c r="B34" s="89" t="s">
        <v>123</v>
      </c>
      <c r="C34" s="76">
        <v>16194</v>
      </c>
      <c r="D34" s="76">
        <v>17901</v>
      </c>
      <c r="E34" s="76">
        <v>16936</v>
      </c>
      <c r="F34" s="76"/>
      <c r="G34" s="76"/>
      <c r="H34" s="76"/>
      <c r="I34" s="90"/>
      <c r="J34" s="100">
        <f t="shared" si="0"/>
        <v>3.9655853874641048E-3</v>
      </c>
      <c r="K34" s="100">
        <f t="shared" si="1"/>
        <v>4.581943929850562E-2</v>
      </c>
      <c r="L34" s="97">
        <f t="shared" si="2"/>
        <v>742</v>
      </c>
      <c r="M34" s="101">
        <f t="shared" si="4"/>
        <v>4.5307720020272453E-3</v>
      </c>
      <c r="N34" s="98">
        <f t="shared" si="3"/>
        <v>-965</v>
      </c>
      <c r="O34" s="98">
        <f t="shared" si="5"/>
        <v>0</v>
      </c>
    </row>
    <row r="35" spans="1:15">
      <c r="A35" s="75">
        <v>33</v>
      </c>
      <c r="B35" s="89" t="s">
        <v>124</v>
      </c>
      <c r="C35" s="76">
        <v>62724</v>
      </c>
      <c r="D35" s="76">
        <v>69701</v>
      </c>
      <c r="E35" s="76">
        <v>68773</v>
      </c>
      <c r="F35" s="76"/>
      <c r="G35" s="76"/>
      <c r="H35" s="76"/>
      <c r="I35" s="90"/>
      <c r="J35" s="100">
        <f t="shared" si="0"/>
        <v>1.6103283175015876E-2</v>
      </c>
      <c r="K35" s="100">
        <f t="shared" si="1"/>
        <v>9.6438364900197693E-2</v>
      </c>
      <c r="L35" s="97">
        <f t="shared" si="2"/>
        <v>6049</v>
      </c>
      <c r="M35" s="101">
        <f t="shared" si="4"/>
        <v>3.6936172291459311E-2</v>
      </c>
      <c r="N35" s="98">
        <f t="shared" si="3"/>
        <v>-928</v>
      </c>
      <c r="O35" s="98">
        <f t="shared" si="5"/>
        <v>0</v>
      </c>
    </row>
    <row r="36" spans="1:15">
      <c r="A36" s="75">
        <v>34</v>
      </c>
      <c r="B36" s="89" t="s">
        <v>125</v>
      </c>
      <c r="C36" s="76">
        <v>1289362</v>
      </c>
      <c r="D36" s="76">
        <v>1363116</v>
      </c>
      <c r="E36" s="76">
        <v>1327117</v>
      </c>
      <c r="F36" s="76"/>
      <c r="G36" s="76"/>
      <c r="H36" s="76"/>
      <c r="I36" s="90"/>
      <c r="J36" s="100">
        <f t="shared" si="0"/>
        <v>0.31074609014260746</v>
      </c>
      <c r="K36" s="100">
        <f t="shared" si="1"/>
        <v>2.9281923928268401E-2</v>
      </c>
      <c r="L36" s="97">
        <f t="shared" si="2"/>
        <v>37755</v>
      </c>
      <c r="M36" s="101">
        <f t="shared" si="4"/>
        <v>0.23053813603307097</v>
      </c>
      <c r="N36" s="98">
        <f t="shared" si="3"/>
        <v>-35999</v>
      </c>
      <c r="O36" s="98">
        <f t="shared" si="5"/>
        <v>0</v>
      </c>
    </row>
    <row r="37" spans="1:15">
      <c r="A37" s="75">
        <v>35</v>
      </c>
      <c r="B37" s="89" t="s">
        <v>126</v>
      </c>
      <c r="C37" s="76">
        <v>298590</v>
      </c>
      <c r="D37" s="76">
        <v>305097</v>
      </c>
      <c r="E37" s="76">
        <v>302483</v>
      </c>
      <c r="F37" s="76"/>
      <c r="G37" s="76"/>
      <c r="H37" s="76"/>
      <c r="I37" s="90"/>
      <c r="J37" s="100">
        <f t="shared" si="0"/>
        <v>7.0826769293593814E-2</v>
      </c>
      <c r="K37" s="100">
        <f t="shared" si="1"/>
        <v>1.3037945008205232E-2</v>
      </c>
      <c r="L37" s="97">
        <f t="shared" si="2"/>
        <v>3893</v>
      </c>
      <c r="M37" s="101">
        <f t="shared" si="4"/>
        <v>2.3771287606323542E-2</v>
      </c>
      <c r="N37" s="98">
        <f t="shared" si="3"/>
        <v>-2614</v>
      </c>
      <c r="O37" s="98">
        <f t="shared" si="5"/>
        <v>0</v>
      </c>
    </row>
    <row r="38" spans="1:15">
      <c r="A38" s="75">
        <v>36</v>
      </c>
      <c r="B38" s="89" t="s">
        <v>127</v>
      </c>
      <c r="C38" s="76">
        <v>5435</v>
      </c>
      <c r="D38" s="76">
        <v>7328</v>
      </c>
      <c r="E38" s="76">
        <v>6106</v>
      </c>
      <c r="F38" s="76"/>
      <c r="G38" s="76"/>
      <c r="H38" s="76"/>
      <c r="I38" s="90"/>
      <c r="J38" s="100">
        <f t="shared" si="0"/>
        <v>1.4297274666896446E-3</v>
      </c>
      <c r="K38" s="100">
        <f t="shared" si="1"/>
        <v>0.12345906163753449</v>
      </c>
      <c r="L38" s="97">
        <f t="shared" si="2"/>
        <v>671</v>
      </c>
      <c r="M38" s="101">
        <f t="shared" si="4"/>
        <v>4.0972345193534794E-3</v>
      </c>
      <c r="N38" s="98">
        <f t="shared" si="3"/>
        <v>-1222</v>
      </c>
      <c r="O38" s="98">
        <f t="shared" si="5"/>
        <v>0</v>
      </c>
    </row>
    <row r="39" spans="1:15">
      <c r="A39" s="75">
        <v>37</v>
      </c>
      <c r="B39" s="89" t="s">
        <v>128</v>
      </c>
      <c r="C39" s="76">
        <v>12730</v>
      </c>
      <c r="D39" s="76">
        <v>14137</v>
      </c>
      <c r="E39" s="76">
        <v>13136</v>
      </c>
      <c r="F39" s="76"/>
      <c r="G39" s="76"/>
      <c r="H39" s="76"/>
      <c r="I39" s="90"/>
      <c r="J39" s="100">
        <f t="shared" si="0"/>
        <v>3.0758106784204344E-3</v>
      </c>
      <c r="K39" s="100">
        <f t="shared" si="1"/>
        <v>3.1893165750196385E-2</v>
      </c>
      <c r="L39" s="97">
        <f t="shared" si="2"/>
        <v>406</v>
      </c>
      <c r="M39" s="101">
        <f t="shared" si="4"/>
        <v>2.479101661486606E-3</v>
      </c>
      <c r="N39" s="98">
        <f t="shared" si="3"/>
        <v>-1001</v>
      </c>
      <c r="O39" s="98">
        <f t="shared" si="5"/>
        <v>0</v>
      </c>
    </row>
    <row r="40" spans="1:15">
      <c r="A40" s="75">
        <v>38</v>
      </c>
      <c r="B40" s="89" t="s">
        <v>129</v>
      </c>
      <c r="C40" s="76">
        <v>47205</v>
      </c>
      <c r="D40" s="76">
        <v>50978</v>
      </c>
      <c r="E40" s="76">
        <v>49281</v>
      </c>
      <c r="F40" s="76"/>
      <c r="G40" s="76"/>
      <c r="H40" s="76"/>
      <c r="I40" s="90"/>
      <c r="J40" s="100">
        <f t="shared" si="0"/>
        <v>1.1539207220100291E-2</v>
      </c>
      <c r="K40" s="100">
        <f t="shared" si="1"/>
        <v>4.3978392119478869E-2</v>
      </c>
      <c r="L40" s="97">
        <f t="shared" si="2"/>
        <v>2076</v>
      </c>
      <c r="M40" s="101">
        <f t="shared" si="4"/>
        <v>1.2676391746911809E-2</v>
      </c>
      <c r="N40" s="98">
        <f t="shared" si="3"/>
        <v>-1697</v>
      </c>
      <c r="O40" s="98">
        <f t="shared" si="5"/>
        <v>0</v>
      </c>
    </row>
    <row r="41" spans="1:15">
      <c r="A41" s="75">
        <v>39</v>
      </c>
      <c r="B41" s="89" t="s">
        <v>130</v>
      </c>
      <c r="C41" s="76">
        <v>22547</v>
      </c>
      <c r="D41" s="76">
        <v>23244</v>
      </c>
      <c r="E41" s="76">
        <v>22460</v>
      </c>
      <c r="F41" s="76"/>
      <c r="G41" s="76"/>
      <c r="H41" s="76"/>
      <c r="I41" s="90"/>
      <c r="J41" s="100">
        <f t="shared" si="0"/>
        <v>5.259036832926535E-3</v>
      </c>
      <c r="K41" s="100">
        <f t="shared" si="1"/>
        <v>-3.8586064664922161E-3</v>
      </c>
      <c r="L41" s="97">
        <f t="shared" si="2"/>
        <v>-87</v>
      </c>
      <c r="M41" s="101">
        <f t="shared" si="4"/>
        <v>-5.3123607031855841E-4</v>
      </c>
      <c r="N41" s="98">
        <f t="shared" si="3"/>
        <v>-784</v>
      </c>
      <c r="O41" s="98">
        <f t="shared" si="5"/>
        <v>0</v>
      </c>
    </row>
    <row r="42" spans="1:15">
      <c r="A42" s="75">
        <v>40</v>
      </c>
      <c r="B42" s="89" t="s">
        <v>131</v>
      </c>
      <c r="C42" s="76">
        <v>5464</v>
      </c>
      <c r="D42" s="76">
        <v>5920</v>
      </c>
      <c r="E42" s="76">
        <v>5335</v>
      </c>
      <c r="F42" s="76"/>
      <c r="G42" s="76"/>
      <c r="H42" s="76"/>
      <c r="I42" s="90"/>
      <c r="J42" s="100">
        <f t="shared" si="0"/>
        <v>1.2491968612494684E-3</v>
      </c>
      <c r="K42" s="100">
        <f t="shared" si="1"/>
        <v>-2.3609077598828698E-2</v>
      </c>
      <c r="L42" s="97">
        <f t="shared" si="2"/>
        <v>-129</v>
      </c>
      <c r="M42" s="101">
        <f t="shared" si="4"/>
        <v>-7.8769486288613843E-4</v>
      </c>
      <c r="N42" s="98">
        <f t="shared" si="3"/>
        <v>-585</v>
      </c>
      <c r="O42" s="98">
        <f t="shared" si="5"/>
        <v>0</v>
      </c>
    </row>
    <row r="43" spans="1:15">
      <c r="A43" s="75">
        <v>41</v>
      </c>
      <c r="B43" s="89" t="s">
        <v>132</v>
      </c>
      <c r="C43" s="76">
        <v>128595</v>
      </c>
      <c r="D43" s="76">
        <v>132795</v>
      </c>
      <c r="E43" s="76">
        <v>129754</v>
      </c>
      <c r="F43" s="76"/>
      <c r="G43" s="76"/>
      <c r="H43" s="76"/>
      <c r="I43" s="90"/>
      <c r="J43" s="100">
        <f t="shared" si="0"/>
        <v>3.0382059894013783E-2</v>
      </c>
      <c r="K43" s="100">
        <f t="shared" si="1"/>
        <v>9.0127920992262526E-3</v>
      </c>
      <c r="L43" s="97">
        <f t="shared" si="2"/>
        <v>1159</v>
      </c>
      <c r="M43" s="101">
        <f t="shared" si="4"/>
        <v>7.0770414425196469E-3</v>
      </c>
      <c r="N43" s="98">
        <f t="shared" si="3"/>
        <v>-3041</v>
      </c>
      <c r="O43" s="98">
        <f t="shared" si="5"/>
        <v>0</v>
      </c>
    </row>
    <row r="44" spans="1:15">
      <c r="A44" s="75">
        <v>42</v>
      </c>
      <c r="B44" s="89" t="s">
        <v>133</v>
      </c>
      <c r="C44" s="76">
        <v>65920</v>
      </c>
      <c r="D44" s="76">
        <v>64565</v>
      </c>
      <c r="E44" s="76">
        <v>62402</v>
      </c>
      <c r="F44" s="76"/>
      <c r="G44" s="76"/>
      <c r="H44" s="76"/>
      <c r="I44" s="90"/>
      <c r="J44" s="100">
        <f t="shared" si="0"/>
        <v>1.4611505629932397E-2</v>
      </c>
      <c r="K44" s="100">
        <f t="shared" si="1"/>
        <v>-5.3367718446601944E-2</v>
      </c>
      <c r="L44" s="97">
        <f t="shared" si="2"/>
        <v>-3518</v>
      </c>
      <c r="M44" s="101">
        <f t="shared" si="4"/>
        <v>-2.1481476958398721E-2</v>
      </c>
      <c r="N44" s="98">
        <f t="shared" si="3"/>
        <v>-2163</v>
      </c>
      <c r="O44" s="98">
        <f t="shared" si="5"/>
        <v>0</v>
      </c>
    </row>
    <row r="45" spans="1:15">
      <c r="A45" s="75">
        <v>43</v>
      </c>
      <c r="B45" s="89" t="s">
        <v>134</v>
      </c>
      <c r="C45" s="76">
        <v>19356</v>
      </c>
      <c r="D45" s="76">
        <v>20785</v>
      </c>
      <c r="E45" s="76">
        <v>19878</v>
      </c>
      <c r="F45" s="76"/>
      <c r="G45" s="76"/>
      <c r="H45" s="76"/>
      <c r="I45" s="90"/>
      <c r="J45" s="100">
        <f t="shared" si="0"/>
        <v>4.654458333255283E-3</v>
      </c>
      <c r="K45" s="100">
        <f t="shared" si="1"/>
        <v>2.6968381897086176E-2</v>
      </c>
      <c r="L45" s="97">
        <f t="shared" si="2"/>
        <v>522</v>
      </c>
      <c r="M45" s="101">
        <f t="shared" si="4"/>
        <v>3.1874164219113507E-3</v>
      </c>
      <c r="N45" s="98">
        <f t="shared" si="3"/>
        <v>-907</v>
      </c>
      <c r="O45" s="98">
        <f t="shared" si="5"/>
        <v>0</v>
      </c>
    </row>
    <row r="46" spans="1:15">
      <c r="A46" s="75">
        <v>44</v>
      </c>
      <c r="B46" s="89" t="s">
        <v>135</v>
      </c>
      <c r="C46" s="76">
        <v>21789</v>
      </c>
      <c r="D46" s="76">
        <v>24465</v>
      </c>
      <c r="E46" s="76">
        <v>24167</v>
      </c>
      <c r="F46" s="76"/>
      <c r="G46" s="76"/>
      <c r="H46" s="76"/>
      <c r="I46" s="90"/>
      <c r="J46" s="100">
        <f t="shared" si="0"/>
        <v>5.6587329982785203E-3</v>
      </c>
      <c r="K46" s="100">
        <f t="shared" si="1"/>
        <v>0.10913763825783653</v>
      </c>
      <c r="L46" s="97">
        <f t="shared" si="2"/>
        <v>2378</v>
      </c>
      <c r="M46" s="101">
        <f t="shared" si="4"/>
        <v>1.4520452588707265E-2</v>
      </c>
      <c r="N46" s="98">
        <f t="shared" si="3"/>
        <v>-298</v>
      </c>
      <c r="O46" s="98">
        <f t="shared" si="5"/>
        <v>0</v>
      </c>
    </row>
    <row r="47" spans="1:15">
      <c r="A47" s="75">
        <v>45</v>
      </c>
      <c r="B47" s="89" t="s">
        <v>136</v>
      </c>
      <c r="C47" s="76">
        <v>70334</v>
      </c>
      <c r="D47" s="76">
        <v>71885</v>
      </c>
      <c r="E47" s="76">
        <v>71990</v>
      </c>
      <c r="F47" s="76"/>
      <c r="G47" s="76"/>
      <c r="H47" s="76"/>
      <c r="I47" s="90"/>
      <c r="J47" s="100">
        <f t="shared" si="0"/>
        <v>1.685654771159311E-2</v>
      </c>
      <c r="K47" s="100">
        <f t="shared" si="1"/>
        <v>2.354480052321779E-2</v>
      </c>
      <c r="L47" s="97">
        <f t="shared" si="2"/>
        <v>1656</v>
      </c>
      <c r="M47" s="101">
        <f t="shared" si="4"/>
        <v>1.0111803821236009E-2</v>
      </c>
      <c r="N47" s="98">
        <f t="shared" si="3"/>
        <v>105</v>
      </c>
      <c r="O47" s="98">
        <f t="shared" si="5"/>
        <v>0</v>
      </c>
    </row>
    <row r="48" spans="1:15">
      <c r="A48" s="75">
        <v>46</v>
      </c>
      <c r="B48" s="89" t="s">
        <v>137</v>
      </c>
      <c r="C48" s="76">
        <v>24473</v>
      </c>
      <c r="D48" s="76">
        <v>28765</v>
      </c>
      <c r="E48" s="76">
        <v>25708</v>
      </c>
      <c r="F48" s="76"/>
      <c r="G48" s="76"/>
      <c r="H48" s="76"/>
      <c r="I48" s="90"/>
      <c r="J48" s="100">
        <f t="shared" si="0"/>
        <v>6.0195600579196502E-3</v>
      </c>
      <c r="K48" s="100">
        <f t="shared" si="1"/>
        <v>5.0463776406652228E-2</v>
      </c>
      <c r="L48" s="97">
        <f t="shared" si="2"/>
        <v>1235</v>
      </c>
      <c r="M48" s="101">
        <f t="shared" si="4"/>
        <v>7.5411097338324105E-3</v>
      </c>
      <c r="N48" s="98">
        <f t="shared" si="3"/>
        <v>-3057</v>
      </c>
      <c r="O48" s="98">
        <f t="shared" si="5"/>
        <v>0</v>
      </c>
    </row>
    <row r="49" spans="1:15">
      <c r="A49" s="75">
        <v>47</v>
      </c>
      <c r="B49" s="89" t="s">
        <v>138</v>
      </c>
      <c r="C49" s="76">
        <v>11209</v>
      </c>
      <c r="D49" s="76">
        <v>16557</v>
      </c>
      <c r="E49" s="76">
        <v>14155</v>
      </c>
      <c r="F49" s="76"/>
      <c r="G49" s="76"/>
      <c r="H49" s="76"/>
      <c r="I49" s="90"/>
      <c r="J49" s="100">
        <f t="shared" si="0"/>
        <v>3.3144107911876712E-3</v>
      </c>
      <c r="K49" s="100">
        <f t="shared" si="1"/>
        <v>0.26282451601391738</v>
      </c>
      <c r="L49" s="97">
        <f t="shared" si="2"/>
        <v>2946</v>
      </c>
      <c r="M49" s="101">
        <f t="shared" si="4"/>
        <v>1.7988752450097394E-2</v>
      </c>
      <c r="N49" s="98">
        <f t="shared" si="3"/>
        <v>-2402</v>
      </c>
      <c r="O49" s="98">
        <f t="shared" si="5"/>
        <v>0</v>
      </c>
    </row>
    <row r="50" spans="1:15">
      <c r="A50" s="75">
        <v>48</v>
      </c>
      <c r="B50" s="89" t="s">
        <v>139</v>
      </c>
      <c r="C50" s="76">
        <v>71672</v>
      </c>
      <c r="D50" s="76">
        <v>76461</v>
      </c>
      <c r="E50" s="76">
        <v>76710</v>
      </c>
      <c r="F50" s="76"/>
      <c r="G50" s="76"/>
      <c r="H50" s="76"/>
      <c r="I50" s="90"/>
      <c r="J50" s="100">
        <f t="shared" si="0"/>
        <v>1.7961741560721035E-2</v>
      </c>
      <c r="K50" s="100">
        <f t="shared" si="1"/>
        <v>7.0292443353052791E-2</v>
      </c>
      <c r="L50" s="97">
        <f t="shared" si="2"/>
        <v>5038</v>
      </c>
      <c r="M50" s="101">
        <f t="shared" si="4"/>
        <v>3.0762842784653993E-2</v>
      </c>
      <c r="N50" s="98">
        <f t="shared" si="3"/>
        <v>249</v>
      </c>
      <c r="O50" s="98">
        <f t="shared" si="5"/>
        <v>0</v>
      </c>
    </row>
    <row r="51" spans="1:15">
      <c r="A51" s="75">
        <v>49</v>
      </c>
      <c r="B51" s="89" t="s">
        <v>140</v>
      </c>
      <c r="C51" s="76">
        <v>4730</v>
      </c>
      <c r="D51" s="76">
        <v>7501</v>
      </c>
      <c r="E51" s="76">
        <v>7050</v>
      </c>
      <c r="F51" s="76"/>
      <c r="G51" s="76"/>
      <c r="H51" s="76"/>
      <c r="I51" s="90"/>
      <c r="J51" s="100">
        <f t="shared" si="0"/>
        <v>1.6507662365152301E-3</v>
      </c>
      <c r="K51" s="100">
        <f t="shared" si="1"/>
        <v>0.4904862579281184</v>
      </c>
      <c r="L51" s="97">
        <f t="shared" si="2"/>
        <v>2320</v>
      </c>
      <c r="M51" s="101">
        <f t="shared" si="4"/>
        <v>1.4166295208494892E-2</v>
      </c>
      <c r="N51" s="98">
        <f t="shared" si="3"/>
        <v>-451</v>
      </c>
      <c r="O51" s="98">
        <f t="shared" si="5"/>
        <v>0</v>
      </c>
    </row>
    <row r="52" spans="1:15">
      <c r="A52" s="75">
        <v>50</v>
      </c>
      <c r="B52" s="89" t="s">
        <v>141</v>
      </c>
      <c r="C52" s="76">
        <v>9196</v>
      </c>
      <c r="D52" s="76">
        <v>11370</v>
      </c>
      <c r="E52" s="76">
        <v>10715</v>
      </c>
      <c r="F52" s="76"/>
      <c r="G52" s="76"/>
      <c r="H52" s="76"/>
      <c r="I52" s="90"/>
      <c r="J52" s="100">
        <f t="shared" si="0"/>
        <v>2.5089305282639278E-3</v>
      </c>
      <c r="K52" s="100">
        <f t="shared" si="1"/>
        <v>0.16518051326663766</v>
      </c>
      <c r="L52" s="97">
        <f t="shared" si="2"/>
        <v>1519</v>
      </c>
      <c r="M52" s="101">
        <f t="shared" si="4"/>
        <v>9.275259664527474E-3</v>
      </c>
      <c r="N52" s="98">
        <f t="shared" si="3"/>
        <v>-655</v>
      </c>
      <c r="O52" s="98">
        <f t="shared" si="5"/>
        <v>0</v>
      </c>
    </row>
    <row r="53" spans="1:15">
      <c r="A53" s="75">
        <v>51</v>
      </c>
      <c r="B53" s="89" t="s">
        <v>142</v>
      </c>
      <c r="C53" s="76">
        <v>8007</v>
      </c>
      <c r="D53" s="76">
        <v>9312</v>
      </c>
      <c r="E53" s="76">
        <v>8374</v>
      </c>
      <c r="F53" s="76"/>
      <c r="G53" s="76"/>
      <c r="H53" s="76"/>
      <c r="I53" s="90"/>
      <c r="J53" s="100">
        <f t="shared" si="0"/>
        <v>1.9607824772451825E-3</v>
      </c>
      <c r="K53" s="100">
        <f t="shared" si="1"/>
        <v>4.5834894467341077E-2</v>
      </c>
      <c r="L53" s="97">
        <f t="shared" si="2"/>
        <v>367</v>
      </c>
      <c r="M53" s="101">
        <f t="shared" si="4"/>
        <v>2.2409613541024245E-3</v>
      </c>
      <c r="N53" s="98">
        <f t="shared" si="3"/>
        <v>-938</v>
      </c>
      <c r="O53" s="98">
        <f t="shared" si="5"/>
        <v>0</v>
      </c>
    </row>
    <row r="54" spans="1:15">
      <c r="A54" s="75">
        <v>52</v>
      </c>
      <c r="B54" s="89" t="s">
        <v>143</v>
      </c>
      <c r="C54" s="76">
        <v>27727</v>
      </c>
      <c r="D54" s="76">
        <v>31522</v>
      </c>
      <c r="E54" s="76">
        <v>29427</v>
      </c>
      <c r="F54" s="76"/>
      <c r="G54" s="76"/>
      <c r="H54" s="76"/>
      <c r="I54" s="90"/>
      <c r="J54" s="100">
        <f t="shared" si="0"/>
        <v>6.8903685165863371E-3</v>
      </c>
      <c r="K54" s="100">
        <f t="shared" si="1"/>
        <v>6.1312078479460456E-2</v>
      </c>
      <c r="L54" s="97">
        <f t="shared" si="2"/>
        <v>1700</v>
      </c>
      <c r="M54" s="101">
        <f t="shared" si="4"/>
        <v>1.0380474937259188E-2</v>
      </c>
      <c r="N54" s="98">
        <f t="shared" si="3"/>
        <v>-2095</v>
      </c>
      <c r="O54" s="98">
        <f t="shared" si="5"/>
        <v>0</v>
      </c>
    </row>
    <row r="55" spans="1:15">
      <c r="A55" s="75">
        <v>53</v>
      </c>
      <c r="B55" s="89" t="s">
        <v>144</v>
      </c>
      <c r="C55" s="76">
        <v>13538</v>
      </c>
      <c r="D55" s="76">
        <v>14661</v>
      </c>
      <c r="E55" s="76">
        <v>13118</v>
      </c>
      <c r="F55" s="76"/>
      <c r="G55" s="76"/>
      <c r="H55" s="76"/>
      <c r="I55" s="90"/>
      <c r="J55" s="100">
        <f t="shared" si="0"/>
        <v>3.0715959561144379E-3</v>
      </c>
      <c r="K55" s="100">
        <f t="shared" si="1"/>
        <v>-3.1023784901758014E-2</v>
      </c>
      <c r="L55" s="97">
        <f t="shared" si="2"/>
        <v>-420</v>
      </c>
      <c r="M55" s="101">
        <f t="shared" si="4"/>
        <v>-2.5645879256757996E-3</v>
      </c>
      <c r="N55" s="98">
        <f t="shared" si="3"/>
        <v>-1543</v>
      </c>
      <c r="O55" s="98">
        <f t="shared" si="5"/>
        <v>0</v>
      </c>
    </row>
    <row r="56" spans="1:15">
      <c r="A56" s="75">
        <v>54</v>
      </c>
      <c r="B56" s="89" t="s">
        <v>145</v>
      </c>
      <c r="C56" s="76">
        <v>49344</v>
      </c>
      <c r="D56" s="76">
        <v>51933</v>
      </c>
      <c r="E56" s="76">
        <v>49511</v>
      </c>
      <c r="F56" s="76"/>
      <c r="G56" s="76"/>
      <c r="H56" s="76"/>
      <c r="I56" s="90"/>
      <c r="J56" s="100">
        <f t="shared" si="0"/>
        <v>1.1593062005121356E-2</v>
      </c>
      <c r="K56" s="100">
        <f t="shared" si="1"/>
        <v>3.3844033722438393E-3</v>
      </c>
      <c r="L56" s="97">
        <f t="shared" si="2"/>
        <v>167</v>
      </c>
      <c r="M56" s="101">
        <f t="shared" si="4"/>
        <v>1.0197290085425202E-3</v>
      </c>
      <c r="N56" s="98">
        <f t="shared" si="3"/>
        <v>-2422</v>
      </c>
      <c r="O56" s="98">
        <f t="shared" si="5"/>
        <v>0</v>
      </c>
    </row>
    <row r="57" spans="1:15">
      <c r="A57" s="75">
        <v>55</v>
      </c>
      <c r="B57" s="89" t="s">
        <v>146</v>
      </c>
      <c r="C57" s="76">
        <v>48749</v>
      </c>
      <c r="D57" s="76">
        <v>54138</v>
      </c>
      <c r="E57" s="76">
        <v>51677</v>
      </c>
      <c r="F57" s="76"/>
      <c r="G57" s="76"/>
      <c r="H57" s="76"/>
      <c r="I57" s="90"/>
      <c r="J57" s="100">
        <f t="shared" si="0"/>
        <v>1.2100233589276248E-2</v>
      </c>
      <c r="K57" s="100">
        <f t="shared" si="1"/>
        <v>6.0062770518369606E-2</v>
      </c>
      <c r="L57" s="97">
        <f t="shared" si="2"/>
        <v>2928</v>
      </c>
      <c r="M57" s="101">
        <f t="shared" si="4"/>
        <v>1.7878841538997003E-2</v>
      </c>
      <c r="N57" s="98">
        <f t="shared" si="3"/>
        <v>-2461</v>
      </c>
      <c r="O57" s="98">
        <f t="shared" si="5"/>
        <v>0</v>
      </c>
    </row>
    <row r="58" spans="1:15">
      <c r="A58" s="75">
        <v>56</v>
      </c>
      <c r="B58" s="89" t="s">
        <v>147</v>
      </c>
      <c r="C58" s="76">
        <v>3228</v>
      </c>
      <c r="D58" s="76">
        <v>6116</v>
      </c>
      <c r="E58" s="76">
        <v>5428</v>
      </c>
      <c r="F58" s="76"/>
      <c r="G58" s="76"/>
      <c r="H58" s="76"/>
      <c r="I58" s="90"/>
      <c r="J58" s="100">
        <f t="shared" si="0"/>
        <v>1.2709729264971162E-3</v>
      </c>
      <c r="K58" s="100">
        <f t="shared" si="1"/>
        <v>0.68153655514250311</v>
      </c>
      <c r="L58" s="97">
        <f t="shared" si="2"/>
        <v>2200</v>
      </c>
      <c r="M58" s="101">
        <f t="shared" si="4"/>
        <v>1.343355580115895E-2</v>
      </c>
      <c r="N58" s="98">
        <f t="shared" si="3"/>
        <v>-688</v>
      </c>
      <c r="O58" s="98">
        <f t="shared" si="5"/>
        <v>0</v>
      </c>
    </row>
    <row r="59" spans="1:15">
      <c r="A59" s="75">
        <v>57</v>
      </c>
      <c r="B59" s="89" t="s">
        <v>148</v>
      </c>
      <c r="C59" s="76">
        <v>7773</v>
      </c>
      <c r="D59" s="76">
        <v>8680</v>
      </c>
      <c r="E59" s="76">
        <v>7772</v>
      </c>
      <c r="F59" s="76"/>
      <c r="G59" s="76"/>
      <c r="H59" s="76"/>
      <c r="I59" s="90"/>
      <c r="J59" s="100">
        <f t="shared" si="0"/>
        <v>1.8198234312335275E-3</v>
      </c>
      <c r="K59" s="100">
        <f t="shared" si="1"/>
        <v>-1.2865045670912132E-4</v>
      </c>
      <c r="L59" s="97">
        <f t="shared" si="2"/>
        <v>-1</v>
      </c>
      <c r="M59" s="101">
        <f t="shared" si="4"/>
        <v>-6.1061617277995227E-6</v>
      </c>
      <c r="N59" s="98">
        <f t="shared" si="3"/>
        <v>-908</v>
      </c>
      <c r="O59" s="98">
        <f t="shared" si="5"/>
        <v>0</v>
      </c>
    </row>
    <row r="60" spans="1:15">
      <c r="A60" s="75">
        <v>58</v>
      </c>
      <c r="B60" s="89" t="s">
        <v>149</v>
      </c>
      <c r="C60" s="76">
        <v>15722</v>
      </c>
      <c r="D60" s="76">
        <v>18064</v>
      </c>
      <c r="E60" s="76">
        <v>16335</v>
      </c>
      <c r="F60" s="76"/>
      <c r="G60" s="76"/>
      <c r="H60" s="76"/>
      <c r="I60" s="90"/>
      <c r="J60" s="100">
        <f t="shared" si="0"/>
        <v>3.8248604926916716E-3</v>
      </c>
      <c r="K60" s="100">
        <f t="shared" si="1"/>
        <v>3.898995038799135E-2</v>
      </c>
      <c r="L60" s="97">
        <f t="shared" si="2"/>
        <v>613</v>
      </c>
      <c r="M60" s="101">
        <f t="shared" si="4"/>
        <v>3.7430771391411071E-3</v>
      </c>
      <c r="N60" s="98">
        <f t="shared" si="3"/>
        <v>-1729</v>
      </c>
      <c r="O60" s="98">
        <f t="shared" si="5"/>
        <v>0</v>
      </c>
    </row>
    <row r="61" spans="1:15">
      <c r="A61" s="75">
        <v>59</v>
      </c>
      <c r="B61" s="89" t="s">
        <v>150</v>
      </c>
      <c r="C61" s="76">
        <v>83875</v>
      </c>
      <c r="D61" s="76">
        <v>84240</v>
      </c>
      <c r="E61" s="76">
        <v>82281</v>
      </c>
      <c r="F61" s="76"/>
      <c r="G61" s="76"/>
      <c r="H61" s="76"/>
      <c r="I61" s="90"/>
      <c r="J61" s="100">
        <f t="shared" si="0"/>
        <v>1.92661981144269E-2</v>
      </c>
      <c r="K61" s="100">
        <f t="shared" si="1"/>
        <v>-1.9004470938897167E-2</v>
      </c>
      <c r="L61" s="97">
        <f t="shared" si="2"/>
        <v>-1594</v>
      </c>
      <c r="M61" s="101">
        <f t="shared" si="4"/>
        <v>-9.7332217941124392E-3</v>
      </c>
      <c r="N61" s="98">
        <f t="shared" si="3"/>
        <v>-1959</v>
      </c>
      <c r="O61" s="98">
        <f t="shared" si="5"/>
        <v>0</v>
      </c>
    </row>
    <row r="62" spans="1:15">
      <c r="A62" s="75">
        <v>60</v>
      </c>
      <c r="B62" s="89" t="s">
        <v>151</v>
      </c>
      <c r="C62" s="76">
        <v>14797</v>
      </c>
      <c r="D62" s="76">
        <v>17651</v>
      </c>
      <c r="E62" s="76">
        <v>16362</v>
      </c>
      <c r="F62" s="76"/>
      <c r="G62" s="76"/>
      <c r="H62" s="76"/>
      <c r="I62" s="90"/>
      <c r="J62" s="100">
        <f t="shared" si="0"/>
        <v>3.8311825761506661E-3</v>
      </c>
      <c r="K62" s="100">
        <f t="shared" si="1"/>
        <v>0.10576468203014125</v>
      </c>
      <c r="L62" s="97">
        <f t="shared" si="2"/>
        <v>1565</v>
      </c>
      <c r="M62" s="101">
        <f t="shared" si="4"/>
        <v>9.5561431040062528E-3</v>
      </c>
      <c r="N62" s="98">
        <f t="shared" si="3"/>
        <v>-1289</v>
      </c>
      <c r="O62" s="98">
        <f t="shared" si="5"/>
        <v>0</v>
      </c>
    </row>
    <row r="63" spans="1:15">
      <c r="A63" s="75">
        <v>61</v>
      </c>
      <c r="B63" s="89" t="s">
        <v>152</v>
      </c>
      <c r="C63" s="76">
        <v>33806</v>
      </c>
      <c r="D63" s="76">
        <v>36793</v>
      </c>
      <c r="E63" s="76">
        <v>34008</v>
      </c>
      <c r="F63" s="76"/>
      <c r="G63" s="76"/>
      <c r="H63" s="76"/>
      <c r="I63" s="90"/>
      <c r="J63" s="100">
        <f t="shared" si="0"/>
        <v>7.963015343462403E-3</v>
      </c>
      <c r="K63" s="100">
        <f t="shared" si="1"/>
        <v>5.9752706620126604E-3</v>
      </c>
      <c r="L63" s="97">
        <f t="shared" si="2"/>
        <v>202</v>
      </c>
      <c r="M63" s="101">
        <f t="shared" si="4"/>
        <v>1.2334446690155036E-3</v>
      </c>
      <c r="N63" s="98">
        <f t="shared" si="3"/>
        <v>-2785</v>
      </c>
      <c r="O63" s="98">
        <f t="shared" si="5"/>
        <v>0</v>
      </c>
    </row>
    <row r="64" spans="1:15">
      <c r="A64" s="75">
        <v>62</v>
      </c>
      <c r="B64" s="89" t="s">
        <v>153</v>
      </c>
      <c r="C64" s="76">
        <v>3035</v>
      </c>
      <c r="D64" s="76">
        <v>3058</v>
      </c>
      <c r="E64" s="76">
        <v>2433</v>
      </c>
      <c r="F64" s="76"/>
      <c r="G64" s="76"/>
      <c r="H64" s="76"/>
      <c r="I64" s="90"/>
      <c r="J64" s="100">
        <f t="shared" si="0"/>
        <v>5.6968996502717087E-4</v>
      </c>
      <c r="K64" s="100">
        <f t="shared" si="1"/>
        <v>-0.1983525535420099</v>
      </c>
      <c r="L64" s="97">
        <f t="shared" si="2"/>
        <v>-602</v>
      </c>
      <c r="M64" s="101">
        <f t="shared" si="4"/>
        <v>-3.6759093601353124E-3</v>
      </c>
      <c r="N64" s="98">
        <f t="shared" si="3"/>
        <v>-625</v>
      </c>
      <c r="O64" s="98">
        <f t="shared" si="5"/>
        <v>0</v>
      </c>
    </row>
    <row r="65" spans="1:15">
      <c r="A65" s="75">
        <v>63</v>
      </c>
      <c r="B65" s="89" t="s">
        <v>154</v>
      </c>
      <c r="C65" s="76">
        <v>23670</v>
      </c>
      <c r="D65" s="76">
        <v>34245</v>
      </c>
      <c r="E65" s="76">
        <v>31489</v>
      </c>
      <c r="F65" s="76"/>
      <c r="G65" s="76"/>
      <c r="H65" s="76"/>
      <c r="I65" s="90"/>
      <c r="J65" s="100">
        <f t="shared" si="0"/>
        <v>7.3731883718621393E-3</v>
      </c>
      <c r="K65" s="100">
        <f t="shared" si="1"/>
        <v>0.33033375580904101</v>
      </c>
      <c r="L65" s="97">
        <f t="shared" si="2"/>
        <v>7819</v>
      </c>
      <c r="M65" s="101">
        <f t="shared" si="4"/>
        <v>4.7744078549664469E-2</v>
      </c>
      <c r="N65" s="98">
        <f t="shared" si="3"/>
        <v>-2756</v>
      </c>
      <c r="O65" s="98">
        <f t="shared" si="5"/>
        <v>0</v>
      </c>
    </row>
    <row r="66" spans="1:15">
      <c r="A66" s="75">
        <v>64</v>
      </c>
      <c r="B66" s="89" t="s">
        <v>155</v>
      </c>
      <c r="C66" s="76">
        <v>19010</v>
      </c>
      <c r="D66" s="76">
        <v>20003</v>
      </c>
      <c r="E66" s="76">
        <v>19415</v>
      </c>
      <c r="F66" s="76"/>
      <c r="G66" s="76"/>
      <c r="H66" s="76"/>
      <c r="I66" s="90"/>
      <c r="J66" s="100">
        <f t="shared" si="0"/>
        <v>4.546046309495488E-3</v>
      </c>
      <c r="K66" s="100">
        <f t="shared" si="1"/>
        <v>2.1304576538663862E-2</v>
      </c>
      <c r="L66" s="97">
        <f t="shared" si="2"/>
        <v>405</v>
      </c>
      <c r="M66" s="101">
        <f t="shared" si="4"/>
        <v>2.4729954997588068E-3</v>
      </c>
      <c r="N66" s="98">
        <f t="shared" si="3"/>
        <v>-588</v>
      </c>
      <c r="O66" s="98">
        <f t="shared" si="5"/>
        <v>0</v>
      </c>
    </row>
    <row r="67" spans="1:15">
      <c r="A67" s="75">
        <v>65</v>
      </c>
      <c r="B67" s="89" t="s">
        <v>156</v>
      </c>
      <c r="C67" s="76">
        <v>14522</v>
      </c>
      <c r="D67" s="76">
        <v>21223</v>
      </c>
      <c r="E67" s="76">
        <v>19842</v>
      </c>
      <c r="F67" s="76"/>
      <c r="G67" s="76"/>
      <c r="H67" s="76"/>
      <c r="I67" s="90"/>
      <c r="J67" s="100">
        <f t="shared" ref="J67:J84" si="6">E67/$E$84</f>
        <v>4.64602888864329E-3</v>
      </c>
      <c r="K67" s="100">
        <f t="shared" ref="K67:K84" si="7">(E67-C67)/C67</f>
        <v>0.36634072441812421</v>
      </c>
      <c r="L67" s="97">
        <f t="shared" ref="L67:L84" si="8">E67-C67</f>
        <v>5320</v>
      </c>
      <c r="M67" s="101">
        <f t="shared" si="4"/>
        <v>3.248478039189346E-2</v>
      </c>
      <c r="N67" s="98">
        <f t="shared" ref="N67:N84" si="9">E67-D67</f>
        <v>-1381</v>
      </c>
      <c r="O67" s="98">
        <f t="shared" si="5"/>
        <v>0</v>
      </c>
    </row>
    <row r="68" spans="1:15">
      <c r="A68" s="75">
        <v>66</v>
      </c>
      <c r="B68" s="89" t="s">
        <v>157</v>
      </c>
      <c r="C68" s="76">
        <v>8442</v>
      </c>
      <c r="D68" s="76">
        <v>10430</v>
      </c>
      <c r="E68" s="76">
        <v>9399</v>
      </c>
      <c r="F68" s="76"/>
      <c r="G68" s="76"/>
      <c r="H68" s="76"/>
      <c r="I68" s="90"/>
      <c r="J68" s="100">
        <f t="shared" si="6"/>
        <v>2.2007874974477514E-3</v>
      </c>
      <c r="K68" s="100">
        <f t="shared" si="7"/>
        <v>0.11336176261549395</v>
      </c>
      <c r="L68" s="97">
        <f t="shared" si="8"/>
        <v>957</v>
      </c>
      <c r="M68" s="101">
        <f t="shared" ref="M68:M84" si="10">L68/$L$84</f>
        <v>5.8435967735041431E-3</v>
      </c>
      <c r="N68" s="98">
        <f t="shared" si="9"/>
        <v>-1031</v>
      </c>
      <c r="O68" s="98">
        <f t="shared" ref="O68:O83" si="11">H68-G68</f>
        <v>0</v>
      </c>
    </row>
    <row r="69" spans="1:15">
      <c r="A69" s="75">
        <v>67</v>
      </c>
      <c r="B69" s="89" t="s">
        <v>158</v>
      </c>
      <c r="C69" s="76">
        <v>19740</v>
      </c>
      <c r="D69" s="76">
        <v>22472</v>
      </c>
      <c r="E69" s="76">
        <v>20497</v>
      </c>
      <c r="F69" s="76"/>
      <c r="G69" s="76"/>
      <c r="H69" s="76"/>
      <c r="I69" s="90"/>
      <c r="J69" s="100">
        <f t="shared" si="6"/>
        <v>4.7993979503337123E-3</v>
      </c>
      <c r="K69" s="100">
        <f t="shared" si="7"/>
        <v>3.834853090172239E-2</v>
      </c>
      <c r="L69" s="97">
        <f t="shared" si="8"/>
        <v>757</v>
      </c>
      <c r="M69" s="101">
        <f t="shared" si="10"/>
        <v>4.6223644279442385E-3</v>
      </c>
      <c r="N69" s="98">
        <f t="shared" si="9"/>
        <v>-1975</v>
      </c>
      <c r="O69" s="98">
        <f t="shared" si="11"/>
        <v>0</v>
      </c>
    </row>
    <row r="70" spans="1:15">
      <c r="A70" s="75">
        <v>68</v>
      </c>
      <c r="B70" s="89" t="s">
        <v>159</v>
      </c>
      <c r="C70" s="76">
        <v>10308</v>
      </c>
      <c r="D70" s="76">
        <v>11915</v>
      </c>
      <c r="E70" s="76">
        <v>11242</v>
      </c>
      <c r="F70" s="76"/>
      <c r="G70" s="76"/>
      <c r="H70" s="76"/>
      <c r="I70" s="90"/>
      <c r="J70" s="100">
        <f t="shared" si="6"/>
        <v>2.6323282313339314E-3</v>
      </c>
      <c r="K70" s="100">
        <f t="shared" si="7"/>
        <v>9.0609235545207611E-2</v>
      </c>
      <c r="L70" s="97">
        <f t="shared" si="8"/>
        <v>934</v>
      </c>
      <c r="M70" s="101">
        <f t="shared" si="10"/>
        <v>5.7031550537647536E-3</v>
      </c>
      <c r="N70" s="98">
        <f t="shared" si="9"/>
        <v>-673</v>
      </c>
      <c r="O70" s="98">
        <f t="shared" si="11"/>
        <v>0</v>
      </c>
    </row>
    <row r="71" spans="1:15">
      <c r="A71" s="75">
        <v>69</v>
      </c>
      <c r="B71" s="89" t="s">
        <v>160</v>
      </c>
      <c r="C71" s="76">
        <v>2127</v>
      </c>
      <c r="D71" s="76">
        <v>2547</v>
      </c>
      <c r="E71" s="76">
        <v>2089</v>
      </c>
      <c r="F71" s="76"/>
      <c r="G71" s="76"/>
      <c r="H71" s="76"/>
      <c r="I71" s="90"/>
      <c r="J71" s="100">
        <f t="shared" si="6"/>
        <v>4.8914193873479661E-4</v>
      </c>
      <c r="K71" s="100">
        <f t="shared" si="7"/>
        <v>-1.7865538316878232E-2</v>
      </c>
      <c r="L71" s="97">
        <f t="shared" si="8"/>
        <v>-38</v>
      </c>
      <c r="M71" s="101">
        <f t="shared" si="10"/>
        <v>-2.3203414565638186E-4</v>
      </c>
      <c r="N71" s="98">
        <f t="shared" si="9"/>
        <v>-458</v>
      </c>
      <c r="O71" s="98">
        <f t="shared" si="11"/>
        <v>0</v>
      </c>
    </row>
    <row r="72" spans="1:15">
      <c r="A72" s="75">
        <v>70</v>
      </c>
      <c r="B72" s="89" t="s">
        <v>161</v>
      </c>
      <c r="C72" s="76">
        <v>12117</v>
      </c>
      <c r="D72" s="76">
        <v>12942</v>
      </c>
      <c r="E72" s="76">
        <v>11866</v>
      </c>
      <c r="F72" s="76"/>
      <c r="G72" s="76"/>
      <c r="H72" s="76"/>
      <c r="I72" s="90"/>
      <c r="J72" s="100">
        <f t="shared" si="6"/>
        <v>2.7784386046084712E-3</v>
      </c>
      <c r="K72" s="100">
        <f t="shared" si="7"/>
        <v>-2.0714698357679293E-2</v>
      </c>
      <c r="L72" s="97">
        <f t="shared" si="8"/>
        <v>-251</v>
      </c>
      <c r="M72" s="101">
        <f t="shared" si="10"/>
        <v>-1.5326465936776801E-3</v>
      </c>
      <c r="N72" s="98">
        <f t="shared" si="9"/>
        <v>-1076</v>
      </c>
      <c r="O72" s="98">
        <f t="shared" si="11"/>
        <v>0</v>
      </c>
    </row>
    <row r="73" spans="1:15">
      <c r="A73" s="75">
        <v>71</v>
      </c>
      <c r="B73" s="89" t="s">
        <v>162</v>
      </c>
      <c r="C73" s="76">
        <v>7297</v>
      </c>
      <c r="D73" s="76">
        <v>9155</v>
      </c>
      <c r="E73" s="76">
        <v>8156</v>
      </c>
      <c r="F73" s="76"/>
      <c r="G73" s="76"/>
      <c r="H73" s="76"/>
      <c r="I73" s="90"/>
      <c r="J73" s="100">
        <f t="shared" si="6"/>
        <v>1.9097375070947825E-3</v>
      </c>
      <c r="K73" s="100">
        <f t="shared" si="7"/>
        <v>0.11771961079895847</v>
      </c>
      <c r="L73" s="97">
        <f t="shared" si="8"/>
        <v>859</v>
      </c>
      <c r="M73" s="101">
        <f t="shared" si="10"/>
        <v>5.2451929241797901E-3</v>
      </c>
      <c r="N73" s="98">
        <f t="shared" si="9"/>
        <v>-999</v>
      </c>
      <c r="O73" s="98">
        <f t="shared" si="11"/>
        <v>0</v>
      </c>
    </row>
    <row r="74" spans="1:15">
      <c r="A74" s="75">
        <v>72</v>
      </c>
      <c r="B74" s="89" t="s">
        <v>163</v>
      </c>
      <c r="C74" s="76">
        <v>11865</v>
      </c>
      <c r="D74" s="76">
        <v>16868</v>
      </c>
      <c r="E74" s="76">
        <v>15376</v>
      </c>
      <c r="F74" s="76"/>
      <c r="G74" s="76"/>
      <c r="H74" s="76"/>
      <c r="I74" s="90"/>
      <c r="J74" s="100">
        <f t="shared" si="6"/>
        <v>3.6003094542777559E-3</v>
      </c>
      <c r="K74" s="100">
        <f t="shared" si="7"/>
        <v>0.29591234723978088</v>
      </c>
      <c r="L74" s="97">
        <f t="shared" si="8"/>
        <v>3511</v>
      </c>
      <c r="M74" s="101">
        <f t="shared" si="10"/>
        <v>2.1438733826304124E-2</v>
      </c>
      <c r="N74" s="98">
        <f t="shared" si="9"/>
        <v>-1492</v>
      </c>
      <c r="O74" s="98">
        <f t="shared" si="11"/>
        <v>0</v>
      </c>
    </row>
    <row r="75" spans="1:15">
      <c r="A75" s="75">
        <v>73</v>
      </c>
      <c r="B75" s="89" t="s">
        <v>164</v>
      </c>
      <c r="C75" s="76">
        <v>5992</v>
      </c>
      <c r="D75" s="76">
        <v>9469</v>
      </c>
      <c r="E75" s="76">
        <v>8491</v>
      </c>
      <c r="F75" s="76"/>
      <c r="G75" s="76"/>
      <c r="H75" s="76"/>
      <c r="I75" s="90"/>
      <c r="J75" s="100">
        <f t="shared" si="6"/>
        <v>1.9881781722341585E-3</v>
      </c>
      <c r="K75" s="100">
        <f t="shared" si="7"/>
        <v>0.41705607476635514</v>
      </c>
      <c r="L75" s="97">
        <f t="shared" si="8"/>
        <v>2499</v>
      </c>
      <c r="M75" s="101">
        <f t="shared" si="10"/>
        <v>1.5259298157771007E-2</v>
      </c>
      <c r="N75" s="98">
        <f t="shared" si="9"/>
        <v>-978</v>
      </c>
      <c r="O75" s="98">
        <f t="shared" si="11"/>
        <v>0</v>
      </c>
    </row>
    <row r="76" spans="1:15">
      <c r="A76" s="75">
        <v>74</v>
      </c>
      <c r="B76" s="89" t="s">
        <v>165</v>
      </c>
      <c r="C76" s="76">
        <v>7848</v>
      </c>
      <c r="D76" s="76">
        <v>8633</v>
      </c>
      <c r="E76" s="76">
        <v>8090</v>
      </c>
      <c r="F76" s="76"/>
      <c r="G76" s="76"/>
      <c r="H76" s="76"/>
      <c r="I76" s="90"/>
      <c r="J76" s="100">
        <f t="shared" si="6"/>
        <v>1.8942835253061294E-3</v>
      </c>
      <c r="K76" s="100">
        <f t="shared" si="7"/>
        <v>3.0835881753312946E-2</v>
      </c>
      <c r="L76" s="97">
        <f t="shared" si="8"/>
        <v>242</v>
      </c>
      <c r="M76" s="101">
        <f t="shared" si="10"/>
        <v>1.4776911381274844E-3</v>
      </c>
      <c r="N76" s="98">
        <f t="shared" si="9"/>
        <v>-543</v>
      </c>
      <c r="O76" s="98">
        <f t="shared" si="11"/>
        <v>0</v>
      </c>
    </row>
    <row r="77" spans="1:15">
      <c r="A77" s="75">
        <v>75</v>
      </c>
      <c r="B77" s="89" t="s">
        <v>166</v>
      </c>
      <c r="C77" s="76">
        <v>2463</v>
      </c>
      <c r="D77" s="76">
        <v>2893</v>
      </c>
      <c r="E77" s="76">
        <v>2569</v>
      </c>
      <c r="F77" s="76"/>
      <c r="G77" s="76"/>
      <c r="H77" s="76"/>
      <c r="I77" s="90"/>
      <c r="J77" s="100">
        <f t="shared" si="6"/>
        <v>6.0153453356136537E-4</v>
      </c>
      <c r="K77" s="100">
        <f t="shared" si="7"/>
        <v>4.3036946812829879E-2</v>
      </c>
      <c r="L77" s="97">
        <f t="shared" si="8"/>
        <v>106</v>
      </c>
      <c r="M77" s="101">
        <f t="shared" si="10"/>
        <v>6.4725314314674942E-4</v>
      </c>
      <c r="N77" s="98">
        <f t="shared" si="9"/>
        <v>-324</v>
      </c>
      <c r="O77" s="98">
        <f t="shared" si="11"/>
        <v>0</v>
      </c>
    </row>
    <row r="78" spans="1:15">
      <c r="A78" s="75">
        <v>76</v>
      </c>
      <c r="B78" s="89" t="s">
        <v>167</v>
      </c>
      <c r="C78" s="76">
        <v>4297</v>
      </c>
      <c r="D78" s="76">
        <v>4803</v>
      </c>
      <c r="E78" s="76">
        <v>4141</v>
      </c>
      <c r="F78" s="76"/>
      <c r="G78" s="76"/>
      <c r="H78" s="76"/>
      <c r="I78" s="90"/>
      <c r="J78" s="100">
        <f t="shared" si="6"/>
        <v>9.6962028161837839E-4</v>
      </c>
      <c r="K78" s="100">
        <f t="shared" si="7"/>
        <v>-3.6304398417500584E-2</v>
      </c>
      <c r="L78" s="97">
        <f t="shared" si="8"/>
        <v>-156</v>
      </c>
      <c r="M78" s="101">
        <f t="shared" si="10"/>
        <v>-9.5256122953672555E-4</v>
      </c>
      <c r="N78" s="98">
        <f t="shared" si="9"/>
        <v>-662</v>
      </c>
      <c r="O78" s="98">
        <f t="shared" si="11"/>
        <v>0</v>
      </c>
    </row>
    <row r="79" spans="1:15">
      <c r="A79" s="75">
        <v>77</v>
      </c>
      <c r="B79" s="89" t="s">
        <v>168</v>
      </c>
      <c r="C79" s="76">
        <v>13474</v>
      </c>
      <c r="D79" s="76">
        <v>14785</v>
      </c>
      <c r="E79" s="76">
        <v>14276</v>
      </c>
      <c r="F79" s="76"/>
      <c r="G79" s="76"/>
      <c r="H79" s="76"/>
      <c r="I79" s="90"/>
      <c r="J79" s="100">
        <f t="shared" si="6"/>
        <v>3.3427430911335356E-3</v>
      </c>
      <c r="K79" s="100">
        <f t="shared" si="7"/>
        <v>5.9522042452130025E-2</v>
      </c>
      <c r="L79" s="97">
        <f t="shared" si="8"/>
        <v>802</v>
      </c>
      <c r="M79" s="101">
        <f t="shared" si="10"/>
        <v>4.8971417056952174E-3</v>
      </c>
      <c r="N79" s="98">
        <f t="shared" si="9"/>
        <v>-509</v>
      </c>
      <c r="O79" s="98">
        <f t="shared" si="11"/>
        <v>0</v>
      </c>
    </row>
    <row r="80" spans="1:15">
      <c r="A80" s="75">
        <v>78</v>
      </c>
      <c r="B80" s="89" t="s">
        <v>169</v>
      </c>
      <c r="C80" s="76">
        <v>9172</v>
      </c>
      <c r="D80" s="76">
        <v>10504</v>
      </c>
      <c r="E80" s="76">
        <v>9531</v>
      </c>
      <c r="F80" s="76"/>
      <c r="G80" s="76"/>
      <c r="H80" s="76"/>
      <c r="I80" s="90"/>
      <c r="J80" s="100">
        <f t="shared" si="6"/>
        <v>2.2316954610250581E-3</v>
      </c>
      <c r="K80" s="100">
        <f t="shared" si="7"/>
        <v>3.9140863497601396E-2</v>
      </c>
      <c r="L80" s="97">
        <f t="shared" si="8"/>
        <v>359</v>
      </c>
      <c r="M80" s="101">
        <f t="shared" si="10"/>
        <v>2.1921120602800288E-3</v>
      </c>
      <c r="N80" s="98">
        <f t="shared" si="9"/>
        <v>-973</v>
      </c>
      <c r="O80" s="98">
        <f t="shared" si="11"/>
        <v>0</v>
      </c>
    </row>
    <row r="81" spans="1:15">
      <c r="A81" s="75">
        <v>79</v>
      </c>
      <c r="B81" s="89" t="s">
        <v>170</v>
      </c>
      <c r="C81" s="76">
        <v>5330</v>
      </c>
      <c r="D81" s="76">
        <v>6364</v>
      </c>
      <c r="E81" s="76">
        <v>4945</v>
      </c>
      <c r="F81" s="76"/>
      <c r="G81" s="76"/>
      <c r="H81" s="76"/>
      <c r="I81" s="90"/>
      <c r="J81" s="100">
        <f t="shared" si="6"/>
        <v>1.1578778779528813E-3</v>
      </c>
      <c r="K81" s="100">
        <f t="shared" si="7"/>
        <v>-7.2232645403377108E-2</v>
      </c>
      <c r="L81" s="97">
        <f t="shared" si="8"/>
        <v>-385</v>
      </c>
      <c r="M81" s="101">
        <f t="shared" si="10"/>
        <v>-2.3508722652028162E-3</v>
      </c>
      <c r="N81" s="98">
        <f t="shared" si="9"/>
        <v>-1419</v>
      </c>
      <c r="O81" s="98">
        <f t="shared" si="11"/>
        <v>0</v>
      </c>
    </row>
    <row r="82" spans="1:15">
      <c r="A82" s="75">
        <v>80</v>
      </c>
      <c r="B82" s="89" t="s">
        <v>171</v>
      </c>
      <c r="C82" s="76">
        <v>11531</v>
      </c>
      <c r="D82" s="76">
        <v>13157</v>
      </c>
      <c r="E82" s="76">
        <v>11653</v>
      </c>
      <c r="F82" s="76"/>
      <c r="G82" s="76"/>
      <c r="H82" s="76"/>
      <c r="I82" s="90"/>
      <c r="J82" s="100">
        <f t="shared" si="6"/>
        <v>2.728564390654181E-3</v>
      </c>
      <c r="K82" s="100">
        <f t="shared" si="7"/>
        <v>1.0580175179949702E-2</v>
      </c>
      <c r="L82" s="97">
        <f t="shared" si="8"/>
        <v>122</v>
      </c>
      <c r="M82" s="101">
        <f t="shared" si="10"/>
        <v>7.4495173079154175E-4</v>
      </c>
      <c r="N82" s="98">
        <f t="shared" si="9"/>
        <v>-1504</v>
      </c>
      <c r="O82" s="98">
        <f t="shared" si="11"/>
        <v>0</v>
      </c>
    </row>
    <row r="83" spans="1:15">
      <c r="A83" s="75">
        <v>81</v>
      </c>
      <c r="B83" s="89" t="s">
        <v>172</v>
      </c>
      <c r="C83" s="76">
        <v>22335</v>
      </c>
      <c r="D83" s="76">
        <v>23722</v>
      </c>
      <c r="E83" s="76">
        <v>22641</v>
      </c>
      <c r="F83" s="76"/>
      <c r="G83" s="76"/>
      <c r="H83" s="76"/>
      <c r="I83" s="90"/>
      <c r="J83" s="100">
        <f t="shared" si="6"/>
        <v>5.3014182072257197E-3</v>
      </c>
      <c r="K83" s="100">
        <f t="shared" si="7"/>
        <v>1.3700470114170584E-2</v>
      </c>
      <c r="L83" s="97">
        <f t="shared" si="8"/>
        <v>306</v>
      </c>
      <c r="M83" s="101">
        <f t="shared" si="10"/>
        <v>1.8684854887066539E-3</v>
      </c>
      <c r="N83" s="98">
        <f t="shared" si="9"/>
        <v>-1081</v>
      </c>
      <c r="O83" s="98">
        <f t="shared" si="11"/>
        <v>0</v>
      </c>
    </row>
    <row r="84" spans="1:15" s="110" customFormat="1">
      <c r="A84" s="188" t="s">
        <v>173</v>
      </c>
      <c r="B84" s="188"/>
      <c r="C84" s="77">
        <v>4106975</v>
      </c>
      <c r="D84" s="77">
        <v>4415206</v>
      </c>
      <c r="E84" s="77">
        <v>4270744</v>
      </c>
      <c r="F84" s="64"/>
      <c r="G84" s="64"/>
      <c r="H84" s="64"/>
      <c r="I84" s="113"/>
      <c r="J84" s="69">
        <f t="shared" si="6"/>
        <v>1</v>
      </c>
      <c r="K84" s="69">
        <f t="shared" si="7"/>
        <v>3.9875821011815263E-2</v>
      </c>
      <c r="L84" s="64">
        <f t="shared" si="8"/>
        <v>163769</v>
      </c>
      <c r="M84" s="70">
        <f t="shared" si="10"/>
        <v>1</v>
      </c>
      <c r="N84" s="64">
        <f t="shared" si="9"/>
        <v>-144462</v>
      </c>
      <c r="O84" s="98">
        <f>H84-G84</f>
        <v>0</v>
      </c>
    </row>
    <row r="85" spans="1:15">
      <c r="F85" s="127"/>
      <c r="G85" s="127"/>
      <c r="H85" s="127"/>
      <c r="I85" s="73"/>
      <c r="M85" s="13"/>
    </row>
    <row r="86" spans="1:15">
      <c r="F86" s="141"/>
      <c r="G86" s="141"/>
      <c r="I86" s="21"/>
      <c r="M86" s="13"/>
    </row>
    <row r="87" spans="1:15">
      <c r="F87" s="141"/>
      <c r="G87" s="141"/>
      <c r="M87" s="13"/>
    </row>
    <row r="88" spans="1:15">
      <c r="M88" s="13"/>
    </row>
    <row r="89" spans="1:15">
      <c r="M89" s="13"/>
    </row>
    <row r="90" spans="1:15">
      <c r="M90" s="13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zoomScale="80" zoomScaleNormal="80" workbookViewId="0">
      <pane ySplit="2" topLeftCell="A3" activePane="bottomLeft" state="frozen"/>
      <selection pane="bottomLeft" activeCell="J84" sqref="J84"/>
    </sheetView>
  </sheetViews>
  <sheetFormatPr defaultColWidth="8.85546875" defaultRowHeight="15"/>
  <cols>
    <col min="1" max="1" width="18.28515625" style="6" bestFit="1" customWidth="1"/>
    <col min="2" max="2" width="12" style="6" customWidth="1"/>
    <col min="3" max="3" width="12" style="6" bestFit="1" customWidth="1"/>
    <col min="4" max="7" width="12" style="6" customWidth="1"/>
    <col min="8" max="8" width="22.42578125" style="6" customWidth="1"/>
    <col min="9" max="9" width="26.42578125" style="6" customWidth="1"/>
    <col min="10" max="10" width="27.42578125" style="6" customWidth="1"/>
    <col min="11" max="11" width="13.28515625" style="6" customWidth="1"/>
    <col min="12" max="12" width="14.140625" style="6" customWidth="1"/>
    <col min="13" max="16384" width="8.85546875" style="6"/>
  </cols>
  <sheetData>
    <row r="1" spans="1:12" ht="15.75" thickBot="1">
      <c r="B1" s="185" t="s">
        <v>281</v>
      </c>
      <c r="C1" s="185"/>
      <c r="D1" s="186"/>
      <c r="E1" s="187" t="s">
        <v>280</v>
      </c>
      <c r="F1" s="185"/>
      <c r="G1" s="186"/>
    </row>
    <row r="2" spans="1:12" ht="45">
      <c r="A2" s="93" t="s">
        <v>174</v>
      </c>
      <c r="B2" s="93">
        <v>43313</v>
      </c>
      <c r="C2" s="93">
        <v>43647</v>
      </c>
      <c r="D2" s="93">
        <v>43678</v>
      </c>
      <c r="E2" s="93">
        <v>43313</v>
      </c>
      <c r="F2" s="93">
        <v>43647</v>
      </c>
      <c r="G2" s="93">
        <v>43678</v>
      </c>
      <c r="H2" s="92" t="s">
        <v>342</v>
      </c>
      <c r="I2" s="1" t="s">
        <v>343</v>
      </c>
      <c r="J2" s="1" t="s">
        <v>344</v>
      </c>
      <c r="K2" s="92" t="s">
        <v>262</v>
      </c>
      <c r="L2" s="92" t="s">
        <v>283</v>
      </c>
    </row>
    <row r="3" spans="1:12">
      <c r="A3" s="46" t="s">
        <v>175</v>
      </c>
      <c r="B3" s="88">
        <v>2473</v>
      </c>
      <c r="C3" s="97">
        <v>5350</v>
      </c>
      <c r="D3" s="27">
        <v>3225</v>
      </c>
      <c r="E3" s="27">
        <v>3074.1217393287802</v>
      </c>
      <c r="F3" s="27">
        <v>4477.6293751671501</v>
      </c>
      <c r="G3" s="27">
        <v>4320.6165791503399</v>
      </c>
      <c r="H3" s="101">
        <f>D3/$D$84</f>
        <v>2.5746652935118436E-2</v>
      </c>
      <c r="I3" s="101">
        <f t="shared" ref="I3:I66" si="0">(D3-B3)/B3</f>
        <v>0.30408410837040034</v>
      </c>
      <c r="J3" s="97">
        <f t="shared" ref="J3:J66" si="1">D3-B3</f>
        <v>752</v>
      </c>
      <c r="K3" s="97">
        <f>D3-C3</f>
        <v>-2125</v>
      </c>
      <c r="L3" s="97">
        <f>G3-F3</f>
        <v>-157.01279601681017</v>
      </c>
    </row>
    <row r="4" spans="1:12">
      <c r="A4" s="46" t="s">
        <v>176</v>
      </c>
      <c r="B4" s="88">
        <v>393</v>
      </c>
      <c r="C4" s="97">
        <v>692</v>
      </c>
      <c r="D4" s="27">
        <v>371</v>
      </c>
      <c r="E4" s="27">
        <v>545.61907494648995</v>
      </c>
      <c r="F4" s="27">
        <v>615.51588651011195</v>
      </c>
      <c r="G4" s="27">
        <v>539.23404816205402</v>
      </c>
      <c r="H4" s="101">
        <f t="shared" ref="H4:H67" si="2">D4/$D$84</f>
        <v>2.9618630198229271E-3</v>
      </c>
      <c r="I4" s="101">
        <f t="shared" si="0"/>
        <v>-5.5979643765903309E-2</v>
      </c>
      <c r="J4" s="97">
        <f t="shared" si="1"/>
        <v>-22</v>
      </c>
      <c r="K4" s="97">
        <f t="shared" ref="K4:K67" si="3">D4-C4</f>
        <v>-321</v>
      </c>
      <c r="L4" s="97">
        <f t="shared" ref="L4:L67" si="4">G4-F4</f>
        <v>-76.281838348057931</v>
      </c>
    </row>
    <row r="5" spans="1:12">
      <c r="A5" s="46" t="s">
        <v>177</v>
      </c>
      <c r="B5" s="88">
        <v>612</v>
      </c>
      <c r="C5" s="97">
        <v>1485</v>
      </c>
      <c r="D5" s="27">
        <v>823</v>
      </c>
      <c r="E5" s="27">
        <v>831.47840192548699</v>
      </c>
      <c r="F5" s="27">
        <v>1501.08309920587</v>
      </c>
      <c r="G5" s="27">
        <v>1124.7940707427799</v>
      </c>
      <c r="H5" s="101">
        <f t="shared" si="2"/>
        <v>6.5703861598767352E-3</v>
      </c>
      <c r="I5" s="101">
        <f t="shared" si="0"/>
        <v>0.34477124183006536</v>
      </c>
      <c r="J5" s="97">
        <f t="shared" si="1"/>
        <v>211</v>
      </c>
      <c r="K5" s="97">
        <f t="shared" si="3"/>
        <v>-662</v>
      </c>
      <c r="L5" s="97">
        <f t="shared" si="4"/>
        <v>-376.28902846309006</v>
      </c>
    </row>
    <row r="6" spans="1:12">
      <c r="A6" s="46" t="s">
        <v>178</v>
      </c>
      <c r="B6" s="88">
        <v>135</v>
      </c>
      <c r="C6" s="97">
        <v>662</v>
      </c>
      <c r="D6" s="27">
        <v>254</v>
      </c>
      <c r="E6" s="27">
        <v>150.49699643178701</v>
      </c>
      <c r="F6" s="27">
        <v>558.34808371618897</v>
      </c>
      <c r="G6" s="27">
        <v>243.83888729005801</v>
      </c>
      <c r="H6" s="101">
        <f t="shared" si="2"/>
        <v>2.0277984017116535E-3</v>
      </c>
      <c r="I6" s="101">
        <f t="shared" si="0"/>
        <v>0.88148148148148153</v>
      </c>
      <c r="J6" s="97">
        <f t="shared" si="1"/>
        <v>119</v>
      </c>
      <c r="K6" s="97">
        <f t="shared" si="3"/>
        <v>-408</v>
      </c>
      <c r="L6" s="97">
        <f t="shared" si="4"/>
        <v>-314.50919642613098</v>
      </c>
    </row>
    <row r="7" spans="1:12">
      <c r="A7" s="46" t="s">
        <v>179</v>
      </c>
      <c r="B7" s="88">
        <v>303</v>
      </c>
      <c r="C7" s="97">
        <v>794</v>
      </c>
      <c r="D7" s="27">
        <v>511</v>
      </c>
      <c r="E7" s="27">
        <v>348.45670777716902</v>
      </c>
      <c r="F7" s="27">
        <v>679.80443763124003</v>
      </c>
      <c r="G7" s="27">
        <v>587.69047644510499</v>
      </c>
      <c r="H7" s="101">
        <f t="shared" si="2"/>
        <v>4.0795471782466728E-3</v>
      </c>
      <c r="I7" s="101">
        <f t="shared" si="0"/>
        <v>0.68646864686468645</v>
      </c>
      <c r="J7" s="97">
        <f t="shared" si="1"/>
        <v>208</v>
      </c>
      <c r="K7" s="97">
        <f t="shared" si="3"/>
        <v>-283</v>
      </c>
      <c r="L7" s="97">
        <f t="shared" si="4"/>
        <v>-92.113961186135043</v>
      </c>
    </row>
    <row r="8" spans="1:12">
      <c r="A8" s="46" t="s">
        <v>180</v>
      </c>
      <c r="B8" s="88">
        <v>282</v>
      </c>
      <c r="C8" s="97">
        <v>534</v>
      </c>
      <c r="D8" s="27">
        <v>339</v>
      </c>
      <c r="E8" s="27">
        <v>343.84997455487098</v>
      </c>
      <c r="F8" s="27">
        <v>403.11301800610897</v>
      </c>
      <c r="G8" s="27">
        <v>413.36048173556401</v>
      </c>
      <c r="H8" s="101">
        <f t="shared" si="2"/>
        <v>2.7063923550403562E-3</v>
      </c>
      <c r="I8" s="101">
        <f t="shared" si="0"/>
        <v>0.20212765957446807</v>
      </c>
      <c r="J8" s="97">
        <f t="shared" si="1"/>
        <v>57</v>
      </c>
      <c r="K8" s="97">
        <f t="shared" si="3"/>
        <v>-195</v>
      </c>
      <c r="L8" s="97">
        <f t="shared" si="4"/>
        <v>10.247463729455035</v>
      </c>
    </row>
    <row r="9" spans="1:12">
      <c r="A9" s="46" t="s">
        <v>181</v>
      </c>
      <c r="B9" s="88">
        <v>8362</v>
      </c>
      <c r="C9" s="97">
        <v>15744</v>
      </c>
      <c r="D9" s="27">
        <v>10503</v>
      </c>
      <c r="E9" s="27">
        <v>10292.6020876158</v>
      </c>
      <c r="F9" s="27">
        <v>15006.9593356271</v>
      </c>
      <c r="G9" s="27">
        <v>13061.755827065001</v>
      </c>
      <c r="H9" s="101">
        <f t="shared" si="2"/>
        <v>8.3850262256604316E-2</v>
      </c>
      <c r="I9" s="101">
        <f t="shared" si="0"/>
        <v>0.25603922506577376</v>
      </c>
      <c r="J9" s="97">
        <f t="shared" si="1"/>
        <v>2141</v>
      </c>
      <c r="K9" s="97">
        <f t="shared" si="3"/>
        <v>-5241</v>
      </c>
      <c r="L9" s="97">
        <f t="shared" si="4"/>
        <v>-1945.2035085620992</v>
      </c>
    </row>
    <row r="10" spans="1:12">
      <c r="A10" s="46" t="s">
        <v>182</v>
      </c>
      <c r="B10" s="88">
        <v>3421</v>
      </c>
      <c r="C10" s="97">
        <v>5831</v>
      </c>
      <c r="D10" s="27">
        <v>4190</v>
      </c>
      <c r="E10" s="27">
        <v>6165.5192566323303</v>
      </c>
      <c r="F10" s="27">
        <v>8209.8072812136706</v>
      </c>
      <c r="G10" s="27">
        <v>7706.0764976138198</v>
      </c>
      <c r="H10" s="101">
        <f t="shared" si="2"/>
        <v>3.345069016996783E-2</v>
      </c>
      <c r="I10" s="101">
        <f t="shared" si="0"/>
        <v>0.22478807366267173</v>
      </c>
      <c r="J10" s="97">
        <f t="shared" si="1"/>
        <v>769</v>
      </c>
      <c r="K10" s="97">
        <f t="shared" si="3"/>
        <v>-1641</v>
      </c>
      <c r="L10" s="97">
        <f t="shared" si="4"/>
        <v>-503.73078359985084</v>
      </c>
    </row>
    <row r="11" spans="1:12">
      <c r="A11" s="46" t="s">
        <v>183</v>
      </c>
      <c r="B11" s="88">
        <v>173</v>
      </c>
      <c r="C11" s="97">
        <v>315</v>
      </c>
      <c r="D11" s="27">
        <v>171</v>
      </c>
      <c r="E11" s="27">
        <v>207.092462519447</v>
      </c>
      <c r="F11" s="27">
        <v>246.39899898816199</v>
      </c>
      <c r="G11" s="27">
        <v>209.54717921189001</v>
      </c>
      <c r="H11" s="101">
        <f t="shared" si="2"/>
        <v>1.3651713649318611E-3</v>
      </c>
      <c r="I11" s="101">
        <f t="shared" si="0"/>
        <v>-1.1560693641618497E-2</v>
      </c>
      <c r="J11" s="97">
        <f t="shared" si="1"/>
        <v>-2</v>
      </c>
      <c r="K11" s="97">
        <f t="shared" si="3"/>
        <v>-144</v>
      </c>
      <c r="L11" s="97">
        <f t="shared" si="4"/>
        <v>-36.851819776271981</v>
      </c>
    </row>
    <row r="12" spans="1:12">
      <c r="A12" s="46" t="s">
        <v>184</v>
      </c>
      <c r="B12" s="88">
        <v>285</v>
      </c>
      <c r="C12" s="97">
        <v>834</v>
      </c>
      <c r="D12" s="27">
        <v>313</v>
      </c>
      <c r="E12" s="27">
        <v>339.72060777373702</v>
      </c>
      <c r="F12" s="27">
        <v>651.70728076626699</v>
      </c>
      <c r="G12" s="27">
        <v>373.08723722803501</v>
      </c>
      <c r="H12" s="101">
        <f t="shared" si="2"/>
        <v>2.4988224399045177E-3</v>
      </c>
      <c r="I12" s="101">
        <f t="shared" si="0"/>
        <v>9.8245614035087719E-2</v>
      </c>
      <c r="J12" s="97">
        <f t="shared" si="1"/>
        <v>28</v>
      </c>
      <c r="K12" s="97">
        <f t="shared" si="3"/>
        <v>-521</v>
      </c>
      <c r="L12" s="97">
        <f t="shared" si="4"/>
        <v>-278.62004353823198</v>
      </c>
    </row>
    <row r="13" spans="1:12">
      <c r="A13" s="46" t="s">
        <v>185</v>
      </c>
      <c r="B13" s="88">
        <v>1052</v>
      </c>
      <c r="C13" s="97">
        <v>2306</v>
      </c>
      <c r="D13" s="27">
        <v>1281</v>
      </c>
      <c r="E13" s="27">
        <v>1495.6713185663</v>
      </c>
      <c r="F13" s="27">
        <v>2329.4728246667501</v>
      </c>
      <c r="G13" s="27">
        <v>1835.7735795737501</v>
      </c>
      <c r="H13" s="101">
        <f t="shared" si="2"/>
        <v>1.0226810049577276E-2</v>
      </c>
      <c r="I13" s="101">
        <f t="shared" si="0"/>
        <v>0.21768060836501901</v>
      </c>
      <c r="J13" s="97">
        <f t="shared" si="1"/>
        <v>229</v>
      </c>
      <c r="K13" s="97">
        <f t="shared" si="3"/>
        <v>-1025</v>
      </c>
      <c r="L13" s="97">
        <f t="shared" si="4"/>
        <v>-493.69924509299994</v>
      </c>
    </row>
    <row r="14" spans="1:12">
      <c r="A14" s="46" t="s">
        <v>186</v>
      </c>
      <c r="B14" s="88">
        <v>1109</v>
      </c>
      <c r="C14" s="97">
        <v>2061</v>
      </c>
      <c r="D14" s="27">
        <v>1521</v>
      </c>
      <c r="E14" s="27">
        <v>1378.60761330777</v>
      </c>
      <c r="F14" s="27">
        <v>2188.2024702185199</v>
      </c>
      <c r="G14" s="27">
        <v>2053.2525650151001</v>
      </c>
      <c r="H14" s="101">
        <f t="shared" si="2"/>
        <v>1.2142840035446554E-2</v>
      </c>
      <c r="I14" s="101">
        <f t="shared" si="0"/>
        <v>0.37150586113615869</v>
      </c>
      <c r="J14" s="97">
        <f t="shared" si="1"/>
        <v>412</v>
      </c>
      <c r="K14" s="97">
        <f t="shared" si="3"/>
        <v>-540</v>
      </c>
      <c r="L14" s="97">
        <f t="shared" si="4"/>
        <v>-134.9499052034198</v>
      </c>
    </row>
    <row r="15" spans="1:12">
      <c r="A15" s="46" t="s">
        <v>187</v>
      </c>
      <c r="B15" s="88">
        <v>212</v>
      </c>
      <c r="C15" s="97">
        <v>445</v>
      </c>
      <c r="D15" s="27">
        <v>274</v>
      </c>
      <c r="E15" s="27">
        <v>285.32021762464399</v>
      </c>
      <c r="F15" s="27">
        <v>456.76112469784601</v>
      </c>
      <c r="G15" s="27">
        <v>379.59892286631202</v>
      </c>
      <c r="H15" s="101">
        <f t="shared" si="2"/>
        <v>2.1874675672007601E-3</v>
      </c>
      <c r="I15" s="101">
        <f t="shared" si="0"/>
        <v>0.29245283018867924</v>
      </c>
      <c r="J15" s="97">
        <f t="shared" si="1"/>
        <v>62</v>
      </c>
      <c r="K15" s="97">
        <f t="shared" si="3"/>
        <v>-171</v>
      </c>
      <c r="L15" s="97">
        <f t="shared" si="4"/>
        <v>-77.162201831533991</v>
      </c>
    </row>
    <row r="16" spans="1:12">
      <c r="A16" s="46" t="s">
        <v>188</v>
      </c>
      <c r="B16" s="88">
        <v>340</v>
      </c>
      <c r="C16" s="97">
        <v>848</v>
      </c>
      <c r="D16" s="27">
        <v>505</v>
      </c>
      <c r="E16" s="27">
        <v>482.15729684768701</v>
      </c>
      <c r="F16" s="27">
        <v>693.719799718486</v>
      </c>
      <c r="G16" s="27">
        <v>671.20127180712802</v>
      </c>
      <c r="H16" s="101">
        <f t="shared" si="2"/>
        <v>4.031646428599941E-3</v>
      </c>
      <c r="I16" s="101">
        <f t="shared" si="0"/>
        <v>0.48529411764705882</v>
      </c>
      <c r="J16" s="97">
        <f t="shared" si="1"/>
        <v>165</v>
      </c>
      <c r="K16" s="97">
        <f t="shared" si="3"/>
        <v>-343</v>
      </c>
      <c r="L16" s="97">
        <f t="shared" si="4"/>
        <v>-22.518527911357978</v>
      </c>
    </row>
    <row r="17" spans="1:12">
      <c r="A17" s="46" t="s">
        <v>189</v>
      </c>
      <c r="B17" s="88">
        <v>30</v>
      </c>
      <c r="C17" s="97">
        <v>330</v>
      </c>
      <c r="D17" s="27">
        <v>213</v>
      </c>
      <c r="E17" s="27">
        <v>54.0987603878269</v>
      </c>
      <c r="F17" s="27">
        <v>209.01759741047101</v>
      </c>
      <c r="G17" s="27">
        <v>384.100972546984</v>
      </c>
      <c r="H17" s="101">
        <f t="shared" si="2"/>
        <v>1.700476612458985E-3</v>
      </c>
      <c r="I17" s="101">
        <f t="shared" si="0"/>
        <v>6.1</v>
      </c>
      <c r="J17" s="97">
        <f t="shared" si="1"/>
        <v>183</v>
      </c>
      <c r="K17" s="97">
        <f t="shared" si="3"/>
        <v>-117</v>
      </c>
      <c r="L17" s="97">
        <f t="shared" si="4"/>
        <v>175.08337513651298</v>
      </c>
    </row>
    <row r="18" spans="1:12">
      <c r="A18" s="46" t="s">
        <v>190</v>
      </c>
      <c r="B18" s="88">
        <v>365</v>
      </c>
      <c r="C18" s="97">
        <v>674</v>
      </c>
      <c r="D18" s="27">
        <v>322</v>
      </c>
      <c r="E18" s="27">
        <v>494.92878001933002</v>
      </c>
      <c r="F18" s="27">
        <v>679.98743031744402</v>
      </c>
      <c r="G18" s="27">
        <v>468.61396195876</v>
      </c>
      <c r="H18" s="101">
        <f t="shared" si="2"/>
        <v>2.5706735643746159E-3</v>
      </c>
      <c r="I18" s="101">
        <f t="shared" si="0"/>
        <v>-0.11780821917808219</v>
      </c>
      <c r="J18" s="97">
        <f t="shared" si="1"/>
        <v>-43</v>
      </c>
      <c r="K18" s="97">
        <f t="shared" si="3"/>
        <v>-352</v>
      </c>
      <c r="L18" s="97">
        <f t="shared" si="4"/>
        <v>-211.37346835868402</v>
      </c>
    </row>
    <row r="19" spans="1:12">
      <c r="A19" s="46" t="s">
        <v>191</v>
      </c>
      <c r="B19" s="88">
        <v>284</v>
      </c>
      <c r="C19" s="97">
        <v>354</v>
      </c>
      <c r="D19" s="27">
        <v>275</v>
      </c>
      <c r="E19" s="27">
        <v>385.25853788689</v>
      </c>
      <c r="F19" s="27">
        <v>418.88358947190699</v>
      </c>
      <c r="G19" s="27">
        <v>369.833737215268</v>
      </c>
      <c r="H19" s="101">
        <f t="shared" si="2"/>
        <v>2.1954510254752154E-3</v>
      </c>
      <c r="I19" s="101">
        <f t="shared" si="0"/>
        <v>-3.1690140845070422E-2</v>
      </c>
      <c r="J19" s="97">
        <f t="shared" si="1"/>
        <v>-9</v>
      </c>
      <c r="K19" s="97">
        <f t="shared" si="3"/>
        <v>-79</v>
      </c>
      <c r="L19" s="97">
        <f t="shared" si="4"/>
        <v>-49.049852256638985</v>
      </c>
    </row>
    <row r="20" spans="1:12">
      <c r="A20" s="46" t="s">
        <v>192</v>
      </c>
      <c r="B20" s="88">
        <v>103</v>
      </c>
      <c r="C20" s="97">
        <v>426</v>
      </c>
      <c r="D20" s="27">
        <v>217</v>
      </c>
      <c r="E20" s="27">
        <v>172.48520314863299</v>
      </c>
      <c r="F20" s="27">
        <v>380.78476732588098</v>
      </c>
      <c r="G20" s="27">
        <v>363.45743280143</v>
      </c>
      <c r="H20" s="101">
        <f t="shared" si="2"/>
        <v>1.7324104455568063E-3</v>
      </c>
      <c r="I20" s="101">
        <f t="shared" si="0"/>
        <v>1.1067961165048543</v>
      </c>
      <c r="J20" s="97">
        <f t="shared" si="1"/>
        <v>114</v>
      </c>
      <c r="K20" s="97">
        <f t="shared" si="3"/>
        <v>-209</v>
      </c>
      <c r="L20" s="97">
        <f t="shared" si="4"/>
        <v>-17.327334524450976</v>
      </c>
    </row>
    <row r="21" spans="1:12">
      <c r="A21" s="46" t="s">
        <v>193</v>
      </c>
      <c r="B21" s="88">
        <v>378</v>
      </c>
      <c r="C21" s="97">
        <v>845</v>
      </c>
      <c r="D21" s="27">
        <v>394</v>
      </c>
      <c r="E21" s="27">
        <v>524.41277648698201</v>
      </c>
      <c r="F21" s="27">
        <v>795.79968635892897</v>
      </c>
      <c r="G21" s="27">
        <v>573.50630470515705</v>
      </c>
      <c r="H21" s="101">
        <f t="shared" si="2"/>
        <v>3.1454825601353997E-3</v>
      </c>
      <c r="I21" s="101">
        <f t="shared" si="0"/>
        <v>4.2328042328042326E-2</v>
      </c>
      <c r="J21" s="97">
        <f t="shared" si="1"/>
        <v>16</v>
      </c>
      <c r="K21" s="97">
        <f t="shared" si="3"/>
        <v>-451</v>
      </c>
      <c r="L21" s="97">
        <f t="shared" si="4"/>
        <v>-222.29338165377192</v>
      </c>
    </row>
    <row r="22" spans="1:12">
      <c r="A22" s="46" t="s">
        <v>194</v>
      </c>
      <c r="B22" s="88">
        <v>283</v>
      </c>
      <c r="C22" s="97">
        <v>590</v>
      </c>
      <c r="D22" s="27">
        <v>423</v>
      </c>
      <c r="E22" s="27">
        <v>374.78854806457502</v>
      </c>
      <c r="F22" s="27">
        <v>586.900872806861</v>
      </c>
      <c r="G22" s="27">
        <v>558.211117923698</v>
      </c>
      <c r="H22" s="101">
        <f t="shared" si="2"/>
        <v>3.3770028500946041E-3</v>
      </c>
      <c r="I22" s="101">
        <f t="shared" si="0"/>
        <v>0.49469964664310956</v>
      </c>
      <c r="J22" s="97">
        <f t="shared" si="1"/>
        <v>140</v>
      </c>
      <c r="K22" s="97">
        <f t="shared" si="3"/>
        <v>-167</v>
      </c>
      <c r="L22" s="97">
        <f t="shared" si="4"/>
        <v>-28.689754883163005</v>
      </c>
    </row>
    <row r="23" spans="1:12">
      <c r="A23" s="46" t="s">
        <v>195</v>
      </c>
      <c r="B23" s="88">
        <v>5094</v>
      </c>
      <c r="C23" s="97">
        <v>9572</v>
      </c>
      <c r="D23" s="27">
        <v>6303</v>
      </c>
      <c r="E23" s="27">
        <v>6101.6338191504001</v>
      </c>
      <c r="F23" s="27">
        <v>8512.9968223565302</v>
      </c>
      <c r="G23" s="27">
        <v>8114.6712628495497</v>
      </c>
      <c r="H23" s="101">
        <f t="shared" si="2"/>
        <v>5.0319737503891938E-2</v>
      </c>
      <c r="I23" s="101">
        <f t="shared" si="0"/>
        <v>0.23733804475853945</v>
      </c>
      <c r="J23" s="97">
        <f t="shared" si="1"/>
        <v>1209</v>
      </c>
      <c r="K23" s="97">
        <f t="shared" si="3"/>
        <v>-3269</v>
      </c>
      <c r="L23" s="97">
        <f t="shared" si="4"/>
        <v>-398.32555950698043</v>
      </c>
    </row>
    <row r="24" spans="1:12">
      <c r="A24" s="46" t="s">
        <v>196</v>
      </c>
      <c r="B24" s="88">
        <v>627</v>
      </c>
      <c r="C24" s="97">
        <v>1252</v>
      </c>
      <c r="D24" s="27">
        <v>899</v>
      </c>
      <c r="E24" s="27">
        <v>696.92763968449594</v>
      </c>
      <c r="F24" s="27">
        <v>1189.6093178629801</v>
      </c>
      <c r="G24" s="27">
        <v>1005.55882629946</v>
      </c>
      <c r="H24" s="101">
        <f t="shared" si="2"/>
        <v>7.1771289887353406E-3</v>
      </c>
      <c r="I24" s="101">
        <f t="shared" si="0"/>
        <v>0.43381180223285487</v>
      </c>
      <c r="J24" s="97">
        <f t="shared" si="1"/>
        <v>272</v>
      </c>
      <c r="K24" s="97">
        <f t="shared" si="3"/>
        <v>-353</v>
      </c>
      <c r="L24" s="97">
        <f t="shared" si="4"/>
        <v>-184.05049156352015</v>
      </c>
    </row>
    <row r="25" spans="1:12">
      <c r="A25" s="46" t="s">
        <v>197</v>
      </c>
      <c r="B25" s="88">
        <v>161</v>
      </c>
      <c r="C25" s="97">
        <v>429</v>
      </c>
      <c r="D25" s="27">
        <v>271</v>
      </c>
      <c r="E25" s="27">
        <v>216.405398863676</v>
      </c>
      <c r="F25" s="27">
        <v>378.05256661346499</v>
      </c>
      <c r="G25" s="27">
        <v>365.71244214050301</v>
      </c>
      <c r="H25" s="101">
        <f t="shared" si="2"/>
        <v>2.1635171923773942E-3</v>
      </c>
      <c r="I25" s="101">
        <f t="shared" si="0"/>
        <v>0.68322981366459623</v>
      </c>
      <c r="J25" s="97">
        <f t="shared" si="1"/>
        <v>110</v>
      </c>
      <c r="K25" s="97">
        <f t="shared" si="3"/>
        <v>-158</v>
      </c>
      <c r="L25" s="97">
        <f t="shared" si="4"/>
        <v>-12.340124472961975</v>
      </c>
    </row>
    <row r="26" spans="1:12">
      <c r="A26" s="46" t="s">
        <v>198</v>
      </c>
      <c r="B26" s="88">
        <v>413</v>
      </c>
      <c r="C26" s="97">
        <v>1205</v>
      </c>
      <c r="D26" s="27">
        <v>597</v>
      </c>
      <c r="E26" s="27">
        <v>605.38906939801905</v>
      </c>
      <c r="F26" s="27">
        <v>1143.5291590162401</v>
      </c>
      <c r="G26" s="27">
        <v>882.13843742616405</v>
      </c>
      <c r="H26" s="101">
        <f t="shared" si="2"/>
        <v>4.7661245898498314E-3</v>
      </c>
      <c r="I26" s="101">
        <f t="shared" si="0"/>
        <v>0.44552058111380144</v>
      </c>
      <c r="J26" s="97">
        <f t="shared" si="1"/>
        <v>184</v>
      </c>
      <c r="K26" s="97">
        <f t="shared" si="3"/>
        <v>-608</v>
      </c>
      <c r="L26" s="97">
        <f t="shared" si="4"/>
        <v>-261.39072159007605</v>
      </c>
    </row>
    <row r="27" spans="1:12">
      <c r="A27" s="46" t="s">
        <v>199</v>
      </c>
      <c r="B27" s="88">
        <v>1410</v>
      </c>
      <c r="C27" s="97">
        <v>2700</v>
      </c>
      <c r="D27" s="27">
        <v>1613</v>
      </c>
      <c r="E27" s="27">
        <v>1781.16575005298</v>
      </c>
      <c r="F27" s="27">
        <v>2507.07396844405</v>
      </c>
      <c r="G27" s="27">
        <v>2135.4675514641499</v>
      </c>
      <c r="H27" s="101">
        <f t="shared" si="2"/>
        <v>1.2877318196696444E-2</v>
      </c>
      <c r="I27" s="101">
        <f t="shared" si="0"/>
        <v>0.14397163120567377</v>
      </c>
      <c r="J27" s="97">
        <f t="shared" si="1"/>
        <v>203</v>
      </c>
      <c r="K27" s="97">
        <f t="shared" si="3"/>
        <v>-1087</v>
      </c>
      <c r="L27" s="97">
        <f t="shared" si="4"/>
        <v>-371.60641697990013</v>
      </c>
    </row>
    <row r="28" spans="1:12">
      <c r="A28" s="46" t="s">
        <v>112</v>
      </c>
      <c r="B28" s="88">
        <v>828</v>
      </c>
      <c r="C28" s="97">
        <v>2132</v>
      </c>
      <c r="D28" s="27">
        <v>1130</v>
      </c>
      <c r="E28" s="27">
        <v>1060.7811098990201</v>
      </c>
      <c r="F28" s="27">
        <v>1980.18062276974</v>
      </c>
      <c r="G28" s="27">
        <v>1451.56472953659</v>
      </c>
      <c r="H28" s="101">
        <f t="shared" si="2"/>
        <v>9.0213078501345211E-3</v>
      </c>
      <c r="I28" s="101">
        <f t="shared" si="0"/>
        <v>0.36473429951690822</v>
      </c>
      <c r="J28" s="97">
        <f t="shared" si="1"/>
        <v>302</v>
      </c>
      <c r="K28" s="97">
        <f t="shared" si="3"/>
        <v>-1002</v>
      </c>
      <c r="L28" s="97">
        <f t="shared" si="4"/>
        <v>-528.61589323315002</v>
      </c>
    </row>
    <row r="29" spans="1:12">
      <c r="A29" s="46" t="s">
        <v>200</v>
      </c>
      <c r="B29" s="88">
        <v>558</v>
      </c>
      <c r="C29" s="97">
        <v>1169</v>
      </c>
      <c r="D29" s="27">
        <v>891</v>
      </c>
      <c r="E29" s="27">
        <v>631.30171911803302</v>
      </c>
      <c r="F29" s="27">
        <v>1117.2119156240899</v>
      </c>
      <c r="G29" s="27">
        <v>1009.89379079912</v>
      </c>
      <c r="H29" s="101">
        <f t="shared" si="2"/>
        <v>7.1132613225396981E-3</v>
      </c>
      <c r="I29" s="101">
        <f t="shared" si="0"/>
        <v>0.59677419354838712</v>
      </c>
      <c r="J29" s="97">
        <f t="shared" si="1"/>
        <v>333</v>
      </c>
      <c r="K29" s="97">
        <f t="shared" si="3"/>
        <v>-278</v>
      </c>
      <c r="L29" s="97">
        <f t="shared" si="4"/>
        <v>-107.31812482496991</v>
      </c>
    </row>
    <row r="30" spans="1:12">
      <c r="A30" s="46" t="s">
        <v>201</v>
      </c>
      <c r="B30" s="88">
        <v>398</v>
      </c>
      <c r="C30" s="97">
        <v>855</v>
      </c>
      <c r="D30" s="27">
        <v>426</v>
      </c>
      <c r="E30" s="27">
        <v>509.03520972086898</v>
      </c>
      <c r="F30" s="27">
        <v>747.61543237985995</v>
      </c>
      <c r="G30" s="27">
        <v>621.69177140868703</v>
      </c>
      <c r="H30" s="101">
        <f t="shared" si="2"/>
        <v>3.4009532249179701E-3</v>
      </c>
      <c r="I30" s="101">
        <f t="shared" si="0"/>
        <v>7.0351758793969849E-2</v>
      </c>
      <c r="J30" s="97">
        <f t="shared" si="1"/>
        <v>28</v>
      </c>
      <c r="K30" s="97">
        <f t="shared" si="3"/>
        <v>-429</v>
      </c>
      <c r="L30" s="97">
        <f t="shared" si="4"/>
        <v>-125.92366097117292</v>
      </c>
    </row>
    <row r="31" spans="1:12">
      <c r="A31" s="46" t="s">
        <v>202</v>
      </c>
      <c r="B31" s="88">
        <v>631</v>
      </c>
      <c r="C31" s="97">
        <v>1075</v>
      </c>
      <c r="D31" s="27">
        <v>678</v>
      </c>
      <c r="E31" s="27">
        <v>863.91938629177605</v>
      </c>
      <c r="F31" s="27">
        <v>1016.5382674876701</v>
      </c>
      <c r="G31" s="27">
        <v>973.691375032677</v>
      </c>
      <c r="H31" s="101">
        <f t="shared" si="2"/>
        <v>5.4127847100807125E-3</v>
      </c>
      <c r="I31" s="101">
        <f t="shared" si="0"/>
        <v>7.448494453248812E-2</v>
      </c>
      <c r="J31" s="97">
        <f t="shared" si="1"/>
        <v>47</v>
      </c>
      <c r="K31" s="97">
        <f t="shared" si="3"/>
        <v>-397</v>
      </c>
      <c r="L31" s="97">
        <f t="shared" si="4"/>
        <v>-42.846892454993053</v>
      </c>
    </row>
    <row r="32" spans="1:12">
      <c r="A32" s="46" t="s">
        <v>203</v>
      </c>
      <c r="B32" s="88">
        <v>279</v>
      </c>
      <c r="C32" s="97">
        <v>615</v>
      </c>
      <c r="D32" s="27">
        <v>572</v>
      </c>
      <c r="E32" s="27">
        <v>415.94819799406599</v>
      </c>
      <c r="F32" s="27">
        <v>601.34936109226499</v>
      </c>
      <c r="G32" s="27">
        <v>817.05285327650404</v>
      </c>
      <c r="H32" s="101">
        <f t="shared" si="2"/>
        <v>4.5665381329884477E-3</v>
      </c>
      <c r="I32" s="101">
        <f t="shared" si="0"/>
        <v>1.0501792114695341</v>
      </c>
      <c r="J32" s="97">
        <f t="shared" si="1"/>
        <v>293</v>
      </c>
      <c r="K32" s="97">
        <f t="shared" si="3"/>
        <v>-43</v>
      </c>
      <c r="L32" s="97">
        <f t="shared" si="4"/>
        <v>215.70349218423905</v>
      </c>
    </row>
    <row r="33" spans="1:12">
      <c r="A33" s="46" t="s">
        <v>204</v>
      </c>
      <c r="B33" s="88">
        <v>857</v>
      </c>
      <c r="C33" s="97">
        <v>1703</v>
      </c>
      <c r="D33" s="27">
        <v>689</v>
      </c>
      <c r="E33" s="27">
        <v>1103.0532981424301</v>
      </c>
      <c r="F33" s="27">
        <v>1199.25383291513</v>
      </c>
      <c r="G33" s="27">
        <v>901.73950679487496</v>
      </c>
      <c r="H33" s="101">
        <f t="shared" si="2"/>
        <v>5.5006027510997218E-3</v>
      </c>
      <c r="I33" s="101">
        <f t="shared" si="0"/>
        <v>-0.19603267211201866</v>
      </c>
      <c r="J33" s="97">
        <f t="shared" si="1"/>
        <v>-168</v>
      </c>
      <c r="K33" s="97">
        <f t="shared" si="3"/>
        <v>-1014</v>
      </c>
      <c r="L33" s="97">
        <f t="shared" si="4"/>
        <v>-297.51432612025508</v>
      </c>
    </row>
    <row r="34" spans="1:12">
      <c r="A34" s="46" t="s">
        <v>205</v>
      </c>
      <c r="B34" s="88">
        <v>1021</v>
      </c>
      <c r="C34" s="97">
        <v>2161</v>
      </c>
      <c r="D34" s="27">
        <v>1519</v>
      </c>
      <c r="E34" s="27">
        <v>1276.64192690921</v>
      </c>
      <c r="F34" s="27">
        <v>2178.4116092592199</v>
      </c>
      <c r="G34" s="27">
        <v>1899.5339205165601</v>
      </c>
      <c r="H34" s="101">
        <f t="shared" si="2"/>
        <v>1.2126873118897643E-2</v>
      </c>
      <c r="I34" s="101">
        <f t="shared" si="0"/>
        <v>0.48775710088148871</v>
      </c>
      <c r="J34" s="97">
        <f t="shared" si="1"/>
        <v>498</v>
      </c>
      <c r="K34" s="97">
        <f t="shared" si="3"/>
        <v>-642</v>
      </c>
      <c r="L34" s="97">
        <f t="shared" si="4"/>
        <v>-278.87768874265976</v>
      </c>
    </row>
    <row r="35" spans="1:12">
      <c r="A35" s="46" t="s">
        <v>206</v>
      </c>
      <c r="B35" s="88">
        <v>3180</v>
      </c>
      <c r="C35" s="97">
        <v>4496</v>
      </c>
      <c r="D35" s="27">
        <v>2840</v>
      </c>
      <c r="E35" s="27">
        <v>3036.4756346428599</v>
      </c>
      <c r="F35" s="27">
        <v>3518.3120890587302</v>
      </c>
      <c r="G35" s="27">
        <v>3036.08943448421</v>
      </c>
      <c r="H35" s="101">
        <f t="shared" si="2"/>
        <v>2.2673021499453133E-2</v>
      </c>
      <c r="I35" s="101">
        <f t="shared" si="0"/>
        <v>-0.1069182389937107</v>
      </c>
      <c r="J35" s="97">
        <f t="shared" si="1"/>
        <v>-340</v>
      </c>
      <c r="K35" s="97">
        <f t="shared" si="3"/>
        <v>-1656</v>
      </c>
      <c r="L35" s="97">
        <f t="shared" si="4"/>
        <v>-482.22265457452022</v>
      </c>
    </row>
    <row r="36" spans="1:12">
      <c r="A36" s="46" t="s">
        <v>207</v>
      </c>
      <c r="B36" s="88">
        <v>407</v>
      </c>
      <c r="C36" s="97">
        <v>1064</v>
      </c>
      <c r="D36" s="27">
        <v>535</v>
      </c>
      <c r="E36" s="27">
        <v>472.32269907892498</v>
      </c>
      <c r="F36" s="27">
        <v>694.72114420083301</v>
      </c>
      <c r="G36" s="27">
        <v>617.17723619201195</v>
      </c>
      <c r="H36" s="101">
        <f t="shared" si="2"/>
        <v>4.2711501768336012E-3</v>
      </c>
      <c r="I36" s="101">
        <f t="shared" si="0"/>
        <v>0.31449631449631449</v>
      </c>
      <c r="J36" s="97">
        <f t="shared" si="1"/>
        <v>128</v>
      </c>
      <c r="K36" s="97">
        <f t="shared" si="3"/>
        <v>-529</v>
      </c>
      <c r="L36" s="97">
        <f t="shared" si="4"/>
        <v>-77.543908008821063</v>
      </c>
    </row>
    <row r="37" spans="1:12">
      <c r="A37" s="46" t="s">
        <v>208</v>
      </c>
      <c r="B37" s="88">
        <v>168</v>
      </c>
      <c r="C37" s="97">
        <v>382</v>
      </c>
      <c r="D37" s="27">
        <v>163</v>
      </c>
      <c r="E37" s="27">
        <v>224.87200747261099</v>
      </c>
      <c r="F37" s="27">
        <v>276.86805897422499</v>
      </c>
      <c r="G37" s="27">
        <v>247.41463882974199</v>
      </c>
      <c r="H37" s="101">
        <f t="shared" si="2"/>
        <v>1.3013036987362186E-3</v>
      </c>
      <c r="I37" s="101">
        <f t="shared" si="0"/>
        <v>-2.976190476190476E-2</v>
      </c>
      <c r="J37" s="97">
        <f t="shared" si="1"/>
        <v>-5</v>
      </c>
      <c r="K37" s="97">
        <f t="shared" si="3"/>
        <v>-219</v>
      </c>
      <c r="L37" s="97">
        <f t="shared" si="4"/>
        <v>-29.453420144483005</v>
      </c>
    </row>
    <row r="38" spans="1:12">
      <c r="A38" s="46" t="s">
        <v>209</v>
      </c>
      <c r="B38" s="88">
        <v>126</v>
      </c>
      <c r="C38" s="97">
        <v>169</v>
      </c>
      <c r="D38" s="27">
        <v>135</v>
      </c>
      <c r="E38" s="27">
        <v>199.005818546603</v>
      </c>
      <c r="F38" s="27">
        <v>209.56774328942001</v>
      </c>
      <c r="G38" s="27">
        <v>212.82066106504601</v>
      </c>
      <c r="H38" s="101">
        <f t="shared" si="2"/>
        <v>1.0777668670514694E-3</v>
      </c>
      <c r="I38" s="101">
        <f t="shared" si="0"/>
        <v>7.1428571428571425E-2</v>
      </c>
      <c r="J38" s="97">
        <f t="shared" si="1"/>
        <v>9</v>
      </c>
      <c r="K38" s="97">
        <f t="shared" si="3"/>
        <v>-34</v>
      </c>
      <c r="L38" s="97">
        <f t="shared" si="4"/>
        <v>3.2529177756260026</v>
      </c>
    </row>
    <row r="39" spans="1:12">
      <c r="A39" s="46" t="s">
        <v>210</v>
      </c>
      <c r="B39" s="88">
        <v>1059</v>
      </c>
      <c r="C39" s="97">
        <v>2179</v>
      </c>
      <c r="D39" s="27">
        <v>1568</v>
      </c>
      <c r="E39" s="27">
        <v>1280.0553911493901</v>
      </c>
      <c r="F39" s="27">
        <v>1934.2449794202601</v>
      </c>
      <c r="G39" s="27">
        <v>1907.1652889494401</v>
      </c>
      <c r="H39" s="101">
        <f t="shared" si="2"/>
        <v>1.2518062574345954E-2</v>
      </c>
      <c r="I39" s="101">
        <f t="shared" si="0"/>
        <v>0.48064211520302169</v>
      </c>
      <c r="J39" s="97">
        <f t="shared" si="1"/>
        <v>509</v>
      </c>
      <c r="K39" s="97">
        <f t="shared" si="3"/>
        <v>-611</v>
      </c>
      <c r="L39" s="97">
        <f t="shared" si="4"/>
        <v>-27.079690470819969</v>
      </c>
    </row>
    <row r="40" spans="1:12">
      <c r="A40" s="46" t="s">
        <v>211</v>
      </c>
      <c r="B40" s="88">
        <v>104</v>
      </c>
      <c r="C40" s="97">
        <v>260</v>
      </c>
      <c r="D40" s="27">
        <v>208</v>
      </c>
      <c r="E40" s="27">
        <v>132.11872883012799</v>
      </c>
      <c r="F40" s="27">
        <v>228.185471439596</v>
      </c>
      <c r="G40" s="27">
        <v>234.468845479804</v>
      </c>
      <c r="H40" s="101">
        <f t="shared" si="2"/>
        <v>1.6605593210867083E-3</v>
      </c>
      <c r="I40" s="101">
        <f t="shared" si="0"/>
        <v>1</v>
      </c>
      <c r="J40" s="97">
        <f t="shared" si="1"/>
        <v>104</v>
      </c>
      <c r="K40" s="97">
        <f t="shared" si="3"/>
        <v>-52</v>
      </c>
      <c r="L40" s="97">
        <f t="shared" si="4"/>
        <v>6.2833740402080025</v>
      </c>
    </row>
    <row r="41" spans="1:12">
      <c r="A41" s="46" t="s">
        <v>212</v>
      </c>
      <c r="B41" s="88">
        <v>381</v>
      </c>
      <c r="C41" s="97">
        <v>847</v>
      </c>
      <c r="D41" s="27">
        <v>534</v>
      </c>
      <c r="E41" s="27">
        <v>511.12379272548401</v>
      </c>
      <c r="F41" s="27">
        <v>786.84209517743102</v>
      </c>
      <c r="G41" s="27">
        <v>744.10002103024704</v>
      </c>
      <c r="H41" s="101">
        <f t="shared" si="2"/>
        <v>4.2631667185591459E-3</v>
      </c>
      <c r="I41" s="101">
        <f t="shared" si="0"/>
        <v>0.40157480314960631</v>
      </c>
      <c r="J41" s="97">
        <f t="shared" si="1"/>
        <v>153</v>
      </c>
      <c r="K41" s="97">
        <f t="shared" si="3"/>
        <v>-313</v>
      </c>
      <c r="L41" s="97">
        <f t="shared" si="4"/>
        <v>-42.742074147183985</v>
      </c>
    </row>
    <row r="42" spans="1:12">
      <c r="A42" s="46" t="s">
        <v>213</v>
      </c>
      <c r="B42" s="88">
        <v>29863</v>
      </c>
      <c r="C42" s="97">
        <v>51136</v>
      </c>
      <c r="D42" s="27">
        <v>32925</v>
      </c>
      <c r="E42" s="27">
        <v>32292.0681315088</v>
      </c>
      <c r="F42" s="27">
        <v>42421.564766891199</v>
      </c>
      <c r="G42" s="27">
        <v>38587.8670898657</v>
      </c>
      <c r="H42" s="101">
        <f t="shared" si="2"/>
        <v>0.26285536368644169</v>
      </c>
      <c r="I42" s="101">
        <f t="shared" si="0"/>
        <v>0.10253490941968323</v>
      </c>
      <c r="J42" s="97">
        <f t="shared" si="1"/>
        <v>3062</v>
      </c>
      <c r="K42" s="97">
        <f t="shared" si="3"/>
        <v>-18211</v>
      </c>
      <c r="L42" s="97">
        <f t="shared" si="4"/>
        <v>-3833.6976770254987</v>
      </c>
    </row>
    <row r="43" spans="1:12">
      <c r="A43" s="46" t="s">
        <v>214</v>
      </c>
      <c r="B43" s="88">
        <v>7243</v>
      </c>
      <c r="C43" s="97">
        <v>12595</v>
      </c>
      <c r="D43" s="27">
        <v>8253</v>
      </c>
      <c r="E43" s="27">
        <v>8836.80244361525</v>
      </c>
      <c r="F43" s="27">
        <v>11383.6976253876</v>
      </c>
      <c r="G43" s="27">
        <v>10887.957782297501</v>
      </c>
      <c r="H43" s="101">
        <f t="shared" si="2"/>
        <v>6.5887481139079829E-2</v>
      </c>
      <c r="I43" s="101">
        <f t="shared" si="0"/>
        <v>0.13944498136131436</v>
      </c>
      <c r="J43" s="97">
        <f t="shared" si="1"/>
        <v>1010</v>
      </c>
      <c r="K43" s="97">
        <f t="shared" si="3"/>
        <v>-4342</v>
      </c>
      <c r="L43" s="97">
        <f t="shared" si="4"/>
        <v>-495.73984309009938</v>
      </c>
    </row>
    <row r="44" spans="1:12">
      <c r="A44" s="46" t="s">
        <v>215</v>
      </c>
      <c r="B44" s="88">
        <v>1242</v>
      </c>
      <c r="C44" s="97">
        <v>2284</v>
      </c>
      <c r="D44" s="27">
        <v>1363</v>
      </c>
      <c r="E44" s="27">
        <v>1508.7912638763801</v>
      </c>
      <c r="F44" s="27">
        <v>2227.2437765525601</v>
      </c>
      <c r="G44" s="27">
        <v>1767.90305197568</v>
      </c>
      <c r="H44" s="101">
        <f t="shared" si="2"/>
        <v>1.0881453628082613E-2</v>
      </c>
      <c r="I44" s="101">
        <f t="shared" si="0"/>
        <v>9.742351046698873E-2</v>
      </c>
      <c r="J44" s="97">
        <f t="shared" si="1"/>
        <v>121</v>
      </c>
      <c r="K44" s="97">
        <f t="shared" si="3"/>
        <v>-921</v>
      </c>
      <c r="L44" s="97">
        <f t="shared" si="4"/>
        <v>-459.34072457688012</v>
      </c>
    </row>
    <row r="45" spans="1:12">
      <c r="A45" s="46" t="s">
        <v>216</v>
      </c>
      <c r="B45" s="88">
        <v>272</v>
      </c>
      <c r="C45" s="97">
        <v>538</v>
      </c>
      <c r="D45" s="27">
        <v>346</v>
      </c>
      <c r="E45" s="27">
        <v>331.54330359575698</v>
      </c>
      <c r="F45" s="27">
        <v>472.60160986877997</v>
      </c>
      <c r="G45" s="27">
        <v>424.052182065696</v>
      </c>
      <c r="H45" s="101">
        <f t="shared" si="2"/>
        <v>2.7622765629615438E-3</v>
      </c>
      <c r="I45" s="101">
        <f t="shared" si="0"/>
        <v>0.27205882352941174</v>
      </c>
      <c r="J45" s="97">
        <f t="shared" si="1"/>
        <v>74</v>
      </c>
      <c r="K45" s="97">
        <f t="shared" si="3"/>
        <v>-192</v>
      </c>
      <c r="L45" s="97">
        <f t="shared" si="4"/>
        <v>-48.549427803083972</v>
      </c>
    </row>
    <row r="46" spans="1:12">
      <c r="A46" s="46" t="s">
        <v>217</v>
      </c>
      <c r="B46" s="88">
        <v>425</v>
      </c>
      <c r="C46" s="97">
        <v>702</v>
      </c>
      <c r="D46" s="27">
        <v>459</v>
      </c>
      <c r="E46" s="27">
        <v>579.15518153158996</v>
      </c>
      <c r="F46" s="27">
        <v>597.74269739718397</v>
      </c>
      <c r="G46" s="27">
        <v>649.70078484319595</v>
      </c>
      <c r="H46" s="101">
        <f t="shared" si="2"/>
        <v>3.6644073479749958E-3</v>
      </c>
      <c r="I46" s="101">
        <f t="shared" si="0"/>
        <v>0.08</v>
      </c>
      <c r="J46" s="97">
        <f t="shared" si="1"/>
        <v>34</v>
      </c>
      <c r="K46" s="97">
        <f t="shared" si="3"/>
        <v>-243</v>
      </c>
      <c r="L46" s="97">
        <f t="shared" si="4"/>
        <v>51.958087446011973</v>
      </c>
    </row>
    <row r="47" spans="1:12">
      <c r="A47" s="46" t="s">
        <v>218</v>
      </c>
      <c r="B47" s="88">
        <v>179</v>
      </c>
      <c r="C47" s="97">
        <v>788</v>
      </c>
      <c r="D47" s="27">
        <v>169</v>
      </c>
      <c r="E47" s="27">
        <v>269.40737378728801</v>
      </c>
      <c r="F47" s="27">
        <v>545.91803495110696</v>
      </c>
      <c r="G47" s="27">
        <v>260.64890265477601</v>
      </c>
      <c r="H47" s="101">
        <f t="shared" si="2"/>
        <v>1.3492044483829505E-3</v>
      </c>
      <c r="I47" s="101">
        <f t="shared" si="0"/>
        <v>-5.5865921787709494E-2</v>
      </c>
      <c r="J47" s="97">
        <f t="shared" si="1"/>
        <v>-10</v>
      </c>
      <c r="K47" s="97">
        <f t="shared" si="3"/>
        <v>-619</v>
      </c>
      <c r="L47" s="97">
        <f t="shared" si="4"/>
        <v>-285.26913229633095</v>
      </c>
    </row>
    <row r="48" spans="1:12">
      <c r="A48" s="46" t="s">
        <v>219</v>
      </c>
      <c r="B48" s="88">
        <v>365</v>
      </c>
      <c r="C48" s="97">
        <v>951</v>
      </c>
      <c r="D48" s="27">
        <v>453</v>
      </c>
      <c r="E48" s="27">
        <v>538.35148316903997</v>
      </c>
      <c r="F48" s="27">
        <v>828.97931063135195</v>
      </c>
      <c r="G48" s="27">
        <v>674.12706383618297</v>
      </c>
      <c r="H48" s="101">
        <f t="shared" si="2"/>
        <v>3.6165065983282639E-3</v>
      </c>
      <c r="I48" s="101">
        <f t="shared" si="0"/>
        <v>0.24109589041095891</v>
      </c>
      <c r="J48" s="97">
        <f t="shared" si="1"/>
        <v>88</v>
      </c>
      <c r="K48" s="97">
        <f t="shared" si="3"/>
        <v>-498</v>
      </c>
      <c r="L48" s="97">
        <f t="shared" si="4"/>
        <v>-154.85224679516898</v>
      </c>
    </row>
    <row r="49" spans="1:12">
      <c r="A49" s="46" t="s">
        <v>220</v>
      </c>
      <c r="B49" s="88">
        <v>1755</v>
      </c>
      <c r="C49" s="97">
        <v>3256</v>
      </c>
      <c r="D49" s="27">
        <v>1789</v>
      </c>
      <c r="E49" s="27">
        <v>2445.63983571784</v>
      </c>
      <c r="F49" s="27">
        <v>3086.7065693663899</v>
      </c>
      <c r="G49" s="27">
        <v>2582.7960536788601</v>
      </c>
      <c r="H49" s="101">
        <f t="shared" si="2"/>
        <v>1.4282406853000583E-2</v>
      </c>
      <c r="I49" s="101">
        <f t="shared" si="0"/>
        <v>1.9373219373219373E-2</v>
      </c>
      <c r="J49" s="97">
        <f t="shared" si="1"/>
        <v>34</v>
      </c>
      <c r="K49" s="97">
        <f t="shared" si="3"/>
        <v>-1467</v>
      </c>
      <c r="L49" s="97">
        <f t="shared" si="4"/>
        <v>-503.91051568752982</v>
      </c>
    </row>
    <row r="50" spans="1:12">
      <c r="A50" s="46" t="s">
        <v>222</v>
      </c>
      <c r="B50" s="88">
        <v>102</v>
      </c>
      <c r="C50" s="97">
        <v>2556</v>
      </c>
      <c r="D50" s="27">
        <v>364</v>
      </c>
      <c r="E50" s="27">
        <v>120.06059534646801</v>
      </c>
      <c r="F50" s="27">
        <v>2528.6750267836701</v>
      </c>
      <c r="G50" s="27">
        <v>385.14818482295999</v>
      </c>
      <c r="H50" s="101">
        <f t="shared" si="2"/>
        <v>2.9059788119017394E-3</v>
      </c>
      <c r="I50" s="101">
        <f t="shared" si="0"/>
        <v>2.5686274509803924</v>
      </c>
      <c r="J50" s="97">
        <f t="shared" si="1"/>
        <v>262</v>
      </c>
      <c r="K50" s="97">
        <f t="shared" si="3"/>
        <v>-2192</v>
      </c>
      <c r="L50" s="97">
        <f t="shared" si="4"/>
        <v>-2143.52684196071</v>
      </c>
    </row>
    <row r="51" spans="1:12">
      <c r="A51" s="46" t="s">
        <v>130</v>
      </c>
      <c r="B51" s="88">
        <v>291</v>
      </c>
      <c r="C51" s="97">
        <v>3025</v>
      </c>
      <c r="D51" s="27">
        <v>787</v>
      </c>
      <c r="E51" s="27">
        <v>327.69186692459601</v>
      </c>
      <c r="F51" s="27">
        <v>2949.18126971628</v>
      </c>
      <c r="G51" s="27">
        <v>823.97579888038297</v>
      </c>
      <c r="H51" s="101">
        <f t="shared" si="2"/>
        <v>6.2829816619963431E-3</v>
      </c>
      <c r="I51" s="101">
        <f t="shared" si="0"/>
        <v>1.70446735395189</v>
      </c>
      <c r="J51" s="97">
        <f t="shared" si="1"/>
        <v>496</v>
      </c>
      <c r="K51" s="97">
        <f t="shared" si="3"/>
        <v>-2238</v>
      </c>
      <c r="L51" s="97">
        <f t="shared" si="4"/>
        <v>-2125.2054708358969</v>
      </c>
    </row>
    <row r="52" spans="1:12">
      <c r="A52" s="46" t="s">
        <v>223</v>
      </c>
      <c r="B52" s="88">
        <v>659</v>
      </c>
      <c r="C52" s="97">
        <v>-3027</v>
      </c>
      <c r="D52" s="27">
        <v>213</v>
      </c>
      <c r="E52" s="27">
        <v>683.24713368400603</v>
      </c>
      <c r="F52" s="27">
        <v>-3002.7396178225299</v>
      </c>
      <c r="G52" s="27">
        <v>231.16837828174101</v>
      </c>
      <c r="H52" s="101">
        <f t="shared" si="2"/>
        <v>1.700476612458985E-3</v>
      </c>
      <c r="I52" s="101">
        <f t="shared" si="0"/>
        <v>-0.67678300455235207</v>
      </c>
      <c r="J52" s="97">
        <f t="shared" si="1"/>
        <v>-446</v>
      </c>
      <c r="K52" s="97">
        <f t="shared" si="3"/>
        <v>3240</v>
      </c>
      <c r="L52" s="97">
        <f t="shared" si="4"/>
        <v>3233.9079961042708</v>
      </c>
    </row>
    <row r="53" spans="1:12">
      <c r="A53" s="46" t="s">
        <v>221</v>
      </c>
      <c r="B53" s="88">
        <v>177</v>
      </c>
      <c r="C53" s="97">
        <v>-367</v>
      </c>
      <c r="D53" s="27">
        <v>128</v>
      </c>
      <c r="E53" s="27">
        <v>228.04274024701999</v>
      </c>
      <c r="F53" s="27">
        <v>-365.17703476222999</v>
      </c>
      <c r="G53" s="27">
        <v>187.01561115622999</v>
      </c>
      <c r="H53" s="101">
        <f t="shared" si="2"/>
        <v>1.021882659130282E-3</v>
      </c>
      <c r="I53" s="101">
        <f t="shared" si="0"/>
        <v>-0.2768361581920904</v>
      </c>
      <c r="J53" s="97">
        <f t="shared" si="1"/>
        <v>-49</v>
      </c>
      <c r="K53" s="97">
        <f t="shared" si="3"/>
        <v>495</v>
      </c>
      <c r="L53" s="97">
        <f t="shared" si="4"/>
        <v>552.19264591846002</v>
      </c>
    </row>
    <row r="54" spans="1:12">
      <c r="A54" s="46" t="s">
        <v>224</v>
      </c>
      <c r="B54" s="88">
        <v>3515</v>
      </c>
      <c r="C54" s="97">
        <v>6311</v>
      </c>
      <c r="D54" s="27">
        <v>4080</v>
      </c>
      <c r="E54" s="27">
        <v>4235.6652247681304</v>
      </c>
      <c r="F54" s="27">
        <v>5612.0703873318698</v>
      </c>
      <c r="G54" s="27">
        <v>5249.0059803015602</v>
      </c>
      <c r="H54" s="101">
        <f t="shared" si="2"/>
        <v>3.257250975977774E-2</v>
      </c>
      <c r="I54" s="101">
        <f t="shared" si="0"/>
        <v>0.16073968705547653</v>
      </c>
      <c r="J54" s="97">
        <f t="shared" si="1"/>
        <v>565</v>
      </c>
      <c r="K54" s="97">
        <f t="shared" si="3"/>
        <v>-2231</v>
      </c>
      <c r="L54" s="97">
        <f t="shared" si="4"/>
        <v>-363.06440703030967</v>
      </c>
    </row>
    <row r="55" spans="1:12">
      <c r="A55" s="46" t="s">
        <v>225</v>
      </c>
      <c r="B55" s="88">
        <v>2227</v>
      </c>
      <c r="C55" s="97">
        <v>4530</v>
      </c>
      <c r="D55" s="27">
        <v>2549</v>
      </c>
      <c r="E55" s="27">
        <v>2390.88798866562</v>
      </c>
      <c r="F55" s="27">
        <v>3513.5361173535498</v>
      </c>
      <c r="G55" s="27">
        <v>3430.0490747203598</v>
      </c>
      <c r="H55" s="101">
        <f t="shared" si="2"/>
        <v>2.0349835141586631E-2</v>
      </c>
      <c r="I55" s="101">
        <f t="shared" si="0"/>
        <v>0.14458913336326898</v>
      </c>
      <c r="J55" s="97">
        <f t="shared" si="1"/>
        <v>322</v>
      </c>
      <c r="K55" s="97">
        <f t="shared" si="3"/>
        <v>-1981</v>
      </c>
      <c r="L55" s="97">
        <f t="shared" si="4"/>
        <v>-83.487042633189958</v>
      </c>
    </row>
    <row r="56" spans="1:12">
      <c r="A56" s="46" t="s">
        <v>226</v>
      </c>
      <c r="B56" s="88">
        <v>534</v>
      </c>
      <c r="C56" s="97">
        <v>1212</v>
      </c>
      <c r="D56" s="27">
        <v>737</v>
      </c>
      <c r="E56" s="27">
        <v>709.65301507032098</v>
      </c>
      <c r="F56" s="27">
        <v>1296.11649230538</v>
      </c>
      <c r="G56" s="27">
        <v>988.09718686660096</v>
      </c>
      <c r="H56" s="101">
        <f t="shared" si="2"/>
        <v>5.8838087482735776E-3</v>
      </c>
      <c r="I56" s="101">
        <f t="shared" si="0"/>
        <v>0.38014981273408238</v>
      </c>
      <c r="J56" s="97">
        <f t="shared" si="1"/>
        <v>203</v>
      </c>
      <c r="K56" s="97">
        <f t="shared" si="3"/>
        <v>-475</v>
      </c>
      <c r="L56" s="97">
        <f t="shared" si="4"/>
        <v>-308.01930543877904</v>
      </c>
    </row>
    <row r="57" spans="1:12">
      <c r="A57" s="46" t="s">
        <v>227</v>
      </c>
      <c r="B57" s="88">
        <v>692</v>
      </c>
      <c r="C57" s="97">
        <v>1451</v>
      </c>
      <c r="D57" s="27">
        <v>890</v>
      </c>
      <c r="E57" s="27">
        <v>910.85503099222001</v>
      </c>
      <c r="F57" s="27">
        <v>1253.2069429768701</v>
      </c>
      <c r="G57" s="27">
        <v>1181.7250446887299</v>
      </c>
      <c r="H57" s="101">
        <f t="shared" si="2"/>
        <v>7.1052778642652428E-3</v>
      </c>
      <c r="I57" s="101">
        <f t="shared" si="0"/>
        <v>0.2861271676300578</v>
      </c>
      <c r="J57" s="97">
        <f t="shared" si="1"/>
        <v>198</v>
      </c>
      <c r="K57" s="97">
        <f t="shared" si="3"/>
        <v>-561</v>
      </c>
      <c r="L57" s="97">
        <f t="shared" si="4"/>
        <v>-71.481898288140201</v>
      </c>
    </row>
    <row r="58" spans="1:12">
      <c r="A58" s="46" t="s">
        <v>228</v>
      </c>
      <c r="B58" s="88">
        <v>1869</v>
      </c>
      <c r="C58" s="97">
        <v>3587</v>
      </c>
      <c r="D58" s="27">
        <v>2042</v>
      </c>
      <c r="E58" s="27">
        <v>2051.7118006012802</v>
      </c>
      <c r="F58" s="27">
        <v>3206.21127652623</v>
      </c>
      <c r="G58" s="27">
        <v>2254.7736572170202</v>
      </c>
      <c r="H58" s="101">
        <f t="shared" si="2"/>
        <v>1.6302221796437782E-2</v>
      </c>
      <c r="I58" s="101">
        <f t="shared" si="0"/>
        <v>9.2562867843766716E-2</v>
      </c>
      <c r="J58" s="97">
        <f t="shared" si="1"/>
        <v>173</v>
      </c>
      <c r="K58" s="97">
        <f t="shared" si="3"/>
        <v>-1545</v>
      </c>
      <c r="L58" s="97">
        <f t="shared" si="4"/>
        <v>-951.43761930920982</v>
      </c>
    </row>
    <row r="59" spans="1:12">
      <c r="A59" s="46" t="s">
        <v>229</v>
      </c>
      <c r="B59" s="88">
        <v>523</v>
      </c>
      <c r="C59" s="97">
        <v>1081</v>
      </c>
      <c r="D59" s="27">
        <v>540</v>
      </c>
      <c r="E59" s="27">
        <v>628.36176217978004</v>
      </c>
      <c r="F59" s="27">
        <v>877.93302390365204</v>
      </c>
      <c r="G59" s="27">
        <v>649.67736173529897</v>
      </c>
      <c r="H59" s="101">
        <f t="shared" si="2"/>
        <v>4.3110674682058777E-3</v>
      </c>
      <c r="I59" s="101">
        <f t="shared" si="0"/>
        <v>3.2504780114722756E-2</v>
      </c>
      <c r="J59" s="97">
        <f t="shared" si="1"/>
        <v>17</v>
      </c>
      <c r="K59" s="97">
        <f t="shared" si="3"/>
        <v>-541</v>
      </c>
      <c r="L59" s="97">
        <f t="shared" si="4"/>
        <v>-228.25566216835307</v>
      </c>
    </row>
    <row r="60" spans="1:12">
      <c r="A60" s="46" t="s">
        <v>230</v>
      </c>
      <c r="B60" s="88">
        <v>1950</v>
      </c>
      <c r="C60" s="97">
        <v>3762</v>
      </c>
      <c r="D60" s="27">
        <v>2261</v>
      </c>
      <c r="E60" s="27">
        <v>2332.7643933311501</v>
      </c>
      <c r="F60" s="27">
        <v>3409.75099621138</v>
      </c>
      <c r="G60" s="27">
        <v>2723.0043014888602</v>
      </c>
      <c r="H60" s="101">
        <f t="shared" si="2"/>
        <v>1.8050599158543498E-2</v>
      </c>
      <c r="I60" s="101">
        <f t="shared" si="0"/>
        <v>0.1594871794871795</v>
      </c>
      <c r="J60" s="97">
        <f t="shared" si="1"/>
        <v>311</v>
      </c>
      <c r="K60" s="97">
        <f t="shared" si="3"/>
        <v>-1501</v>
      </c>
      <c r="L60" s="97">
        <f t="shared" si="4"/>
        <v>-686.74669472251981</v>
      </c>
    </row>
    <row r="61" spans="1:12">
      <c r="A61" s="46" t="s">
        <v>231</v>
      </c>
      <c r="B61" s="88">
        <v>1154</v>
      </c>
      <c r="C61" s="97">
        <v>2239</v>
      </c>
      <c r="D61" s="27">
        <v>1459</v>
      </c>
      <c r="E61" s="27">
        <v>2140.78470570015</v>
      </c>
      <c r="F61" s="27">
        <v>3275.2106303113301</v>
      </c>
      <c r="G61" s="27">
        <v>2769.0433647843101</v>
      </c>
      <c r="H61" s="101">
        <f t="shared" si="2"/>
        <v>1.1647865622430325E-2</v>
      </c>
      <c r="I61" s="101">
        <f t="shared" si="0"/>
        <v>0.26429809358752165</v>
      </c>
      <c r="J61" s="97">
        <f t="shared" si="1"/>
        <v>305</v>
      </c>
      <c r="K61" s="97">
        <f t="shared" si="3"/>
        <v>-780</v>
      </c>
      <c r="L61" s="97">
        <f t="shared" si="4"/>
        <v>-506.16726552701994</v>
      </c>
    </row>
    <row r="62" spans="1:12">
      <c r="A62" s="46" t="s">
        <v>232</v>
      </c>
      <c r="B62" s="88">
        <v>165</v>
      </c>
      <c r="C62" s="97">
        <v>271</v>
      </c>
      <c r="D62" s="27">
        <v>146</v>
      </c>
      <c r="E62" s="27">
        <v>227.56152581743299</v>
      </c>
      <c r="F62" s="27">
        <v>233.77703696494399</v>
      </c>
      <c r="G62" s="27">
        <v>204.672926199405</v>
      </c>
      <c r="H62" s="101">
        <f t="shared" si="2"/>
        <v>1.1655849080704781E-3</v>
      </c>
      <c r="I62" s="101">
        <f t="shared" si="0"/>
        <v>-0.11515151515151516</v>
      </c>
      <c r="J62" s="97">
        <f t="shared" si="1"/>
        <v>-19</v>
      </c>
      <c r="K62" s="97">
        <f t="shared" si="3"/>
        <v>-125</v>
      </c>
      <c r="L62" s="97">
        <f t="shared" si="4"/>
        <v>-29.104110765538991</v>
      </c>
    </row>
    <row r="63" spans="1:12">
      <c r="A63" s="46" t="s">
        <v>233</v>
      </c>
      <c r="B63" s="88">
        <v>258</v>
      </c>
      <c r="C63" s="97">
        <v>621</v>
      </c>
      <c r="D63" s="27">
        <v>383</v>
      </c>
      <c r="E63" s="27">
        <v>332.84469434649202</v>
      </c>
      <c r="F63" s="27">
        <v>607.54431103510694</v>
      </c>
      <c r="G63" s="27">
        <v>496.14128105055102</v>
      </c>
      <c r="H63" s="101">
        <f t="shared" si="2"/>
        <v>3.0576645191163908E-3</v>
      </c>
      <c r="I63" s="101">
        <f t="shared" si="0"/>
        <v>0.48449612403100772</v>
      </c>
      <c r="J63" s="97">
        <f t="shared" si="1"/>
        <v>125</v>
      </c>
      <c r="K63" s="97">
        <f t="shared" si="3"/>
        <v>-238</v>
      </c>
      <c r="L63" s="97">
        <f t="shared" si="4"/>
        <v>-111.40302998455593</v>
      </c>
    </row>
    <row r="64" spans="1:12">
      <c r="A64" s="46" t="s">
        <v>234</v>
      </c>
      <c r="B64" s="88">
        <v>267</v>
      </c>
      <c r="C64" s="97">
        <v>557</v>
      </c>
      <c r="D64" s="27">
        <v>483</v>
      </c>
      <c r="E64" s="27">
        <v>362.59660974408899</v>
      </c>
      <c r="F64" s="27">
        <v>529.01809496504598</v>
      </c>
      <c r="G64" s="27">
        <v>655.53370089497605</v>
      </c>
      <c r="H64" s="101">
        <f t="shared" si="2"/>
        <v>3.8560103465619237E-3</v>
      </c>
      <c r="I64" s="101">
        <f t="shared" si="0"/>
        <v>0.8089887640449438</v>
      </c>
      <c r="J64" s="97">
        <f t="shared" si="1"/>
        <v>216</v>
      </c>
      <c r="K64" s="97">
        <f t="shared" si="3"/>
        <v>-74</v>
      </c>
      <c r="L64" s="97">
        <f t="shared" si="4"/>
        <v>126.51560592993008</v>
      </c>
    </row>
    <row r="65" spans="1:12">
      <c r="A65" s="46" t="s">
        <v>235</v>
      </c>
      <c r="B65" s="88">
        <v>572</v>
      </c>
      <c r="C65" s="97">
        <v>1697</v>
      </c>
      <c r="D65" s="27">
        <v>891</v>
      </c>
      <c r="E65" s="27">
        <v>710.29240786147295</v>
      </c>
      <c r="F65" s="27">
        <v>1329.2033270582799</v>
      </c>
      <c r="G65" s="27">
        <v>1117.1679194660401</v>
      </c>
      <c r="H65" s="101">
        <f t="shared" si="2"/>
        <v>7.1132613225396981E-3</v>
      </c>
      <c r="I65" s="101">
        <f t="shared" si="0"/>
        <v>0.55769230769230771</v>
      </c>
      <c r="J65" s="97">
        <f t="shared" si="1"/>
        <v>319</v>
      </c>
      <c r="K65" s="97">
        <f t="shared" si="3"/>
        <v>-806</v>
      </c>
      <c r="L65" s="97">
        <f t="shared" si="4"/>
        <v>-212.03540759223984</v>
      </c>
    </row>
    <row r="66" spans="1:12">
      <c r="A66" s="46" t="s">
        <v>236</v>
      </c>
      <c r="B66" s="88">
        <v>378</v>
      </c>
      <c r="C66" s="97">
        <v>1025</v>
      </c>
      <c r="D66" s="27">
        <v>712</v>
      </c>
      <c r="E66" s="27">
        <v>440.65207219904897</v>
      </c>
      <c r="F66" s="27">
        <v>912.50904470134503</v>
      </c>
      <c r="G66" s="27">
        <v>831.56127050441103</v>
      </c>
      <c r="H66" s="101">
        <f t="shared" si="2"/>
        <v>5.6842222914121939E-3</v>
      </c>
      <c r="I66" s="101">
        <f t="shared" si="0"/>
        <v>0.8835978835978836</v>
      </c>
      <c r="J66" s="97">
        <f t="shared" si="1"/>
        <v>334</v>
      </c>
      <c r="K66" s="97">
        <f t="shared" si="3"/>
        <v>-313</v>
      </c>
      <c r="L66" s="97">
        <f t="shared" si="4"/>
        <v>-80.947774196934006</v>
      </c>
    </row>
    <row r="67" spans="1:12">
      <c r="A67" s="46" t="s">
        <v>237</v>
      </c>
      <c r="B67" s="88">
        <v>331</v>
      </c>
      <c r="C67" s="97">
        <v>608</v>
      </c>
      <c r="D67" s="27">
        <v>357</v>
      </c>
      <c r="E67" s="27">
        <v>429.57519615527798</v>
      </c>
      <c r="F67" s="27">
        <v>610.57592070337</v>
      </c>
      <c r="G67" s="27">
        <v>534.22591379507696</v>
      </c>
      <c r="H67" s="101">
        <f t="shared" si="2"/>
        <v>2.8500946039805523E-3</v>
      </c>
      <c r="I67" s="101">
        <f t="shared" ref="I67:I84" si="5">(D67-B67)/B67</f>
        <v>7.8549848942598186E-2</v>
      </c>
      <c r="J67" s="97">
        <f t="shared" ref="J67:J84" si="6">D67-B67</f>
        <v>26</v>
      </c>
      <c r="K67" s="97">
        <f t="shared" si="3"/>
        <v>-251</v>
      </c>
      <c r="L67" s="97">
        <f t="shared" si="4"/>
        <v>-76.350006908293039</v>
      </c>
    </row>
    <row r="68" spans="1:12">
      <c r="A68" s="46" t="s">
        <v>238</v>
      </c>
      <c r="B68" s="88">
        <v>1494</v>
      </c>
      <c r="C68" s="97">
        <v>2719</v>
      </c>
      <c r="D68" s="27">
        <v>1772</v>
      </c>
      <c r="E68" s="27">
        <v>1835.0725813414599</v>
      </c>
      <c r="F68" s="27">
        <v>2417.3211216613599</v>
      </c>
      <c r="G68" s="27">
        <v>2240.5851536505302</v>
      </c>
      <c r="H68" s="101">
        <f t="shared" ref="H68:H84" si="7">D68/$D$84</f>
        <v>1.4146688062334841E-2</v>
      </c>
      <c r="I68" s="101">
        <f t="shared" si="5"/>
        <v>0.18607764390896922</v>
      </c>
      <c r="J68" s="97">
        <f t="shared" si="6"/>
        <v>278</v>
      </c>
      <c r="K68" s="97">
        <f t="shared" ref="K68:K84" si="8">D68-C68</f>
        <v>-947</v>
      </c>
      <c r="L68" s="97">
        <f t="shared" ref="L68:L84" si="9">G68-F68</f>
        <v>-176.73596801082977</v>
      </c>
    </row>
    <row r="69" spans="1:12">
      <c r="A69" s="46" t="s">
        <v>239</v>
      </c>
      <c r="B69" s="88">
        <v>1640</v>
      </c>
      <c r="C69" s="97">
        <v>2560</v>
      </c>
      <c r="D69" s="27">
        <v>1622</v>
      </c>
      <c r="E69" s="27">
        <v>1775.4011826774999</v>
      </c>
      <c r="F69" s="27">
        <v>2255.04806231259</v>
      </c>
      <c r="G69" s="27">
        <v>1861.5067812550601</v>
      </c>
      <c r="H69" s="101">
        <f t="shared" si="7"/>
        <v>1.2949169321166543E-2</v>
      </c>
      <c r="I69" s="101">
        <f t="shared" si="5"/>
        <v>-1.097560975609756E-2</v>
      </c>
      <c r="J69" s="97">
        <f t="shared" si="6"/>
        <v>-18</v>
      </c>
      <c r="K69" s="97">
        <f t="shared" si="8"/>
        <v>-938</v>
      </c>
      <c r="L69" s="97">
        <f t="shared" si="9"/>
        <v>-393.54128105752989</v>
      </c>
    </row>
    <row r="70" spans="1:12">
      <c r="A70" s="46" t="s">
        <v>240</v>
      </c>
      <c r="B70" s="88">
        <v>124</v>
      </c>
      <c r="C70" s="97">
        <v>431</v>
      </c>
      <c r="D70" s="27">
        <v>161</v>
      </c>
      <c r="E70" s="27">
        <v>169.76840766369199</v>
      </c>
      <c r="F70" s="27">
        <v>366.720387340586</v>
      </c>
      <c r="G70" s="27">
        <v>220.42621808602499</v>
      </c>
      <c r="H70" s="101">
        <f t="shared" si="7"/>
        <v>1.285336782187308E-3</v>
      </c>
      <c r="I70" s="101">
        <f t="shared" si="5"/>
        <v>0.29838709677419356</v>
      </c>
      <c r="J70" s="97">
        <f t="shared" si="6"/>
        <v>37</v>
      </c>
      <c r="K70" s="97">
        <f t="shared" si="8"/>
        <v>-270</v>
      </c>
      <c r="L70" s="97">
        <f t="shared" si="9"/>
        <v>-146.29416925456101</v>
      </c>
    </row>
    <row r="71" spans="1:12">
      <c r="A71" s="46" t="s">
        <v>241</v>
      </c>
      <c r="B71" s="88">
        <v>113</v>
      </c>
      <c r="C71" s="97">
        <v>370</v>
      </c>
      <c r="D71" s="27">
        <v>307</v>
      </c>
      <c r="E71" s="27">
        <v>162.10466576434899</v>
      </c>
      <c r="F71" s="27">
        <v>313.40818600271001</v>
      </c>
      <c r="G71" s="27">
        <v>437.13934228707899</v>
      </c>
      <c r="H71" s="101">
        <f t="shared" si="7"/>
        <v>2.4509216902577858E-3</v>
      </c>
      <c r="I71" s="101">
        <f t="shared" si="5"/>
        <v>1.7168141592920354</v>
      </c>
      <c r="J71" s="97">
        <f t="shared" si="6"/>
        <v>194</v>
      </c>
      <c r="K71" s="97">
        <f t="shared" si="8"/>
        <v>-63</v>
      </c>
      <c r="L71" s="97">
        <f t="shared" si="9"/>
        <v>123.73115628436898</v>
      </c>
    </row>
    <row r="72" spans="1:12">
      <c r="A72" s="46" t="s">
        <v>242</v>
      </c>
      <c r="B72" s="88">
        <v>802</v>
      </c>
      <c r="C72" s="97">
        <v>1325</v>
      </c>
      <c r="D72" s="27">
        <v>803</v>
      </c>
      <c r="E72" s="27">
        <v>1251.83701228787</v>
      </c>
      <c r="F72" s="27">
        <v>1410.31293094547</v>
      </c>
      <c r="G72" s="27">
        <v>1145.8067188893799</v>
      </c>
      <c r="H72" s="101">
        <f t="shared" si="7"/>
        <v>6.410716994387629E-3</v>
      </c>
      <c r="I72" s="101">
        <f t="shared" si="5"/>
        <v>1.2468827930174563E-3</v>
      </c>
      <c r="J72" s="97">
        <f t="shared" si="6"/>
        <v>1</v>
      </c>
      <c r="K72" s="97">
        <f t="shared" si="8"/>
        <v>-522</v>
      </c>
      <c r="L72" s="97">
        <f t="shared" si="9"/>
        <v>-264.50621205609013</v>
      </c>
    </row>
    <row r="73" spans="1:12">
      <c r="A73" s="46" t="s">
        <v>243</v>
      </c>
      <c r="B73" s="88">
        <v>811</v>
      </c>
      <c r="C73" s="97">
        <v>1736</v>
      </c>
      <c r="D73" s="27">
        <v>852</v>
      </c>
      <c r="E73" s="27">
        <v>967.94962218528894</v>
      </c>
      <c r="F73" s="27">
        <v>1371.15599669939</v>
      </c>
      <c r="G73" s="27">
        <v>1020.59432542083</v>
      </c>
      <c r="H73" s="101">
        <f t="shared" si="7"/>
        <v>6.8019064498359401E-3</v>
      </c>
      <c r="I73" s="101">
        <f t="shared" si="5"/>
        <v>5.0554870530209621E-2</v>
      </c>
      <c r="J73" s="97">
        <f t="shared" si="6"/>
        <v>41</v>
      </c>
      <c r="K73" s="97">
        <f t="shared" si="8"/>
        <v>-884</v>
      </c>
      <c r="L73" s="97">
        <f t="shared" si="9"/>
        <v>-350.56167127855997</v>
      </c>
    </row>
    <row r="74" spans="1:12">
      <c r="A74" s="46" t="s">
        <v>244</v>
      </c>
      <c r="B74" s="88">
        <v>199</v>
      </c>
      <c r="C74" s="97">
        <v>423</v>
      </c>
      <c r="D74" s="27">
        <v>228</v>
      </c>
      <c r="E74" s="27">
        <v>226.902644324177</v>
      </c>
      <c r="F74" s="27">
        <v>371.55259725366898</v>
      </c>
      <c r="G74" s="27">
        <v>263.02061854402598</v>
      </c>
      <c r="H74" s="101">
        <f t="shared" si="7"/>
        <v>1.8202284865758149E-3</v>
      </c>
      <c r="I74" s="101">
        <f t="shared" si="5"/>
        <v>0.14572864321608039</v>
      </c>
      <c r="J74" s="97">
        <f t="shared" si="6"/>
        <v>29</v>
      </c>
      <c r="K74" s="97">
        <f t="shared" si="8"/>
        <v>-195</v>
      </c>
      <c r="L74" s="97">
        <f t="shared" si="9"/>
        <v>-108.531978709643</v>
      </c>
    </row>
    <row r="75" spans="1:12">
      <c r="A75" s="46" t="s">
        <v>245</v>
      </c>
      <c r="B75" s="88">
        <v>2336</v>
      </c>
      <c r="C75" s="97">
        <v>4038</v>
      </c>
      <c r="D75" s="27">
        <v>2561</v>
      </c>
      <c r="E75" s="27">
        <v>2884.7700638599599</v>
      </c>
      <c r="F75" s="27">
        <v>4049.5363906646799</v>
      </c>
      <c r="G75" s="27">
        <v>3196.7355793850102</v>
      </c>
      <c r="H75" s="101">
        <f t="shared" si="7"/>
        <v>2.0445636640880095E-2</v>
      </c>
      <c r="I75" s="101">
        <f t="shared" si="5"/>
        <v>9.6318493150684928E-2</v>
      </c>
      <c r="J75" s="97">
        <f t="shared" si="6"/>
        <v>225</v>
      </c>
      <c r="K75" s="97">
        <f t="shared" si="8"/>
        <v>-1477</v>
      </c>
      <c r="L75" s="97">
        <f t="shared" si="9"/>
        <v>-852.80081127966969</v>
      </c>
    </row>
    <row r="76" spans="1:12">
      <c r="A76" s="46" t="s">
        <v>246</v>
      </c>
      <c r="B76" s="88">
        <v>512</v>
      </c>
      <c r="C76" s="97">
        <v>1158</v>
      </c>
      <c r="D76" s="27">
        <v>723</v>
      </c>
      <c r="E76" s="27">
        <v>589.48987840360496</v>
      </c>
      <c r="F76" s="27">
        <v>936.96388425662997</v>
      </c>
      <c r="G76" s="27">
        <v>832.42419763290502</v>
      </c>
      <c r="H76" s="101">
        <f t="shared" si="7"/>
        <v>5.7720403324312023E-3</v>
      </c>
      <c r="I76" s="101">
        <f t="shared" si="5"/>
        <v>0.412109375</v>
      </c>
      <c r="J76" s="97">
        <f t="shared" si="6"/>
        <v>211</v>
      </c>
      <c r="K76" s="97">
        <f t="shared" si="8"/>
        <v>-435</v>
      </c>
      <c r="L76" s="97">
        <f t="shared" si="9"/>
        <v>-104.53968662372495</v>
      </c>
    </row>
    <row r="77" spans="1:12">
      <c r="A77" s="46" t="s">
        <v>247</v>
      </c>
      <c r="B77" s="88">
        <v>885</v>
      </c>
      <c r="C77" s="97">
        <v>2042</v>
      </c>
      <c r="D77" s="27">
        <v>925</v>
      </c>
      <c r="E77" s="27">
        <v>1082.5438040746899</v>
      </c>
      <c r="F77" s="27">
        <v>1424.3177274632201</v>
      </c>
      <c r="G77" s="27">
        <v>1153.8881238904901</v>
      </c>
      <c r="H77" s="101">
        <f t="shared" si="7"/>
        <v>7.3846989038711787E-3</v>
      </c>
      <c r="I77" s="101">
        <f t="shared" si="5"/>
        <v>4.519774011299435E-2</v>
      </c>
      <c r="J77" s="97">
        <f t="shared" si="6"/>
        <v>40</v>
      </c>
      <c r="K77" s="97">
        <f t="shared" si="8"/>
        <v>-1117</v>
      </c>
      <c r="L77" s="97">
        <f t="shared" si="9"/>
        <v>-270.42960357273</v>
      </c>
    </row>
    <row r="78" spans="1:12">
      <c r="A78" s="46" t="s">
        <v>248</v>
      </c>
      <c r="B78" s="88">
        <v>85</v>
      </c>
      <c r="C78" s="97">
        <v>198</v>
      </c>
      <c r="D78" s="27">
        <v>55</v>
      </c>
      <c r="E78" s="27">
        <v>90.072749373713194</v>
      </c>
      <c r="F78" s="27">
        <v>178.93296361546399</v>
      </c>
      <c r="G78" s="27">
        <v>60.429393100784502</v>
      </c>
      <c r="H78" s="101">
        <f t="shared" si="7"/>
        <v>4.3909020509504305E-4</v>
      </c>
      <c r="I78" s="101">
        <f t="shared" si="5"/>
        <v>-0.35294117647058826</v>
      </c>
      <c r="J78" s="97">
        <f t="shared" si="6"/>
        <v>-30</v>
      </c>
      <c r="K78" s="97">
        <f t="shared" si="8"/>
        <v>-143</v>
      </c>
      <c r="L78" s="97">
        <f t="shared" si="9"/>
        <v>-118.5035705146795</v>
      </c>
    </row>
    <row r="79" spans="1:12">
      <c r="A79" s="46" t="s">
        <v>249</v>
      </c>
      <c r="B79" s="88">
        <v>586</v>
      </c>
      <c r="C79" s="97">
        <v>1216</v>
      </c>
      <c r="D79" s="27">
        <v>700</v>
      </c>
      <c r="E79" s="27">
        <v>675.30913201162605</v>
      </c>
      <c r="F79" s="27">
        <v>1155.5382450375901</v>
      </c>
      <c r="G79" s="27">
        <v>806.68810136359195</v>
      </c>
      <c r="H79" s="101">
        <f t="shared" si="7"/>
        <v>5.5884207921187302E-3</v>
      </c>
      <c r="I79" s="101">
        <f t="shared" si="5"/>
        <v>0.19453924914675769</v>
      </c>
      <c r="J79" s="97">
        <f t="shared" si="6"/>
        <v>114</v>
      </c>
      <c r="K79" s="97">
        <f t="shared" si="8"/>
        <v>-516</v>
      </c>
      <c r="L79" s="97">
        <f t="shared" si="9"/>
        <v>-348.8501436739981</v>
      </c>
    </row>
    <row r="80" spans="1:12">
      <c r="A80" s="46" t="s">
        <v>250</v>
      </c>
      <c r="B80" s="88">
        <v>480</v>
      </c>
      <c r="C80" s="97">
        <v>1488</v>
      </c>
      <c r="D80" s="27">
        <v>561</v>
      </c>
      <c r="E80" s="27">
        <v>698.77030935722405</v>
      </c>
      <c r="F80" s="27">
        <v>1046.2044823746601</v>
      </c>
      <c r="G80" s="27">
        <v>819.74743376982599</v>
      </c>
      <c r="H80" s="101">
        <f t="shared" si="7"/>
        <v>4.4787200919694393E-3</v>
      </c>
      <c r="I80" s="101">
        <f t="shared" si="5"/>
        <v>0.16875000000000001</v>
      </c>
      <c r="J80" s="97">
        <f t="shared" si="6"/>
        <v>81</v>
      </c>
      <c r="K80" s="97">
        <f t="shared" si="8"/>
        <v>-927</v>
      </c>
      <c r="L80" s="97">
        <f t="shared" si="9"/>
        <v>-226.45704860483409</v>
      </c>
    </row>
    <row r="81" spans="1:12">
      <c r="A81" s="46" t="s">
        <v>251</v>
      </c>
      <c r="B81" s="88">
        <v>301</v>
      </c>
      <c r="C81" s="97">
        <v>758</v>
      </c>
      <c r="D81" s="27">
        <v>463</v>
      </c>
      <c r="E81" s="27">
        <v>344.00131275803602</v>
      </c>
      <c r="F81" s="27">
        <v>707.57466108201197</v>
      </c>
      <c r="G81" s="27">
        <v>534.78993240113903</v>
      </c>
      <c r="H81" s="101">
        <f t="shared" si="7"/>
        <v>3.696341181072817E-3</v>
      </c>
      <c r="I81" s="101">
        <f t="shared" si="5"/>
        <v>0.53820598006644516</v>
      </c>
      <c r="J81" s="97">
        <f t="shared" si="6"/>
        <v>162</v>
      </c>
      <c r="K81" s="97">
        <f t="shared" si="8"/>
        <v>-295</v>
      </c>
      <c r="L81" s="97">
        <f t="shared" si="9"/>
        <v>-172.78472868087295</v>
      </c>
    </row>
    <row r="82" spans="1:12">
      <c r="A82" s="46" t="s">
        <v>252</v>
      </c>
      <c r="B82" s="88">
        <v>219</v>
      </c>
      <c r="C82" s="97">
        <v>612</v>
      </c>
      <c r="D82" s="27">
        <v>389</v>
      </c>
      <c r="E82" s="27">
        <v>324.49411188230903</v>
      </c>
      <c r="F82" s="27">
        <v>624.56659253112696</v>
      </c>
      <c r="G82" s="27">
        <v>633.17113945974199</v>
      </c>
      <c r="H82" s="101">
        <f t="shared" si="7"/>
        <v>3.1055652687631227E-3</v>
      </c>
      <c r="I82" s="101">
        <f t="shared" si="5"/>
        <v>0.77625570776255703</v>
      </c>
      <c r="J82" s="97">
        <f t="shared" si="6"/>
        <v>170</v>
      </c>
      <c r="K82" s="97">
        <f t="shared" si="8"/>
        <v>-223</v>
      </c>
      <c r="L82" s="97">
        <f t="shared" si="9"/>
        <v>8.6045469286150364</v>
      </c>
    </row>
    <row r="83" spans="1:12">
      <c r="A83" s="46" t="s">
        <v>253</v>
      </c>
      <c r="B83" s="88">
        <v>509</v>
      </c>
      <c r="C83" s="97">
        <v>1139</v>
      </c>
      <c r="D83" s="27">
        <v>662</v>
      </c>
      <c r="E83" s="27">
        <v>588.39828769339101</v>
      </c>
      <c r="F83" s="27">
        <v>980.14353810508999</v>
      </c>
      <c r="G83" s="27">
        <v>774.62046973784697</v>
      </c>
      <c r="H83" s="101">
        <f t="shared" si="7"/>
        <v>5.2850493776894275E-3</v>
      </c>
      <c r="I83" s="101">
        <f t="shared" si="5"/>
        <v>0.3005893909626719</v>
      </c>
      <c r="J83" s="97">
        <f t="shared" si="6"/>
        <v>153</v>
      </c>
      <c r="K83" s="97">
        <f t="shared" si="8"/>
        <v>-477</v>
      </c>
      <c r="L83" s="97">
        <f t="shared" si="9"/>
        <v>-205.52306836724301</v>
      </c>
    </row>
    <row r="84" spans="1:12" s="10" customFormat="1">
      <c r="A84" s="47" t="s">
        <v>173</v>
      </c>
      <c r="B84" s="87">
        <v>106401</v>
      </c>
      <c r="C84" s="64">
        <v>200987</v>
      </c>
      <c r="D84" s="67">
        <v>125259</v>
      </c>
      <c r="E84" s="67">
        <v>138585.40161835999</v>
      </c>
      <c r="F84" s="67">
        <v>191476.80536223101</v>
      </c>
      <c r="G84" s="67">
        <v>180455.02042948399</v>
      </c>
      <c r="H84" s="101">
        <f t="shared" si="7"/>
        <v>1</v>
      </c>
      <c r="I84" s="101">
        <f t="shared" si="5"/>
        <v>0.17723517636112443</v>
      </c>
      <c r="J84" s="97">
        <f t="shared" si="6"/>
        <v>18858</v>
      </c>
      <c r="K84" s="97">
        <f t="shared" si="8"/>
        <v>-75728</v>
      </c>
      <c r="L84" s="97">
        <f t="shared" si="9"/>
        <v>-11021.784932747018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zoomScale="80" zoomScaleNormal="80" workbookViewId="0">
      <pane ySplit="2" topLeftCell="A3" activePane="bottomLeft" state="frozen"/>
      <selection pane="bottomLeft" activeCell="K84" sqref="K84"/>
    </sheetView>
  </sheetViews>
  <sheetFormatPr defaultColWidth="8.85546875" defaultRowHeight="16.5" customHeight="1"/>
  <cols>
    <col min="1" max="1" width="18.28515625" style="6" bestFit="1" customWidth="1"/>
    <col min="2" max="2" width="12" style="6" customWidth="1"/>
    <col min="3" max="3" width="12" style="6" bestFit="1" customWidth="1"/>
    <col min="4" max="7" width="12" style="6" customWidth="1"/>
    <col min="8" max="8" width="21.42578125" style="6" customWidth="1"/>
    <col min="9" max="9" width="31.140625" style="6" customWidth="1"/>
    <col min="10" max="10" width="36.7109375" style="6" customWidth="1"/>
    <col min="11" max="11" width="8.85546875" style="6"/>
    <col min="12" max="12" width="11.140625" style="6" customWidth="1"/>
    <col min="13" max="16384" width="8.85546875" style="6"/>
  </cols>
  <sheetData>
    <row r="1" spans="1:12" ht="16.5" customHeight="1" thickBot="1">
      <c r="B1" s="185" t="s">
        <v>281</v>
      </c>
      <c r="C1" s="185"/>
      <c r="D1" s="186"/>
      <c r="E1" s="187" t="s">
        <v>280</v>
      </c>
      <c r="F1" s="185"/>
      <c r="G1" s="186"/>
    </row>
    <row r="2" spans="1:12" ht="55.5" customHeight="1">
      <c r="A2" s="19" t="s">
        <v>174</v>
      </c>
      <c r="B2" s="93">
        <v>43313</v>
      </c>
      <c r="C2" s="93">
        <v>43647</v>
      </c>
      <c r="D2" s="93">
        <v>43678</v>
      </c>
      <c r="E2" s="93">
        <v>43313</v>
      </c>
      <c r="F2" s="93">
        <v>43647</v>
      </c>
      <c r="G2" s="93">
        <v>43678</v>
      </c>
      <c r="H2" s="92" t="s">
        <v>345</v>
      </c>
      <c r="I2" s="1" t="s">
        <v>346</v>
      </c>
      <c r="J2" s="1" t="s">
        <v>347</v>
      </c>
      <c r="K2" s="1" t="s">
        <v>262</v>
      </c>
      <c r="L2" s="92" t="s">
        <v>283</v>
      </c>
    </row>
    <row r="3" spans="1:12" ht="16.5" customHeight="1">
      <c r="A3" s="46" t="s">
        <v>175</v>
      </c>
      <c r="B3" s="98">
        <v>1246</v>
      </c>
      <c r="C3" s="97">
        <v>2917</v>
      </c>
      <c r="D3" s="27">
        <v>1748</v>
      </c>
      <c r="E3" s="27">
        <v>1547.8899238547399</v>
      </c>
      <c r="F3" s="27">
        <v>2634.6815950385399</v>
      </c>
      <c r="G3" s="27">
        <v>2208.7746505875498</v>
      </c>
      <c r="H3" s="101">
        <f>D3/$D$84</f>
        <v>2.6855123674911659E-2</v>
      </c>
      <c r="I3" s="101">
        <f t="shared" ref="I3:I66" si="0">(D3-B3)/B3</f>
        <v>0.4028892455858748</v>
      </c>
      <c r="J3" s="97">
        <f t="shared" ref="J3:J66" si="1">D3-B3</f>
        <v>502</v>
      </c>
      <c r="K3" s="97">
        <f>D3-C3</f>
        <v>-1169</v>
      </c>
      <c r="L3" s="97">
        <f>G3-F3</f>
        <v>-425.90694445099007</v>
      </c>
    </row>
    <row r="4" spans="1:12" ht="16.5" customHeight="1">
      <c r="A4" s="46" t="s">
        <v>176</v>
      </c>
      <c r="B4" s="98">
        <v>197</v>
      </c>
      <c r="C4" s="97">
        <v>339</v>
      </c>
      <c r="D4" s="27">
        <v>205</v>
      </c>
      <c r="E4" s="27">
        <v>260.13095993130997</v>
      </c>
      <c r="F4" s="27">
        <v>314.62829613502203</v>
      </c>
      <c r="G4" s="27">
        <v>288.54502469368498</v>
      </c>
      <c r="H4" s="101">
        <f t="shared" ref="H4:H67" si="2">D4/$D$84</f>
        <v>3.1494853280073743E-3</v>
      </c>
      <c r="I4" s="101">
        <f t="shared" si="0"/>
        <v>4.060913705583756E-2</v>
      </c>
      <c r="J4" s="97">
        <f t="shared" si="1"/>
        <v>8</v>
      </c>
      <c r="K4" s="97">
        <f t="shared" ref="K4:K67" si="3">D4-C4</f>
        <v>-134</v>
      </c>
      <c r="L4" s="97">
        <f t="shared" ref="L4:L67" si="4">G4-F4</f>
        <v>-26.083271441337047</v>
      </c>
    </row>
    <row r="5" spans="1:12" ht="16.5" customHeight="1">
      <c r="A5" s="46" t="s">
        <v>177</v>
      </c>
      <c r="B5" s="98">
        <v>273</v>
      </c>
      <c r="C5" s="97">
        <v>709</v>
      </c>
      <c r="D5" s="27">
        <v>396</v>
      </c>
      <c r="E5" s="27">
        <v>370.72445781316401</v>
      </c>
      <c r="F5" s="27">
        <v>714.97497064362096</v>
      </c>
      <c r="G5" s="27">
        <v>537.75420679174704</v>
      </c>
      <c r="H5" s="101">
        <f t="shared" si="2"/>
        <v>6.0838838531264402E-3</v>
      </c>
      <c r="I5" s="101">
        <f t="shared" si="0"/>
        <v>0.45054945054945056</v>
      </c>
      <c r="J5" s="97">
        <f t="shared" si="1"/>
        <v>123</v>
      </c>
      <c r="K5" s="97">
        <f t="shared" si="3"/>
        <v>-313</v>
      </c>
      <c r="L5" s="97">
        <f t="shared" si="4"/>
        <v>-177.22076385187393</v>
      </c>
    </row>
    <row r="6" spans="1:12" ht="16.5" customHeight="1">
      <c r="A6" s="46" t="s">
        <v>178</v>
      </c>
      <c r="B6" s="98">
        <v>39</v>
      </c>
      <c r="C6" s="97">
        <v>184</v>
      </c>
      <c r="D6" s="27">
        <v>70</v>
      </c>
      <c r="E6" s="27">
        <v>62.337544759372399</v>
      </c>
      <c r="F6" s="27">
        <v>164.02971567383599</v>
      </c>
      <c r="G6" s="27">
        <v>86.133637844989806</v>
      </c>
      <c r="H6" s="101">
        <f t="shared" si="2"/>
        <v>1.0754340144415425E-3</v>
      </c>
      <c r="I6" s="101">
        <f t="shared" si="0"/>
        <v>0.79487179487179482</v>
      </c>
      <c r="J6" s="97">
        <f t="shared" si="1"/>
        <v>31</v>
      </c>
      <c r="K6" s="97">
        <f t="shared" si="3"/>
        <v>-114</v>
      </c>
      <c r="L6" s="97">
        <f t="shared" si="4"/>
        <v>-77.896077828846188</v>
      </c>
    </row>
    <row r="7" spans="1:12" ht="16.5" customHeight="1">
      <c r="A7" s="46" t="s">
        <v>179</v>
      </c>
      <c r="B7" s="98">
        <v>112</v>
      </c>
      <c r="C7" s="97">
        <v>345</v>
      </c>
      <c r="D7" s="27">
        <v>216</v>
      </c>
      <c r="E7" s="27">
        <v>128.18242913250899</v>
      </c>
      <c r="F7" s="27">
        <v>264.443019743864</v>
      </c>
      <c r="G7" s="27">
        <v>247.213065231749</v>
      </c>
      <c r="H7" s="101">
        <f t="shared" si="2"/>
        <v>3.318482101705331E-3</v>
      </c>
      <c r="I7" s="101">
        <f t="shared" si="0"/>
        <v>0.9285714285714286</v>
      </c>
      <c r="J7" s="97">
        <f t="shared" si="1"/>
        <v>104</v>
      </c>
      <c r="K7" s="97">
        <f t="shared" si="3"/>
        <v>-129</v>
      </c>
      <c r="L7" s="97">
        <f t="shared" si="4"/>
        <v>-17.229954512115</v>
      </c>
    </row>
    <row r="8" spans="1:12" ht="16.5" customHeight="1">
      <c r="A8" s="46" t="s">
        <v>180</v>
      </c>
      <c r="B8" s="98">
        <v>113</v>
      </c>
      <c r="C8" s="97">
        <v>213</v>
      </c>
      <c r="D8" s="27">
        <v>140</v>
      </c>
      <c r="E8" s="27">
        <v>143.897958679</v>
      </c>
      <c r="F8" s="27">
        <v>185.93327475806799</v>
      </c>
      <c r="G8" s="27">
        <v>178.482927460475</v>
      </c>
      <c r="H8" s="101">
        <f t="shared" si="2"/>
        <v>2.150868028883085E-3</v>
      </c>
      <c r="I8" s="101">
        <f t="shared" si="0"/>
        <v>0.23893805309734514</v>
      </c>
      <c r="J8" s="97">
        <f t="shared" si="1"/>
        <v>27</v>
      </c>
      <c r="K8" s="97">
        <f t="shared" si="3"/>
        <v>-73</v>
      </c>
      <c r="L8" s="97">
        <f t="shared" si="4"/>
        <v>-7.4503472975929981</v>
      </c>
    </row>
    <row r="9" spans="1:12" ht="16.5" customHeight="1">
      <c r="A9" s="46" t="s">
        <v>181</v>
      </c>
      <c r="B9" s="98">
        <v>3825</v>
      </c>
      <c r="C9" s="97">
        <v>7618</v>
      </c>
      <c r="D9" s="27">
        <v>5180</v>
      </c>
      <c r="E9" s="27">
        <v>4706.0518558791</v>
      </c>
      <c r="F9" s="27">
        <v>7236.9106534381599</v>
      </c>
      <c r="G9" s="27">
        <v>6555.8927296379798</v>
      </c>
      <c r="H9" s="101">
        <f t="shared" si="2"/>
        <v>7.9582117068674144E-2</v>
      </c>
      <c r="I9" s="101">
        <f t="shared" si="0"/>
        <v>0.35424836601307191</v>
      </c>
      <c r="J9" s="97">
        <f t="shared" si="1"/>
        <v>1355</v>
      </c>
      <c r="K9" s="97">
        <f t="shared" si="3"/>
        <v>-2438</v>
      </c>
      <c r="L9" s="97">
        <f t="shared" si="4"/>
        <v>-681.01792380018014</v>
      </c>
    </row>
    <row r="10" spans="1:12" ht="16.5" customHeight="1">
      <c r="A10" s="46" t="s">
        <v>182</v>
      </c>
      <c r="B10" s="98">
        <v>1381</v>
      </c>
      <c r="C10" s="97">
        <v>2697</v>
      </c>
      <c r="D10" s="27">
        <v>1929</v>
      </c>
      <c r="E10" s="27">
        <v>2442.5588043377202</v>
      </c>
      <c r="F10" s="27">
        <v>3770.2205195199399</v>
      </c>
      <c r="G10" s="27">
        <v>3482.5342119710299</v>
      </c>
      <c r="H10" s="101">
        <f t="shared" si="2"/>
        <v>2.9635888769396219E-2</v>
      </c>
      <c r="I10" s="101">
        <f t="shared" si="0"/>
        <v>0.39681390296886315</v>
      </c>
      <c r="J10" s="97">
        <f t="shared" si="1"/>
        <v>548</v>
      </c>
      <c r="K10" s="97">
        <f t="shared" si="3"/>
        <v>-768</v>
      </c>
      <c r="L10" s="97">
        <f t="shared" si="4"/>
        <v>-287.68630754891001</v>
      </c>
    </row>
    <row r="11" spans="1:12" ht="16.5" customHeight="1">
      <c r="A11" s="46" t="s">
        <v>183</v>
      </c>
      <c r="B11" s="98">
        <v>59</v>
      </c>
      <c r="C11" s="97">
        <v>127</v>
      </c>
      <c r="D11" s="27">
        <v>115</v>
      </c>
      <c r="E11" s="27">
        <v>48.8530412459058</v>
      </c>
      <c r="F11" s="27">
        <v>96.829657143555707</v>
      </c>
      <c r="G11" s="27">
        <v>111.120973791178</v>
      </c>
      <c r="H11" s="101">
        <f t="shared" si="2"/>
        <v>1.7667844522968198E-3</v>
      </c>
      <c r="I11" s="101">
        <f t="shared" si="0"/>
        <v>0.94915254237288138</v>
      </c>
      <c r="J11" s="97">
        <f t="shared" si="1"/>
        <v>56</v>
      </c>
      <c r="K11" s="97">
        <f t="shared" si="3"/>
        <v>-12</v>
      </c>
      <c r="L11" s="97">
        <f t="shared" si="4"/>
        <v>14.291316647622295</v>
      </c>
    </row>
    <row r="12" spans="1:12" ht="16.5" customHeight="1">
      <c r="A12" s="46" t="s">
        <v>184</v>
      </c>
      <c r="B12" s="98">
        <v>160</v>
      </c>
      <c r="C12" s="97">
        <v>383</v>
      </c>
      <c r="D12" s="27">
        <v>169</v>
      </c>
      <c r="E12" s="27">
        <v>166.947205915571</v>
      </c>
      <c r="F12" s="27">
        <v>318.97872696586199</v>
      </c>
      <c r="G12" s="27">
        <v>176.25951134735399</v>
      </c>
      <c r="H12" s="101">
        <f t="shared" si="2"/>
        <v>2.5964049777231525E-3</v>
      </c>
      <c r="I12" s="101">
        <f t="shared" si="0"/>
        <v>5.6250000000000001E-2</v>
      </c>
      <c r="J12" s="97">
        <f t="shared" si="1"/>
        <v>9</v>
      </c>
      <c r="K12" s="97">
        <f t="shared" si="3"/>
        <v>-214</v>
      </c>
      <c r="L12" s="97">
        <f t="shared" si="4"/>
        <v>-142.719215618508</v>
      </c>
    </row>
    <row r="13" spans="1:12" ht="16.5" customHeight="1">
      <c r="A13" s="46" t="s">
        <v>185</v>
      </c>
      <c r="B13" s="98">
        <v>500</v>
      </c>
      <c r="C13" s="97">
        <v>1145</v>
      </c>
      <c r="D13" s="27">
        <v>691</v>
      </c>
      <c r="E13" s="27">
        <v>721.06993835799096</v>
      </c>
      <c r="F13" s="27">
        <v>1099.3840792931101</v>
      </c>
      <c r="G13" s="27">
        <v>1014.6045938582899</v>
      </c>
      <c r="H13" s="101">
        <f t="shared" si="2"/>
        <v>1.061607005684437E-2</v>
      </c>
      <c r="I13" s="101">
        <f t="shared" si="0"/>
        <v>0.38200000000000001</v>
      </c>
      <c r="J13" s="97">
        <f t="shared" si="1"/>
        <v>191</v>
      </c>
      <c r="K13" s="97">
        <f t="shared" si="3"/>
        <v>-454</v>
      </c>
      <c r="L13" s="97">
        <f t="shared" si="4"/>
        <v>-84.779485434820117</v>
      </c>
    </row>
    <row r="14" spans="1:12" ht="16.5" customHeight="1">
      <c r="A14" s="46" t="s">
        <v>186</v>
      </c>
      <c r="B14" s="98">
        <v>575</v>
      </c>
      <c r="C14" s="97">
        <v>1107</v>
      </c>
      <c r="D14" s="27">
        <v>699</v>
      </c>
      <c r="E14" s="27">
        <v>738.993513091046</v>
      </c>
      <c r="F14" s="27">
        <v>1098.9498322706499</v>
      </c>
      <c r="G14" s="27">
        <v>902.74400201806395</v>
      </c>
      <c r="H14" s="101">
        <f t="shared" si="2"/>
        <v>1.0738976801351973E-2</v>
      </c>
      <c r="I14" s="101">
        <f t="shared" si="0"/>
        <v>0.21565217391304348</v>
      </c>
      <c r="J14" s="97">
        <f t="shared" si="1"/>
        <v>124</v>
      </c>
      <c r="K14" s="97">
        <f t="shared" si="3"/>
        <v>-408</v>
      </c>
      <c r="L14" s="97">
        <f t="shared" si="4"/>
        <v>-196.205830252586</v>
      </c>
    </row>
    <row r="15" spans="1:12" ht="16.5" customHeight="1">
      <c r="A15" s="46" t="s">
        <v>187</v>
      </c>
      <c r="B15" s="98">
        <v>96</v>
      </c>
      <c r="C15" s="97">
        <v>226</v>
      </c>
      <c r="D15" s="27">
        <v>135</v>
      </c>
      <c r="E15" s="27">
        <v>112.03280771341301</v>
      </c>
      <c r="F15" s="27">
        <v>207.29743828082599</v>
      </c>
      <c r="G15" s="27">
        <v>159.61418077537499</v>
      </c>
      <c r="H15" s="101">
        <f t="shared" si="2"/>
        <v>2.0740513135658321E-3</v>
      </c>
      <c r="I15" s="101">
        <f t="shared" si="0"/>
        <v>0.40625</v>
      </c>
      <c r="J15" s="97">
        <f t="shared" si="1"/>
        <v>39</v>
      </c>
      <c r="K15" s="97">
        <f t="shared" si="3"/>
        <v>-91</v>
      </c>
      <c r="L15" s="97">
        <f t="shared" si="4"/>
        <v>-47.683257505450996</v>
      </c>
    </row>
    <row r="16" spans="1:12" ht="16.5" customHeight="1">
      <c r="A16" s="46" t="s">
        <v>188</v>
      </c>
      <c r="B16" s="98">
        <v>212</v>
      </c>
      <c r="C16" s="97">
        <v>513</v>
      </c>
      <c r="D16" s="27">
        <v>322</v>
      </c>
      <c r="E16" s="27">
        <v>256.20515549471099</v>
      </c>
      <c r="F16" s="27">
        <v>461.80446415549801</v>
      </c>
      <c r="G16" s="27">
        <v>389.30386196801197</v>
      </c>
      <c r="H16" s="101">
        <f t="shared" si="2"/>
        <v>4.9469964664310955E-3</v>
      </c>
      <c r="I16" s="101">
        <f t="shared" si="0"/>
        <v>0.51886792452830188</v>
      </c>
      <c r="J16" s="97">
        <f t="shared" si="1"/>
        <v>110</v>
      </c>
      <c r="K16" s="97">
        <f t="shared" si="3"/>
        <v>-191</v>
      </c>
      <c r="L16" s="97">
        <f t="shared" si="4"/>
        <v>-72.500602187486038</v>
      </c>
    </row>
    <row r="17" spans="1:12" ht="16.5" customHeight="1">
      <c r="A17" s="46" t="s">
        <v>189</v>
      </c>
      <c r="B17" s="98">
        <v>9</v>
      </c>
      <c r="C17" s="97">
        <v>88</v>
      </c>
      <c r="D17" s="27">
        <v>67</v>
      </c>
      <c r="E17" s="27">
        <v>19.0239928203993</v>
      </c>
      <c r="F17" s="27">
        <v>79.136729824372495</v>
      </c>
      <c r="G17" s="27">
        <v>77.134160078241706</v>
      </c>
      <c r="H17" s="101">
        <f t="shared" si="2"/>
        <v>1.0293439852511906E-3</v>
      </c>
      <c r="I17" s="101">
        <f t="shared" si="0"/>
        <v>6.4444444444444446</v>
      </c>
      <c r="J17" s="97">
        <f t="shared" si="1"/>
        <v>58</v>
      </c>
      <c r="K17" s="97">
        <f t="shared" si="3"/>
        <v>-21</v>
      </c>
      <c r="L17" s="97">
        <f t="shared" si="4"/>
        <v>-2.0025697461307885</v>
      </c>
    </row>
    <row r="18" spans="1:12" ht="16.5" customHeight="1">
      <c r="A18" s="46" t="s">
        <v>190</v>
      </c>
      <c r="B18" s="98">
        <v>173</v>
      </c>
      <c r="C18" s="97">
        <v>354</v>
      </c>
      <c r="D18" s="27">
        <v>159</v>
      </c>
      <c r="E18" s="27">
        <v>233.802256171734</v>
      </c>
      <c r="F18" s="27">
        <v>328.751105962265</v>
      </c>
      <c r="G18" s="27">
        <v>224.226652871836</v>
      </c>
      <c r="H18" s="101">
        <f t="shared" si="2"/>
        <v>2.4427715470886464E-3</v>
      </c>
      <c r="I18" s="101">
        <f t="shared" si="0"/>
        <v>-8.0924855491329481E-2</v>
      </c>
      <c r="J18" s="97">
        <f t="shared" si="1"/>
        <v>-14</v>
      </c>
      <c r="K18" s="97">
        <f t="shared" si="3"/>
        <v>-195</v>
      </c>
      <c r="L18" s="97">
        <f t="shared" si="4"/>
        <v>-104.52445309042901</v>
      </c>
    </row>
    <row r="19" spans="1:12" ht="16.5" customHeight="1">
      <c r="A19" s="46" t="s">
        <v>191</v>
      </c>
      <c r="B19" s="98">
        <v>160</v>
      </c>
      <c r="C19" s="97">
        <v>200</v>
      </c>
      <c r="D19" s="27">
        <v>139</v>
      </c>
      <c r="E19" s="27">
        <v>190.84367802397199</v>
      </c>
      <c r="F19" s="27">
        <v>200.44179418253</v>
      </c>
      <c r="G19" s="27">
        <v>172.605845711277</v>
      </c>
      <c r="H19" s="101">
        <f t="shared" si="2"/>
        <v>2.1355046858196345E-3</v>
      </c>
      <c r="I19" s="101">
        <f t="shared" si="0"/>
        <v>-0.13125000000000001</v>
      </c>
      <c r="J19" s="97">
        <f t="shared" si="1"/>
        <v>-21</v>
      </c>
      <c r="K19" s="97">
        <f t="shared" si="3"/>
        <v>-61</v>
      </c>
      <c r="L19" s="97">
        <f t="shared" si="4"/>
        <v>-27.835948471253005</v>
      </c>
    </row>
    <row r="20" spans="1:12" ht="16.5" customHeight="1">
      <c r="A20" s="46" t="s">
        <v>192</v>
      </c>
      <c r="B20" s="98">
        <v>48</v>
      </c>
      <c r="C20" s="97">
        <v>162</v>
      </c>
      <c r="D20" s="27">
        <v>79</v>
      </c>
      <c r="E20" s="27">
        <v>85.389610769598207</v>
      </c>
      <c r="F20" s="27">
        <v>153.41326398896501</v>
      </c>
      <c r="G20" s="27">
        <v>138.537927523951</v>
      </c>
      <c r="H20" s="101">
        <f t="shared" si="2"/>
        <v>1.2137041020125979E-3</v>
      </c>
      <c r="I20" s="101">
        <f t="shared" si="0"/>
        <v>0.64583333333333337</v>
      </c>
      <c r="J20" s="97">
        <f t="shared" si="1"/>
        <v>31</v>
      </c>
      <c r="K20" s="97">
        <f t="shared" si="3"/>
        <v>-83</v>
      </c>
      <c r="L20" s="97">
        <f t="shared" si="4"/>
        <v>-14.875336465014016</v>
      </c>
    </row>
    <row r="21" spans="1:12" ht="16.5" customHeight="1">
      <c r="A21" s="46" t="s">
        <v>193</v>
      </c>
      <c r="B21" s="98">
        <v>184</v>
      </c>
      <c r="C21" s="97">
        <v>398</v>
      </c>
      <c r="D21" s="27">
        <v>180</v>
      </c>
      <c r="E21" s="27">
        <v>240.007956246775</v>
      </c>
      <c r="F21" s="27">
        <v>368.22641957627098</v>
      </c>
      <c r="G21" s="27">
        <v>240.09682113442301</v>
      </c>
      <c r="H21" s="101">
        <f t="shared" si="2"/>
        <v>2.7654017514211092E-3</v>
      </c>
      <c r="I21" s="101">
        <f t="shared" si="0"/>
        <v>-2.1739130434782608E-2</v>
      </c>
      <c r="J21" s="97">
        <f t="shared" si="1"/>
        <v>-4</v>
      </c>
      <c r="K21" s="97">
        <f t="shared" si="3"/>
        <v>-218</v>
      </c>
      <c r="L21" s="97">
        <f t="shared" si="4"/>
        <v>-128.12959844184797</v>
      </c>
    </row>
    <row r="22" spans="1:12" ht="16.5" customHeight="1">
      <c r="A22" s="46" t="s">
        <v>194</v>
      </c>
      <c r="B22" s="98">
        <v>115</v>
      </c>
      <c r="C22" s="97">
        <v>240</v>
      </c>
      <c r="D22" s="27">
        <v>235</v>
      </c>
      <c r="E22" s="27">
        <v>147.57093052292601</v>
      </c>
      <c r="F22" s="27">
        <v>220.41081037171699</v>
      </c>
      <c r="G22" s="27">
        <v>298.84546681528002</v>
      </c>
      <c r="H22" s="101">
        <f t="shared" si="2"/>
        <v>3.6103856199108924E-3</v>
      </c>
      <c r="I22" s="101">
        <f t="shared" si="0"/>
        <v>1.0434782608695652</v>
      </c>
      <c r="J22" s="97">
        <f t="shared" si="1"/>
        <v>120</v>
      </c>
      <c r="K22" s="97">
        <f t="shared" si="3"/>
        <v>-5</v>
      </c>
      <c r="L22" s="97">
        <f t="shared" si="4"/>
        <v>78.434656443563028</v>
      </c>
    </row>
    <row r="23" spans="1:12" ht="16.5" customHeight="1">
      <c r="A23" s="46" t="s">
        <v>195</v>
      </c>
      <c r="B23" s="98">
        <v>2662</v>
      </c>
      <c r="C23" s="97">
        <v>5494</v>
      </c>
      <c r="D23" s="27">
        <v>3742</v>
      </c>
      <c r="E23" s="27">
        <v>3118.0751296203498</v>
      </c>
      <c r="F23" s="27">
        <v>5177.0336286243601</v>
      </c>
      <c r="G23" s="27">
        <v>4479.8819050544798</v>
      </c>
      <c r="H23" s="101">
        <f t="shared" si="2"/>
        <v>5.748962974343217E-2</v>
      </c>
      <c r="I23" s="101">
        <f t="shared" si="0"/>
        <v>0.40570999248685197</v>
      </c>
      <c r="J23" s="97">
        <f t="shared" si="1"/>
        <v>1080</v>
      </c>
      <c r="K23" s="97">
        <f t="shared" si="3"/>
        <v>-1752</v>
      </c>
      <c r="L23" s="97">
        <f t="shared" si="4"/>
        <v>-697.15172356988023</v>
      </c>
    </row>
    <row r="24" spans="1:12" ht="16.5" customHeight="1">
      <c r="A24" s="46" t="s">
        <v>196</v>
      </c>
      <c r="B24" s="98">
        <v>269</v>
      </c>
      <c r="C24" s="97">
        <v>568</v>
      </c>
      <c r="D24" s="27">
        <v>436</v>
      </c>
      <c r="E24" s="27">
        <v>301.89349664444802</v>
      </c>
      <c r="F24" s="27">
        <v>564.72359681476996</v>
      </c>
      <c r="G24" s="27">
        <v>490.21051949794798</v>
      </c>
      <c r="H24" s="101">
        <f t="shared" si="2"/>
        <v>6.6984175756644648E-3</v>
      </c>
      <c r="I24" s="101">
        <f t="shared" si="0"/>
        <v>0.620817843866171</v>
      </c>
      <c r="J24" s="97">
        <f t="shared" si="1"/>
        <v>167</v>
      </c>
      <c r="K24" s="97">
        <f t="shared" si="3"/>
        <v>-132</v>
      </c>
      <c r="L24" s="97">
        <f t="shared" si="4"/>
        <v>-74.513077316821978</v>
      </c>
    </row>
    <row r="25" spans="1:12" ht="16.5" customHeight="1">
      <c r="A25" s="46" t="s">
        <v>197</v>
      </c>
      <c r="B25" s="98">
        <v>60</v>
      </c>
      <c r="C25" s="97">
        <v>141</v>
      </c>
      <c r="D25" s="27">
        <v>105</v>
      </c>
      <c r="E25" s="27">
        <v>87.883932043678499</v>
      </c>
      <c r="F25" s="27">
        <v>134.217838985844</v>
      </c>
      <c r="G25" s="27">
        <v>141.570630173746</v>
      </c>
      <c r="H25" s="101">
        <f t="shared" si="2"/>
        <v>1.6131510216623138E-3</v>
      </c>
      <c r="I25" s="101">
        <f t="shared" si="0"/>
        <v>0.75</v>
      </c>
      <c r="J25" s="97">
        <f t="shared" si="1"/>
        <v>45</v>
      </c>
      <c r="K25" s="97">
        <f t="shared" si="3"/>
        <v>-36</v>
      </c>
      <c r="L25" s="97">
        <f t="shared" si="4"/>
        <v>7.3527911879019996</v>
      </c>
    </row>
    <row r="26" spans="1:12" ht="16.5" customHeight="1">
      <c r="A26" s="46" t="s">
        <v>198</v>
      </c>
      <c r="B26" s="98">
        <v>154</v>
      </c>
      <c r="C26" s="97">
        <v>495</v>
      </c>
      <c r="D26" s="27">
        <v>285</v>
      </c>
      <c r="E26" s="27">
        <v>239.98260883968001</v>
      </c>
      <c r="F26" s="27">
        <v>488.12282632526097</v>
      </c>
      <c r="G26" s="27">
        <v>452.16561919360697</v>
      </c>
      <c r="H26" s="101">
        <f t="shared" si="2"/>
        <v>4.3785527730834228E-3</v>
      </c>
      <c r="I26" s="101">
        <f t="shared" si="0"/>
        <v>0.85064935064935066</v>
      </c>
      <c r="J26" s="97">
        <f t="shared" si="1"/>
        <v>131</v>
      </c>
      <c r="K26" s="97">
        <f t="shared" si="3"/>
        <v>-210</v>
      </c>
      <c r="L26" s="97">
        <f t="shared" si="4"/>
        <v>-35.957207131654002</v>
      </c>
    </row>
    <row r="27" spans="1:12" ht="16.5" customHeight="1">
      <c r="A27" s="46" t="s">
        <v>199</v>
      </c>
      <c r="B27" s="98">
        <v>697</v>
      </c>
      <c r="C27" s="97">
        <v>1409</v>
      </c>
      <c r="D27" s="27">
        <v>900</v>
      </c>
      <c r="E27" s="27">
        <v>821.05086457453604</v>
      </c>
      <c r="F27" s="27">
        <v>1227.3262319436501</v>
      </c>
      <c r="G27" s="27">
        <v>1170.5516128071199</v>
      </c>
      <c r="H27" s="101">
        <f t="shared" si="2"/>
        <v>1.3827008757105547E-2</v>
      </c>
      <c r="I27" s="101">
        <f t="shared" si="0"/>
        <v>0.29124820659971307</v>
      </c>
      <c r="J27" s="97">
        <f t="shared" si="1"/>
        <v>203</v>
      </c>
      <c r="K27" s="97">
        <f t="shared" si="3"/>
        <v>-509</v>
      </c>
      <c r="L27" s="97">
        <f t="shared" si="4"/>
        <v>-56.774619136530191</v>
      </c>
    </row>
    <row r="28" spans="1:12" ht="16.5" customHeight="1">
      <c r="A28" s="46" t="s">
        <v>112</v>
      </c>
      <c r="B28" s="98">
        <v>438</v>
      </c>
      <c r="C28" s="97">
        <v>1299</v>
      </c>
      <c r="D28" s="27">
        <v>723</v>
      </c>
      <c r="E28" s="27">
        <v>567.61140313127999</v>
      </c>
      <c r="F28" s="27">
        <v>1163.4527640817</v>
      </c>
      <c r="G28" s="27">
        <v>937.36149006282403</v>
      </c>
      <c r="H28" s="101">
        <f t="shared" si="2"/>
        <v>1.1107697034874789E-2</v>
      </c>
      <c r="I28" s="101">
        <f t="shared" si="0"/>
        <v>0.65068493150684936</v>
      </c>
      <c r="J28" s="97">
        <f t="shared" si="1"/>
        <v>285</v>
      </c>
      <c r="K28" s="97">
        <f t="shared" si="3"/>
        <v>-576</v>
      </c>
      <c r="L28" s="97">
        <f t="shared" si="4"/>
        <v>-226.09127401887599</v>
      </c>
    </row>
    <row r="29" spans="1:12" ht="16.5" customHeight="1">
      <c r="A29" s="46" t="s">
        <v>200</v>
      </c>
      <c r="B29" s="98">
        <v>269</v>
      </c>
      <c r="C29" s="97">
        <v>607</v>
      </c>
      <c r="D29" s="27">
        <v>567</v>
      </c>
      <c r="E29" s="27">
        <v>274.15193097035001</v>
      </c>
      <c r="F29" s="27">
        <v>588.12008935340896</v>
      </c>
      <c r="G29" s="27">
        <v>577.86826521949195</v>
      </c>
      <c r="H29" s="101">
        <f t="shared" si="2"/>
        <v>8.7110155169764936E-3</v>
      </c>
      <c r="I29" s="101">
        <f t="shared" si="0"/>
        <v>1.1078066914498141</v>
      </c>
      <c r="J29" s="97">
        <f t="shared" si="1"/>
        <v>298</v>
      </c>
      <c r="K29" s="97">
        <f t="shared" si="3"/>
        <v>-40</v>
      </c>
      <c r="L29" s="97">
        <f t="shared" si="4"/>
        <v>-10.251824133917012</v>
      </c>
    </row>
    <row r="30" spans="1:12" ht="16.5" customHeight="1">
      <c r="A30" s="46" t="s">
        <v>201</v>
      </c>
      <c r="B30" s="98">
        <v>207</v>
      </c>
      <c r="C30" s="97">
        <v>372</v>
      </c>
      <c r="D30" s="27">
        <v>210</v>
      </c>
      <c r="E30" s="27">
        <v>252.720489068479</v>
      </c>
      <c r="F30" s="27">
        <v>361.00254149684099</v>
      </c>
      <c r="G30" s="27">
        <v>261.99886839047701</v>
      </c>
      <c r="H30" s="101">
        <f t="shared" si="2"/>
        <v>3.2263020433246276E-3</v>
      </c>
      <c r="I30" s="101">
        <f t="shared" si="0"/>
        <v>1.4492753623188406E-2</v>
      </c>
      <c r="J30" s="97">
        <f t="shared" si="1"/>
        <v>3</v>
      </c>
      <c r="K30" s="97">
        <f t="shared" si="3"/>
        <v>-162</v>
      </c>
      <c r="L30" s="97">
        <f t="shared" si="4"/>
        <v>-99.003673106363976</v>
      </c>
    </row>
    <row r="31" spans="1:12" ht="16.5" customHeight="1">
      <c r="A31" s="46" t="s">
        <v>202</v>
      </c>
      <c r="B31" s="98">
        <v>249</v>
      </c>
      <c r="C31" s="97">
        <v>558</v>
      </c>
      <c r="D31" s="27">
        <v>312</v>
      </c>
      <c r="E31" s="27">
        <v>337.66094262135402</v>
      </c>
      <c r="F31" s="27">
        <v>533.08503655738502</v>
      </c>
      <c r="G31" s="27">
        <v>423.43740050253803</v>
      </c>
      <c r="H31" s="101">
        <f t="shared" si="2"/>
        <v>4.7933630357965889E-3</v>
      </c>
      <c r="I31" s="101">
        <f t="shared" si="0"/>
        <v>0.25301204819277107</v>
      </c>
      <c r="J31" s="97">
        <f t="shared" si="1"/>
        <v>63</v>
      </c>
      <c r="K31" s="97">
        <f t="shared" si="3"/>
        <v>-246</v>
      </c>
      <c r="L31" s="97">
        <f t="shared" si="4"/>
        <v>-109.647636054847</v>
      </c>
    </row>
    <row r="32" spans="1:12" ht="16.5" customHeight="1">
      <c r="A32" s="46" t="s">
        <v>203</v>
      </c>
      <c r="B32" s="98">
        <v>99</v>
      </c>
      <c r="C32" s="97">
        <v>228</v>
      </c>
      <c r="D32" s="27">
        <v>166</v>
      </c>
      <c r="E32" s="27">
        <v>156.33145871967201</v>
      </c>
      <c r="F32" s="27">
        <v>202.47509248708701</v>
      </c>
      <c r="G32" s="27">
        <v>259.71955141780001</v>
      </c>
      <c r="H32" s="101">
        <f t="shared" si="2"/>
        <v>2.5503149485328006E-3</v>
      </c>
      <c r="I32" s="101">
        <f t="shared" si="0"/>
        <v>0.6767676767676768</v>
      </c>
      <c r="J32" s="97">
        <f t="shared" si="1"/>
        <v>67</v>
      </c>
      <c r="K32" s="97">
        <f t="shared" si="3"/>
        <v>-62</v>
      </c>
      <c r="L32" s="97">
        <f t="shared" si="4"/>
        <v>57.244458930712995</v>
      </c>
    </row>
    <row r="33" spans="1:12" ht="16.5" customHeight="1">
      <c r="A33" s="46" t="s">
        <v>204</v>
      </c>
      <c r="B33" s="98">
        <v>394</v>
      </c>
      <c r="C33" s="97">
        <v>552</v>
      </c>
      <c r="D33" s="27">
        <v>230</v>
      </c>
      <c r="E33" s="27">
        <v>492.75123083438598</v>
      </c>
      <c r="F33" s="27">
        <v>428.253954548607</v>
      </c>
      <c r="G33" s="27">
        <v>289.71772816995701</v>
      </c>
      <c r="H33" s="101">
        <f t="shared" si="2"/>
        <v>3.5335689045936395E-3</v>
      </c>
      <c r="I33" s="101">
        <f t="shared" si="0"/>
        <v>-0.41624365482233505</v>
      </c>
      <c r="J33" s="97">
        <f t="shared" si="1"/>
        <v>-164</v>
      </c>
      <c r="K33" s="97">
        <f t="shared" si="3"/>
        <v>-322</v>
      </c>
      <c r="L33" s="97">
        <f t="shared" si="4"/>
        <v>-138.53622637864999</v>
      </c>
    </row>
    <row r="34" spans="1:12" ht="16.5" customHeight="1">
      <c r="A34" s="46" t="s">
        <v>205</v>
      </c>
      <c r="B34" s="98">
        <v>448</v>
      </c>
      <c r="C34" s="97">
        <v>1059</v>
      </c>
      <c r="D34" s="27">
        <v>687</v>
      </c>
      <c r="E34" s="27">
        <v>578.33437782799001</v>
      </c>
      <c r="F34" s="27">
        <v>1146.1449418791599</v>
      </c>
      <c r="G34" s="27">
        <v>886.88804884880403</v>
      </c>
      <c r="H34" s="101">
        <f t="shared" si="2"/>
        <v>1.0554616684590568E-2</v>
      </c>
      <c r="I34" s="101">
        <f t="shared" si="0"/>
        <v>0.5334821428571429</v>
      </c>
      <c r="J34" s="97">
        <f t="shared" si="1"/>
        <v>239</v>
      </c>
      <c r="K34" s="97">
        <f t="shared" si="3"/>
        <v>-372</v>
      </c>
      <c r="L34" s="97">
        <f t="shared" si="4"/>
        <v>-259.25689303035585</v>
      </c>
    </row>
    <row r="35" spans="1:12" ht="16.5" customHeight="1">
      <c r="A35" s="46" t="s">
        <v>206</v>
      </c>
      <c r="B35" s="98">
        <v>1693</v>
      </c>
      <c r="C35" s="97">
        <v>2409</v>
      </c>
      <c r="D35" s="27">
        <v>1521</v>
      </c>
      <c r="E35" s="27">
        <v>1589.5375627855899</v>
      </c>
      <c r="F35" s="27">
        <v>2040.70409338116</v>
      </c>
      <c r="G35" s="27">
        <v>1442.8312219751699</v>
      </c>
      <c r="H35" s="101">
        <f t="shared" si="2"/>
        <v>2.3367644799508373E-2</v>
      </c>
      <c r="I35" s="101">
        <f t="shared" si="0"/>
        <v>-0.10159480212640283</v>
      </c>
      <c r="J35" s="97">
        <f t="shared" si="1"/>
        <v>-172</v>
      </c>
      <c r="K35" s="97">
        <f t="shared" si="3"/>
        <v>-888</v>
      </c>
      <c r="L35" s="97">
        <f t="shared" si="4"/>
        <v>-597.87287140599005</v>
      </c>
    </row>
    <row r="36" spans="1:12" ht="16.5" customHeight="1">
      <c r="A36" s="46" t="s">
        <v>207</v>
      </c>
      <c r="B36" s="98">
        <v>205</v>
      </c>
      <c r="C36" s="97">
        <v>415</v>
      </c>
      <c r="D36" s="27">
        <v>265</v>
      </c>
      <c r="E36" s="27">
        <v>242.71084356133599</v>
      </c>
      <c r="F36" s="27">
        <v>315.97881759177898</v>
      </c>
      <c r="G36" s="27">
        <v>313.75031010280901</v>
      </c>
      <c r="H36" s="101">
        <f t="shared" si="2"/>
        <v>4.0712859118144104E-3</v>
      </c>
      <c r="I36" s="101">
        <f t="shared" si="0"/>
        <v>0.29268292682926828</v>
      </c>
      <c r="J36" s="97">
        <f t="shared" si="1"/>
        <v>60</v>
      </c>
      <c r="K36" s="97">
        <f t="shared" si="3"/>
        <v>-150</v>
      </c>
      <c r="L36" s="97">
        <f t="shared" si="4"/>
        <v>-2.2285074889699672</v>
      </c>
    </row>
    <row r="37" spans="1:12" ht="16.5" customHeight="1">
      <c r="A37" s="46" t="s">
        <v>208</v>
      </c>
      <c r="B37" s="98">
        <v>83</v>
      </c>
      <c r="C37" s="97">
        <v>134</v>
      </c>
      <c r="D37" s="27">
        <v>61</v>
      </c>
      <c r="E37" s="27">
        <v>111.691253883244</v>
      </c>
      <c r="F37" s="27">
        <v>109.112391938649</v>
      </c>
      <c r="G37" s="27">
        <v>82.337092377224195</v>
      </c>
      <c r="H37" s="101">
        <f t="shared" si="2"/>
        <v>9.3716392687048702E-4</v>
      </c>
      <c r="I37" s="101">
        <f t="shared" si="0"/>
        <v>-0.26506024096385544</v>
      </c>
      <c r="J37" s="97">
        <f t="shared" si="1"/>
        <v>-22</v>
      </c>
      <c r="K37" s="97">
        <f t="shared" si="3"/>
        <v>-73</v>
      </c>
      <c r="L37" s="97">
        <f t="shared" si="4"/>
        <v>-26.775299561424802</v>
      </c>
    </row>
    <row r="38" spans="1:12" ht="16.5" customHeight="1">
      <c r="A38" s="46" t="s">
        <v>209</v>
      </c>
      <c r="B38" s="98">
        <v>34</v>
      </c>
      <c r="C38" s="97">
        <v>40</v>
      </c>
      <c r="D38" s="27">
        <v>32</v>
      </c>
      <c r="E38" s="27">
        <v>60.743009132416297</v>
      </c>
      <c r="F38" s="27">
        <v>48.911489453144199</v>
      </c>
      <c r="G38" s="27">
        <v>56.427473649607101</v>
      </c>
      <c r="H38" s="101">
        <f t="shared" si="2"/>
        <v>4.9162697803041945E-4</v>
      </c>
      <c r="I38" s="101">
        <f t="shared" si="0"/>
        <v>-5.8823529411764705E-2</v>
      </c>
      <c r="J38" s="97">
        <f t="shared" si="1"/>
        <v>-2</v>
      </c>
      <c r="K38" s="97">
        <f t="shared" si="3"/>
        <v>-8</v>
      </c>
      <c r="L38" s="97">
        <f t="shared" si="4"/>
        <v>7.5159841964629024</v>
      </c>
    </row>
    <row r="39" spans="1:12" ht="16.5" customHeight="1">
      <c r="A39" s="46" t="s">
        <v>210</v>
      </c>
      <c r="B39" s="98">
        <v>449</v>
      </c>
      <c r="C39" s="97">
        <v>975</v>
      </c>
      <c r="D39" s="27">
        <v>766</v>
      </c>
      <c r="E39" s="27">
        <v>534.51870808164006</v>
      </c>
      <c r="F39" s="27">
        <v>854.68569377933602</v>
      </c>
      <c r="G39" s="27">
        <v>916.14520725520197</v>
      </c>
      <c r="H39" s="101">
        <f t="shared" si="2"/>
        <v>1.1768320786603165E-2</v>
      </c>
      <c r="I39" s="101">
        <f t="shared" si="0"/>
        <v>0.70601336302895323</v>
      </c>
      <c r="J39" s="97">
        <f t="shared" si="1"/>
        <v>317</v>
      </c>
      <c r="K39" s="97">
        <f t="shared" si="3"/>
        <v>-209</v>
      </c>
      <c r="L39" s="97">
        <f t="shared" si="4"/>
        <v>61.459513475865947</v>
      </c>
    </row>
    <row r="40" spans="1:12" ht="16.5" customHeight="1">
      <c r="A40" s="46" t="s">
        <v>211</v>
      </c>
      <c r="B40" s="98">
        <v>42</v>
      </c>
      <c r="C40" s="97">
        <v>94</v>
      </c>
      <c r="D40" s="27">
        <v>69</v>
      </c>
      <c r="E40" s="27">
        <v>53.350020659851403</v>
      </c>
      <c r="F40" s="27">
        <v>77.394090150199503</v>
      </c>
      <c r="G40" s="27">
        <v>77.163016491361404</v>
      </c>
      <c r="H40" s="101">
        <f t="shared" si="2"/>
        <v>1.0600706713780918E-3</v>
      </c>
      <c r="I40" s="101">
        <f t="shared" si="0"/>
        <v>0.6428571428571429</v>
      </c>
      <c r="J40" s="97">
        <f t="shared" si="1"/>
        <v>27</v>
      </c>
      <c r="K40" s="97">
        <f t="shared" si="3"/>
        <v>-25</v>
      </c>
      <c r="L40" s="97">
        <f t="shared" si="4"/>
        <v>-0.23107365883809905</v>
      </c>
    </row>
    <row r="41" spans="1:12" ht="16.5" customHeight="1">
      <c r="A41" s="46" t="s">
        <v>212</v>
      </c>
      <c r="B41" s="98">
        <v>153</v>
      </c>
      <c r="C41" s="97">
        <v>396</v>
      </c>
      <c r="D41" s="27">
        <v>252</v>
      </c>
      <c r="E41" s="27">
        <v>189.37275596107901</v>
      </c>
      <c r="F41" s="27">
        <v>324.5723034175</v>
      </c>
      <c r="G41" s="27">
        <v>315.81577703480099</v>
      </c>
      <c r="H41" s="101">
        <f t="shared" si="2"/>
        <v>3.8715624519895528E-3</v>
      </c>
      <c r="I41" s="101">
        <f t="shared" si="0"/>
        <v>0.6470588235294118</v>
      </c>
      <c r="J41" s="97">
        <f t="shared" si="1"/>
        <v>99</v>
      </c>
      <c r="K41" s="97">
        <f t="shared" si="3"/>
        <v>-144</v>
      </c>
      <c r="L41" s="97">
        <f t="shared" si="4"/>
        <v>-8.7565263826990076</v>
      </c>
    </row>
    <row r="42" spans="1:12" ht="16.5" customHeight="1">
      <c r="A42" s="46" t="s">
        <v>213</v>
      </c>
      <c r="B42" s="98">
        <v>15718</v>
      </c>
      <c r="C42" s="97">
        <v>27999</v>
      </c>
      <c r="D42" s="27">
        <v>18567</v>
      </c>
      <c r="E42" s="27">
        <v>16847.300445327801</v>
      </c>
      <c r="F42" s="27">
        <v>22740.1223865518</v>
      </c>
      <c r="G42" s="27">
        <v>21166.635298118101</v>
      </c>
      <c r="H42" s="101">
        <f t="shared" si="2"/>
        <v>0.28525119065908744</v>
      </c>
      <c r="I42" s="101">
        <f t="shared" si="0"/>
        <v>0.18125715739916021</v>
      </c>
      <c r="J42" s="97">
        <f t="shared" si="1"/>
        <v>2849</v>
      </c>
      <c r="K42" s="97">
        <f t="shared" si="3"/>
        <v>-9432</v>
      </c>
      <c r="L42" s="97">
        <f t="shared" si="4"/>
        <v>-1573.4870884336997</v>
      </c>
    </row>
    <row r="43" spans="1:12" ht="16.5" customHeight="1">
      <c r="A43" s="46" t="s">
        <v>214</v>
      </c>
      <c r="B43" s="98">
        <v>3659</v>
      </c>
      <c r="C43" s="97">
        <v>6585</v>
      </c>
      <c r="D43" s="27">
        <v>4397</v>
      </c>
      <c r="E43" s="27">
        <v>4292.9355845399195</v>
      </c>
      <c r="F43" s="27">
        <v>6299.8312120916999</v>
      </c>
      <c r="G43" s="27">
        <v>5174.2060630027199</v>
      </c>
      <c r="H43" s="101">
        <f t="shared" si="2"/>
        <v>6.7552619449992315E-2</v>
      </c>
      <c r="I43" s="101">
        <f t="shared" si="0"/>
        <v>0.20169445203607542</v>
      </c>
      <c r="J43" s="97">
        <f t="shared" si="1"/>
        <v>738</v>
      </c>
      <c r="K43" s="97">
        <f t="shared" si="3"/>
        <v>-2188</v>
      </c>
      <c r="L43" s="97">
        <f t="shared" si="4"/>
        <v>-1125.6251490889799</v>
      </c>
    </row>
    <row r="44" spans="1:12" ht="16.5" customHeight="1">
      <c r="A44" s="46" t="s">
        <v>215</v>
      </c>
      <c r="B44" s="98">
        <v>511</v>
      </c>
      <c r="C44" s="97">
        <v>871</v>
      </c>
      <c r="D44" s="27">
        <v>599</v>
      </c>
      <c r="E44" s="27">
        <v>596.12158271037504</v>
      </c>
      <c r="F44" s="27">
        <v>819.84098993205203</v>
      </c>
      <c r="G44" s="27">
        <v>727.16695233273094</v>
      </c>
      <c r="H44" s="101">
        <f t="shared" si="2"/>
        <v>9.2026424950069127E-3</v>
      </c>
      <c r="I44" s="101">
        <f t="shared" si="0"/>
        <v>0.17221135029354206</v>
      </c>
      <c r="J44" s="97">
        <f t="shared" si="1"/>
        <v>88</v>
      </c>
      <c r="K44" s="97">
        <f t="shared" si="3"/>
        <v>-272</v>
      </c>
      <c r="L44" s="97">
        <f t="shared" si="4"/>
        <v>-92.674037599321082</v>
      </c>
    </row>
    <row r="45" spans="1:12" ht="16.5" customHeight="1">
      <c r="A45" s="46" t="s">
        <v>216</v>
      </c>
      <c r="B45" s="98">
        <v>141</v>
      </c>
      <c r="C45" s="97">
        <v>266</v>
      </c>
      <c r="D45" s="27">
        <v>164</v>
      </c>
      <c r="E45" s="27">
        <v>157.44657072115601</v>
      </c>
      <c r="F45" s="27">
        <v>209.49796039580201</v>
      </c>
      <c r="G45" s="27">
        <v>182.87073439605899</v>
      </c>
      <c r="H45" s="101">
        <f t="shared" si="2"/>
        <v>2.5195882624058996E-3</v>
      </c>
      <c r="I45" s="101">
        <f t="shared" si="0"/>
        <v>0.16312056737588654</v>
      </c>
      <c r="J45" s="97">
        <f t="shared" si="1"/>
        <v>23</v>
      </c>
      <c r="K45" s="97">
        <f t="shared" si="3"/>
        <v>-102</v>
      </c>
      <c r="L45" s="97">
        <f t="shared" si="4"/>
        <v>-26.627225999743018</v>
      </c>
    </row>
    <row r="46" spans="1:12" ht="16.5" customHeight="1">
      <c r="A46" s="46" t="s">
        <v>217</v>
      </c>
      <c r="B46" s="98">
        <v>137</v>
      </c>
      <c r="C46" s="97">
        <v>287</v>
      </c>
      <c r="D46" s="27">
        <v>185</v>
      </c>
      <c r="E46" s="27">
        <v>177.581599355317</v>
      </c>
      <c r="F46" s="27">
        <v>264.51475075033602</v>
      </c>
      <c r="G46" s="27">
        <v>239.91072858909399</v>
      </c>
      <c r="H46" s="101">
        <f t="shared" si="2"/>
        <v>2.8422184667383625E-3</v>
      </c>
      <c r="I46" s="101">
        <f t="shared" si="0"/>
        <v>0.35036496350364965</v>
      </c>
      <c r="J46" s="97">
        <f t="shared" si="1"/>
        <v>48</v>
      </c>
      <c r="K46" s="97">
        <f t="shared" si="3"/>
        <v>-102</v>
      </c>
      <c r="L46" s="97">
        <f t="shared" si="4"/>
        <v>-24.604022161242028</v>
      </c>
    </row>
    <row r="47" spans="1:12" ht="16.5" customHeight="1">
      <c r="A47" s="46" t="s">
        <v>218</v>
      </c>
      <c r="B47" s="98">
        <v>50</v>
      </c>
      <c r="C47" s="97">
        <v>191</v>
      </c>
      <c r="D47" s="27">
        <v>58</v>
      </c>
      <c r="E47" s="27">
        <v>75.093818709773998</v>
      </c>
      <c r="F47" s="27">
        <v>123.71536580865001</v>
      </c>
      <c r="G47" s="27">
        <v>87.872605307329593</v>
      </c>
      <c r="H47" s="101">
        <f t="shared" si="2"/>
        <v>8.9107389768013523E-4</v>
      </c>
      <c r="I47" s="101">
        <f t="shared" si="0"/>
        <v>0.16</v>
      </c>
      <c r="J47" s="97">
        <f t="shared" si="1"/>
        <v>8</v>
      </c>
      <c r="K47" s="97">
        <f t="shared" si="3"/>
        <v>-133</v>
      </c>
      <c r="L47" s="97">
        <f t="shared" si="4"/>
        <v>-35.842760501320413</v>
      </c>
    </row>
    <row r="48" spans="1:12" ht="16.5" customHeight="1">
      <c r="A48" s="46" t="s">
        <v>219</v>
      </c>
      <c r="B48" s="98">
        <v>171</v>
      </c>
      <c r="C48" s="97">
        <v>390</v>
      </c>
      <c r="D48" s="27">
        <v>246</v>
      </c>
      <c r="E48" s="27">
        <v>217.507325415737</v>
      </c>
      <c r="F48" s="27">
        <v>350.46516830735101</v>
      </c>
      <c r="G48" s="27">
        <v>313.36909039039398</v>
      </c>
      <c r="H48" s="101">
        <f t="shared" si="2"/>
        <v>3.7793823936088495E-3</v>
      </c>
      <c r="I48" s="101">
        <f t="shared" si="0"/>
        <v>0.43859649122807015</v>
      </c>
      <c r="J48" s="97">
        <f t="shared" si="1"/>
        <v>75</v>
      </c>
      <c r="K48" s="97">
        <f t="shared" si="3"/>
        <v>-144</v>
      </c>
      <c r="L48" s="97">
        <f t="shared" si="4"/>
        <v>-37.096077916957029</v>
      </c>
    </row>
    <row r="49" spans="1:12" ht="16.5" customHeight="1">
      <c r="A49" s="46" t="s">
        <v>220</v>
      </c>
      <c r="B49" s="98">
        <v>749</v>
      </c>
      <c r="C49" s="97">
        <v>1669</v>
      </c>
      <c r="D49" s="27">
        <v>965</v>
      </c>
      <c r="E49" s="27">
        <v>1111.5000031802099</v>
      </c>
      <c r="F49" s="27">
        <v>1597.08114429548</v>
      </c>
      <c r="G49" s="27">
        <v>1421.8033693573</v>
      </c>
      <c r="H49" s="101">
        <f t="shared" si="2"/>
        <v>1.4825626056229835E-2</v>
      </c>
      <c r="I49" s="101">
        <f t="shared" si="0"/>
        <v>0.28838451268357812</v>
      </c>
      <c r="J49" s="97">
        <f t="shared" si="1"/>
        <v>216</v>
      </c>
      <c r="K49" s="97">
        <f t="shared" si="3"/>
        <v>-704</v>
      </c>
      <c r="L49" s="97">
        <f t="shared" si="4"/>
        <v>-175.27777493818007</v>
      </c>
    </row>
    <row r="50" spans="1:12" ht="16.5" customHeight="1">
      <c r="A50" s="46" t="s">
        <v>222</v>
      </c>
      <c r="B50" s="98">
        <v>39</v>
      </c>
      <c r="C50" s="97">
        <v>387</v>
      </c>
      <c r="D50" s="27">
        <v>151</v>
      </c>
      <c r="E50" s="27">
        <v>55.750854805790198</v>
      </c>
      <c r="F50" s="27">
        <v>204.29720602732101</v>
      </c>
      <c r="G50" s="27">
        <v>208.264210626433</v>
      </c>
      <c r="H50" s="101">
        <f t="shared" si="2"/>
        <v>2.3198648025810416E-3</v>
      </c>
      <c r="I50" s="101">
        <f t="shared" si="0"/>
        <v>2.8717948717948718</v>
      </c>
      <c r="J50" s="97">
        <f t="shared" si="1"/>
        <v>112</v>
      </c>
      <c r="K50" s="97">
        <f t="shared" si="3"/>
        <v>-236</v>
      </c>
      <c r="L50" s="97">
        <f t="shared" si="4"/>
        <v>3.9670045991119878</v>
      </c>
    </row>
    <row r="51" spans="1:12" ht="16.5" customHeight="1">
      <c r="A51" s="46" t="s">
        <v>130</v>
      </c>
      <c r="B51" s="98">
        <v>98</v>
      </c>
      <c r="C51" s="97">
        <v>680</v>
      </c>
      <c r="D51" s="27">
        <v>410</v>
      </c>
      <c r="E51" s="27">
        <v>122.43578608738299</v>
      </c>
      <c r="F51" s="27">
        <v>590.19296033174703</v>
      </c>
      <c r="G51" s="27">
        <v>514.59152822576596</v>
      </c>
      <c r="H51" s="101">
        <f t="shared" si="2"/>
        <v>6.2989706560147487E-3</v>
      </c>
      <c r="I51" s="101">
        <f t="shared" si="0"/>
        <v>3.1836734693877551</v>
      </c>
      <c r="J51" s="97">
        <f t="shared" si="1"/>
        <v>312</v>
      </c>
      <c r="K51" s="97">
        <f t="shared" si="3"/>
        <v>-270</v>
      </c>
      <c r="L51" s="97">
        <f t="shared" si="4"/>
        <v>-75.601432105981075</v>
      </c>
    </row>
    <row r="52" spans="1:12" ht="16.5" customHeight="1">
      <c r="A52" s="46" t="s">
        <v>223</v>
      </c>
      <c r="B52" s="98">
        <v>366</v>
      </c>
      <c r="C52" s="97">
        <v>-25</v>
      </c>
      <c r="D52" s="27">
        <v>146</v>
      </c>
      <c r="E52" s="27">
        <v>391.35600900483797</v>
      </c>
      <c r="F52" s="27">
        <v>-53.6667527277069</v>
      </c>
      <c r="G52" s="27">
        <v>168.90091656937801</v>
      </c>
      <c r="H52" s="101">
        <f t="shared" si="2"/>
        <v>2.2430480872637887E-3</v>
      </c>
      <c r="I52" s="101">
        <f t="shared" si="0"/>
        <v>-0.60109289617486339</v>
      </c>
      <c r="J52" s="97">
        <f t="shared" si="1"/>
        <v>-220</v>
      </c>
      <c r="K52" s="97">
        <f t="shared" si="3"/>
        <v>171</v>
      </c>
      <c r="L52" s="97">
        <f t="shared" si="4"/>
        <v>222.5676692970849</v>
      </c>
    </row>
    <row r="53" spans="1:12" ht="16.5" customHeight="1">
      <c r="A53" s="46" t="s">
        <v>221</v>
      </c>
      <c r="B53" s="98">
        <v>73</v>
      </c>
      <c r="C53" s="97">
        <v>61</v>
      </c>
      <c r="D53" s="27">
        <v>58</v>
      </c>
      <c r="E53" s="27">
        <v>98.470134583095202</v>
      </c>
      <c r="F53" s="27">
        <v>63.120130627553202</v>
      </c>
      <c r="G53" s="27">
        <v>76.083426203814696</v>
      </c>
      <c r="H53" s="101">
        <f t="shared" si="2"/>
        <v>8.9107389768013523E-4</v>
      </c>
      <c r="I53" s="101">
        <f t="shared" si="0"/>
        <v>-0.20547945205479451</v>
      </c>
      <c r="J53" s="97">
        <f t="shared" si="1"/>
        <v>-15</v>
      </c>
      <c r="K53" s="97">
        <f t="shared" si="3"/>
        <v>-3</v>
      </c>
      <c r="L53" s="97">
        <f t="shared" si="4"/>
        <v>12.963295576261494</v>
      </c>
    </row>
    <row r="54" spans="1:12" ht="16.5" customHeight="1">
      <c r="A54" s="46" t="s">
        <v>224</v>
      </c>
      <c r="B54" s="98">
        <v>1545</v>
      </c>
      <c r="C54" s="97">
        <v>3192</v>
      </c>
      <c r="D54" s="27">
        <v>1992</v>
      </c>
      <c r="E54" s="27">
        <v>1619.13832238904</v>
      </c>
      <c r="F54" s="27">
        <v>2642.9538467193101</v>
      </c>
      <c r="G54" s="27">
        <v>2216.3179485344999</v>
      </c>
      <c r="H54" s="101">
        <f t="shared" si="2"/>
        <v>3.0603779382393607E-2</v>
      </c>
      <c r="I54" s="101">
        <f t="shared" si="0"/>
        <v>0.28932038834951457</v>
      </c>
      <c r="J54" s="97">
        <f t="shared" si="1"/>
        <v>447</v>
      </c>
      <c r="K54" s="97">
        <f t="shared" si="3"/>
        <v>-1200</v>
      </c>
      <c r="L54" s="97">
        <f t="shared" si="4"/>
        <v>-426.63589818481023</v>
      </c>
    </row>
    <row r="55" spans="1:12" ht="16.5" customHeight="1">
      <c r="A55" s="46" t="s">
        <v>225</v>
      </c>
      <c r="B55" s="98">
        <v>900</v>
      </c>
      <c r="C55" s="97">
        <v>2041</v>
      </c>
      <c r="D55" s="27">
        <v>1175</v>
      </c>
      <c r="E55" s="27">
        <v>1135.32512004507</v>
      </c>
      <c r="F55" s="27">
        <v>1852.03039881943</v>
      </c>
      <c r="G55" s="27">
        <v>1548.72163756951</v>
      </c>
      <c r="H55" s="101">
        <f t="shared" si="2"/>
        <v>1.8051928099554464E-2</v>
      </c>
      <c r="I55" s="101">
        <f t="shared" si="0"/>
        <v>0.30555555555555558</v>
      </c>
      <c r="J55" s="97">
        <f t="shared" si="1"/>
        <v>275</v>
      </c>
      <c r="K55" s="97">
        <f t="shared" si="3"/>
        <v>-866</v>
      </c>
      <c r="L55" s="97">
        <f t="shared" si="4"/>
        <v>-303.30876124992005</v>
      </c>
    </row>
    <row r="56" spans="1:12" ht="16.5" customHeight="1">
      <c r="A56" s="46" t="s">
        <v>226</v>
      </c>
      <c r="B56" s="98">
        <v>204</v>
      </c>
      <c r="C56" s="97">
        <v>497</v>
      </c>
      <c r="D56" s="27">
        <v>351</v>
      </c>
      <c r="E56" s="27">
        <v>252.27709755940501</v>
      </c>
      <c r="F56" s="27">
        <v>462.21520263705099</v>
      </c>
      <c r="G56" s="27">
        <v>433.42347467071602</v>
      </c>
      <c r="H56" s="101">
        <f t="shared" si="2"/>
        <v>5.3925334152711626E-3</v>
      </c>
      <c r="I56" s="101">
        <f t="shared" si="0"/>
        <v>0.72058823529411764</v>
      </c>
      <c r="J56" s="97">
        <f t="shared" si="1"/>
        <v>147</v>
      </c>
      <c r="K56" s="97">
        <f t="shared" si="3"/>
        <v>-146</v>
      </c>
      <c r="L56" s="97">
        <f t="shared" si="4"/>
        <v>-28.791727966334975</v>
      </c>
    </row>
    <row r="57" spans="1:12" ht="16.5" customHeight="1">
      <c r="A57" s="46" t="s">
        <v>227</v>
      </c>
      <c r="B57" s="98">
        <v>275</v>
      </c>
      <c r="C57" s="97">
        <v>667</v>
      </c>
      <c r="D57" s="27">
        <v>399</v>
      </c>
      <c r="E57" s="27">
        <v>402.69380190486402</v>
      </c>
      <c r="F57" s="27">
        <v>584.95773373326199</v>
      </c>
      <c r="G57" s="27">
        <v>550.12066996356498</v>
      </c>
      <c r="H57" s="101">
        <f t="shared" si="2"/>
        <v>6.129973882316792E-3</v>
      </c>
      <c r="I57" s="101">
        <f t="shared" si="0"/>
        <v>0.45090909090909093</v>
      </c>
      <c r="J57" s="97">
        <f t="shared" si="1"/>
        <v>124</v>
      </c>
      <c r="K57" s="97">
        <f t="shared" si="3"/>
        <v>-268</v>
      </c>
      <c r="L57" s="97">
        <f t="shared" si="4"/>
        <v>-34.837063769697011</v>
      </c>
    </row>
    <row r="58" spans="1:12" ht="16.5" customHeight="1">
      <c r="A58" s="46" t="s">
        <v>228</v>
      </c>
      <c r="B58" s="98">
        <v>863</v>
      </c>
      <c r="C58" s="97">
        <v>1839</v>
      </c>
      <c r="D58" s="27">
        <v>1071</v>
      </c>
      <c r="E58" s="27">
        <v>970.23620003621795</v>
      </c>
      <c r="F58" s="27">
        <v>1601.86681788179</v>
      </c>
      <c r="G58" s="27">
        <v>1212.5838108043499</v>
      </c>
      <c r="H58" s="101">
        <f t="shared" si="2"/>
        <v>1.6454140420955599E-2</v>
      </c>
      <c r="I58" s="101">
        <f t="shared" si="0"/>
        <v>0.2410196987253766</v>
      </c>
      <c r="J58" s="97">
        <f t="shared" si="1"/>
        <v>208</v>
      </c>
      <c r="K58" s="97">
        <f t="shared" si="3"/>
        <v>-768</v>
      </c>
      <c r="L58" s="97">
        <f t="shared" si="4"/>
        <v>-389.28300707744006</v>
      </c>
    </row>
    <row r="59" spans="1:12" ht="16.5" customHeight="1">
      <c r="A59" s="46" t="s">
        <v>229</v>
      </c>
      <c r="B59" s="98">
        <v>239</v>
      </c>
      <c r="C59" s="97">
        <v>554</v>
      </c>
      <c r="D59" s="27">
        <v>283</v>
      </c>
      <c r="E59" s="27">
        <v>272.21929852187998</v>
      </c>
      <c r="F59" s="27">
        <v>464.81336631224298</v>
      </c>
      <c r="G59" s="27">
        <v>324.92356029116797</v>
      </c>
      <c r="H59" s="101">
        <f t="shared" si="2"/>
        <v>4.3478260869565218E-3</v>
      </c>
      <c r="I59" s="101">
        <f t="shared" si="0"/>
        <v>0.18410041841004185</v>
      </c>
      <c r="J59" s="97">
        <f t="shared" si="1"/>
        <v>44</v>
      </c>
      <c r="K59" s="97">
        <f t="shared" si="3"/>
        <v>-271</v>
      </c>
      <c r="L59" s="97">
        <f t="shared" si="4"/>
        <v>-139.889806021075</v>
      </c>
    </row>
    <row r="60" spans="1:12" ht="16.5" customHeight="1">
      <c r="A60" s="46" t="s">
        <v>230</v>
      </c>
      <c r="B60" s="98">
        <v>832</v>
      </c>
      <c r="C60" s="97">
        <v>1749</v>
      </c>
      <c r="D60" s="27">
        <v>1201</v>
      </c>
      <c r="E60" s="27">
        <v>969.31721412907098</v>
      </c>
      <c r="F60" s="27">
        <v>1649.5015487577</v>
      </c>
      <c r="G60" s="27">
        <v>1399.30109068108</v>
      </c>
      <c r="H60" s="101">
        <f t="shared" si="2"/>
        <v>1.8451375019204179E-2</v>
      </c>
      <c r="I60" s="101">
        <f t="shared" si="0"/>
        <v>0.44350961538461536</v>
      </c>
      <c r="J60" s="97">
        <f t="shared" si="1"/>
        <v>369</v>
      </c>
      <c r="K60" s="97">
        <f t="shared" si="3"/>
        <v>-548</v>
      </c>
      <c r="L60" s="97">
        <f t="shared" si="4"/>
        <v>-250.20045807661995</v>
      </c>
    </row>
    <row r="61" spans="1:12" ht="16.5" customHeight="1">
      <c r="A61" s="46" t="s">
        <v>231</v>
      </c>
      <c r="B61" s="98">
        <v>470</v>
      </c>
      <c r="C61" s="97">
        <v>981</v>
      </c>
      <c r="D61" s="27">
        <v>627</v>
      </c>
      <c r="E61" s="27">
        <v>891.30712034800501</v>
      </c>
      <c r="F61" s="27">
        <v>1419.4896088195701</v>
      </c>
      <c r="G61" s="27">
        <v>1269.4417606305101</v>
      </c>
      <c r="H61" s="101">
        <f t="shared" si="2"/>
        <v>9.6328161007835297E-3</v>
      </c>
      <c r="I61" s="101">
        <f t="shared" si="0"/>
        <v>0.33404255319148934</v>
      </c>
      <c r="J61" s="97">
        <f t="shared" si="1"/>
        <v>157</v>
      </c>
      <c r="K61" s="97">
        <f t="shared" si="3"/>
        <v>-354</v>
      </c>
      <c r="L61" s="97">
        <f t="shared" si="4"/>
        <v>-150.04784818906001</v>
      </c>
    </row>
    <row r="62" spans="1:12" ht="16.5" customHeight="1">
      <c r="A62" s="46" t="s">
        <v>232</v>
      </c>
      <c r="B62" s="98">
        <v>56</v>
      </c>
      <c r="C62" s="97">
        <v>116</v>
      </c>
      <c r="D62" s="27">
        <v>69</v>
      </c>
      <c r="E62" s="27">
        <v>84.718142357725498</v>
      </c>
      <c r="F62" s="27">
        <v>104.28605280207699</v>
      </c>
      <c r="G62" s="27">
        <v>105.229045757861</v>
      </c>
      <c r="H62" s="101">
        <f t="shared" si="2"/>
        <v>1.0600706713780918E-3</v>
      </c>
      <c r="I62" s="101">
        <f t="shared" si="0"/>
        <v>0.23214285714285715</v>
      </c>
      <c r="J62" s="97">
        <f t="shared" si="1"/>
        <v>13</v>
      </c>
      <c r="K62" s="97">
        <f t="shared" si="3"/>
        <v>-47</v>
      </c>
      <c r="L62" s="97">
        <f t="shared" si="4"/>
        <v>0.94299295578400688</v>
      </c>
    </row>
    <row r="63" spans="1:12" ht="16.5" customHeight="1">
      <c r="A63" s="46" t="s">
        <v>233</v>
      </c>
      <c r="B63" s="98">
        <v>129</v>
      </c>
      <c r="C63" s="97">
        <v>244</v>
      </c>
      <c r="D63" s="27">
        <v>168</v>
      </c>
      <c r="E63" s="27">
        <v>154.06340724535201</v>
      </c>
      <c r="F63" s="27">
        <v>212.021941258651</v>
      </c>
      <c r="G63" s="27">
        <v>218.68715964864199</v>
      </c>
      <c r="H63" s="101">
        <f t="shared" si="2"/>
        <v>2.581041634659702E-3</v>
      </c>
      <c r="I63" s="101">
        <f t="shared" si="0"/>
        <v>0.30232558139534882</v>
      </c>
      <c r="J63" s="97">
        <f t="shared" si="1"/>
        <v>39</v>
      </c>
      <c r="K63" s="97">
        <f t="shared" si="3"/>
        <v>-76</v>
      </c>
      <c r="L63" s="97">
        <f t="shared" si="4"/>
        <v>6.6652183899909971</v>
      </c>
    </row>
    <row r="64" spans="1:12" ht="16.5" customHeight="1">
      <c r="A64" s="46" t="s">
        <v>234</v>
      </c>
      <c r="B64" s="98">
        <v>92</v>
      </c>
      <c r="C64" s="97">
        <v>233</v>
      </c>
      <c r="D64" s="27">
        <v>164</v>
      </c>
      <c r="E64" s="27">
        <v>124.088739654769</v>
      </c>
      <c r="F64" s="27">
        <v>194.44650190589101</v>
      </c>
      <c r="G64" s="27">
        <v>221.201927466358</v>
      </c>
      <c r="H64" s="101">
        <f t="shared" si="2"/>
        <v>2.5195882624058996E-3</v>
      </c>
      <c r="I64" s="101">
        <f t="shared" si="0"/>
        <v>0.78260869565217395</v>
      </c>
      <c r="J64" s="97">
        <f t="shared" si="1"/>
        <v>72</v>
      </c>
      <c r="K64" s="97">
        <f t="shared" si="3"/>
        <v>-69</v>
      </c>
      <c r="L64" s="97">
        <f t="shared" si="4"/>
        <v>26.755425560466989</v>
      </c>
    </row>
    <row r="65" spans="1:12" ht="16.5" customHeight="1">
      <c r="A65" s="46" t="s">
        <v>235</v>
      </c>
      <c r="B65" s="98">
        <v>275</v>
      </c>
      <c r="C65" s="97">
        <v>815</v>
      </c>
      <c r="D65" s="27">
        <v>519</v>
      </c>
      <c r="E65" s="27">
        <v>323.53697096924299</v>
      </c>
      <c r="F65" s="27">
        <v>657.89773675793595</v>
      </c>
      <c r="G65" s="27">
        <v>615.96123341932798</v>
      </c>
      <c r="H65" s="101">
        <f t="shared" si="2"/>
        <v>7.9735750499308651E-3</v>
      </c>
      <c r="I65" s="101">
        <f t="shared" si="0"/>
        <v>0.88727272727272732</v>
      </c>
      <c r="J65" s="97">
        <f t="shared" si="1"/>
        <v>244</v>
      </c>
      <c r="K65" s="97">
        <f t="shared" si="3"/>
        <v>-296</v>
      </c>
      <c r="L65" s="97">
        <f t="shared" si="4"/>
        <v>-41.936503338607963</v>
      </c>
    </row>
    <row r="66" spans="1:12" ht="16.5" customHeight="1">
      <c r="A66" s="46" t="s">
        <v>236</v>
      </c>
      <c r="B66" s="98">
        <v>164</v>
      </c>
      <c r="C66" s="97">
        <v>491</v>
      </c>
      <c r="D66" s="27">
        <v>313</v>
      </c>
      <c r="E66" s="27">
        <v>235.40538288204999</v>
      </c>
      <c r="F66" s="27">
        <v>403.39757708122602</v>
      </c>
      <c r="G66" s="27">
        <v>423.17175330614401</v>
      </c>
      <c r="H66" s="101">
        <f t="shared" si="2"/>
        <v>4.8087263788600398E-3</v>
      </c>
      <c r="I66" s="101">
        <f t="shared" si="0"/>
        <v>0.90853658536585369</v>
      </c>
      <c r="J66" s="97">
        <f t="shared" si="1"/>
        <v>149</v>
      </c>
      <c r="K66" s="97">
        <f t="shared" si="3"/>
        <v>-178</v>
      </c>
      <c r="L66" s="97">
        <f t="shared" si="4"/>
        <v>19.774176224917994</v>
      </c>
    </row>
    <row r="67" spans="1:12" ht="16.5" customHeight="1">
      <c r="A67" s="46" t="s">
        <v>237</v>
      </c>
      <c r="B67" s="98">
        <v>153</v>
      </c>
      <c r="C67" s="97">
        <v>282</v>
      </c>
      <c r="D67" s="27">
        <v>173</v>
      </c>
      <c r="E67" s="27">
        <v>197.72815258922699</v>
      </c>
      <c r="F67" s="27">
        <v>263.48794753027101</v>
      </c>
      <c r="G67" s="27">
        <v>231.33583126429201</v>
      </c>
      <c r="H67" s="101">
        <f t="shared" si="2"/>
        <v>2.6578583499769549E-3</v>
      </c>
      <c r="I67" s="101">
        <f t="shared" ref="I67:I84" si="5">(D67-B67)/B67</f>
        <v>0.13071895424836602</v>
      </c>
      <c r="J67" s="97">
        <f t="shared" ref="J67:J84" si="6">D67-B67</f>
        <v>20</v>
      </c>
      <c r="K67" s="97">
        <f t="shared" si="3"/>
        <v>-109</v>
      </c>
      <c r="L67" s="97">
        <f t="shared" si="4"/>
        <v>-32.152116265979004</v>
      </c>
    </row>
    <row r="68" spans="1:12" ht="16.5" customHeight="1">
      <c r="A68" s="46" t="s">
        <v>238</v>
      </c>
      <c r="B68" s="98">
        <v>793</v>
      </c>
      <c r="C68" s="97">
        <v>1408</v>
      </c>
      <c r="D68" s="27">
        <v>971</v>
      </c>
      <c r="E68" s="27">
        <v>928.96720569622198</v>
      </c>
      <c r="F68" s="27">
        <v>1252.77792775842</v>
      </c>
      <c r="G68" s="27">
        <v>1171.5657516203601</v>
      </c>
      <c r="H68" s="101">
        <f t="shared" ref="H68:H84" si="7">D68/$D$84</f>
        <v>1.4917806114610539E-2</v>
      </c>
      <c r="I68" s="101">
        <f t="shared" si="5"/>
        <v>0.2244640605296343</v>
      </c>
      <c r="J68" s="97">
        <f t="shared" si="6"/>
        <v>178</v>
      </c>
      <c r="K68" s="97">
        <f t="shared" ref="K68:K84" si="8">D68-C68</f>
        <v>-437</v>
      </c>
      <c r="L68" s="97">
        <f t="shared" ref="L68:L84" si="9">G68-F68</f>
        <v>-81.212176138059931</v>
      </c>
    </row>
    <row r="69" spans="1:12" ht="16.5" customHeight="1">
      <c r="A69" s="46" t="s">
        <v>239</v>
      </c>
      <c r="B69" s="98">
        <v>825</v>
      </c>
      <c r="C69" s="97">
        <v>1415</v>
      </c>
      <c r="D69" s="27">
        <v>936</v>
      </c>
      <c r="E69" s="27">
        <v>910.97633605187502</v>
      </c>
      <c r="F69" s="27">
        <v>1227.2331786755301</v>
      </c>
      <c r="G69" s="27">
        <v>1050.4411418321699</v>
      </c>
      <c r="H69" s="101">
        <f t="shared" si="7"/>
        <v>1.4380089107389768E-2</v>
      </c>
      <c r="I69" s="101">
        <f t="shared" si="5"/>
        <v>0.13454545454545455</v>
      </c>
      <c r="J69" s="97">
        <f t="shared" si="6"/>
        <v>111</v>
      </c>
      <c r="K69" s="97">
        <f t="shared" si="8"/>
        <v>-479</v>
      </c>
      <c r="L69" s="97">
        <f t="shared" si="9"/>
        <v>-176.79203684336017</v>
      </c>
    </row>
    <row r="70" spans="1:12" ht="16.5" customHeight="1">
      <c r="A70" s="46" t="s">
        <v>240</v>
      </c>
      <c r="B70" s="98">
        <v>57</v>
      </c>
      <c r="C70" s="97">
        <v>197</v>
      </c>
      <c r="D70" s="27">
        <v>85</v>
      </c>
      <c r="E70" s="27">
        <v>80.104280715281604</v>
      </c>
      <c r="F70" s="27">
        <v>152.26169052501101</v>
      </c>
      <c r="G70" s="27">
        <v>119.45540330065801</v>
      </c>
      <c r="H70" s="101">
        <f t="shared" si="7"/>
        <v>1.3058841603933015E-3</v>
      </c>
      <c r="I70" s="101">
        <f t="shared" si="5"/>
        <v>0.49122807017543857</v>
      </c>
      <c r="J70" s="97">
        <f t="shared" si="6"/>
        <v>28</v>
      </c>
      <c r="K70" s="97">
        <f t="shared" si="8"/>
        <v>-112</v>
      </c>
      <c r="L70" s="97">
        <f t="shared" si="9"/>
        <v>-32.806287224352999</v>
      </c>
    </row>
    <row r="71" spans="1:12" ht="16.5" customHeight="1">
      <c r="A71" s="46" t="s">
        <v>241</v>
      </c>
      <c r="B71" s="98">
        <v>54</v>
      </c>
      <c r="C71" s="97">
        <v>181</v>
      </c>
      <c r="D71" s="27">
        <v>116</v>
      </c>
      <c r="E71" s="27">
        <v>80.502589144398499</v>
      </c>
      <c r="F71" s="27">
        <v>142.10602926663299</v>
      </c>
      <c r="G71" s="27">
        <v>173.22369672738401</v>
      </c>
      <c r="H71" s="101">
        <f t="shared" si="7"/>
        <v>1.7821477953602705E-3</v>
      </c>
      <c r="I71" s="101">
        <f t="shared" si="5"/>
        <v>1.1481481481481481</v>
      </c>
      <c r="J71" s="97">
        <f t="shared" si="6"/>
        <v>62</v>
      </c>
      <c r="K71" s="97">
        <f t="shared" si="8"/>
        <v>-65</v>
      </c>
      <c r="L71" s="97">
        <f t="shared" si="9"/>
        <v>31.117667460751022</v>
      </c>
    </row>
    <row r="72" spans="1:12" ht="16.5" customHeight="1">
      <c r="A72" s="46" t="s">
        <v>242</v>
      </c>
      <c r="B72" s="98">
        <v>307</v>
      </c>
      <c r="C72" s="97">
        <v>438</v>
      </c>
      <c r="D72" s="27">
        <v>297</v>
      </c>
      <c r="E72" s="27">
        <v>467.94541603531599</v>
      </c>
      <c r="F72" s="27">
        <v>449.57318917165901</v>
      </c>
      <c r="G72" s="27">
        <v>453.221857525811</v>
      </c>
      <c r="H72" s="101">
        <f t="shared" si="7"/>
        <v>4.5629128898448303E-3</v>
      </c>
      <c r="I72" s="101">
        <f t="shared" si="5"/>
        <v>-3.2573289902280131E-2</v>
      </c>
      <c r="J72" s="97">
        <f t="shared" si="6"/>
        <v>-10</v>
      </c>
      <c r="K72" s="97">
        <f t="shared" si="8"/>
        <v>-141</v>
      </c>
      <c r="L72" s="97">
        <f t="shared" si="9"/>
        <v>3.6486683541519938</v>
      </c>
    </row>
    <row r="73" spans="1:12" ht="16.5" customHeight="1">
      <c r="A73" s="46" t="s">
        <v>243</v>
      </c>
      <c r="B73" s="98">
        <v>364</v>
      </c>
      <c r="C73" s="97">
        <v>858</v>
      </c>
      <c r="D73" s="27">
        <v>436</v>
      </c>
      <c r="E73" s="27">
        <v>451.53760954780103</v>
      </c>
      <c r="F73" s="27">
        <v>681.89418746518595</v>
      </c>
      <c r="G73" s="27">
        <v>542.27606013913498</v>
      </c>
      <c r="H73" s="101">
        <f t="shared" si="7"/>
        <v>6.6984175756644648E-3</v>
      </c>
      <c r="I73" s="101">
        <f t="shared" si="5"/>
        <v>0.19780219780219779</v>
      </c>
      <c r="J73" s="97">
        <f t="shared" si="6"/>
        <v>72</v>
      </c>
      <c r="K73" s="97">
        <f t="shared" si="8"/>
        <v>-422</v>
      </c>
      <c r="L73" s="97">
        <f t="shared" si="9"/>
        <v>-139.61812732605097</v>
      </c>
    </row>
    <row r="74" spans="1:12" ht="16.5" customHeight="1">
      <c r="A74" s="46" t="s">
        <v>244</v>
      </c>
      <c r="B74" s="98">
        <v>73</v>
      </c>
      <c r="C74" s="97">
        <v>211</v>
      </c>
      <c r="D74" s="27">
        <v>100</v>
      </c>
      <c r="E74" s="27">
        <v>106.898080983821</v>
      </c>
      <c r="F74" s="27">
        <v>186.29027627211499</v>
      </c>
      <c r="G74" s="27">
        <v>146.920439622271</v>
      </c>
      <c r="H74" s="101">
        <f t="shared" si="7"/>
        <v>1.5363343063450607E-3</v>
      </c>
      <c r="I74" s="101">
        <f t="shared" si="5"/>
        <v>0.36986301369863012</v>
      </c>
      <c r="J74" s="97">
        <f t="shared" si="6"/>
        <v>27</v>
      </c>
      <c r="K74" s="97">
        <f t="shared" si="8"/>
        <v>-111</v>
      </c>
      <c r="L74" s="97">
        <f t="shared" si="9"/>
        <v>-39.36983664984399</v>
      </c>
    </row>
    <row r="75" spans="1:12" ht="16.5" customHeight="1">
      <c r="A75" s="46" t="s">
        <v>245</v>
      </c>
      <c r="B75" s="98">
        <v>1175</v>
      </c>
      <c r="C75" s="97">
        <v>2222</v>
      </c>
      <c r="D75" s="27">
        <v>1355</v>
      </c>
      <c r="E75" s="27">
        <v>1492.5106267896099</v>
      </c>
      <c r="F75" s="27">
        <v>2036.63203268342</v>
      </c>
      <c r="G75" s="27">
        <v>1829.9778218512599</v>
      </c>
      <c r="H75" s="101">
        <f t="shared" si="7"/>
        <v>2.0817329850975574E-2</v>
      </c>
      <c r="I75" s="101">
        <f t="shared" si="5"/>
        <v>0.15319148936170213</v>
      </c>
      <c r="J75" s="97">
        <f t="shared" si="6"/>
        <v>180</v>
      </c>
      <c r="K75" s="97">
        <f t="shared" si="8"/>
        <v>-867</v>
      </c>
      <c r="L75" s="97">
        <f t="shared" si="9"/>
        <v>-206.65421083216006</v>
      </c>
    </row>
    <row r="76" spans="1:12" ht="16.5" customHeight="1">
      <c r="A76" s="46" t="s">
        <v>246</v>
      </c>
      <c r="B76" s="98">
        <v>218</v>
      </c>
      <c r="C76" s="97">
        <v>450</v>
      </c>
      <c r="D76" s="27">
        <v>305</v>
      </c>
      <c r="E76" s="27">
        <v>213.827780667051</v>
      </c>
      <c r="F76" s="27">
        <v>346.46268028624303</v>
      </c>
      <c r="G76" s="27">
        <v>334.72368875784701</v>
      </c>
      <c r="H76" s="101">
        <f t="shared" si="7"/>
        <v>4.6858196343524351E-3</v>
      </c>
      <c r="I76" s="101">
        <f t="shared" si="5"/>
        <v>0.39908256880733944</v>
      </c>
      <c r="J76" s="97">
        <f t="shared" si="6"/>
        <v>87</v>
      </c>
      <c r="K76" s="97">
        <f t="shared" si="8"/>
        <v>-145</v>
      </c>
      <c r="L76" s="97">
        <f t="shared" si="9"/>
        <v>-11.738991528396014</v>
      </c>
    </row>
    <row r="77" spans="1:12" ht="16.5" customHeight="1">
      <c r="A77" s="46" t="s">
        <v>247</v>
      </c>
      <c r="B77" s="98">
        <v>384</v>
      </c>
      <c r="C77" s="97">
        <v>930</v>
      </c>
      <c r="D77" s="27">
        <v>497</v>
      </c>
      <c r="E77" s="27">
        <v>522.409794331679</v>
      </c>
      <c r="F77" s="27">
        <v>749.61316826880397</v>
      </c>
      <c r="G77" s="27">
        <v>728.11324146297102</v>
      </c>
      <c r="H77" s="101">
        <f t="shared" si="7"/>
        <v>7.6355815025349518E-3</v>
      </c>
      <c r="I77" s="101">
        <f t="shared" si="5"/>
        <v>0.29427083333333331</v>
      </c>
      <c r="J77" s="97">
        <f t="shared" si="6"/>
        <v>113</v>
      </c>
      <c r="K77" s="97">
        <f t="shared" si="8"/>
        <v>-433</v>
      </c>
      <c r="L77" s="97">
        <f t="shared" si="9"/>
        <v>-21.499926805832956</v>
      </c>
    </row>
    <row r="78" spans="1:12" ht="16.5" customHeight="1">
      <c r="A78" s="46" t="s">
        <v>248</v>
      </c>
      <c r="B78" s="98">
        <v>40</v>
      </c>
      <c r="C78" s="97">
        <v>72</v>
      </c>
      <c r="D78" s="27">
        <v>21</v>
      </c>
      <c r="E78" s="27">
        <v>47.737614704516197</v>
      </c>
      <c r="F78" s="27">
        <v>73.811432134354405</v>
      </c>
      <c r="G78" s="27">
        <v>31.332106490913301</v>
      </c>
      <c r="H78" s="101">
        <f t="shared" si="7"/>
        <v>3.2263020433246275E-4</v>
      </c>
      <c r="I78" s="101">
        <f t="shared" si="5"/>
        <v>-0.47499999999999998</v>
      </c>
      <c r="J78" s="97">
        <f t="shared" si="6"/>
        <v>-19</v>
      </c>
      <c r="K78" s="97">
        <f t="shared" si="8"/>
        <v>-51</v>
      </c>
      <c r="L78" s="97">
        <f t="shared" si="9"/>
        <v>-42.479325643441101</v>
      </c>
    </row>
    <row r="79" spans="1:12" ht="16.5" customHeight="1">
      <c r="A79" s="46" t="s">
        <v>249</v>
      </c>
      <c r="B79" s="98">
        <v>295</v>
      </c>
      <c r="C79" s="97">
        <v>655</v>
      </c>
      <c r="D79" s="27">
        <v>367</v>
      </c>
      <c r="E79" s="27">
        <v>335.574223220926</v>
      </c>
      <c r="F79" s="27">
        <v>610.72400801632</v>
      </c>
      <c r="G79" s="27">
        <v>417.49522710941</v>
      </c>
      <c r="H79" s="101">
        <f t="shared" si="7"/>
        <v>5.638346904286373E-3</v>
      </c>
      <c r="I79" s="101">
        <f t="shared" si="5"/>
        <v>0.2440677966101695</v>
      </c>
      <c r="J79" s="97">
        <f t="shared" si="6"/>
        <v>72</v>
      </c>
      <c r="K79" s="97">
        <f t="shared" si="8"/>
        <v>-288</v>
      </c>
      <c r="L79" s="97">
        <f t="shared" si="9"/>
        <v>-193.22878090691</v>
      </c>
    </row>
    <row r="80" spans="1:12" ht="16.5" customHeight="1">
      <c r="A80" s="46" t="s">
        <v>250</v>
      </c>
      <c r="B80" s="98">
        <v>179</v>
      </c>
      <c r="C80" s="97">
        <v>602</v>
      </c>
      <c r="D80" s="27">
        <v>269</v>
      </c>
      <c r="E80" s="27">
        <v>277.37579471637503</v>
      </c>
      <c r="F80" s="27">
        <v>487.45158703045797</v>
      </c>
      <c r="G80" s="27">
        <v>420.527788537692</v>
      </c>
      <c r="H80" s="101">
        <f t="shared" si="7"/>
        <v>4.1327392840682133E-3</v>
      </c>
      <c r="I80" s="101">
        <f t="shared" si="5"/>
        <v>0.5027932960893855</v>
      </c>
      <c r="J80" s="97">
        <f t="shared" si="6"/>
        <v>90</v>
      </c>
      <c r="K80" s="97">
        <f t="shared" si="8"/>
        <v>-333</v>
      </c>
      <c r="L80" s="97">
        <f t="shared" si="9"/>
        <v>-66.923798492765968</v>
      </c>
    </row>
    <row r="81" spans="1:12" ht="16.5" customHeight="1">
      <c r="A81" s="46" t="s">
        <v>251</v>
      </c>
      <c r="B81" s="98">
        <v>137</v>
      </c>
      <c r="C81" s="97">
        <v>374</v>
      </c>
      <c r="D81" s="27">
        <v>227</v>
      </c>
      <c r="E81" s="27">
        <v>182.447826753096</v>
      </c>
      <c r="F81" s="27">
        <v>382.80542091916402</v>
      </c>
      <c r="G81" s="27">
        <v>255.93002671065699</v>
      </c>
      <c r="H81" s="101">
        <f t="shared" si="7"/>
        <v>3.4874788754032876E-3</v>
      </c>
      <c r="I81" s="101">
        <f t="shared" si="5"/>
        <v>0.65693430656934304</v>
      </c>
      <c r="J81" s="97">
        <f t="shared" si="6"/>
        <v>90</v>
      </c>
      <c r="K81" s="97">
        <f t="shared" si="8"/>
        <v>-147</v>
      </c>
      <c r="L81" s="97">
        <f t="shared" si="9"/>
        <v>-126.87539420850703</v>
      </c>
    </row>
    <row r="82" spans="1:12" ht="16.5" customHeight="1">
      <c r="A82" s="46" t="s">
        <v>252</v>
      </c>
      <c r="B82" s="98">
        <v>75</v>
      </c>
      <c r="C82" s="97">
        <v>224</v>
      </c>
      <c r="D82" s="27">
        <v>119</v>
      </c>
      <c r="E82" s="27">
        <v>112.427711546135</v>
      </c>
      <c r="F82" s="27">
        <v>218.40377391462701</v>
      </c>
      <c r="G82" s="27">
        <v>180.41623649856601</v>
      </c>
      <c r="H82" s="101">
        <f t="shared" si="7"/>
        <v>1.8282378245506221E-3</v>
      </c>
      <c r="I82" s="101">
        <f t="shared" si="5"/>
        <v>0.58666666666666667</v>
      </c>
      <c r="J82" s="97">
        <f t="shared" si="6"/>
        <v>44</v>
      </c>
      <c r="K82" s="97">
        <f t="shared" si="8"/>
        <v>-105</v>
      </c>
      <c r="L82" s="97">
        <f t="shared" si="9"/>
        <v>-37.987537416061002</v>
      </c>
    </row>
    <row r="83" spans="1:12" ht="16.5" customHeight="1">
      <c r="A83" s="46" t="s">
        <v>253</v>
      </c>
      <c r="B83" s="98">
        <v>217</v>
      </c>
      <c r="C83" s="97">
        <v>492</v>
      </c>
      <c r="D83" s="27">
        <v>335</v>
      </c>
      <c r="E83" s="27">
        <v>225.824581889044</v>
      </c>
      <c r="F83" s="27">
        <v>385.58361060527801</v>
      </c>
      <c r="G83" s="27">
        <v>348.654814469862</v>
      </c>
      <c r="H83" s="101">
        <f t="shared" si="7"/>
        <v>5.1467199262559531E-3</v>
      </c>
      <c r="I83" s="101">
        <f t="shared" si="5"/>
        <v>0.54377880184331795</v>
      </c>
      <c r="J83" s="97">
        <f t="shared" si="6"/>
        <v>118</v>
      </c>
      <c r="K83" s="97">
        <f t="shared" si="8"/>
        <v>-157</v>
      </c>
      <c r="L83" s="97">
        <f t="shared" si="9"/>
        <v>-36.928796135416007</v>
      </c>
    </row>
    <row r="84" spans="1:12" s="10" customFormat="1" ht="16.5" customHeight="1">
      <c r="A84" s="46" t="s">
        <v>173</v>
      </c>
      <c r="B84" s="63">
        <v>51184</v>
      </c>
      <c r="C84" s="64">
        <v>101001</v>
      </c>
      <c r="D84" s="67">
        <v>65090</v>
      </c>
      <c r="E84" s="67">
        <v>66990.741145343098</v>
      </c>
      <c r="F84" s="67">
        <v>99052.536382056103</v>
      </c>
      <c r="G84" s="67">
        <v>96321.255377692796</v>
      </c>
      <c r="H84" s="101">
        <f t="shared" si="7"/>
        <v>1</v>
      </c>
      <c r="I84" s="101">
        <f t="shared" si="5"/>
        <v>0.27168646452016254</v>
      </c>
      <c r="J84" s="97">
        <f t="shared" si="6"/>
        <v>13906</v>
      </c>
      <c r="K84" s="97">
        <f t="shared" si="8"/>
        <v>-35911</v>
      </c>
      <c r="L84" s="97">
        <f t="shared" si="9"/>
        <v>-2731.2810043633071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5"/>
  <sheetViews>
    <sheetView zoomScale="80" zoomScaleNormal="80" workbookViewId="0">
      <selection activeCell="B2" sqref="B2"/>
    </sheetView>
  </sheetViews>
  <sheetFormatPr defaultRowHeight="15"/>
  <cols>
    <col min="1" max="1" width="38.42578125" customWidth="1"/>
    <col min="2" max="2" width="11.140625" style="146" customWidth="1"/>
    <col min="3" max="3" width="12" style="142" customWidth="1"/>
    <col min="4" max="4" width="14.140625" style="144" customWidth="1"/>
    <col min="5" max="6" width="8.7109375" style="157"/>
    <col min="7" max="7" width="13.5703125" style="157" customWidth="1"/>
    <col min="8" max="8" width="24.42578125" customWidth="1"/>
    <col min="9" max="9" width="27" customWidth="1"/>
    <col min="10" max="10" width="29.5703125" customWidth="1"/>
    <col min="11" max="11" width="29.5703125" style="157" customWidth="1"/>
  </cols>
  <sheetData>
    <row r="1" spans="1:11" s="157" customFormat="1" ht="15.75" thickBot="1">
      <c r="B1" s="185" t="s">
        <v>281</v>
      </c>
      <c r="C1" s="185"/>
      <c r="D1" s="186"/>
      <c r="E1" s="187" t="s">
        <v>280</v>
      </c>
      <c r="F1" s="185"/>
      <c r="G1" s="186"/>
    </row>
    <row r="2" spans="1:11" ht="48.6" customHeight="1">
      <c r="A2" s="94" t="s">
        <v>90</v>
      </c>
      <c r="B2" s="93">
        <v>43282</v>
      </c>
      <c r="C2" s="93">
        <v>43617</v>
      </c>
      <c r="D2" s="93">
        <v>43647</v>
      </c>
      <c r="E2" s="93">
        <v>43282</v>
      </c>
      <c r="F2" s="93">
        <v>43617</v>
      </c>
      <c r="G2" s="93">
        <v>43647</v>
      </c>
      <c r="H2" s="14" t="s">
        <v>348</v>
      </c>
      <c r="I2" s="92" t="s">
        <v>349</v>
      </c>
      <c r="J2" s="1" t="s">
        <v>350</v>
      </c>
      <c r="K2" s="161" t="s">
        <v>312</v>
      </c>
    </row>
    <row r="3" spans="1:11">
      <c r="A3" s="78" t="s">
        <v>2</v>
      </c>
      <c r="B3" s="108">
        <v>95.557832983815686</v>
      </c>
      <c r="C3" s="108">
        <v>121.57055455762213</v>
      </c>
      <c r="D3" s="108">
        <v>118.42989464175885</v>
      </c>
      <c r="E3" s="108"/>
      <c r="F3" s="108"/>
      <c r="G3" s="108"/>
      <c r="H3" s="90">
        <f>(D3-B3)/B3</f>
        <v>0.23935308015845158</v>
      </c>
      <c r="I3" s="79">
        <f>D3-B3</f>
        <v>22.872061657943163</v>
      </c>
      <c r="J3" s="79">
        <f>D3-C3</f>
        <v>-3.1406599158632815</v>
      </c>
      <c r="K3" s="79">
        <f>G3-F3</f>
        <v>0</v>
      </c>
    </row>
    <row r="4" spans="1:11">
      <c r="A4" s="78" t="s">
        <v>3</v>
      </c>
      <c r="B4" s="108">
        <v>144.85596368768503</v>
      </c>
      <c r="C4" s="108">
        <v>170.43816605338387</v>
      </c>
      <c r="D4" s="108">
        <v>200.0689009673637</v>
      </c>
      <c r="E4" s="108"/>
      <c r="F4" s="108"/>
      <c r="G4" s="108"/>
      <c r="H4" s="90">
        <f t="shared" ref="H4:H67" si="0">(D4-B4)/B4</f>
        <v>0.38115750207371413</v>
      </c>
      <c r="I4" s="79">
        <f t="shared" ref="I4:I67" si="1">D4-B4</f>
        <v>55.21293727967867</v>
      </c>
      <c r="J4" s="79">
        <f t="shared" ref="J4:J67" si="2">D4-C4</f>
        <v>29.630734913979836</v>
      </c>
      <c r="K4" s="79">
        <f t="shared" ref="K4:K67" si="3">G4-F4</f>
        <v>0</v>
      </c>
    </row>
    <row r="5" spans="1:11">
      <c r="A5" s="78" t="s">
        <v>4</v>
      </c>
      <c r="B5" s="108">
        <v>109.31943571022362</v>
      </c>
      <c r="C5" s="108">
        <v>133.78455095840377</v>
      </c>
      <c r="D5" s="108">
        <v>131.50245111706226</v>
      </c>
      <c r="E5" s="108"/>
      <c r="F5" s="108"/>
      <c r="G5" s="108"/>
      <c r="H5" s="90">
        <f t="shared" si="0"/>
        <v>0.20291922715042043</v>
      </c>
      <c r="I5" s="79">
        <f t="shared" si="1"/>
        <v>22.183015406838649</v>
      </c>
      <c r="J5" s="79">
        <f t="shared" si="2"/>
        <v>-2.2820998413415055</v>
      </c>
      <c r="K5" s="79">
        <f t="shared" si="3"/>
        <v>0</v>
      </c>
    </row>
    <row r="6" spans="1:11">
      <c r="A6" s="78" t="s">
        <v>5</v>
      </c>
      <c r="B6" s="108">
        <v>160.61314694941925</v>
      </c>
      <c r="C6" s="108">
        <v>187.97300068067295</v>
      </c>
      <c r="D6" s="108">
        <v>203.34961087793374</v>
      </c>
      <c r="E6" s="108"/>
      <c r="F6" s="108"/>
      <c r="G6" s="108"/>
      <c r="H6" s="90">
        <f t="shared" si="0"/>
        <v>0.26608322382210209</v>
      </c>
      <c r="I6" s="79">
        <f t="shared" si="1"/>
        <v>42.736463928514496</v>
      </c>
      <c r="J6" s="79">
        <f t="shared" si="2"/>
        <v>15.376610197260788</v>
      </c>
      <c r="K6" s="79">
        <f t="shared" si="3"/>
        <v>0</v>
      </c>
    </row>
    <row r="7" spans="1:11">
      <c r="A7" s="78" t="s">
        <v>6</v>
      </c>
      <c r="B7" s="108">
        <v>333.9763619888476</v>
      </c>
      <c r="C7" s="108">
        <v>291.63463513221637</v>
      </c>
      <c r="D7" s="108">
        <v>400.58930962886063</v>
      </c>
      <c r="E7" s="108"/>
      <c r="F7" s="108"/>
      <c r="G7" s="108"/>
      <c r="H7" s="90">
        <f t="shared" si="0"/>
        <v>0.19945407885554914</v>
      </c>
      <c r="I7" s="79">
        <f t="shared" si="1"/>
        <v>66.612947640013033</v>
      </c>
      <c r="J7" s="79">
        <f t="shared" si="2"/>
        <v>108.95467449664426</v>
      </c>
      <c r="K7" s="79">
        <f t="shared" si="3"/>
        <v>0</v>
      </c>
    </row>
    <row r="8" spans="1:11">
      <c r="A8" s="78" t="s">
        <v>7</v>
      </c>
      <c r="B8" s="108">
        <v>141.08259226411715</v>
      </c>
      <c r="C8" s="108">
        <v>178.94297382966468</v>
      </c>
      <c r="D8" s="108">
        <v>178.57910347669218</v>
      </c>
      <c r="E8" s="108"/>
      <c r="F8" s="108"/>
      <c r="G8" s="108"/>
      <c r="H8" s="90">
        <f t="shared" si="0"/>
        <v>0.26577702189068625</v>
      </c>
      <c r="I8" s="79">
        <f t="shared" si="1"/>
        <v>37.49651121257503</v>
      </c>
      <c r="J8" s="79">
        <f t="shared" si="2"/>
        <v>-0.36387035297249781</v>
      </c>
      <c r="K8" s="79">
        <f t="shared" si="3"/>
        <v>0</v>
      </c>
    </row>
    <row r="9" spans="1:11">
      <c r="A9" s="78" t="s">
        <v>302</v>
      </c>
      <c r="B9" s="108">
        <v>110.78065574276789</v>
      </c>
      <c r="C9" s="108">
        <v>131.83441825840623</v>
      </c>
      <c r="D9" s="108">
        <v>136.94085220471251</v>
      </c>
      <c r="E9" s="108"/>
      <c r="F9" s="108"/>
      <c r="G9" s="108"/>
      <c r="H9" s="90">
        <f t="shared" si="0"/>
        <v>0.23614408387948582</v>
      </c>
      <c r="I9" s="79">
        <f t="shared" si="1"/>
        <v>26.160196461944622</v>
      </c>
      <c r="J9" s="79">
        <f t="shared" si="2"/>
        <v>5.1064339463062822</v>
      </c>
      <c r="K9" s="79">
        <f t="shared" si="3"/>
        <v>0</v>
      </c>
    </row>
    <row r="10" spans="1:11">
      <c r="A10" s="78" t="s">
        <v>8</v>
      </c>
      <c r="B10" s="108">
        <v>168.60531651364926</v>
      </c>
      <c r="C10" s="108">
        <v>225.38345670566673</v>
      </c>
      <c r="D10" s="108">
        <v>239.65204534378961</v>
      </c>
      <c r="E10" s="108"/>
      <c r="F10" s="108"/>
      <c r="G10" s="108"/>
      <c r="H10" s="90">
        <f t="shared" si="0"/>
        <v>0.42137893572524948</v>
      </c>
      <c r="I10" s="79">
        <f t="shared" si="1"/>
        <v>71.046728830140353</v>
      </c>
      <c r="J10" s="79">
        <f t="shared" si="2"/>
        <v>14.268588638122878</v>
      </c>
      <c r="K10" s="79">
        <f t="shared" si="3"/>
        <v>0</v>
      </c>
    </row>
    <row r="11" spans="1:11">
      <c r="A11" s="78" t="s">
        <v>9</v>
      </c>
      <c r="B11" s="108">
        <v>98.18777757695905</v>
      </c>
      <c r="C11" s="108">
        <v>123.11510962142974</v>
      </c>
      <c r="D11" s="108">
        <v>121.63938011534613</v>
      </c>
      <c r="E11" s="108"/>
      <c r="F11" s="108"/>
      <c r="G11" s="108"/>
      <c r="H11" s="90">
        <f t="shared" si="0"/>
        <v>0.23884441747350721</v>
      </c>
      <c r="I11" s="79">
        <f t="shared" si="1"/>
        <v>23.451602538387078</v>
      </c>
      <c r="J11" s="79">
        <f t="shared" si="2"/>
        <v>-1.47572950608361</v>
      </c>
      <c r="K11" s="79">
        <f t="shared" si="3"/>
        <v>0</v>
      </c>
    </row>
    <row r="12" spans="1:11">
      <c r="A12" s="78" t="s">
        <v>10</v>
      </c>
      <c r="B12" s="108">
        <v>136.75205992988401</v>
      </c>
      <c r="C12" s="108">
        <v>192.09406201067506</v>
      </c>
      <c r="D12" s="108">
        <v>165.74621312478894</v>
      </c>
      <c r="E12" s="108"/>
      <c r="F12" s="108"/>
      <c r="G12" s="108"/>
      <c r="H12" s="90">
        <f t="shared" si="0"/>
        <v>0.21201986434259862</v>
      </c>
      <c r="I12" s="79">
        <f t="shared" si="1"/>
        <v>28.994153194904925</v>
      </c>
      <c r="J12" s="79">
        <f t="shared" si="2"/>
        <v>-26.347848885886123</v>
      </c>
      <c r="K12" s="79">
        <f t="shared" si="3"/>
        <v>0</v>
      </c>
    </row>
    <row r="13" spans="1:11">
      <c r="A13" s="78" t="s">
        <v>11</v>
      </c>
      <c r="B13" s="108">
        <v>205.88710405239937</v>
      </c>
      <c r="C13" s="108">
        <v>255.60446294445237</v>
      </c>
      <c r="D13" s="108">
        <v>278.95497565925706</v>
      </c>
      <c r="E13" s="108"/>
      <c r="F13" s="108"/>
      <c r="G13" s="108"/>
      <c r="H13" s="90">
        <f t="shared" si="0"/>
        <v>0.35489290086017983</v>
      </c>
      <c r="I13" s="79">
        <f t="shared" si="1"/>
        <v>73.067871606857693</v>
      </c>
      <c r="J13" s="79">
        <f t="shared" si="2"/>
        <v>23.350512714804694</v>
      </c>
      <c r="K13" s="79">
        <f t="shared" si="3"/>
        <v>0</v>
      </c>
    </row>
    <row r="14" spans="1:11">
      <c r="A14" s="78" t="s">
        <v>12</v>
      </c>
      <c r="B14" s="108">
        <v>97.606924621979942</v>
      </c>
      <c r="C14" s="108">
        <v>119.64532753426653</v>
      </c>
      <c r="D14" s="108">
        <v>122.65003690183632</v>
      </c>
      <c r="E14" s="108"/>
      <c r="F14" s="108"/>
      <c r="G14" s="108"/>
      <c r="H14" s="90">
        <f t="shared" si="0"/>
        <v>0.25657106170331029</v>
      </c>
      <c r="I14" s="79">
        <f t="shared" si="1"/>
        <v>25.043112279856373</v>
      </c>
      <c r="J14" s="79">
        <f t="shared" si="2"/>
        <v>3.004709367569788</v>
      </c>
      <c r="K14" s="79">
        <f t="shared" si="3"/>
        <v>0</v>
      </c>
    </row>
    <row r="15" spans="1:11">
      <c r="A15" s="78" t="s">
        <v>13</v>
      </c>
      <c r="B15" s="108">
        <v>82.356107409080437</v>
      </c>
      <c r="C15" s="108">
        <v>100.02257524121397</v>
      </c>
      <c r="D15" s="108">
        <v>102.63727924270364</v>
      </c>
      <c r="E15" s="108"/>
      <c r="F15" s="108"/>
      <c r="G15" s="108"/>
      <c r="H15" s="90">
        <f t="shared" si="0"/>
        <v>0.24626190420684016</v>
      </c>
      <c r="I15" s="79">
        <f t="shared" si="1"/>
        <v>20.281171833623205</v>
      </c>
      <c r="J15" s="79">
        <f t="shared" si="2"/>
        <v>2.6147040014896703</v>
      </c>
      <c r="K15" s="79">
        <f t="shared" si="3"/>
        <v>0</v>
      </c>
    </row>
    <row r="16" spans="1:11">
      <c r="A16" s="78" t="s">
        <v>14</v>
      </c>
      <c r="B16" s="108">
        <v>79.563676579598564</v>
      </c>
      <c r="C16" s="108">
        <v>98.983391173447259</v>
      </c>
      <c r="D16" s="108">
        <v>100.19767414899476</v>
      </c>
      <c r="E16" s="108"/>
      <c r="F16" s="108"/>
      <c r="G16" s="108"/>
      <c r="H16" s="90">
        <f t="shared" si="0"/>
        <v>0.25933941789068982</v>
      </c>
      <c r="I16" s="79">
        <f t="shared" si="1"/>
        <v>20.6339975693962</v>
      </c>
      <c r="J16" s="79">
        <f t="shared" si="2"/>
        <v>1.2142829755475049</v>
      </c>
      <c r="K16" s="79">
        <f t="shared" si="3"/>
        <v>0</v>
      </c>
    </row>
    <row r="17" spans="1:11">
      <c r="A17" s="78" t="s">
        <v>263</v>
      </c>
      <c r="B17" s="108">
        <v>90.061238746509005</v>
      </c>
      <c r="C17" s="108">
        <v>114.65916061373414</v>
      </c>
      <c r="D17" s="108">
        <v>115.64290116054363</v>
      </c>
      <c r="E17" s="108"/>
      <c r="F17" s="108"/>
      <c r="G17" s="108"/>
      <c r="H17" s="90">
        <f t="shared" si="0"/>
        <v>0.28404741895720631</v>
      </c>
      <c r="I17" s="79">
        <f t="shared" si="1"/>
        <v>25.581662414034625</v>
      </c>
      <c r="J17" s="79">
        <f t="shared" si="2"/>
        <v>0.98374054680948575</v>
      </c>
      <c r="K17" s="79">
        <f t="shared" si="3"/>
        <v>0</v>
      </c>
    </row>
    <row r="18" spans="1:11">
      <c r="A18" s="78" t="s">
        <v>16</v>
      </c>
      <c r="B18" s="108">
        <v>119.44884564611891</v>
      </c>
      <c r="C18" s="108">
        <v>151.45911883009998</v>
      </c>
      <c r="D18" s="108">
        <v>148.84414461230594</v>
      </c>
      <c r="E18" s="108"/>
      <c r="F18" s="108"/>
      <c r="G18" s="108"/>
      <c r="H18" s="90">
        <f t="shared" si="0"/>
        <v>0.24609110960581418</v>
      </c>
      <c r="I18" s="79">
        <f t="shared" si="1"/>
        <v>29.395298966187028</v>
      </c>
      <c r="J18" s="79">
        <f t="shared" si="2"/>
        <v>-2.6149742177940425</v>
      </c>
      <c r="K18" s="79">
        <f t="shared" si="3"/>
        <v>0</v>
      </c>
    </row>
    <row r="19" spans="1:11">
      <c r="A19" s="78" t="s">
        <v>17</v>
      </c>
      <c r="B19" s="108">
        <v>100.72051196188271</v>
      </c>
      <c r="C19" s="108">
        <v>123.20217991613403</v>
      </c>
      <c r="D19" s="108">
        <v>125.1687109455458</v>
      </c>
      <c r="E19" s="108"/>
      <c r="F19" s="108"/>
      <c r="G19" s="108"/>
      <c r="H19" s="90">
        <f t="shared" si="0"/>
        <v>0.24273306903876163</v>
      </c>
      <c r="I19" s="79">
        <f t="shared" si="1"/>
        <v>24.44819898366309</v>
      </c>
      <c r="J19" s="79">
        <f t="shared" si="2"/>
        <v>1.9665310294117688</v>
      </c>
      <c r="K19" s="79">
        <f t="shared" si="3"/>
        <v>0</v>
      </c>
    </row>
    <row r="20" spans="1:11">
      <c r="A20" s="78" t="s">
        <v>264</v>
      </c>
      <c r="B20" s="108">
        <v>278.48742022725429</v>
      </c>
      <c r="C20" s="108">
        <v>402.49733887103855</v>
      </c>
      <c r="D20" s="108">
        <v>337.10796187722747</v>
      </c>
      <c r="E20" s="108"/>
      <c r="F20" s="108"/>
      <c r="G20" s="108"/>
      <c r="H20" s="90">
        <f t="shared" si="0"/>
        <v>0.21049619261845656</v>
      </c>
      <c r="I20" s="79">
        <f t="shared" si="1"/>
        <v>58.620541649973177</v>
      </c>
      <c r="J20" s="79">
        <f t="shared" si="2"/>
        <v>-65.389376993811084</v>
      </c>
      <c r="K20" s="79">
        <f t="shared" si="3"/>
        <v>0</v>
      </c>
    </row>
    <row r="21" spans="1:11">
      <c r="A21" s="78" t="s">
        <v>19</v>
      </c>
      <c r="B21" s="108">
        <v>146.24548274212012</v>
      </c>
      <c r="C21" s="108">
        <v>181.99456436182038</v>
      </c>
      <c r="D21" s="108">
        <v>181.05967135409495</v>
      </c>
      <c r="E21" s="108"/>
      <c r="F21" s="108"/>
      <c r="G21" s="108"/>
      <c r="H21" s="90">
        <f t="shared" si="0"/>
        <v>0.23805308690022195</v>
      </c>
      <c r="I21" s="79">
        <f t="shared" si="1"/>
        <v>34.814188611974828</v>
      </c>
      <c r="J21" s="79">
        <f t="shared" si="2"/>
        <v>-0.93489300772543515</v>
      </c>
      <c r="K21" s="79">
        <f t="shared" si="3"/>
        <v>0</v>
      </c>
    </row>
    <row r="22" spans="1:11">
      <c r="A22" s="78" t="s">
        <v>265</v>
      </c>
      <c r="B22" s="108">
        <v>165.95385966260179</v>
      </c>
      <c r="C22" s="108">
        <v>214.51723716288893</v>
      </c>
      <c r="D22" s="108">
        <v>193.77217058135815</v>
      </c>
      <c r="E22" s="108"/>
      <c r="F22" s="108"/>
      <c r="G22" s="108"/>
      <c r="H22" s="90">
        <f t="shared" si="0"/>
        <v>0.16762677876437068</v>
      </c>
      <c r="I22" s="79">
        <f t="shared" si="1"/>
        <v>27.818310918756367</v>
      </c>
      <c r="J22" s="79">
        <f t="shared" si="2"/>
        <v>-20.745066581530779</v>
      </c>
      <c r="K22" s="79">
        <f t="shared" si="3"/>
        <v>0</v>
      </c>
    </row>
    <row r="23" spans="1:11">
      <c r="A23" s="78" t="s">
        <v>266</v>
      </c>
      <c r="B23" s="108">
        <v>111.58809612553543</v>
      </c>
      <c r="C23" s="108">
        <v>145.16859119780631</v>
      </c>
      <c r="D23" s="108">
        <v>141.53817990596366</v>
      </c>
      <c r="E23" s="108"/>
      <c r="F23" s="108"/>
      <c r="G23" s="108"/>
      <c r="H23" s="90">
        <f t="shared" si="0"/>
        <v>0.26839855522523393</v>
      </c>
      <c r="I23" s="79">
        <f t="shared" si="1"/>
        <v>29.95008378042823</v>
      </c>
      <c r="J23" s="79">
        <f t="shared" si="2"/>
        <v>-3.6304112918426483</v>
      </c>
      <c r="K23" s="79">
        <f t="shared" si="3"/>
        <v>0</v>
      </c>
    </row>
    <row r="24" spans="1:11">
      <c r="A24" s="78" t="s">
        <v>267</v>
      </c>
      <c r="B24" s="108">
        <v>108.20593060155362</v>
      </c>
      <c r="C24" s="108">
        <v>142.85589720526232</v>
      </c>
      <c r="D24" s="108">
        <v>134.78702234318931</v>
      </c>
      <c r="E24" s="108"/>
      <c r="F24" s="108"/>
      <c r="G24" s="108"/>
      <c r="H24" s="90">
        <f t="shared" si="0"/>
        <v>0.24565281767701963</v>
      </c>
      <c r="I24" s="79">
        <f t="shared" si="1"/>
        <v>26.581091741635689</v>
      </c>
      <c r="J24" s="79">
        <f t="shared" si="2"/>
        <v>-8.0688748620730166</v>
      </c>
      <c r="K24" s="79">
        <f t="shared" si="3"/>
        <v>0</v>
      </c>
    </row>
    <row r="25" spans="1:11">
      <c r="A25" s="78" t="s">
        <v>23</v>
      </c>
      <c r="B25" s="108">
        <v>151.63710697903949</v>
      </c>
      <c r="C25" s="108">
        <v>186.50729702508775</v>
      </c>
      <c r="D25" s="108">
        <v>187.34251480760292</v>
      </c>
      <c r="E25" s="108"/>
      <c r="F25" s="108"/>
      <c r="G25" s="108"/>
      <c r="H25" s="90">
        <f t="shared" si="0"/>
        <v>0.23546616352618049</v>
      </c>
      <c r="I25" s="79">
        <f t="shared" si="1"/>
        <v>35.705407828563438</v>
      </c>
      <c r="J25" s="79">
        <f t="shared" si="2"/>
        <v>0.83521778251517276</v>
      </c>
      <c r="K25" s="79">
        <f t="shared" si="3"/>
        <v>0</v>
      </c>
    </row>
    <row r="26" spans="1:11">
      <c r="A26" s="78" t="s">
        <v>268</v>
      </c>
      <c r="B26" s="108">
        <v>112.19517508486881</v>
      </c>
      <c r="C26" s="108">
        <v>138.11527875504913</v>
      </c>
      <c r="D26" s="108">
        <v>141.01994412584816</v>
      </c>
      <c r="E26" s="108"/>
      <c r="F26" s="108"/>
      <c r="G26" s="108"/>
      <c r="H26" s="90">
        <f t="shared" si="0"/>
        <v>0.25691629804200733</v>
      </c>
      <c r="I26" s="79">
        <f t="shared" si="1"/>
        <v>28.824769040979348</v>
      </c>
      <c r="J26" s="79">
        <f t="shared" si="2"/>
        <v>2.9046653707990231</v>
      </c>
      <c r="K26" s="79">
        <f t="shared" si="3"/>
        <v>0</v>
      </c>
    </row>
    <row r="27" spans="1:11">
      <c r="A27" s="78" t="s">
        <v>25</v>
      </c>
      <c r="B27" s="108">
        <v>153.23354178502993</v>
      </c>
      <c r="C27" s="108">
        <v>181.51539293258548</v>
      </c>
      <c r="D27" s="108">
        <v>200.64240976390397</v>
      </c>
      <c r="E27" s="108"/>
      <c r="F27" s="108"/>
      <c r="G27" s="108"/>
      <c r="H27" s="90">
        <f t="shared" si="0"/>
        <v>0.30938962466444553</v>
      </c>
      <c r="I27" s="79">
        <f t="shared" si="1"/>
        <v>47.408867978874042</v>
      </c>
      <c r="J27" s="79">
        <f t="shared" si="2"/>
        <v>19.127016831318485</v>
      </c>
      <c r="K27" s="79">
        <f t="shared" si="3"/>
        <v>0</v>
      </c>
    </row>
    <row r="28" spans="1:11">
      <c r="A28" s="78" t="s">
        <v>26</v>
      </c>
      <c r="B28" s="108">
        <v>130.03738382269492</v>
      </c>
      <c r="C28" s="108">
        <v>159.22286498879112</v>
      </c>
      <c r="D28" s="108">
        <v>160.81298760485217</v>
      </c>
      <c r="E28" s="108"/>
      <c r="F28" s="108"/>
      <c r="G28" s="108"/>
      <c r="H28" s="90">
        <f t="shared" si="0"/>
        <v>0.23666735578223852</v>
      </c>
      <c r="I28" s="79">
        <f t="shared" si="1"/>
        <v>30.775603782157248</v>
      </c>
      <c r="J28" s="79">
        <f t="shared" si="2"/>
        <v>1.590122616061052</v>
      </c>
      <c r="K28" s="79">
        <f t="shared" si="3"/>
        <v>0</v>
      </c>
    </row>
    <row r="29" spans="1:11">
      <c r="A29" s="78" t="s">
        <v>27</v>
      </c>
      <c r="B29" s="108">
        <v>121.43223273200593</v>
      </c>
      <c r="C29" s="108">
        <v>146.42908350150913</v>
      </c>
      <c r="D29" s="108">
        <v>150.62277536480448</v>
      </c>
      <c r="E29" s="108"/>
      <c r="F29" s="108"/>
      <c r="G29" s="108"/>
      <c r="H29" s="90">
        <f t="shared" si="0"/>
        <v>0.24038545595402525</v>
      </c>
      <c r="I29" s="79">
        <f t="shared" si="1"/>
        <v>29.190542632798554</v>
      </c>
      <c r="J29" s="79">
        <f t="shared" si="2"/>
        <v>4.1936918632953564</v>
      </c>
      <c r="K29" s="79">
        <f t="shared" si="3"/>
        <v>0</v>
      </c>
    </row>
    <row r="30" spans="1:11">
      <c r="A30" s="78" t="s">
        <v>28</v>
      </c>
      <c r="B30" s="108">
        <v>154.01213222655502</v>
      </c>
      <c r="C30" s="108">
        <v>196.16121095857085</v>
      </c>
      <c r="D30" s="108">
        <v>195.75098289596772</v>
      </c>
      <c r="E30" s="108"/>
      <c r="F30" s="108"/>
      <c r="G30" s="108"/>
      <c r="H30" s="90">
        <f t="shared" si="0"/>
        <v>0.27101014748639407</v>
      </c>
      <c r="I30" s="79">
        <f t="shared" si="1"/>
        <v>41.738850669412699</v>
      </c>
      <c r="J30" s="79">
        <f t="shared" si="2"/>
        <v>-0.4102280626031245</v>
      </c>
      <c r="K30" s="79">
        <f t="shared" si="3"/>
        <v>0</v>
      </c>
    </row>
    <row r="31" spans="1:11">
      <c r="A31" s="78" t="s">
        <v>29</v>
      </c>
      <c r="B31" s="108">
        <v>179.54799153552088</v>
      </c>
      <c r="C31" s="108">
        <v>238.45064857218901</v>
      </c>
      <c r="D31" s="108">
        <v>225.95717763290887</v>
      </c>
      <c r="E31" s="108"/>
      <c r="F31" s="108"/>
      <c r="G31" s="108"/>
      <c r="H31" s="90">
        <f t="shared" si="0"/>
        <v>0.25847789050988423</v>
      </c>
      <c r="I31" s="79">
        <f t="shared" si="1"/>
        <v>46.409186097387988</v>
      </c>
      <c r="J31" s="79">
        <f t="shared" si="2"/>
        <v>-12.493470939280144</v>
      </c>
      <c r="K31" s="79">
        <f t="shared" si="3"/>
        <v>0</v>
      </c>
    </row>
    <row r="32" spans="1:11">
      <c r="A32" s="78" t="s">
        <v>30</v>
      </c>
      <c r="B32" s="108">
        <v>84.95964784258031</v>
      </c>
      <c r="C32" s="108">
        <v>104.8442055219729</v>
      </c>
      <c r="D32" s="108">
        <v>108.29691861456176</v>
      </c>
      <c r="E32" s="108"/>
      <c r="F32" s="108"/>
      <c r="G32" s="108"/>
      <c r="H32" s="90">
        <f t="shared" si="0"/>
        <v>0.27468652901224966</v>
      </c>
      <c r="I32" s="79">
        <f t="shared" si="1"/>
        <v>23.337270771981451</v>
      </c>
      <c r="J32" s="79">
        <f t="shared" si="2"/>
        <v>3.4527130925888656</v>
      </c>
      <c r="K32" s="79">
        <f t="shared" si="3"/>
        <v>0</v>
      </c>
    </row>
    <row r="33" spans="1:11">
      <c r="A33" s="78" t="s">
        <v>31</v>
      </c>
      <c r="B33" s="108">
        <v>91.533494262376081</v>
      </c>
      <c r="C33" s="108">
        <v>112.9296256333477</v>
      </c>
      <c r="D33" s="108">
        <v>113.90429636489371</v>
      </c>
      <c r="E33" s="108"/>
      <c r="F33" s="108"/>
      <c r="G33" s="108"/>
      <c r="H33" s="90">
        <f t="shared" si="0"/>
        <v>0.24440017594426003</v>
      </c>
      <c r="I33" s="79">
        <f t="shared" si="1"/>
        <v>22.370802102517629</v>
      </c>
      <c r="J33" s="79">
        <f t="shared" si="2"/>
        <v>0.9746707315460128</v>
      </c>
      <c r="K33" s="79">
        <f t="shared" si="3"/>
        <v>0</v>
      </c>
    </row>
    <row r="34" spans="1:11">
      <c r="A34" s="78" t="s">
        <v>269</v>
      </c>
      <c r="B34" s="108">
        <v>138.96552825742856</v>
      </c>
      <c r="C34" s="108">
        <v>181.51971230251991</v>
      </c>
      <c r="D34" s="108">
        <v>181.00790087932486</v>
      </c>
      <c r="E34" s="108"/>
      <c r="F34" s="108"/>
      <c r="G34" s="108"/>
      <c r="H34" s="90">
        <f t="shared" si="0"/>
        <v>0.30253814128648038</v>
      </c>
      <c r="I34" s="79">
        <f t="shared" si="1"/>
        <v>42.042372621896305</v>
      </c>
      <c r="J34" s="79">
        <f t="shared" si="2"/>
        <v>-0.51181142319504147</v>
      </c>
      <c r="K34" s="79">
        <f t="shared" si="3"/>
        <v>0</v>
      </c>
    </row>
    <row r="35" spans="1:11">
      <c r="A35" s="78" t="s">
        <v>270</v>
      </c>
      <c r="B35" s="108">
        <v>139.25357204325829</v>
      </c>
      <c r="C35" s="108">
        <v>178.33819775312193</v>
      </c>
      <c r="D35" s="108">
        <v>171.53791769152585</v>
      </c>
      <c r="E35" s="108"/>
      <c r="F35" s="108"/>
      <c r="G35" s="108"/>
      <c r="H35" s="90">
        <f t="shared" si="0"/>
        <v>0.23183854585962521</v>
      </c>
      <c r="I35" s="79">
        <f t="shared" si="1"/>
        <v>32.284345648267561</v>
      </c>
      <c r="J35" s="79">
        <f t="shared" si="2"/>
        <v>-6.8002800615960837</v>
      </c>
      <c r="K35" s="79">
        <f t="shared" si="3"/>
        <v>0</v>
      </c>
    </row>
    <row r="36" spans="1:11">
      <c r="A36" s="78" t="s">
        <v>34</v>
      </c>
      <c r="B36" s="108">
        <v>168.83400344035948</v>
      </c>
      <c r="C36" s="108">
        <v>196.97878412494487</v>
      </c>
      <c r="D36" s="108">
        <v>224.20083451714635</v>
      </c>
      <c r="E36" s="108"/>
      <c r="F36" s="108"/>
      <c r="G36" s="108"/>
      <c r="H36" s="90">
        <f t="shared" si="0"/>
        <v>0.3279364935295464</v>
      </c>
      <c r="I36" s="79">
        <f t="shared" si="1"/>
        <v>55.366831076786866</v>
      </c>
      <c r="J36" s="79">
        <f t="shared" si="2"/>
        <v>27.222050392201481</v>
      </c>
      <c r="K36" s="79">
        <f t="shared" si="3"/>
        <v>0</v>
      </c>
    </row>
    <row r="37" spans="1:11">
      <c r="A37" s="78" t="s">
        <v>35</v>
      </c>
      <c r="B37" s="108">
        <v>142.00597565124704</v>
      </c>
      <c r="C37" s="108">
        <v>169.74657773695182</v>
      </c>
      <c r="D37" s="108">
        <v>175.0729054963229</v>
      </c>
      <c r="E37" s="108"/>
      <c r="F37" s="108"/>
      <c r="G37" s="108"/>
      <c r="H37" s="90">
        <f t="shared" si="0"/>
        <v>0.23285590408029763</v>
      </c>
      <c r="I37" s="79">
        <f t="shared" si="1"/>
        <v>33.066929845075862</v>
      </c>
      <c r="J37" s="79">
        <f t="shared" si="2"/>
        <v>5.3263277593710825</v>
      </c>
      <c r="K37" s="79">
        <f t="shared" si="3"/>
        <v>0</v>
      </c>
    </row>
    <row r="38" spans="1:11">
      <c r="A38" s="78" t="s">
        <v>36</v>
      </c>
      <c r="B38" s="108">
        <v>125.17250652070533</v>
      </c>
      <c r="C38" s="108">
        <v>147.72922686724135</v>
      </c>
      <c r="D38" s="108">
        <v>151.19978576908642</v>
      </c>
      <c r="E38" s="108"/>
      <c r="F38" s="108"/>
      <c r="G38" s="108"/>
      <c r="H38" s="90">
        <f t="shared" si="0"/>
        <v>0.20793127797657232</v>
      </c>
      <c r="I38" s="79">
        <f t="shared" si="1"/>
        <v>26.027279248381092</v>
      </c>
      <c r="J38" s="79">
        <f t="shared" si="2"/>
        <v>3.4705589018450667</v>
      </c>
      <c r="K38" s="79">
        <f t="shared" si="3"/>
        <v>0</v>
      </c>
    </row>
    <row r="39" spans="1:11">
      <c r="A39" s="78" t="s">
        <v>37</v>
      </c>
      <c r="B39" s="108">
        <v>165.5251293639439</v>
      </c>
      <c r="C39" s="108">
        <v>148.74629465292924</v>
      </c>
      <c r="D39" s="108">
        <v>154.45345809311621</v>
      </c>
      <c r="E39" s="108"/>
      <c r="F39" s="108"/>
      <c r="G39" s="108"/>
      <c r="H39" s="90">
        <f t="shared" si="0"/>
        <v>-6.6888159600734437E-2</v>
      </c>
      <c r="I39" s="79">
        <f t="shared" si="1"/>
        <v>-11.071671270827693</v>
      </c>
      <c r="J39" s="79">
        <f t="shared" si="2"/>
        <v>5.7071634401869744</v>
      </c>
      <c r="K39" s="79">
        <f t="shared" si="3"/>
        <v>0</v>
      </c>
    </row>
    <row r="40" spans="1:11">
      <c r="A40" s="78" t="s">
        <v>38</v>
      </c>
      <c r="B40" s="108">
        <v>80.5784097689193</v>
      </c>
      <c r="C40" s="108">
        <v>101.47669882100666</v>
      </c>
      <c r="D40" s="108">
        <v>101.28022389262621</v>
      </c>
      <c r="E40" s="108"/>
      <c r="F40" s="108"/>
      <c r="G40" s="108"/>
      <c r="H40" s="90">
        <f t="shared" si="0"/>
        <v>0.25691514864930992</v>
      </c>
      <c r="I40" s="79">
        <f t="shared" si="1"/>
        <v>20.70181412370691</v>
      </c>
      <c r="J40" s="79">
        <f t="shared" si="2"/>
        <v>-0.19647492838045366</v>
      </c>
      <c r="K40" s="79">
        <f t="shared" si="3"/>
        <v>0</v>
      </c>
    </row>
    <row r="41" spans="1:11">
      <c r="A41" s="78" t="s">
        <v>39</v>
      </c>
      <c r="B41" s="108">
        <v>128.07872021966091</v>
      </c>
      <c r="C41" s="108">
        <v>153.32870347480909</v>
      </c>
      <c r="D41" s="108">
        <v>162.72587659481798</v>
      </c>
      <c r="E41" s="108"/>
      <c r="F41" s="108"/>
      <c r="G41" s="108"/>
      <c r="H41" s="90">
        <f t="shared" si="0"/>
        <v>0.27051454227318633</v>
      </c>
      <c r="I41" s="79">
        <f t="shared" si="1"/>
        <v>34.647156375157067</v>
      </c>
      <c r="J41" s="79">
        <f t="shared" si="2"/>
        <v>9.3971731200088868</v>
      </c>
      <c r="K41" s="79">
        <f t="shared" si="3"/>
        <v>0</v>
      </c>
    </row>
    <row r="42" spans="1:11">
      <c r="A42" s="78" t="s">
        <v>40</v>
      </c>
      <c r="B42" s="108">
        <v>89.55526853895492</v>
      </c>
      <c r="C42" s="108">
        <v>110.33431397476549</v>
      </c>
      <c r="D42" s="108">
        <v>113.29132767616498</v>
      </c>
      <c r="E42" s="108"/>
      <c r="F42" s="108"/>
      <c r="G42" s="108"/>
      <c r="H42" s="90">
        <f t="shared" si="0"/>
        <v>0.26504369340241896</v>
      </c>
      <c r="I42" s="79">
        <f t="shared" si="1"/>
        <v>23.736059137210063</v>
      </c>
      <c r="J42" s="79">
        <f t="shared" si="2"/>
        <v>2.9570137013994895</v>
      </c>
      <c r="K42" s="79">
        <f t="shared" si="3"/>
        <v>0</v>
      </c>
    </row>
    <row r="43" spans="1:11">
      <c r="A43" s="78" t="s">
        <v>271</v>
      </c>
      <c r="B43" s="108">
        <v>101.02439531945949</v>
      </c>
      <c r="C43" s="108">
        <v>120.16738868393981</v>
      </c>
      <c r="D43" s="108">
        <v>123.9237800294059</v>
      </c>
      <c r="E43" s="108"/>
      <c r="F43" s="108"/>
      <c r="G43" s="108"/>
      <c r="H43" s="90">
        <f t="shared" si="0"/>
        <v>0.22667183146737924</v>
      </c>
      <c r="I43" s="79">
        <f t="shared" si="1"/>
        <v>22.899384709946418</v>
      </c>
      <c r="J43" s="79">
        <f t="shared" si="2"/>
        <v>3.7563913454660991</v>
      </c>
      <c r="K43" s="79">
        <f t="shared" si="3"/>
        <v>0</v>
      </c>
    </row>
    <row r="44" spans="1:11">
      <c r="A44" s="78" t="s">
        <v>42</v>
      </c>
      <c r="B44" s="108">
        <v>108.26638469401153</v>
      </c>
      <c r="C44" s="108">
        <v>131.75960602210091</v>
      </c>
      <c r="D44" s="108">
        <v>132.665612414007</v>
      </c>
      <c r="E44" s="108"/>
      <c r="F44" s="108"/>
      <c r="G44" s="108"/>
      <c r="H44" s="90">
        <f t="shared" si="0"/>
        <v>0.22536291194126337</v>
      </c>
      <c r="I44" s="79">
        <f t="shared" si="1"/>
        <v>24.399227719995466</v>
      </c>
      <c r="J44" s="79">
        <f t="shared" si="2"/>
        <v>0.90600639190608945</v>
      </c>
      <c r="K44" s="79">
        <f t="shared" si="3"/>
        <v>0</v>
      </c>
    </row>
    <row r="45" spans="1:11">
      <c r="A45" s="78" t="s">
        <v>272</v>
      </c>
      <c r="B45" s="108">
        <v>88.459716498958343</v>
      </c>
      <c r="C45" s="108">
        <v>111.00261747661652</v>
      </c>
      <c r="D45" s="108">
        <v>109.49387325251742</v>
      </c>
      <c r="E45" s="108"/>
      <c r="F45" s="108"/>
      <c r="G45" s="108"/>
      <c r="H45" s="90">
        <f t="shared" si="0"/>
        <v>0.2377823215588393</v>
      </c>
      <c r="I45" s="79">
        <f t="shared" si="1"/>
        <v>21.034156753559074</v>
      </c>
      <c r="J45" s="79">
        <f t="shared" si="2"/>
        <v>-1.5087442240991038</v>
      </c>
      <c r="K45" s="79">
        <f t="shared" si="3"/>
        <v>0</v>
      </c>
    </row>
    <row r="46" spans="1:11">
      <c r="A46" s="78" t="s">
        <v>273</v>
      </c>
      <c r="B46" s="108">
        <v>91.099099417315657</v>
      </c>
      <c r="C46" s="108">
        <v>110.52796474572975</v>
      </c>
      <c r="D46" s="108">
        <v>112.90328005214572</v>
      </c>
      <c r="E46" s="108"/>
      <c r="F46" s="108"/>
      <c r="G46" s="108"/>
      <c r="H46" s="90">
        <f t="shared" si="0"/>
        <v>0.23934573200276482</v>
      </c>
      <c r="I46" s="79">
        <f t="shared" si="1"/>
        <v>21.804180634830061</v>
      </c>
      <c r="J46" s="79">
        <f t="shared" si="2"/>
        <v>2.3753153064159704</v>
      </c>
      <c r="K46" s="79">
        <f t="shared" si="3"/>
        <v>0</v>
      </c>
    </row>
    <row r="47" spans="1:11">
      <c r="A47" s="78" t="s">
        <v>45</v>
      </c>
      <c r="B47" s="108">
        <v>174.51878571610419</v>
      </c>
      <c r="C47" s="108">
        <v>220.70800822825356</v>
      </c>
      <c r="D47" s="108">
        <v>209.89213657587629</v>
      </c>
      <c r="E47" s="108"/>
      <c r="F47" s="108"/>
      <c r="G47" s="108"/>
      <c r="H47" s="90">
        <f t="shared" si="0"/>
        <v>0.20269079179427232</v>
      </c>
      <c r="I47" s="79">
        <f t="shared" si="1"/>
        <v>35.373350859772103</v>
      </c>
      <c r="J47" s="79">
        <f t="shared" si="2"/>
        <v>-10.815871652377268</v>
      </c>
      <c r="K47" s="79">
        <f t="shared" si="3"/>
        <v>0</v>
      </c>
    </row>
    <row r="48" spans="1:11">
      <c r="A48" s="78" t="s">
        <v>46</v>
      </c>
      <c r="B48" s="108">
        <v>328.11686864791409</v>
      </c>
      <c r="C48" s="108">
        <v>460.75581339653837</v>
      </c>
      <c r="D48" s="108">
        <v>403.85178550650841</v>
      </c>
      <c r="E48" s="108"/>
      <c r="F48" s="108"/>
      <c r="G48" s="108"/>
      <c r="H48" s="90">
        <f t="shared" si="0"/>
        <v>0.23081689512239523</v>
      </c>
      <c r="I48" s="79">
        <f t="shared" si="1"/>
        <v>75.734916858594318</v>
      </c>
      <c r="J48" s="79">
        <f t="shared" si="2"/>
        <v>-56.904027890029965</v>
      </c>
      <c r="K48" s="79">
        <f t="shared" si="3"/>
        <v>0</v>
      </c>
    </row>
    <row r="49" spans="1:11">
      <c r="A49" s="78" t="s">
        <v>47</v>
      </c>
      <c r="B49" s="108">
        <v>121.0878947551722</v>
      </c>
      <c r="C49" s="108">
        <v>154.72977452349951</v>
      </c>
      <c r="D49" s="108">
        <v>152.20350159634967</v>
      </c>
      <c r="E49" s="108"/>
      <c r="F49" s="108"/>
      <c r="G49" s="108"/>
      <c r="H49" s="90">
        <f t="shared" si="0"/>
        <v>0.25696711388112048</v>
      </c>
      <c r="I49" s="79">
        <f t="shared" si="1"/>
        <v>31.115606841177467</v>
      </c>
      <c r="J49" s="79">
        <f t="shared" si="2"/>
        <v>-2.5262729271498472</v>
      </c>
      <c r="K49" s="79">
        <f t="shared" si="3"/>
        <v>0</v>
      </c>
    </row>
    <row r="50" spans="1:11">
      <c r="A50" s="78" t="s">
        <v>48</v>
      </c>
      <c r="B50" s="108">
        <v>108.76040713366643</v>
      </c>
      <c r="C50" s="108">
        <v>134.12502021048741</v>
      </c>
      <c r="D50" s="108">
        <v>137.79667128076579</v>
      </c>
      <c r="E50" s="108"/>
      <c r="F50" s="108"/>
      <c r="G50" s="108"/>
      <c r="H50" s="90">
        <f t="shared" si="0"/>
        <v>0.26697458121330697</v>
      </c>
      <c r="I50" s="79">
        <f t="shared" si="1"/>
        <v>29.036264147099359</v>
      </c>
      <c r="J50" s="79">
        <f t="shared" si="2"/>
        <v>3.6716510702783864</v>
      </c>
      <c r="K50" s="79">
        <f t="shared" si="3"/>
        <v>0</v>
      </c>
    </row>
    <row r="51" spans="1:11">
      <c r="A51" s="78" t="s">
        <v>49</v>
      </c>
      <c r="B51" s="108">
        <v>96.061666990979319</v>
      </c>
      <c r="C51" s="108">
        <v>124.62841462201538</v>
      </c>
      <c r="D51" s="108">
        <v>119.3860989310279</v>
      </c>
      <c r="E51" s="108"/>
      <c r="F51" s="108"/>
      <c r="G51" s="108"/>
      <c r="H51" s="90">
        <f t="shared" si="0"/>
        <v>0.2428068622027855</v>
      </c>
      <c r="I51" s="79">
        <f t="shared" si="1"/>
        <v>23.324431940048584</v>
      </c>
      <c r="J51" s="79">
        <f t="shared" si="2"/>
        <v>-5.242315690987482</v>
      </c>
      <c r="K51" s="79">
        <f t="shared" si="3"/>
        <v>0</v>
      </c>
    </row>
    <row r="52" spans="1:11">
      <c r="A52" s="78" t="s">
        <v>50</v>
      </c>
      <c r="B52" s="108">
        <v>79.878583732085573</v>
      </c>
      <c r="C52" s="108">
        <v>99.916402963073438</v>
      </c>
      <c r="D52" s="108">
        <v>99.460664773612621</v>
      </c>
      <c r="E52" s="108"/>
      <c r="F52" s="108"/>
      <c r="G52" s="108"/>
      <c r="H52" s="90">
        <f t="shared" si="0"/>
        <v>0.24514807507361114</v>
      </c>
      <c r="I52" s="79">
        <f t="shared" si="1"/>
        <v>19.582081041527047</v>
      </c>
      <c r="J52" s="79">
        <f t="shared" si="2"/>
        <v>-0.45573818946081701</v>
      </c>
      <c r="K52" s="79">
        <f t="shared" si="3"/>
        <v>0</v>
      </c>
    </row>
    <row r="53" spans="1:11">
      <c r="A53" s="78" t="s">
        <v>51</v>
      </c>
      <c r="B53" s="108">
        <v>133.78232261810484</v>
      </c>
      <c r="C53" s="108">
        <v>155.23200457669711</v>
      </c>
      <c r="D53" s="108">
        <v>155.78449689192882</v>
      </c>
      <c r="E53" s="108"/>
      <c r="F53" s="108"/>
      <c r="G53" s="108"/>
      <c r="H53" s="90">
        <f t="shared" si="0"/>
        <v>0.16446249282598727</v>
      </c>
      <c r="I53" s="79">
        <f t="shared" si="1"/>
        <v>22.002174273823982</v>
      </c>
      <c r="J53" s="79">
        <f t="shared" si="2"/>
        <v>0.55249231523171716</v>
      </c>
      <c r="K53" s="79">
        <f t="shared" si="3"/>
        <v>0</v>
      </c>
    </row>
    <row r="54" spans="1:11">
      <c r="A54" s="78" t="s">
        <v>52</v>
      </c>
      <c r="B54" s="108">
        <v>113.91843582219919</v>
      </c>
      <c r="C54" s="108">
        <v>138.17614240589629</v>
      </c>
      <c r="D54" s="108">
        <v>136.91463108218414</v>
      </c>
      <c r="E54" s="108"/>
      <c r="F54" s="108"/>
      <c r="G54" s="108"/>
      <c r="H54" s="90">
        <f t="shared" si="0"/>
        <v>0.20186544077796853</v>
      </c>
      <c r="I54" s="79">
        <f t="shared" si="1"/>
        <v>22.996195259984958</v>
      </c>
      <c r="J54" s="79">
        <f t="shared" si="2"/>
        <v>-1.261511323712142</v>
      </c>
      <c r="K54" s="79">
        <f t="shared" si="3"/>
        <v>0</v>
      </c>
    </row>
    <row r="55" spans="1:11">
      <c r="A55" s="78" t="s">
        <v>53</v>
      </c>
      <c r="B55" s="108">
        <v>174.577094969868</v>
      </c>
      <c r="C55" s="108">
        <v>204.00807988584168</v>
      </c>
      <c r="D55" s="108">
        <v>201.87222134892994</v>
      </c>
      <c r="E55" s="108"/>
      <c r="F55" s="108"/>
      <c r="G55" s="108"/>
      <c r="H55" s="90">
        <f t="shared" si="0"/>
        <v>0.15634998614092574</v>
      </c>
      <c r="I55" s="79">
        <f t="shared" si="1"/>
        <v>27.295126379061941</v>
      </c>
      <c r="J55" s="79">
        <f t="shared" si="2"/>
        <v>-2.1358585369117407</v>
      </c>
      <c r="K55" s="79">
        <f t="shared" si="3"/>
        <v>0</v>
      </c>
    </row>
    <row r="56" spans="1:11">
      <c r="A56" s="78" t="s">
        <v>54</v>
      </c>
      <c r="B56" s="108">
        <v>185.40225387149346</v>
      </c>
      <c r="C56" s="108">
        <v>217.64809097003774</v>
      </c>
      <c r="D56" s="108">
        <v>219.92881828201925</v>
      </c>
      <c r="E56" s="108"/>
      <c r="F56" s="108"/>
      <c r="G56" s="108"/>
      <c r="H56" s="90">
        <f t="shared" si="0"/>
        <v>0.18622516010219026</v>
      </c>
      <c r="I56" s="79">
        <f t="shared" si="1"/>
        <v>34.526564410525793</v>
      </c>
      <c r="J56" s="79">
        <f t="shared" si="2"/>
        <v>2.2807273119815079</v>
      </c>
      <c r="K56" s="79">
        <f t="shared" si="3"/>
        <v>0</v>
      </c>
    </row>
    <row r="57" spans="1:11">
      <c r="A57" s="78" t="s">
        <v>55</v>
      </c>
      <c r="B57" s="108">
        <v>208.8376842883373</v>
      </c>
      <c r="C57" s="108">
        <v>257.48760244025294</v>
      </c>
      <c r="D57" s="108">
        <v>257.54530113458668</v>
      </c>
      <c r="E57" s="108"/>
      <c r="F57" s="108"/>
      <c r="G57" s="108"/>
      <c r="H57" s="90">
        <f t="shared" si="0"/>
        <v>0.23323193327024214</v>
      </c>
      <c r="I57" s="79">
        <f t="shared" si="1"/>
        <v>48.70761684624938</v>
      </c>
      <c r="J57" s="79">
        <f t="shared" si="2"/>
        <v>5.7698694333737421E-2</v>
      </c>
      <c r="K57" s="79">
        <f t="shared" si="3"/>
        <v>0</v>
      </c>
    </row>
    <row r="58" spans="1:11">
      <c r="A58" s="78" t="s">
        <v>56</v>
      </c>
      <c r="B58" s="108">
        <v>143.48072744168354</v>
      </c>
      <c r="C58" s="108">
        <v>165.79697234766044</v>
      </c>
      <c r="D58" s="108">
        <v>185.08684013132529</v>
      </c>
      <c r="E58" s="108"/>
      <c r="F58" s="108"/>
      <c r="G58" s="108"/>
      <c r="H58" s="90">
        <f t="shared" si="0"/>
        <v>0.28997701246358804</v>
      </c>
      <c r="I58" s="79">
        <f t="shared" si="1"/>
        <v>41.606112689641748</v>
      </c>
      <c r="J58" s="79">
        <f t="shared" si="2"/>
        <v>19.289867783664846</v>
      </c>
      <c r="K58" s="79">
        <f t="shared" si="3"/>
        <v>0</v>
      </c>
    </row>
    <row r="59" spans="1:11">
      <c r="A59" s="78" t="s">
        <v>57</v>
      </c>
      <c r="B59" s="108">
        <v>233.47824039103725</v>
      </c>
      <c r="C59" s="108">
        <v>295.24470583669682</v>
      </c>
      <c r="D59" s="108">
        <v>285.22438053975685</v>
      </c>
      <c r="E59" s="108"/>
      <c r="F59" s="108"/>
      <c r="G59" s="108"/>
      <c r="H59" s="90">
        <f t="shared" si="0"/>
        <v>0.22163153218070095</v>
      </c>
      <c r="I59" s="79">
        <f t="shared" si="1"/>
        <v>51.746140148719604</v>
      </c>
      <c r="J59" s="79">
        <f t="shared" si="2"/>
        <v>-10.020325296939973</v>
      </c>
      <c r="K59" s="79">
        <f t="shared" si="3"/>
        <v>0</v>
      </c>
    </row>
    <row r="60" spans="1:11">
      <c r="A60" s="78" t="s">
        <v>274</v>
      </c>
      <c r="B60" s="108">
        <v>171.59035447802017</v>
      </c>
      <c r="C60" s="108">
        <v>226.51023902477675</v>
      </c>
      <c r="D60" s="108">
        <v>214.47979568316293</v>
      </c>
      <c r="E60" s="108"/>
      <c r="F60" s="108"/>
      <c r="G60" s="108"/>
      <c r="H60" s="90">
        <f t="shared" si="0"/>
        <v>0.24995251822640574</v>
      </c>
      <c r="I60" s="79">
        <f t="shared" si="1"/>
        <v>42.889441205142759</v>
      </c>
      <c r="J60" s="79">
        <f t="shared" si="2"/>
        <v>-12.030443341613818</v>
      </c>
      <c r="K60" s="79">
        <f t="shared" si="3"/>
        <v>0</v>
      </c>
    </row>
    <row r="61" spans="1:11">
      <c r="A61" s="78" t="s">
        <v>59</v>
      </c>
      <c r="B61" s="108">
        <v>137.25532704977024</v>
      </c>
      <c r="C61" s="108">
        <v>172.38573664235338</v>
      </c>
      <c r="D61" s="108">
        <v>168.79810279709727</v>
      </c>
      <c r="E61" s="108"/>
      <c r="F61" s="108"/>
      <c r="G61" s="108"/>
      <c r="H61" s="90">
        <f t="shared" si="0"/>
        <v>0.22981094013122916</v>
      </c>
      <c r="I61" s="79">
        <f t="shared" si="1"/>
        <v>31.542775747327028</v>
      </c>
      <c r="J61" s="79">
        <f t="shared" si="2"/>
        <v>-3.5876338452561072</v>
      </c>
      <c r="K61" s="79">
        <f t="shared" si="3"/>
        <v>0</v>
      </c>
    </row>
    <row r="62" spans="1:11">
      <c r="A62" s="78" t="s">
        <v>60</v>
      </c>
      <c r="B62" s="108">
        <v>90.128911442685691</v>
      </c>
      <c r="C62" s="108">
        <v>111.31591034414225</v>
      </c>
      <c r="D62" s="108">
        <v>110.73458032844736</v>
      </c>
      <c r="E62" s="108"/>
      <c r="F62" s="108"/>
      <c r="G62" s="108"/>
      <c r="H62" s="90">
        <f t="shared" si="0"/>
        <v>0.22862440648542753</v>
      </c>
      <c r="I62" s="79">
        <f t="shared" si="1"/>
        <v>20.605668885761673</v>
      </c>
      <c r="J62" s="79">
        <f t="shared" si="2"/>
        <v>-0.5813300156948884</v>
      </c>
      <c r="K62" s="79">
        <f t="shared" si="3"/>
        <v>0</v>
      </c>
    </row>
    <row r="63" spans="1:11">
      <c r="A63" s="78" t="s">
        <v>61</v>
      </c>
      <c r="B63" s="108">
        <v>90.185005665871003</v>
      </c>
      <c r="C63" s="108">
        <v>109.54139326458662</v>
      </c>
      <c r="D63" s="108">
        <v>110.22348927623472</v>
      </c>
      <c r="E63" s="108"/>
      <c r="F63" s="108"/>
      <c r="G63" s="108"/>
      <c r="H63" s="90">
        <f t="shared" si="0"/>
        <v>0.22219307369791449</v>
      </c>
      <c r="I63" s="79">
        <f t="shared" si="1"/>
        <v>20.038483610363713</v>
      </c>
      <c r="J63" s="79">
        <f t="shared" si="2"/>
        <v>0.68209601164809897</v>
      </c>
      <c r="K63" s="79">
        <f t="shared" si="3"/>
        <v>0</v>
      </c>
    </row>
    <row r="64" spans="1:11">
      <c r="A64" s="78" t="s">
        <v>62</v>
      </c>
      <c r="B64" s="108">
        <v>186.28685994353143</v>
      </c>
      <c r="C64" s="108">
        <v>219.9265971287939</v>
      </c>
      <c r="D64" s="108">
        <v>229.34184405524857</v>
      </c>
      <c r="E64" s="108"/>
      <c r="F64" s="108"/>
      <c r="G64" s="108"/>
      <c r="H64" s="90">
        <f t="shared" si="0"/>
        <v>0.23112195956691886</v>
      </c>
      <c r="I64" s="79">
        <f t="shared" si="1"/>
        <v>43.054984111717147</v>
      </c>
      <c r="J64" s="79">
        <f t="shared" si="2"/>
        <v>9.415246926454671</v>
      </c>
      <c r="K64" s="79">
        <f t="shared" si="3"/>
        <v>0</v>
      </c>
    </row>
    <row r="65" spans="1:11">
      <c r="A65" s="78" t="s">
        <v>63</v>
      </c>
      <c r="B65" s="108">
        <v>139.37406587836301</v>
      </c>
      <c r="C65" s="108">
        <v>170.88400528098836</v>
      </c>
      <c r="D65" s="108">
        <v>175.31872677838891</v>
      </c>
      <c r="E65" s="108"/>
      <c r="F65" s="108"/>
      <c r="G65" s="108"/>
      <c r="H65" s="90">
        <f t="shared" si="0"/>
        <v>0.25790064079350422</v>
      </c>
      <c r="I65" s="79">
        <f t="shared" si="1"/>
        <v>35.944660900025895</v>
      </c>
      <c r="J65" s="79">
        <f t="shared" si="2"/>
        <v>4.4347214974005453</v>
      </c>
      <c r="K65" s="79">
        <f t="shared" si="3"/>
        <v>0</v>
      </c>
    </row>
    <row r="66" spans="1:11">
      <c r="A66" s="78" t="s">
        <v>64</v>
      </c>
      <c r="B66" s="108">
        <v>239.61666879287239</v>
      </c>
      <c r="C66" s="108">
        <v>289.52613246507389</v>
      </c>
      <c r="D66" s="108">
        <v>315.42494385403313</v>
      </c>
      <c r="E66" s="108"/>
      <c r="F66" s="108"/>
      <c r="G66" s="108"/>
      <c r="H66" s="90">
        <f t="shared" si="0"/>
        <v>0.31637312814281027</v>
      </c>
      <c r="I66" s="79">
        <f t="shared" si="1"/>
        <v>75.808275061160742</v>
      </c>
      <c r="J66" s="79">
        <f t="shared" si="2"/>
        <v>25.898811388959246</v>
      </c>
      <c r="K66" s="79">
        <f t="shared" si="3"/>
        <v>0</v>
      </c>
    </row>
    <row r="67" spans="1:11">
      <c r="A67" s="78" t="s">
        <v>65</v>
      </c>
      <c r="B67" s="108">
        <v>116.66583455974414</v>
      </c>
      <c r="C67" s="108">
        <v>137.44961802307483</v>
      </c>
      <c r="D67" s="108">
        <v>140.19991887082784</v>
      </c>
      <c r="E67" s="108"/>
      <c r="F67" s="108"/>
      <c r="G67" s="108"/>
      <c r="H67" s="90">
        <f t="shared" si="0"/>
        <v>0.20172216141849125</v>
      </c>
      <c r="I67" s="79">
        <f t="shared" si="1"/>
        <v>23.534084311083703</v>
      </c>
      <c r="J67" s="79">
        <f t="shared" si="2"/>
        <v>2.7503008477530102</v>
      </c>
      <c r="K67" s="79">
        <f t="shared" si="3"/>
        <v>0</v>
      </c>
    </row>
    <row r="68" spans="1:11">
      <c r="A68" s="78" t="s">
        <v>66</v>
      </c>
      <c r="B68" s="108">
        <v>101.39895685429344</v>
      </c>
      <c r="C68" s="108">
        <v>124.09263387324668</v>
      </c>
      <c r="D68" s="108">
        <v>127.59427240117822</v>
      </c>
      <c r="E68" s="108"/>
      <c r="F68" s="108"/>
      <c r="G68" s="108"/>
      <c r="H68" s="90">
        <f t="shared" ref="H68:H92" si="4">(D68-B68)/B68</f>
        <v>0.25833910288176309</v>
      </c>
      <c r="I68" s="79">
        <f t="shared" ref="I68:I92" si="5">D68-B68</f>
        <v>26.195315546884771</v>
      </c>
      <c r="J68" s="79">
        <f t="shared" ref="J68:J92" si="6">D68-C68</f>
        <v>3.501638527931533</v>
      </c>
      <c r="K68" s="79">
        <f t="shared" ref="K68:K92" si="7">G68-F68</f>
        <v>0</v>
      </c>
    </row>
    <row r="69" spans="1:11">
      <c r="A69" s="78" t="s">
        <v>67</v>
      </c>
      <c r="B69" s="108">
        <v>105.53217171385691</v>
      </c>
      <c r="C69" s="108">
        <v>127.94542493696292</v>
      </c>
      <c r="D69" s="108">
        <v>126.81679274446712</v>
      </c>
      <c r="E69" s="108"/>
      <c r="F69" s="108"/>
      <c r="G69" s="108"/>
      <c r="H69" s="90">
        <f t="shared" si="4"/>
        <v>0.20168845845721786</v>
      </c>
      <c r="I69" s="79">
        <f t="shared" si="5"/>
        <v>21.284621030610211</v>
      </c>
      <c r="J69" s="79">
        <f t="shared" si="6"/>
        <v>-1.1286321924958003</v>
      </c>
      <c r="K69" s="79">
        <f t="shared" si="7"/>
        <v>0</v>
      </c>
    </row>
    <row r="70" spans="1:11">
      <c r="A70" s="78" t="s">
        <v>68</v>
      </c>
      <c r="B70" s="108">
        <v>125.73534225590582</v>
      </c>
      <c r="C70" s="108">
        <v>166.17067403947604</v>
      </c>
      <c r="D70" s="108">
        <v>147.79900727415455</v>
      </c>
      <c r="E70" s="108"/>
      <c r="F70" s="108"/>
      <c r="G70" s="108"/>
      <c r="H70" s="90">
        <f t="shared" si="4"/>
        <v>0.17547703471743953</v>
      </c>
      <c r="I70" s="79">
        <f t="shared" si="5"/>
        <v>22.063665018248727</v>
      </c>
      <c r="J70" s="79">
        <f t="shared" si="6"/>
        <v>-18.371666765321493</v>
      </c>
      <c r="K70" s="79">
        <f t="shared" si="7"/>
        <v>0</v>
      </c>
    </row>
    <row r="71" spans="1:11">
      <c r="A71" s="78" t="s">
        <v>69</v>
      </c>
      <c r="B71" s="108">
        <v>104.62777854483866</v>
      </c>
      <c r="C71" s="108">
        <v>127.68131663829965</v>
      </c>
      <c r="D71" s="108">
        <v>128.11623597439203</v>
      </c>
      <c r="E71" s="108"/>
      <c r="F71" s="108"/>
      <c r="G71" s="108"/>
      <c r="H71" s="90">
        <f t="shared" si="4"/>
        <v>0.2244954232635962</v>
      </c>
      <c r="I71" s="79">
        <f t="shared" si="5"/>
        <v>23.488457429553364</v>
      </c>
      <c r="J71" s="79">
        <f t="shared" si="6"/>
        <v>0.43491933609237776</v>
      </c>
      <c r="K71" s="79">
        <f t="shared" si="7"/>
        <v>0</v>
      </c>
    </row>
    <row r="72" spans="1:11">
      <c r="A72" s="78" t="s">
        <v>70</v>
      </c>
      <c r="B72" s="108">
        <v>108.6142790772199</v>
      </c>
      <c r="C72" s="108">
        <v>135.27691056954572</v>
      </c>
      <c r="D72" s="108">
        <v>133.68000459230899</v>
      </c>
      <c r="E72" s="108"/>
      <c r="F72" s="108"/>
      <c r="G72" s="108"/>
      <c r="H72" s="90">
        <f t="shared" si="4"/>
        <v>0.23077744222993435</v>
      </c>
      <c r="I72" s="79">
        <f t="shared" si="5"/>
        <v>25.065725515089085</v>
      </c>
      <c r="J72" s="79">
        <f t="shared" si="6"/>
        <v>-1.5969059772367302</v>
      </c>
      <c r="K72" s="79">
        <f t="shared" si="7"/>
        <v>0</v>
      </c>
    </row>
    <row r="73" spans="1:11">
      <c r="A73" s="78" t="s">
        <v>275</v>
      </c>
      <c r="B73" s="108">
        <v>105.46444440215619</v>
      </c>
      <c r="C73" s="108">
        <v>123.82936720120281</v>
      </c>
      <c r="D73" s="108">
        <v>133.35007744610184</v>
      </c>
      <c r="E73" s="108"/>
      <c r="F73" s="108"/>
      <c r="G73" s="108"/>
      <c r="H73" s="90">
        <f t="shared" si="4"/>
        <v>0.26440790734754521</v>
      </c>
      <c r="I73" s="79">
        <f t="shared" si="5"/>
        <v>27.885633043945646</v>
      </c>
      <c r="J73" s="79">
        <f t="shared" si="6"/>
        <v>9.5207102448990213</v>
      </c>
      <c r="K73" s="79">
        <f t="shared" si="7"/>
        <v>0</v>
      </c>
    </row>
    <row r="74" spans="1:11">
      <c r="A74" s="78" t="s">
        <v>276</v>
      </c>
      <c r="B74" s="108">
        <v>96.001313620537232</v>
      </c>
      <c r="C74" s="108">
        <v>110.37090463076593</v>
      </c>
      <c r="D74" s="108">
        <v>125.7121218935561</v>
      </c>
      <c r="E74" s="108"/>
      <c r="F74" s="108"/>
      <c r="G74" s="108"/>
      <c r="H74" s="90">
        <f t="shared" si="4"/>
        <v>0.30948335134721466</v>
      </c>
      <c r="I74" s="79">
        <f t="shared" si="5"/>
        <v>29.71080827301887</v>
      </c>
      <c r="J74" s="79">
        <f t="shared" si="6"/>
        <v>15.341217262790167</v>
      </c>
      <c r="K74" s="79">
        <f t="shared" si="7"/>
        <v>0</v>
      </c>
    </row>
    <row r="75" spans="1:11">
      <c r="A75" s="78" t="s">
        <v>73</v>
      </c>
      <c r="B75" s="108">
        <v>134.72541698151741</v>
      </c>
      <c r="C75" s="108">
        <v>161.17731302481056</v>
      </c>
      <c r="D75" s="108">
        <v>165.42900424063981</v>
      </c>
      <c r="E75" s="108"/>
      <c r="F75" s="108"/>
      <c r="G75" s="108"/>
      <c r="H75" s="90">
        <f t="shared" si="4"/>
        <v>0.22789751144978485</v>
      </c>
      <c r="I75" s="79">
        <f t="shared" si="5"/>
        <v>30.703587259122401</v>
      </c>
      <c r="J75" s="79">
        <f t="shared" si="6"/>
        <v>4.2516912158292541</v>
      </c>
      <c r="K75" s="79">
        <f t="shared" si="7"/>
        <v>0</v>
      </c>
    </row>
    <row r="76" spans="1:11">
      <c r="A76" s="78" t="s">
        <v>74</v>
      </c>
      <c r="B76" s="108">
        <v>113.76782872982247</v>
      </c>
      <c r="C76" s="108">
        <v>126.91377768297831</v>
      </c>
      <c r="D76" s="108">
        <v>137.65802147126678</v>
      </c>
      <c r="E76" s="108"/>
      <c r="F76" s="108"/>
      <c r="G76" s="108"/>
      <c r="H76" s="90">
        <f t="shared" si="4"/>
        <v>0.20999075932247152</v>
      </c>
      <c r="I76" s="79">
        <f t="shared" si="5"/>
        <v>23.890192741444309</v>
      </c>
      <c r="J76" s="79">
        <f t="shared" si="6"/>
        <v>10.744243788288472</v>
      </c>
      <c r="K76" s="79">
        <f t="shared" si="7"/>
        <v>0</v>
      </c>
    </row>
    <row r="77" spans="1:11">
      <c r="A77" s="78" t="s">
        <v>75</v>
      </c>
      <c r="B77" s="108">
        <v>115.48904111989212</v>
      </c>
      <c r="C77" s="108">
        <v>134.35518301120808</v>
      </c>
      <c r="D77" s="108">
        <v>136.43657621536923</v>
      </c>
      <c r="E77" s="108"/>
      <c r="F77" s="108"/>
      <c r="G77" s="108"/>
      <c r="H77" s="90">
        <f t="shared" si="4"/>
        <v>0.18138115004116223</v>
      </c>
      <c r="I77" s="79">
        <f t="shared" si="5"/>
        <v>20.947535095477107</v>
      </c>
      <c r="J77" s="79">
        <f t="shared" si="6"/>
        <v>2.0813932041611451</v>
      </c>
      <c r="K77" s="79">
        <f t="shared" si="7"/>
        <v>0</v>
      </c>
    </row>
    <row r="78" spans="1:11">
      <c r="A78" s="78" t="s">
        <v>76</v>
      </c>
      <c r="B78" s="108">
        <v>115.09787013298532</v>
      </c>
      <c r="C78" s="108">
        <v>131.38783183069481</v>
      </c>
      <c r="D78" s="108">
        <v>137.68364902087595</v>
      </c>
      <c r="E78" s="108"/>
      <c r="F78" s="108"/>
      <c r="G78" s="108"/>
      <c r="H78" s="90">
        <f t="shared" si="4"/>
        <v>0.19623107588172373</v>
      </c>
      <c r="I78" s="79">
        <f t="shared" si="5"/>
        <v>22.585778887890626</v>
      </c>
      <c r="J78" s="79">
        <f t="shared" si="6"/>
        <v>6.2958171901811397</v>
      </c>
      <c r="K78" s="79">
        <f t="shared" si="7"/>
        <v>0</v>
      </c>
    </row>
    <row r="79" spans="1:11">
      <c r="A79" s="78" t="s">
        <v>77</v>
      </c>
      <c r="B79" s="108">
        <v>119.22398521611379</v>
      </c>
      <c r="C79" s="108">
        <v>127.2504884939182</v>
      </c>
      <c r="D79" s="108">
        <v>154.98131680761315</v>
      </c>
      <c r="E79" s="108"/>
      <c r="F79" s="108"/>
      <c r="G79" s="108"/>
      <c r="H79" s="90">
        <f t="shared" si="4"/>
        <v>0.29991726519360268</v>
      </c>
      <c r="I79" s="79">
        <f t="shared" si="5"/>
        <v>35.757331591499366</v>
      </c>
      <c r="J79" s="79">
        <f t="shared" si="6"/>
        <v>27.730828313694957</v>
      </c>
      <c r="K79" s="79">
        <f t="shared" si="7"/>
        <v>0</v>
      </c>
    </row>
    <row r="80" spans="1:11">
      <c r="A80" s="78" t="s">
        <v>78</v>
      </c>
      <c r="B80" s="108">
        <v>117.96150309487219</v>
      </c>
      <c r="C80" s="108">
        <v>116.05519136480281</v>
      </c>
      <c r="D80" s="108">
        <v>143.69593586447576</v>
      </c>
      <c r="E80" s="108"/>
      <c r="F80" s="108"/>
      <c r="G80" s="108"/>
      <c r="H80" s="90">
        <f t="shared" si="4"/>
        <v>0.21815958676710229</v>
      </c>
      <c r="I80" s="79">
        <f t="shared" si="5"/>
        <v>25.734432769603572</v>
      </c>
      <c r="J80" s="79">
        <f t="shared" si="6"/>
        <v>27.640744499672948</v>
      </c>
      <c r="K80" s="79">
        <f t="shared" si="7"/>
        <v>0</v>
      </c>
    </row>
    <row r="81" spans="1:11">
      <c r="A81" s="78" t="s">
        <v>79</v>
      </c>
      <c r="B81" s="108">
        <v>116.34687112248857</v>
      </c>
      <c r="C81" s="108">
        <v>146.73186830809453</v>
      </c>
      <c r="D81" s="108">
        <v>156.44724083153858</v>
      </c>
      <c r="E81" s="108"/>
      <c r="F81" s="108"/>
      <c r="G81" s="108"/>
      <c r="H81" s="90">
        <f t="shared" si="4"/>
        <v>0.34466220984002943</v>
      </c>
      <c r="I81" s="79">
        <f t="shared" si="5"/>
        <v>40.100369709050014</v>
      </c>
      <c r="J81" s="79">
        <f t="shared" si="6"/>
        <v>9.7153725234440458</v>
      </c>
      <c r="K81" s="79">
        <f t="shared" si="7"/>
        <v>0</v>
      </c>
    </row>
    <row r="82" spans="1:11">
      <c r="A82" s="78" t="s">
        <v>80</v>
      </c>
      <c r="B82" s="108">
        <v>117.02556192483885</v>
      </c>
      <c r="C82" s="108">
        <v>140.80124717910746</v>
      </c>
      <c r="D82" s="108">
        <v>144.73612675172868</v>
      </c>
      <c r="E82" s="108"/>
      <c r="F82" s="108"/>
      <c r="G82" s="108"/>
      <c r="H82" s="90">
        <f t="shared" si="4"/>
        <v>0.23679070086146892</v>
      </c>
      <c r="I82" s="79">
        <f t="shared" si="5"/>
        <v>27.710564826889822</v>
      </c>
      <c r="J82" s="79">
        <f t="shared" si="6"/>
        <v>3.9348795726212131</v>
      </c>
      <c r="K82" s="79">
        <f t="shared" si="7"/>
        <v>0</v>
      </c>
    </row>
    <row r="83" spans="1:11">
      <c r="A83" s="78" t="s">
        <v>81</v>
      </c>
      <c r="B83" s="108">
        <v>73.499639604588893</v>
      </c>
      <c r="C83" s="108">
        <v>94.397540496853111</v>
      </c>
      <c r="D83" s="108">
        <v>97.112153904993292</v>
      </c>
      <c r="E83" s="108"/>
      <c r="F83" s="108"/>
      <c r="G83" s="108"/>
      <c r="H83" s="90">
        <f t="shared" si="4"/>
        <v>0.32126027321268891</v>
      </c>
      <c r="I83" s="79">
        <f t="shared" si="5"/>
        <v>23.612514300404399</v>
      </c>
      <c r="J83" s="79">
        <f t="shared" si="6"/>
        <v>2.7146134081401811</v>
      </c>
      <c r="K83" s="79">
        <f t="shared" si="7"/>
        <v>0</v>
      </c>
    </row>
    <row r="84" spans="1:11">
      <c r="A84" s="78" t="s">
        <v>82</v>
      </c>
      <c r="B84" s="108">
        <v>104.24135195870198</v>
      </c>
      <c r="C84" s="108">
        <v>127.52175403003</v>
      </c>
      <c r="D84" s="108">
        <v>127.23660304517588</v>
      </c>
      <c r="E84" s="108"/>
      <c r="F84" s="108"/>
      <c r="G84" s="108"/>
      <c r="H84" s="90">
        <f t="shared" si="4"/>
        <v>0.2205962475964825</v>
      </c>
      <c r="I84" s="79">
        <f t="shared" si="5"/>
        <v>22.9952510864739</v>
      </c>
      <c r="J84" s="79">
        <f t="shared" si="6"/>
        <v>-0.28515098485411272</v>
      </c>
      <c r="K84" s="79">
        <f t="shared" si="7"/>
        <v>0</v>
      </c>
    </row>
    <row r="85" spans="1:11">
      <c r="A85" s="78" t="s">
        <v>83</v>
      </c>
      <c r="B85" s="108">
        <v>144.2822818859033</v>
      </c>
      <c r="C85" s="108">
        <v>168.22868652624817</v>
      </c>
      <c r="D85" s="108">
        <v>172.67890668652925</v>
      </c>
      <c r="E85" s="108"/>
      <c r="F85" s="108"/>
      <c r="G85" s="108"/>
      <c r="H85" s="90">
        <f t="shared" si="4"/>
        <v>0.1968129726634186</v>
      </c>
      <c r="I85" s="79">
        <f t="shared" si="5"/>
        <v>28.396624800625943</v>
      </c>
      <c r="J85" s="79">
        <f t="shared" si="6"/>
        <v>4.4502201602810771</v>
      </c>
      <c r="K85" s="79">
        <f t="shared" si="7"/>
        <v>0</v>
      </c>
    </row>
    <row r="86" spans="1:11">
      <c r="A86" s="78" t="s">
        <v>277</v>
      </c>
      <c r="B86" s="108">
        <v>97.160327471302324</v>
      </c>
      <c r="C86" s="108">
        <v>118.4294530614178</v>
      </c>
      <c r="D86" s="108">
        <v>119.5619745032528</v>
      </c>
      <c r="E86" s="108"/>
      <c r="F86" s="108"/>
      <c r="G86" s="108"/>
      <c r="H86" s="90">
        <f t="shared" si="4"/>
        <v>0.23056372508179451</v>
      </c>
      <c r="I86" s="79">
        <f t="shared" si="5"/>
        <v>22.401647031950475</v>
      </c>
      <c r="J86" s="79">
        <f t="shared" si="6"/>
        <v>1.1325214418349958</v>
      </c>
      <c r="K86" s="79">
        <f t="shared" si="7"/>
        <v>0</v>
      </c>
    </row>
    <row r="87" spans="1:11">
      <c r="A87" s="78" t="s">
        <v>85</v>
      </c>
      <c r="B87" s="108">
        <v>78.197968023652408</v>
      </c>
      <c r="C87" s="108">
        <v>97.00631166967888</v>
      </c>
      <c r="D87" s="108">
        <v>97.417458263398586</v>
      </c>
      <c r="E87" s="108"/>
      <c r="F87" s="108"/>
      <c r="G87" s="108"/>
      <c r="H87" s="90">
        <f t="shared" si="4"/>
        <v>0.24577991890956671</v>
      </c>
      <c r="I87" s="79">
        <f t="shared" si="5"/>
        <v>19.219490239746179</v>
      </c>
      <c r="J87" s="79">
        <f t="shared" si="6"/>
        <v>0.41114659371970674</v>
      </c>
      <c r="K87" s="79">
        <f t="shared" si="7"/>
        <v>0</v>
      </c>
    </row>
    <row r="88" spans="1:11">
      <c r="A88" s="78" t="s">
        <v>86</v>
      </c>
      <c r="B88" s="108">
        <v>71.904589269914709</v>
      </c>
      <c r="C88" s="108">
        <v>90.631263499874862</v>
      </c>
      <c r="D88" s="108">
        <v>91.019389705474509</v>
      </c>
      <c r="E88" s="108"/>
      <c r="F88" s="108"/>
      <c r="G88" s="108"/>
      <c r="H88" s="90">
        <f t="shared" si="4"/>
        <v>0.26583561118480015</v>
      </c>
      <c r="I88" s="79">
        <f t="shared" si="5"/>
        <v>19.1148004355598</v>
      </c>
      <c r="J88" s="79">
        <f t="shared" si="6"/>
        <v>0.38812620559964728</v>
      </c>
      <c r="K88" s="79">
        <f t="shared" si="7"/>
        <v>0</v>
      </c>
    </row>
    <row r="89" spans="1:11">
      <c r="A89" s="78" t="s">
        <v>87</v>
      </c>
      <c r="B89" s="108">
        <v>76.433503836317129</v>
      </c>
      <c r="C89" s="108">
        <v>95.747121648198785</v>
      </c>
      <c r="D89" s="108">
        <v>95.483252063371594</v>
      </c>
      <c r="E89" s="108"/>
      <c r="F89" s="108"/>
      <c r="G89" s="108"/>
      <c r="H89" s="90">
        <f t="shared" si="4"/>
        <v>0.24923295768109271</v>
      </c>
      <c r="I89" s="79">
        <f t="shared" si="5"/>
        <v>19.049748227054465</v>
      </c>
      <c r="J89" s="79">
        <f t="shared" si="6"/>
        <v>-0.26386958482719081</v>
      </c>
      <c r="K89" s="79">
        <f t="shared" si="7"/>
        <v>0</v>
      </c>
    </row>
    <row r="90" spans="1:11">
      <c r="A90" s="78" t="s">
        <v>278</v>
      </c>
      <c r="B90" s="108">
        <v>209.63423296969697</v>
      </c>
      <c r="C90" s="108">
        <v>259.51187758954057</v>
      </c>
      <c r="D90" s="108">
        <v>268.10940333620101</v>
      </c>
      <c r="E90" s="108"/>
      <c r="F90" s="108"/>
      <c r="G90" s="108"/>
      <c r="H90" s="90">
        <f t="shared" si="4"/>
        <v>0.27893903365943457</v>
      </c>
      <c r="I90" s="79">
        <f t="shared" si="5"/>
        <v>58.475170366504045</v>
      </c>
      <c r="J90" s="79">
        <f t="shared" si="6"/>
        <v>8.5975257466604376</v>
      </c>
      <c r="K90" s="79">
        <f t="shared" si="7"/>
        <v>0</v>
      </c>
    </row>
    <row r="91" spans="1:11" s="157" customFormat="1">
      <c r="A91" s="78" t="s">
        <v>285</v>
      </c>
      <c r="B91" s="108">
        <v>68.6532799040328</v>
      </c>
      <c r="C91" s="108">
        <v>86.279555495967514</v>
      </c>
      <c r="D91" s="108">
        <v>86.31204930042513</v>
      </c>
      <c r="E91" s="108"/>
      <c r="F91" s="108"/>
      <c r="G91" s="108"/>
      <c r="H91" s="90">
        <f t="shared" si="4"/>
        <v>0.25721668973538769</v>
      </c>
      <c r="I91" s="79">
        <f t="shared" si="5"/>
        <v>17.65876939639233</v>
      </c>
      <c r="J91" s="79">
        <f t="shared" si="6"/>
        <v>3.2493804457615738E-2</v>
      </c>
      <c r="K91" s="79">
        <f t="shared" si="7"/>
        <v>0</v>
      </c>
    </row>
    <row r="92" spans="1:11" s="116" customFormat="1">
      <c r="A92" s="78" t="s">
        <v>173</v>
      </c>
      <c r="B92" s="117">
        <v>108.37180465661685</v>
      </c>
      <c r="C92" s="165">
        <v>133.75714117212402</v>
      </c>
      <c r="D92" s="165">
        <v>135.77214837154074</v>
      </c>
      <c r="E92" s="165"/>
      <c r="F92" s="165"/>
      <c r="G92" s="165"/>
      <c r="H92" s="114">
        <f t="shared" si="4"/>
        <v>0.25283646241514268</v>
      </c>
      <c r="I92" s="79">
        <f t="shared" si="5"/>
        <v>27.400343714923892</v>
      </c>
      <c r="J92" s="115">
        <f t="shared" si="6"/>
        <v>2.0150071994167149</v>
      </c>
      <c r="K92" s="79">
        <f t="shared" si="7"/>
        <v>0</v>
      </c>
    </row>
    <row r="93" spans="1:11">
      <c r="D93" s="144" t="s">
        <v>284</v>
      </c>
    </row>
    <row r="94" spans="1:11">
      <c r="F94" s="169"/>
      <c r="G94" s="169"/>
    </row>
    <row r="95" spans="1:11">
      <c r="B95" s="147"/>
      <c r="C95" s="143"/>
      <c r="D95" s="145"/>
      <c r="E95" s="147"/>
      <c r="F95" s="147"/>
      <c r="G95" s="147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7"/>
  <sheetViews>
    <sheetView zoomScale="80" zoomScaleNormal="80" workbookViewId="0">
      <selection activeCell="E89" sqref="E89"/>
    </sheetView>
  </sheetViews>
  <sheetFormatPr defaultRowHeight="15"/>
  <cols>
    <col min="1" max="1" width="16.140625" customWidth="1"/>
    <col min="2" max="2" width="9.140625" style="149"/>
    <col min="3" max="3" width="9.140625" style="148"/>
    <col min="4" max="4" width="15.140625" style="149" customWidth="1"/>
    <col min="5" max="6" width="8.7109375" style="157"/>
    <col min="7" max="7" width="13.42578125" style="157" customWidth="1"/>
    <col min="8" max="8" width="30.5703125" customWidth="1"/>
    <col min="9" max="9" width="30" customWidth="1"/>
    <col min="10" max="10" width="33.42578125" customWidth="1"/>
    <col min="11" max="11" width="33.42578125" style="157" customWidth="1"/>
  </cols>
  <sheetData>
    <row r="1" spans="1:11" s="157" customFormat="1" ht="15.75" thickBot="1">
      <c r="B1" s="185" t="s">
        <v>281</v>
      </c>
      <c r="C1" s="185"/>
      <c r="D1" s="186"/>
      <c r="E1" s="187" t="s">
        <v>280</v>
      </c>
      <c r="F1" s="185"/>
      <c r="G1" s="186"/>
    </row>
    <row r="2" spans="1:11" ht="49.5" customHeight="1">
      <c r="A2" s="93" t="s">
        <v>174</v>
      </c>
      <c r="B2" s="93">
        <v>43282</v>
      </c>
      <c r="C2" s="93">
        <v>43617</v>
      </c>
      <c r="D2" s="93">
        <v>43647</v>
      </c>
      <c r="E2" s="93">
        <v>43282</v>
      </c>
      <c r="F2" s="93">
        <v>43617</v>
      </c>
      <c r="G2" s="93">
        <v>43647</v>
      </c>
      <c r="H2" s="92" t="s">
        <v>348</v>
      </c>
      <c r="I2" s="92" t="s">
        <v>351</v>
      </c>
      <c r="J2" s="92" t="s">
        <v>350</v>
      </c>
      <c r="K2" s="161" t="s">
        <v>313</v>
      </c>
    </row>
    <row r="3" spans="1:11">
      <c r="A3" s="80" t="s">
        <v>175</v>
      </c>
      <c r="B3" s="105">
        <v>99.043103573168253</v>
      </c>
      <c r="C3" s="105">
        <v>120.87934457320981</v>
      </c>
      <c r="D3" s="105">
        <v>123.21126171968295</v>
      </c>
      <c r="E3" s="105"/>
      <c r="F3" s="105"/>
      <c r="G3" s="105"/>
      <c r="H3" s="90">
        <f>(D3-B3)/B3</f>
        <v>0.24401656727831064</v>
      </c>
      <c r="I3" s="81">
        <f>(D3-B3)</f>
        <v>24.168158146514699</v>
      </c>
      <c r="J3" s="81">
        <f>(D3-C3)</f>
        <v>2.3319171464731454</v>
      </c>
      <c r="K3" s="81">
        <f>G3-F3</f>
        <v>0</v>
      </c>
    </row>
    <row r="4" spans="1:11">
      <c r="A4" s="71" t="s">
        <v>176</v>
      </c>
      <c r="B4" s="106">
        <v>90.927051716698514</v>
      </c>
      <c r="C4" s="106">
        <v>108.5294785969981</v>
      </c>
      <c r="D4" s="106">
        <v>115.8877289485085</v>
      </c>
      <c r="E4" s="106"/>
      <c r="F4" s="106"/>
      <c r="G4" s="106"/>
      <c r="H4" s="90">
        <f t="shared" ref="H4:H67" si="0">(D4-B4)/B4</f>
        <v>0.27451321428060799</v>
      </c>
      <c r="I4" s="81">
        <f t="shared" ref="I4:I67" si="1">(D4-B4)</f>
        <v>24.960677231809981</v>
      </c>
      <c r="J4" s="81">
        <f t="shared" ref="J4:J67" si="2">(D4-C4)</f>
        <v>7.3582503515103923</v>
      </c>
      <c r="K4" s="81">
        <f t="shared" ref="K4:K67" si="3">G4-F4</f>
        <v>0</v>
      </c>
    </row>
    <row r="5" spans="1:11">
      <c r="A5" s="71" t="s">
        <v>177</v>
      </c>
      <c r="B5" s="106">
        <v>88.853243884109673</v>
      </c>
      <c r="C5" s="106">
        <v>108.53184692004547</v>
      </c>
      <c r="D5" s="106">
        <v>113.35061049837871</v>
      </c>
      <c r="E5" s="106"/>
      <c r="F5" s="106"/>
      <c r="G5" s="106"/>
      <c r="H5" s="90">
        <f t="shared" si="0"/>
        <v>0.27570593422813794</v>
      </c>
      <c r="I5" s="81">
        <f t="shared" si="1"/>
        <v>24.49736661426904</v>
      </c>
      <c r="J5" s="81">
        <f t="shared" si="2"/>
        <v>4.8187635783332468</v>
      </c>
      <c r="K5" s="81">
        <f t="shared" si="3"/>
        <v>0</v>
      </c>
    </row>
    <row r="6" spans="1:11">
      <c r="A6" s="71" t="s">
        <v>178</v>
      </c>
      <c r="B6" s="106">
        <v>94.568819498393452</v>
      </c>
      <c r="C6" s="106">
        <v>115.86850194268386</v>
      </c>
      <c r="D6" s="106">
        <v>121.1569977939937</v>
      </c>
      <c r="E6" s="106"/>
      <c r="F6" s="106"/>
      <c r="G6" s="106"/>
      <c r="H6" s="90">
        <f t="shared" si="0"/>
        <v>0.28115163577834368</v>
      </c>
      <c r="I6" s="81">
        <f t="shared" si="1"/>
        <v>26.588178295600244</v>
      </c>
      <c r="J6" s="81">
        <f t="shared" si="2"/>
        <v>5.2884958513098326</v>
      </c>
      <c r="K6" s="81">
        <f t="shared" si="3"/>
        <v>0</v>
      </c>
    </row>
    <row r="7" spans="1:11">
      <c r="A7" s="71" t="s">
        <v>180</v>
      </c>
      <c r="B7" s="106">
        <v>91.674930598490533</v>
      </c>
      <c r="C7" s="106">
        <v>110.52904109000416</v>
      </c>
      <c r="D7" s="106">
        <v>116.46450965806935</v>
      </c>
      <c r="E7" s="106"/>
      <c r="F7" s="106"/>
      <c r="G7" s="106"/>
      <c r="H7" s="90">
        <f t="shared" si="0"/>
        <v>0.27040739379612888</v>
      </c>
      <c r="I7" s="81">
        <f t="shared" si="1"/>
        <v>24.789579059578813</v>
      </c>
      <c r="J7" s="81">
        <f t="shared" si="2"/>
        <v>5.9354685680651897</v>
      </c>
      <c r="K7" s="81">
        <f t="shared" si="3"/>
        <v>0</v>
      </c>
    </row>
    <row r="8" spans="1:11">
      <c r="A8" s="71" t="s">
        <v>181</v>
      </c>
      <c r="B8" s="106">
        <v>120.18478684143369</v>
      </c>
      <c r="C8" s="106">
        <v>148.26436471421505</v>
      </c>
      <c r="D8" s="106">
        <v>151.87926788503361</v>
      </c>
      <c r="E8" s="106"/>
      <c r="F8" s="106"/>
      <c r="G8" s="106"/>
      <c r="H8" s="90">
        <f t="shared" si="0"/>
        <v>0.26371458382179574</v>
      </c>
      <c r="I8" s="81">
        <f t="shared" si="1"/>
        <v>31.694481043599922</v>
      </c>
      <c r="J8" s="81">
        <f t="shared" si="2"/>
        <v>3.6149031708185646</v>
      </c>
      <c r="K8" s="81">
        <f t="shared" si="3"/>
        <v>0</v>
      </c>
    </row>
    <row r="9" spans="1:11">
      <c r="A9" s="71" t="s">
        <v>182</v>
      </c>
      <c r="B9" s="106">
        <v>95.708303855663246</v>
      </c>
      <c r="C9" s="106">
        <v>120.07302744930104</v>
      </c>
      <c r="D9" s="106">
        <v>119.28408634071542</v>
      </c>
      <c r="E9" s="106"/>
      <c r="F9" s="106"/>
      <c r="G9" s="106"/>
      <c r="H9" s="90">
        <f t="shared" si="0"/>
        <v>0.24632954023097703</v>
      </c>
      <c r="I9" s="81">
        <f t="shared" si="1"/>
        <v>23.575782485052173</v>
      </c>
      <c r="J9" s="81">
        <f t="shared" si="2"/>
        <v>-0.78894110858561817</v>
      </c>
      <c r="K9" s="81">
        <f t="shared" si="3"/>
        <v>0</v>
      </c>
    </row>
    <row r="10" spans="1:11">
      <c r="A10" s="71" t="s">
        <v>184</v>
      </c>
      <c r="B10" s="106">
        <v>101.84908529774272</v>
      </c>
      <c r="C10" s="106">
        <v>127.68331918071917</v>
      </c>
      <c r="D10" s="106">
        <v>137.42317766752359</v>
      </c>
      <c r="E10" s="106"/>
      <c r="F10" s="106"/>
      <c r="G10" s="106"/>
      <c r="H10" s="90">
        <f t="shared" si="0"/>
        <v>0.34928239429725444</v>
      </c>
      <c r="I10" s="81">
        <f t="shared" si="1"/>
        <v>35.574092369780871</v>
      </c>
      <c r="J10" s="81">
        <f t="shared" si="2"/>
        <v>9.7398584868044225</v>
      </c>
      <c r="K10" s="81">
        <f t="shared" si="3"/>
        <v>0</v>
      </c>
    </row>
    <row r="11" spans="1:11">
      <c r="A11" s="71" t="s">
        <v>185</v>
      </c>
      <c r="B11" s="106">
        <v>91.694218391856737</v>
      </c>
      <c r="C11" s="106">
        <v>112.55939815939864</v>
      </c>
      <c r="D11" s="106">
        <v>115.51690187359183</v>
      </c>
      <c r="E11" s="106"/>
      <c r="F11" s="106"/>
      <c r="G11" s="106"/>
      <c r="H11" s="90">
        <f t="shared" si="0"/>
        <v>0.25980573147947533</v>
      </c>
      <c r="I11" s="81">
        <f t="shared" si="1"/>
        <v>23.822683481735098</v>
      </c>
      <c r="J11" s="81">
        <f t="shared" si="2"/>
        <v>2.9575037141931944</v>
      </c>
      <c r="K11" s="81">
        <f t="shared" si="3"/>
        <v>0</v>
      </c>
    </row>
    <row r="12" spans="1:11">
      <c r="A12" s="71" t="s">
        <v>186</v>
      </c>
      <c r="B12" s="106">
        <v>96.179424080467399</v>
      </c>
      <c r="C12" s="106">
        <v>117.20533349442933</v>
      </c>
      <c r="D12" s="106">
        <v>122.32074160722851</v>
      </c>
      <c r="E12" s="106"/>
      <c r="F12" s="106"/>
      <c r="G12" s="106"/>
      <c r="H12" s="90">
        <f>(D12-B12)/B12</f>
        <v>0.27179740133284935</v>
      </c>
      <c r="I12" s="81">
        <f t="shared" si="1"/>
        <v>26.141317526761114</v>
      </c>
      <c r="J12" s="81">
        <f t="shared" si="2"/>
        <v>5.1154081127991873</v>
      </c>
      <c r="K12" s="81">
        <f t="shared" si="3"/>
        <v>0</v>
      </c>
    </row>
    <row r="13" spans="1:11">
      <c r="A13" s="71" t="s">
        <v>190</v>
      </c>
      <c r="B13" s="106">
        <v>109.22365660405461</v>
      </c>
      <c r="C13" s="106">
        <v>141.62203473502478</v>
      </c>
      <c r="D13" s="106">
        <v>135.67484216337081</v>
      </c>
      <c r="E13" s="106"/>
      <c r="F13" s="106"/>
      <c r="G13" s="106"/>
      <c r="H13" s="90">
        <f t="shared" si="0"/>
        <v>0.24217451037373783</v>
      </c>
      <c r="I13" s="81">
        <f t="shared" si="1"/>
        <v>26.451185559316201</v>
      </c>
      <c r="J13" s="81">
        <f t="shared" si="2"/>
        <v>-5.9471925716539715</v>
      </c>
      <c r="K13" s="81">
        <f t="shared" si="3"/>
        <v>0</v>
      </c>
    </row>
    <row r="14" spans="1:11">
      <c r="A14" s="71" t="s">
        <v>191</v>
      </c>
      <c r="B14" s="106">
        <v>91.560208437380098</v>
      </c>
      <c r="C14" s="106">
        <v>109.00806028695261</v>
      </c>
      <c r="D14" s="106">
        <v>114.37706164041721</v>
      </c>
      <c r="E14" s="106"/>
      <c r="F14" s="106"/>
      <c r="G14" s="106"/>
      <c r="H14" s="90">
        <f t="shared" si="0"/>
        <v>0.24920053801146624</v>
      </c>
      <c r="I14" s="81">
        <f t="shared" si="1"/>
        <v>22.816853203037113</v>
      </c>
      <c r="J14" s="81">
        <f t="shared" si="2"/>
        <v>5.3690013534645971</v>
      </c>
      <c r="K14" s="81">
        <f t="shared" si="3"/>
        <v>0</v>
      </c>
    </row>
    <row r="15" spans="1:11">
      <c r="A15" s="71" t="s">
        <v>192</v>
      </c>
      <c r="B15" s="106">
        <v>92.630885370975051</v>
      </c>
      <c r="C15" s="106">
        <v>112.86416462693259</v>
      </c>
      <c r="D15" s="106">
        <v>118.42551107434932</v>
      </c>
      <c r="E15" s="106"/>
      <c r="F15" s="106"/>
      <c r="G15" s="106"/>
      <c r="H15" s="90">
        <f t="shared" si="0"/>
        <v>0.27846679431023502</v>
      </c>
      <c r="I15" s="81">
        <f t="shared" si="1"/>
        <v>25.794625703374265</v>
      </c>
      <c r="J15" s="81">
        <f t="shared" si="2"/>
        <v>5.5613464474167245</v>
      </c>
      <c r="K15" s="81">
        <f t="shared" si="3"/>
        <v>0</v>
      </c>
    </row>
    <row r="16" spans="1:11">
      <c r="A16" s="71" t="s">
        <v>193</v>
      </c>
      <c r="B16" s="106">
        <v>97.018741965538283</v>
      </c>
      <c r="C16" s="106">
        <v>122.64438913593021</v>
      </c>
      <c r="D16" s="106">
        <v>120.22795428923159</v>
      </c>
      <c r="E16" s="106"/>
      <c r="F16" s="106"/>
      <c r="G16" s="106"/>
      <c r="H16" s="90">
        <f t="shared" si="0"/>
        <v>0.23922400820181092</v>
      </c>
      <c r="I16" s="81">
        <f t="shared" si="1"/>
        <v>23.209212323693308</v>
      </c>
      <c r="J16" s="81">
        <f t="shared" si="2"/>
        <v>-2.4164348466986212</v>
      </c>
      <c r="K16" s="81">
        <f t="shared" si="3"/>
        <v>0</v>
      </c>
    </row>
    <row r="17" spans="1:11">
      <c r="A17" s="71" t="s">
        <v>194</v>
      </c>
      <c r="B17" s="106">
        <v>94.247141584668427</v>
      </c>
      <c r="C17" s="106">
        <v>110.60144911796114</v>
      </c>
      <c r="D17" s="106">
        <v>117.44937879069229</v>
      </c>
      <c r="E17" s="106"/>
      <c r="F17" s="106"/>
      <c r="G17" s="106"/>
      <c r="H17" s="90">
        <f t="shared" si="0"/>
        <v>0.24618504939144245</v>
      </c>
      <c r="I17" s="81">
        <f t="shared" si="1"/>
        <v>23.202237206023867</v>
      </c>
      <c r="J17" s="81">
        <f t="shared" si="2"/>
        <v>6.8479296727311549</v>
      </c>
      <c r="K17" s="81">
        <f t="shared" si="3"/>
        <v>0</v>
      </c>
    </row>
    <row r="18" spans="1:11">
      <c r="A18" s="71" t="s">
        <v>195</v>
      </c>
      <c r="B18" s="106">
        <v>111.80741991410426</v>
      </c>
      <c r="C18" s="106">
        <v>135.86738347634665</v>
      </c>
      <c r="D18" s="106">
        <v>138.45181483069237</v>
      </c>
      <c r="E18" s="106"/>
      <c r="F18" s="106"/>
      <c r="G18" s="106"/>
      <c r="H18" s="90">
        <f t="shared" si="0"/>
        <v>0.23830614226728061</v>
      </c>
      <c r="I18" s="81">
        <f t="shared" si="1"/>
        <v>26.644394916588112</v>
      </c>
      <c r="J18" s="81">
        <f t="shared" si="2"/>
        <v>2.5844313543457247</v>
      </c>
      <c r="K18" s="81">
        <f t="shared" si="3"/>
        <v>0</v>
      </c>
    </row>
    <row r="19" spans="1:11">
      <c r="A19" s="71" t="s">
        <v>196</v>
      </c>
      <c r="B19" s="106">
        <v>105.81300329641074</v>
      </c>
      <c r="C19" s="106">
        <v>126.93066426240688</v>
      </c>
      <c r="D19" s="106">
        <v>132.91667431303674</v>
      </c>
      <c r="E19" s="106"/>
      <c r="F19" s="106"/>
      <c r="G19" s="106"/>
      <c r="H19" s="90">
        <f t="shared" si="0"/>
        <v>0.25614688339108294</v>
      </c>
      <c r="I19" s="81">
        <f t="shared" si="1"/>
        <v>27.103671016625995</v>
      </c>
      <c r="J19" s="81">
        <f t="shared" si="2"/>
        <v>5.9860100506298579</v>
      </c>
      <c r="K19" s="81">
        <f t="shared" si="3"/>
        <v>0</v>
      </c>
    </row>
    <row r="20" spans="1:11">
      <c r="A20" s="71" t="s">
        <v>197</v>
      </c>
      <c r="B20" s="106">
        <v>97.5382106689963</v>
      </c>
      <c r="C20" s="106">
        <v>120.59562882357478</v>
      </c>
      <c r="D20" s="106">
        <v>130.70680064136354</v>
      </c>
      <c r="E20" s="106"/>
      <c r="F20" s="106"/>
      <c r="G20" s="106"/>
      <c r="H20" s="90">
        <f t="shared" si="0"/>
        <v>0.34005739642823157</v>
      </c>
      <c r="I20" s="81">
        <f t="shared" si="1"/>
        <v>33.168589972367243</v>
      </c>
      <c r="J20" s="81">
        <f t="shared" si="2"/>
        <v>10.111171817788758</v>
      </c>
      <c r="K20" s="81">
        <f t="shared" si="3"/>
        <v>0</v>
      </c>
    </row>
    <row r="21" spans="1:11">
      <c r="A21" s="71" t="s">
        <v>198</v>
      </c>
      <c r="B21" s="106">
        <v>89.274887103210347</v>
      </c>
      <c r="C21" s="106">
        <v>108.47431975523597</v>
      </c>
      <c r="D21" s="106">
        <v>114.79392440804195</v>
      </c>
      <c r="E21" s="106"/>
      <c r="F21" s="106"/>
      <c r="G21" s="106"/>
      <c r="H21" s="90">
        <f t="shared" si="0"/>
        <v>0.2858478809984844</v>
      </c>
      <c r="I21" s="81">
        <f t="shared" si="1"/>
        <v>25.519037304831599</v>
      </c>
      <c r="J21" s="81">
        <f t="shared" si="2"/>
        <v>6.3196046528059782</v>
      </c>
      <c r="K21" s="81">
        <f t="shared" si="3"/>
        <v>0</v>
      </c>
    </row>
    <row r="22" spans="1:11">
      <c r="A22" s="71" t="s">
        <v>199</v>
      </c>
      <c r="B22" s="106">
        <v>90.852721815312023</v>
      </c>
      <c r="C22" s="106">
        <v>110.5718678082584</v>
      </c>
      <c r="D22" s="106">
        <v>114.03936815942443</v>
      </c>
      <c r="E22" s="106"/>
      <c r="F22" s="106"/>
      <c r="G22" s="106"/>
      <c r="H22" s="90">
        <f t="shared" si="0"/>
        <v>0.25521135614678525</v>
      </c>
      <c r="I22" s="81">
        <f t="shared" si="1"/>
        <v>23.186646344112404</v>
      </c>
      <c r="J22" s="81">
        <f t="shared" si="2"/>
        <v>3.4675003511660236</v>
      </c>
      <c r="K22" s="81">
        <f t="shared" si="3"/>
        <v>0</v>
      </c>
    </row>
    <row r="23" spans="1:11">
      <c r="A23" s="71" t="s">
        <v>112</v>
      </c>
      <c r="B23" s="106">
        <v>92.386223818480204</v>
      </c>
      <c r="C23" s="106">
        <v>111.45282019402279</v>
      </c>
      <c r="D23" s="106">
        <v>116.2891119180055</v>
      </c>
      <c r="E23" s="106"/>
      <c r="F23" s="106"/>
      <c r="G23" s="106"/>
      <c r="H23" s="90">
        <f t="shared" si="0"/>
        <v>0.25872783962346513</v>
      </c>
      <c r="I23" s="81">
        <f t="shared" si="1"/>
        <v>23.902888099525299</v>
      </c>
      <c r="J23" s="81">
        <f t="shared" si="2"/>
        <v>4.8362917239827112</v>
      </c>
      <c r="K23" s="81">
        <f t="shared" si="3"/>
        <v>0</v>
      </c>
    </row>
    <row r="24" spans="1:11">
      <c r="A24" s="71" t="s">
        <v>201</v>
      </c>
      <c r="B24" s="106">
        <v>90.747554922686348</v>
      </c>
      <c r="C24" s="106">
        <v>110.08282215735679</v>
      </c>
      <c r="D24" s="106">
        <v>115.2435821587179</v>
      </c>
      <c r="E24" s="106"/>
      <c r="F24" s="106"/>
      <c r="G24" s="106"/>
      <c r="H24" s="90">
        <f t="shared" si="0"/>
        <v>0.26993594766163437</v>
      </c>
      <c r="I24" s="81">
        <f t="shared" si="1"/>
        <v>24.496027236031551</v>
      </c>
      <c r="J24" s="81">
        <f t="shared" si="2"/>
        <v>5.1607600013611119</v>
      </c>
      <c r="K24" s="81">
        <f t="shared" si="3"/>
        <v>0</v>
      </c>
    </row>
    <row r="25" spans="1:11">
      <c r="A25" s="71" t="s">
        <v>202</v>
      </c>
      <c r="B25" s="106">
        <v>93.520434527200308</v>
      </c>
      <c r="C25" s="106">
        <v>109.97533492001799</v>
      </c>
      <c r="D25" s="106">
        <v>117.92328873690623</v>
      </c>
      <c r="E25" s="106"/>
      <c r="F25" s="106"/>
      <c r="G25" s="106"/>
      <c r="H25" s="90">
        <f t="shared" si="0"/>
        <v>0.26093606528964941</v>
      </c>
      <c r="I25" s="81">
        <f t="shared" si="1"/>
        <v>24.402854209705922</v>
      </c>
      <c r="J25" s="81">
        <f t="shared" si="2"/>
        <v>7.9479538168882442</v>
      </c>
      <c r="K25" s="81">
        <f t="shared" si="3"/>
        <v>0</v>
      </c>
    </row>
    <row r="26" spans="1:11">
      <c r="A26" s="71" t="s">
        <v>203</v>
      </c>
      <c r="B26" s="106">
        <v>105.74968352732159</v>
      </c>
      <c r="C26" s="106">
        <v>121.50986657843309</v>
      </c>
      <c r="D26" s="106">
        <v>132.15240464641158</v>
      </c>
      <c r="E26" s="106"/>
      <c r="F26" s="106"/>
      <c r="G26" s="106"/>
      <c r="H26" s="90">
        <f t="shared" si="0"/>
        <v>0.24967186887390122</v>
      </c>
      <c r="I26" s="81">
        <f t="shared" si="1"/>
        <v>26.402721119089989</v>
      </c>
      <c r="J26" s="81">
        <f t="shared" si="2"/>
        <v>10.642538067978492</v>
      </c>
      <c r="K26" s="81">
        <f t="shared" si="3"/>
        <v>0</v>
      </c>
    </row>
    <row r="27" spans="1:11">
      <c r="A27" s="71" t="s">
        <v>204</v>
      </c>
      <c r="B27" s="106">
        <v>97.258896861174975</v>
      </c>
      <c r="C27" s="106">
        <v>119.73384601311649</v>
      </c>
      <c r="D27" s="106">
        <v>126.42295778676066</v>
      </c>
      <c r="E27" s="106"/>
      <c r="F27" s="106"/>
      <c r="G27" s="106"/>
      <c r="H27" s="90">
        <f t="shared" si="0"/>
        <v>0.29986008341441267</v>
      </c>
      <c r="I27" s="81">
        <f t="shared" si="1"/>
        <v>29.164060925585687</v>
      </c>
      <c r="J27" s="81">
        <f t="shared" si="2"/>
        <v>6.6891117736441714</v>
      </c>
      <c r="K27" s="81">
        <f t="shared" si="3"/>
        <v>0</v>
      </c>
    </row>
    <row r="28" spans="1:11">
      <c r="A28" s="71" t="s">
        <v>205</v>
      </c>
      <c r="B28" s="106">
        <v>117.44349418469248</v>
      </c>
      <c r="C28" s="106">
        <v>141.28224211890827</v>
      </c>
      <c r="D28" s="106">
        <v>147.50228305452134</v>
      </c>
      <c r="E28" s="106"/>
      <c r="F28" s="106"/>
      <c r="G28" s="106"/>
      <c r="H28" s="90">
        <f t="shared" si="0"/>
        <v>0.2559425626638645</v>
      </c>
      <c r="I28" s="81">
        <f t="shared" si="1"/>
        <v>30.058788869828859</v>
      </c>
      <c r="J28" s="81">
        <f t="shared" si="2"/>
        <v>6.2200409356130706</v>
      </c>
      <c r="K28" s="81">
        <f t="shared" si="3"/>
        <v>0</v>
      </c>
    </row>
    <row r="29" spans="1:11">
      <c r="A29" s="71" t="s">
        <v>206</v>
      </c>
      <c r="B29" s="106">
        <v>92.587140926311022</v>
      </c>
      <c r="C29" s="106">
        <v>113.25897001666881</v>
      </c>
      <c r="D29" s="106">
        <v>116.13895961020529</v>
      </c>
      <c r="E29" s="106"/>
      <c r="F29" s="106"/>
      <c r="G29" s="106"/>
      <c r="H29" s="90">
        <f t="shared" si="0"/>
        <v>0.25437461885380902</v>
      </c>
      <c r="I29" s="81">
        <f t="shared" si="1"/>
        <v>23.551818683894268</v>
      </c>
      <c r="J29" s="81">
        <f t="shared" si="2"/>
        <v>2.8799895935364788</v>
      </c>
      <c r="K29" s="81">
        <f t="shared" si="3"/>
        <v>0</v>
      </c>
    </row>
    <row r="30" spans="1:11">
      <c r="A30" s="71" t="s">
        <v>207</v>
      </c>
      <c r="B30" s="106">
        <v>85.339947643864491</v>
      </c>
      <c r="C30" s="106">
        <v>104.06252366763263</v>
      </c>
      <c r="D30" s="106">
        <v>109.70020195244287</v>
      </c>
      <c r="E30" s="106"/>
      <c r="F30" s="106"/>
      <c r="G30" s="106"/>
      <c r="H30" s="90">
        <f t="shared" si="0"/>
        <v>0.28544960456546231</v>
      </c>
      <c r="I30" s="81">
        <f t="shared" si="1"/>
        <v>24.360254308578376</v>
      </c>
      <c r="J30" s="81">
        <f t="shared" si="2"/>
        <v>5.6376782848102351</v>
      </c>
      <c r="K30" s="81">
        <f t="shared" si="3"/>
        <v>0</v>
      </c>
    </row>
    <row r="31" spans="1:11">
      <c r="A31" s="71" t="s">
        <v>208</v>
      </c>
      <c r="B31" s="106">
        <v>95.64193205714993</v>
      </c>
      <c r="C31" s="106">
        <v>119.45490711434761</v>
      </c>
      <c r="D31" s="106">
        <v>123.97002351148747</v>
      </c>
      <c r="E31" s="106"/>
      <c r="F31" s="106"/>
      <c r="G31" s="106"/>
      <c r="H31" s="90">
        <f t="shared" si="0"/>
        <v>0.29618903387909767</v>
      </c>
      <c r="I31" s="81">
        <f t="shared" si="1"/>
        <v>28.328091454337539</v>
      </c>
      <c r="J31" s="81">
        <f t="shared" si="2"/>
        <v>4.5151163971398631</v>
      </c>
      <c r="K31" s="81">
        <f t="shared" si="3"/>
        <v>0</v>
      </c>
    </row>
    <row r="32" spans="1:11">
      <c r="A32" s="71" t="s">
        <v>209</v>
      </c>
      <c r="B32" s="106">
        <v>89.591838881093821</v>
      </c>
      <c r="C32" s="106">
        <v>107.48911762525647</v>
      </c>
      <c r="D32" s="106">
        <v>111.04187087357911</v>
      </c>
      <c r="E32" s="106"/>
      <c r="F32" s="106"/>
      <c r="G32" s="106"/>
      <c r="H32" s="90">
        <f t="shared" si="0"/>
        <v>0.23941948575197514</v>
      </c>
      <c r="I32" s="81">
        <f t="shared" si="1"/>
        <v>21.450031992485293</v>
      </c>
      <c r="J32" s="81">
        <f t="shared" si="2"/>
        <v>3.5527532483226452</v>
      </c>
      <c r="K32" s="81">
        <f t="shared" si="3"/>
        <v>0</v>
      </c>
    </row>
    <row r="33" spans="1:11">
      <c r="A33" s="71" t="s">
        <v>210</v>
      </c>
      <c r="B33" s="106">
        <v>97.549741848630603</v>
      </c>
      <c r="C33" s="106">
        <v>119.14078914179397</v>
      </c>
      <c r="D33" s="106">
        <v>121.98856299739742</v>
      </c>
      <c r="E33" s="106"/>
      <c r="F33" s="106"/>
      <c r="G33" s="106"/>
      <c r="H33" s="90">
        <f t="shared" si="0"/>
        <v>0.25052676394253204</v>
      </c>
      <c r="I33" s="81">
        <f t="shared" si="1"/>
        <v>24.43882114876682</v>
      </c>
      <c r="J33" s="81">
        <f t="shared" si="2"/>
        <v>2.8477738556034495</v>
      </c>
      <c r="K33" s="81">
        <f t="shared" si="3"/>
        <v>0</v>
      </c>
    </row>
    <row r="34" spans="1:11">
      <c r="A34" s="71" t="s">
        <v>212</v>
      </c>
      <c r="B34" s="106">
        <v>94.44766281745872</v>
      </c>
      <c r="C34" s="106">
        <v>112.38732785274496</v>
      </c>
      <c r="D34" s="106">
        <v>119.1181386949707</v>
      </c>
      <c r="E34" s="106"/>
      <c r="F34" s="106"/>
      <c r="G34" s="106"/>
      <c r="H34" s="90">
        <f t="shared" si="0"/>
        <v>0.26120790225580487</v>
      </c>
      <c r="I34" s="81">
        <f t="shared" si="1"/>
        <v>24.670475877511976</v>
      </c>
      <c r="J34" s="81">
        <f t="shared" si="2"/>
        <v>6.7308108422257362</v>
      </c>
      <c r="K34" s="81">
        <f t="shared" si="3"/>
        <v>0</v>
      </c>
    </row>
    <row r="35" spans="1:11">
      <c r="A35" s="71" t="s">
        <v>230</v>
      </c>
      <c r="B35" s="106">
        <v>94.919200578438236</v>
      </c>
      <c r="C35" s="106">
        <v>116.2907505713117</v>
      </c>
      <c r="D35" s="106">
        <v>122.17058140367843</v>
      </c>
      <c r="E35" s="106"/>
      <c r="F35" s="106"/>
      <c r="G35" s="106"/>
      <c r="H35" s="90">
        <f t="shared" si="0"/>
        <v>0.28710082532480358</v>
      </c>
      <c r="I35" s="81">
        <f t="shared" si="1"/>
        <v>27.25138082524019</v>
      </c>
      <c r="J35" s="81">
        <f t="shared" si="2"/>
        <v>5.8798308323667214</v>
      </c>
      <c r="K35" s="81">
        <f t="shared" si="3"/>
        <v>0</v>
      </c>
    </row>
    <row r="36" spans="1:11">
      <c r="A36" s="71" t="s">
        <v>213</v>
      </c>
      <c r="B36" s="106">
        <v>122.03311668922706</v>
      </c>
      <c r="C36" s="106">
        <v>151.65117477745264</v>
      </c>
      <c r="D36" s="106">
        <v>150.73797830234022</v>
      </c>
      <c r="E36" s="106"/>
      <c r="F36" s="106"/>
      <c r="G36" s="106"/>
      <c r="H36" s="90">
        <f t="shared" si="0"/>
        <v>0.23522190034868787</v>
      </c>
      <c r="I36" s="81">
        <f t="shared" si="1"/>
        <v>28.704861613113167</v>
      </c>
      <c r="J36" s="81">
        <f t="shared" si="2"/>
        <v>-0.91319647511241442</v>
      </c>
      <c r="K36" s="81">
        <f t="shared" si="3"/>
        <v>0</v>
      </c>
    </row>
    <row r="37" spans="1:11">
      <c r="A37" s="71" t="s">
        <v>214</v>
      </c>
      <c r="B37" s="106">
        <v>109.49040902612772</v>
      </c>
      <c r="C37" s="106">
        <v>136.21016321016197</v>
      </c>
      <c r="D37" s="106">
        <v>137.14512762993758</v>
      </c>
      <c r="E37" s="106"/>
      <c r="F37" s="106"/>
      <c r="G37" s="106"/>
      <c r="H37" s="90">
        <f t="shared" si="0"/>
        <v>0.25257663068196778</v>
      </c>
      <c r="I37" s="81">
        <f t="shared" si="1"/>
        <v>27.654718603809854</v>
      </c>
      <c r="J37" s="81">
        <f t="shared" si="2"/>
        <v>0.93496441977561062</v>
      </c>
      <c r="K37" s="81">
        <f t="shared" si="3"/>
        <v>0</v>
      </c>
    </row>
    <row r="38" spans="1:11">
      <c r="A38" s="71" t="s">
        <v>218</v>
      </c>
      <c r="B38" s="106">
        <v>97.010282910149527</v>
      </c>
      <c r="C38" s="106">
        <v>117.70562461673549</v>
      </c>
      <c r="D38" s="106">
        <v>126.48532800079552</v>
      </c>
      <c r="E38" s="106"/>
      <c r="F38" s="106"/>
      <c r="G38" s="106"/>
      <c r="H38" s="90">
        <f t="shared" si="0"/>
        <v>0.30383423495368672</v>
      </c>
      <c r="I38" s="81">
        <f t="shared" si="1"/>
        <v>29.475045090645992</v>
      </c>
      <c r="J38" s="81">
        <f t="shared" si="2"/>
        <v>8.7797033840600278</v>
      </c>
      <c r="K38" s="81">
        <f t="shared" si="3"/>
        <v>0</v>
      </c>
    </row>
    <row r="39" spans="1:11">
      <c r="A39" s="71" t="s">
        <v>219</v>
      </c>
      <c r="B39" s="106">
        <v>94.423288972796783</v>
      </c>
      <c r="C39" s="106">
        <v>114.06485728382204</v>
      </c>
      <c r="D39" s="106">
        <v>120.84996980953451</v>
      </c>
      <c r="E39" s="106"/>
      <c r="F39" s="106"/>
      <c r="G39" s="106"/>
      <c r="H39" s="90">
        <f t="shared" si="0"/>
        <v>0.27987460640511286</v>
      </c>
      <c r="I39" s="81">
        <f t="shared" si="1"/>
        <v>26.426680836737731</v>
      </c>
      <c r="J39" s="81">
        <f t="shared" si="2"/>
        <v>6.7851125257124778</v>
      </c>
      <c r="K39" s="81">
        <f t="shared" si="3"/>
        <v>0</v>
      </c>
    </row>
    <row r="40" spans="1:11">
      <c r="A40" s="71" t="s">
        <v>220</v>
      </c>
      <c r="B40" s="106">
        <v>96.738455322545647</v>
      </c>
      <c r="C40" s="106">
        <v>119.57485010748556</v>
      </c>
      <c r="D40" s="106">
        <v>125.965215707748</v>
      </c>
      <c r="E40" s="106"/>
      <c r="F40" s="106"/>
      <c r="G40" s="106"/>
      <c r="H40" s="90">
        <f t="shared" si="0"/>
        <v>0.30212142924708074</v>
      </c>
      <c r="I40" s="81">
        <f t="shared" si="1"/>
        <v>29.226760385202354</v>
      </c>
      <c r="J40" s="81">
        <f t="shared" si="2"/>
        <v>6.3903656002624416</v>
      </c>
      <c r="K40" s="81">
        <f t="shared" si="3"/>
        <v>0</v>
      </c>
    </row>
    <row r="41" spans="1:11">
      <c r="A41" s="71" t="s">
        <v>130</v>
      </c>
      <c r="B41" s="106">
        <v>107.97101204652465</v>
      </c>
      <c r="C41" s="106">
        <v>139.35272344393528</v>
      </c>
      <c r="D41" s="106">
        <v>139.43618292909994</v>
      </c>
      <c r="E41" s="106"/>
      <c r="F41" s="106"/>
      <c r="G41" s="106"/>
      <c r="H41" s="90">
        <f t="shared" si="0"/>
        <v>0.29142239464252656</v>
      </c>
      <c r="I41" s="81">
        <f t="shared" si="1"/>
        <v>31.465170882575293</v>
      </c>
      <c r="J41" s="81">
        <f t="shared" si="2"/>
        <v>8.3459485164667058E-2</v>
      </c>
      <c r="K41" s="81">
        <f t="shared" si="3"/>
        <v>0</v>
      </c>
    </row>
    <row r="42" spans="1:11">
      <c r="A42" s="71" t="s">
        <v>223</v>
      </c>
      <c r="B42" s="106">
        <v>93.954378077187073</v>
      </c>
      <c r="C42" s="106">
        <v>124.94071762662577</v>
      </c>
      <c r="D42" s="106">
        <v>120.61430558552404</v>
      </c>
      <c r="E42" s="106"/>
      <c r="F42" s="106"/>
      <c r="G42" s="106"/>
      <c r="H42" s="90">
        <f t="shared" si="0"/>
        <v>0.28375396712684137</v>
      </c>
      <c r="I42" s="81">
        <f t="shared" si="1"/>
        <v>26.659927508336963</v>
      </c>
      <c r="J42" s="81">
        <f t="shared" si="2"/>
        <v>-4.3264120411017331</v>
      </c>
      <c r="K42" s="81">
        <f t="shared" si="3"/>
        <v>0</v>
      </c>
    </row>
    <row r="43" spans="1:11">
      <c r="A43" s="71" t="s">
        <v>224</v>
      </c>
      <c r="B43" s="106">
        <v>130.7491279260839</v>
      </c>
      <c r="C43" s="106">
        <v>165.40240100713498</v>
      </c>
      <c r="D43" s="106">
        <v>165.09272390072488</v>
      </c>
      <c r="E43" s="106"/>
      <c r="F43" s="106"/>
      <c r="G43" s="106"/>
      <c r="H43" s="90">
        <f t="shared" si="0"/>
        <v>0.26266787793840096</v>
      </c>
      <c r="I43" s="81">
        <f t="shared" si="1"/>
        <v>34.343595974640976</v>
      </c>
      <c r="J43" s="81">
        <f t="shared" si="2"/>
        <v>-0.30967710641010626</v>
      </c>
      <c r="K43" s="81">
        <f t="shared" si="3"/>
        <v>0</v>
      </c>
    </row>
    <row r="44" spans="1:11">
      <c r="A44" s="71" t="s">
        <v>225</v>
      </c>
      <c r="B44" s="106">
        <v>93.433845814075511</v>
      </c>
      <c r="C44" s="106">
        <v>112.20697921691722</v>
      </c>
      <c r="D44" s="106">
        <v>116.94248292382497</v>
      </c>
      <c r="E44" s="106"/>
      <c r="F44" s="106"/>
      <c r="G44" s="106"/>
      <c r="H44" s="90">
        <f t="shared" si="0"/>
        <v>0.25160729396207682</v>
      </c>
      <c r="I44" s="81">
        <f t="shared" si="1"/>
        <v>23.508637109749458</v>
      </c>
      <c r="J44" s="81">
        <f t="shared" si="2"/>
        <v>4.7355037069077497</v>
      </c>
      <c r="K44" s="81">
        <f t="shared" si="3"/>
        <v>0</v>
      </c>
    </row>
    <row r="45" spans="1:11">
      <c r="A45" s="71" t="s">
        <v>226</v>
      </c>
      <c r="B45" s="106">
        <v>98.800855871362856</v>
      </c>
      <c r="C45" s="106">
        <v>119.64118090427625</v>
      </c>
      <c r="D45" s="106">
        <v>126.80758424737735</v>
      </c>
      <c r="E45" s="106"/>
      <c r="F45" s="106"/>
      <c r="G45" s="106"/>
      <c r="H45" s="90">
        <f t="shared" si="0"/>
        <v>0.28346645511329183</v>
      </c>
      <c r="I45" s="81">
        <f t="shared" si="1"/>
        <v>28.006728376014493</v>
      </c>
      <c r="J45" s="81">
        <f t="shared" si="2"/>
        <v>7.1664033431010949</v>
      </c>
      <c r="K45" s="81">
        <f t="shared" si="3"/>
        <v>0</v>
      </c>
    </row>
    <row r="46" spans="1:11">
      <c r="A46" s="71" t="s">
        <v>227</v>
      </c>
      <c r="B46" s="106">
        <v>89.590851304302589</v>
      </c>
      <c r="C46" s="106">
        <v>108.13738999334399</v>
      </c>
      <c r="D46" s="106">
        <v>112.98619201497114</v>
      </c>
      <c r="E46" s="106"/>
      <c r="F46" s="106"/>
      <c r="G46" s="106"/>
      <c r="H46" s="90">
        <f t="shared" si="0"/>
        <v>0.26113537677194715</v>
      </c>
      <c r="I46" s="81">
        <f t="shared" si="1"/>
        <v>23.395340710668549</v>
      </c>
      <c r="J46" s="81">
        <f t="shared" si="2"/>
        <v>4.8488020216271508</v>
      </c>
      <c r="K46" s="81">
        <f t="shared" si="3"/>
        <v>0</v>
      </c>
    </row>
    <row r="47" spans="1:11">
      <c r="A47" s="71" t="s">
        <v>228</v>
      </c>
      <c r="B47" s="106">
        <v>106.60558212792435</v>
      </c>
      <c r="C47" s="106">
        <v>130.75489721879376</v>
      </c>
      <c r="D47" s="106">
        <v>134.40024962171833</v>
      </c>
      <c r="E47" s="106"/>
      <c r="F47" s="106"/>
      <c r="G47" s="106"/>
      <c r="H47" s="90">
        <f t="shared" si="0"/>
        <v>0.26072431610983554</v>
      </c>
      <c r="I47" s="81">
        <f t="shared" si="1"/>
        <v>27.79466749379398</v>
      </c>
      <c r="J47" s="81">
        <f t="shared" si="2"/>
        <v>3.6453524029245727</v>
      </c>
      <c r="K47" s="81">
        <f t="shared" si="3"/>
        <v>0</v>
      </c>
    </row>
    <row r="48" spans="1:11">
      <c r="A48" s="71" t="s">
        <v>279</v>
      </c>
      <c r="B48" s="106">
        <v>93.144147332810874</v>
      </c>
      <c r="C48" s="106">
        <v>110.34463789701488</v>
      </c>
      <c r="D48" s="106">
        <v>116.07114461663967</v>
      </c>
      <c r="E48" s="106"/>
      <c r="F48" s="106"/>
      <c r="G48" s="106"/>
      <c r="H48" s="90">
        <f t="shared" si="0"/>
        <v>0.24614533430542826</v>
      </c>
      <c r="I48" s="81">
        <f t="shared" si="1"/>
        <v>22.926997283828797</v>
      </c>
      <c r="J48" s="81">
        <f t="shared" si="2"/>
        <v>5.7265067196247941</v>
      </c>
      <c r="K48" s="81">
        <f t="shared" si="3"/>
        <v>0</v>
      </c>
    </row>
    <row r="49" spans="1:11">
      <c r="A49" s="71" t="s">
        <v>229</v>
      </c>
      <c r="B49" s="106">
        <v>86.66479827387208</v>
      </c>
      <c r="C49" s="106">
        <v>106.04685264338293</v>
      </c>
      <c r="D49" s="106">
        <v>107.45208348603886</v>
      </c>
      <c r="E49" s="106"/>
      <c r="F49" s="106"/>
      <c r="G49" s="106"/>
      <c r="H49" s="90">
        <f t="shared" si="0"/>
        <v>0.23985846186909987</v>
      </c>
      <c r="I49" s="81">
        <f t="shared" si="1"/>
        <v>20.787285212166779</v>
      </c>
      <c r="J49" s="81">
        <f t="shared" si="2"/>
        <v>1.405230842655925</v>
      </c>
      <c r="K49" s="81">
        <f t="shared" si="3"/>
        <v>0</v>
      </c>
    </row>
    <row r="50" spans="1:11">
      <c r="A50" s="71" t="s">
        <v>231</v>
      </c>
      <c r="B50" s="106">
        <v>95.731696057507648</v>
      </c>
      <c r="C50" s="106">
        <v>118.24660821155476</v>
      </c>
      <c r="D50" s="106">
        <v>118.35956904173845</v>
      </c>
      <c r="E50" s="106"/>
      <c r="F50" s="106"/>
      <c r="G50" s="106"/>
      <c r="H50" s="90">
        <f t="shared" si="0"/>
        <v>0.23636761820910243</v>
      </c>
      <c r="I50" s="81">
        <f t="shared" si="1"/>
        <v>22.627872984230805</v>
      </c>
      <c r="J50" s="81">
        <f t="shared" si="2"/>
        <v>0.11296083018369529</v>
      </c>
      <c r="K50" s="81">
        <f t="shared" si="3"/>
        <v>0</v>
      </c>
    </row>
    <row r="51" spans="1:11">
      <c r="A51" s="71" t="s">
        <v>232</v>
      </c>
      <c r="B51" s="106">
        <v>95.002313845847809</v>
      </c>
      <c r="C51" s="106">
        <v>117.50297073462541</v>
      </c>
      <c r="D51" s="106">
        <v>118.86994435379924</v>
      </c>
      <c r="E51" s="106"/>
      <c r="F51" s="106"/>
      <c r="G51" s="106"/>
      <c r="H51" s="90">
        <f t="shared" si="0"/>
        <v>0.25123209679586761</v>
      </c>
      <c r="I51" s="81">
        <f t="shared" si="1"/>
        <v>23.867630507951432</v>
      </c>
      <c r="J51" s="81">
        <f t="shared" si="2"/>
        <v>1.3669736191738338</v>
      </c>
      <c r="K51" s="81">
        <f t="shared" si="3"/>
        <v>0</v>
      </c>
    </row>
    <row r="52" spans="1:11">
      <c r="A52" s="71" t="s">
        <v>233</v>
      </c>
      <c r="B52" s="106">
        <v>85.563049048730392</v>
      </c>
      <c r="C52" s="106">
        <v>106.07006682401928</v>
      </c>
      <c r="D52" s="106">
        <v>107.83723758275572</v>
      </c>
      <c r="E52" s="106"/>
      <c r="F52" s="106"/>
      <c r="G52" s="106"/>
      <c r="H52" s="90">
        <f t="shared" si="0"/>
        <v>0.26032485730305843</v>
      </c>
      <c r="I52" s="81">
        <f t="shared" si="1"/>
        <v>22.274188534025328</v>
      </c>
      <c r="J52" s="81">
        <f t="shared" si="2"/>
        <v>1.7671707587364409</v>
      </c>
      <c r="K52" s="81">
        <f t="shared" si="3"/>
        <v>0</v>
      </c>
    </row>
    <row r="53" spans="1:11">
      <c r="A53" s="71" t="s">
        <v>234</v>
      </c>
      <c r="B53" s="106">
        <v>88.792166687415033</v>
      </c>
      <c r="C53" s="106">
        <v>107.44441483801373</v>
      </c>
      <c r="D53" s="106">
        <v>113.39283757584781</v>
      </c>
      <c r="E53" s="106"/>
      <c r="F53" s="106"/>
      <c r="G53" s="106"/>
      <c r="H53" s="90">
        <f t="shared" si="0"/>
        <v>0.27705902227881496</v>
      </c>
      <c r="I53" s="81">
        <f t="shared" si="1"/>
        <v>24.600670888432774</v>
      </c>
      <c r="J53" s="81">
        <f t="shared" si="2"/>
        <v>5.948422737834079</v>
      </c>
      <c r="K53" s="81">
        <f t="shared" si="3"/>
        <v>0</v>
      </c>
    </row>
    <row r="54" spans="1:11">
      <c r="A54" s="71" t="s">
        <v>235</v>
      </c>
      <c r="B54" s="106">
        <v>84.886327306055662</v>
      </c>
      <c r="C54" s="106">
        <v>104.05468685538209</v>
      </c>
      <c r="D54" s="106">
        <v>107.40815852731072</v>
      </c>
      <c r="E54" s="106"/>
      <c r="F54" s="106"/>
      <c r="G54" s="106"/>
      <c r="H54" s="90">
        <f t="shared" si="0"/>
        <v>0.26531753623941251</v>
      </c>
      <c r="I54" s="81">
        <f t="shared" si="1"/>
        <v>22.521831221255056</v>
      </c>
      <c r="J54" s="81">
        <f t="shared" si="2"/>
        <v>3.3534716719286308</v>
      </c>
      <c r="K54" s="81">
        <f t="shared" si="3"/>
        <v>0</v>
      </c>
    </row>
    <row r="55" spans="1:11">
      <c r="A55" s="71" t="s">
        <v>237</v>
      </c>
      <c r="B55" s="106">
        <v>98.922453758917669</v>
      </c>
      <c r="C55" s="106">
        <v>115.31855754408504</v>
      </c>
      <c r="D55" s="106">
        <v>129.97892532239331</v>
      </c>
      <c r="E55" s="106"/>
      <c r="F55" s="106"/>
      <c r="G55" s="106"/>
      <c r="H55" s="90">
        <f t="shared" si="0"/>
        <v>0.31394764670074671</v>
      </c>
      <c r="I55" s="81">
        <f t="shared" si="1"/>
        <v>31.05647156347564</v>
      </c>
      <c r="J55" s="81">
        <f t="shared" si="2"/>
        <v>14.66036777830827</v>
      </c>
      <c r="K55" s="81">
        <f t="shared" si="3"/>
        <v>0</v>
      </c>
    </row>
    <row r="56" spans="1:11">
      <c r="A56" s="71" t="s">
        <v>238</v>
      </c>
      <c r="B56" s="106">
        <v>105.7279987557426</v>
      </c>
      <c r="C56" s="106">
        <v>139.49794396265776</v>
      </c>
      <c r="D56" s="106">
        <v>133.44031165212775</v>
      </c>
      <c r="E56" s="106"/>
      <c r="F56" s="106"/>
      <c r="G56" s="106"/>
      <c r="H56" s="90">
        <f t="shared" si="0"/>
        <v>0.26210950006163769</v>
      </c>
      <c r="I56" s="81">
        <f t="shared" si="1"/>
        <v>27.712312896385143</v>
      </c>
      <c r="J56" s="81">
        <f t="shared" si="2"/>
        <v>-6.0576323105300105</v>
      </c>
      <c r="K56" s="81">
        <f t="shared" si="3"/>
        <v>0</v>
      </c>
    </row>
    <row r="57" spans="1:11">
      <c r="A57" s="71" t="s">
        <v>239</v>
      </c>
      <c r="B57" s="106">
        <v>92.464524192444031</v>
      </c>
      <c r="C57" s="106">
        <v>112.41099174222042</v>
      </c>
      <c r="D57" s="106">
        <v>117.94218060946294</v>
      </c>
      <c r="E57" s="106"/>
      <c r="F57" s="106"/>
      <c r="G57" s="106"/>
      <c r="H57" s="90">
        <f t="shared" si="0"/>
        <v>0.27553979906923998</v>
      </c>
      <c r="I57" s="81">
        <f t="shared" si="1"/>
        <v>25.477656417018906</v>
      </c>
      <c r="J57" s="81">
        <f t="shared" si="2"/>
        <v>5.5311888672425198</v>
      </c>
      <c r="K57" s="81">
        <f t="shared" si="3"/>
        <v>0</v>
      </c>
    </row>
    <row r="58" spans="1:11">
      <c r="A58" s="71" t="s">
        <v>240</v>
      </c>
      <c r="B58" s="106">
        <v>98.427728760177985</v>
      </c>
      <c r="C58" s="106">
        <v>119.93597165782293</v>
      </c>
      <c r="D58" s="106">
        <v>123.53498890574186</v>
      </c>
      <c r="E58" s="106"/>
      <c r="F58" s="106"/>
      <c r="G58" s="106"/>
      <c r="H58" s="90">
        <f t="shared" si="0"/>
        <v>0.25508320126677347</v>
      </c>
      <c r="I58" s="81">
        <f t="shared" si="1"/>
        <v>25.10726014556387</v>
      </c>
      <c r="J58" s="81">
        <f t="shared" si="2"/>
        <v>3.5990172479189226</v>
      </c>
      <c r="K58" s="81">
        <f t="shared" si="3"/>
        <v>0</v>
      </c>
    </row>
    <row r="59" spans="1:11">
      <c r="A59" s="71" t="s">
        <v>241</v>
      </c>
      <c r="B59" s="106">
        <v>85.800783440750379</v>
      </c>
      <c r="C59" s="106">
        <v>106.47458899786513</v>
      </c>
      <c r="D59" s="106">
        <v>111.81670784650703</v>
      </c>
      <c r="E59" s="106"/>
      <c r="F59" s="106"/>
      <c r="G59" s="106"/>
      <c r="H59" s="90">
        <f t="shared" si="0"/>
        <v>0.30321313352251511</v>
      </c>
      <c r="I59" s="81">
        <f t="shared" si="1"/>
        <v>26.01592440575665</v>
      </c>
      <c r="J59" s="81">
        <f t="shared" si="2"/>
        <v>5.3421188486419027</v>
      </c>
      <c r="K59" s="81">
        <f t="shared" si="3"/>
        <v>0</v>
      </c>
    </row>
    <row r="60" spans="1:11">
      <c r="A60" s="71" t="s">
        <v>242</v>
      </c>
      <c r="B60" s="106">
        <v>95.912151412153747</v>
      </c>
      <c r="C60" s="106">
        <v>117.64507559716687</v>
      </c>
      <c r="D60" s="106">
        <v>124.78142974039068</v>
      </c>
      <c r="E60" s="106"/>
      <c r="F60" s="106"/>
      <c r="G60" s="106"/>
      <c r="H60" s="90">
        <f t="shared" si="0"/>
        <v>0.30099708851467477</v>
      </c>
      <c r="I60" s="81">
        <f t="shared" si="1"/>
        <v>28.869278328236931</v>
      </c>
      <c r="J60" s="81">
        <f t="shared" si="2"/>
        <v>7.1363541432238122</v>
      </c>
      <c r="K60" s="81">
        <f t="shared" si="3"/>
        <v>0</v>
      </c>
    </row>
    <row r="61" spans="1:11">
      <c r="A61" s="71" t="s">
        <v>245</v>
      </c>
      <c r="B61" s="106">
        <v>110.53101897068385</v>
      </c>
      <c r="C61" s="106">
        <v>138.41182240653498</v>
      </c>
      <c r="D61" s="106">
        <v>141.19619583430404</v>
      </c>
      <c r="E61" s="106"/>
      <c r="F61" s="106"/>
      <c r="G61" s="106"/>
      <c r="H61" s="90">
        <f t="shared" si="0"/>
        <v>0.27743503271017089</v>
      </c>
      <c r="I61" s="81">
        <f t="shared" si="1"/>
        <v>30.665176863620189</v>
      </c>
      <c r="J61" s="81">
        <f t="shared" si="2"/>
        <v>2.7843734277690544</v>
      </c>
      <c r="K61" s="81">
        <f t="shared" si="3"/>
        <v>0</v>
      </c>
    </row>
    <row r="62" spans="1:11">
      <c r="A62" s="71" t="s">
        <v>246</v>
      </c>
      <c r="B62" s="106">
        <v>88.376325489112944</v>
      </c>
      <c r="C62" s="106">
        <v>106.69852739545733</v>
      </c>
      <c r="D62" s="106">
        <v>112.23268023810679</v>
      </c>
      <c r="E62" s="106"/>
      <c r="F62" s="106"/>
      <c r="G62" s="106"/>
      <c r="H62" s="90">
        <f t="shared" si="0"/>
        <v>0.26994055949896573</v>
      </c>
      <c r="I62" s="81">
        <f t="shared" si="1"/>
        <v>23.856354748993851</v>
      </c>
      <c r="J62" s="81">
        <f t="shared" si="2"/>
        <v>5.5341528426494619</v>
      </c>
      <c r="K62" s="81">
        <f t="shared" si="3"/>
        <v>0</v>
      </c>
    </row>
    <row r="63" spans="1:11">
      <c r="A63" s="71" t="s">
        <v>247</v>
      </c>
      <c r="B63" s="106">
        <v>92.198207974392488</v>
      </c>
      <c r="C63" s="106">
        <v>111.31943772034681</v>
      </c>
      <c r="D63" s="106">
        <v>116.47418695392878</v>
      </c>
      <c r="E63" s="106"/>
      <c r="F63" s="106"/>
      <c r="G63" s="106"/>
      <c r="H63" s="90">
        <f t="shared" si="0"/>
        <v>0.26330206967014808</v>
      </c>
      <c r="I63" s="81">
        <f t="shared" si="1"/>
        <v>24.275978979536291</v>
      </c>
      <c r="J63" s="81">
        <f t="shared" si="2"/>
        <v>5.1547492335819669</v>
      </c>
      <c r="K63" s="81">
        <f t="shared" si="3"/>
        <v>0</v>
      </c>
    </row>
    <row r="64" spans="1:11">
      <c r="A64" s="71" t="s">
        <v>248</v>
      </c>
      <c r="B64" s="106">
        <v>92.602802974835811</v>
      </c>
      <c r="C64" s="106">
        <v>108.34250971942791</v>
      </c>
      <c r="D64" s="106">
        <v>119.06500053517323</v>
      </c>
      <c r="E64" s="106"/>
      <c r="F64" s="106"/>
      <c r="G64" s="106"/>
      <c r="H64" s="90">
        <f t="shared" si="0"/>
        <v>0.28576022226377251</v>
      </c>
      <c r="I64" s="81">
        <f t="shared" si="1"/>
        <v>26.462197560337415</v>
      </c>
      <c r="J64" s="81">
        <f t="shared" si="2"/>
        <v>10.722490815745317</v>
      </c>
      <c r="K64" s="81">
        <f t="shared" si="3"/>
        <v>0</v>
      </c>
    </row>
    <row r="65" spans="1:11">
      <c r="A65" s="71" t="s">
        <v>243</v>
      </c>
      <c r="B65" s="106">
        <v>93.384371637030796</v>
      </c>
      <c r="C65" s="106">
        <v>116.78199441401405</v>
      </c>
      <c r="D65" s="106">
        <v>117.91220359061975</v>
      </c>
      <c r="E65" s="106"/>
      <c r="F65" s="106"/>
      <c r="G65" s="106"/>
      <c r="H65" s="90">
        <f t="shared" si="0"/>
        <v>0.26265456974882778</v>
      </c>
      <c r="I65" s="81">
        <f t="shared" si="1"/>
        <v>24.527831953588958</v>
      </c>
      <c r="J65" s="81">
        <f t="shared" si="2"/>
        <v>1.1302091766057032</v>
      </c>
      <c r="K65" s="81">
        <f t="shared" si="3"/>
        <v>0</v>
      </c>
    </row>
    <row r="66" spans="1:11">
      <c r="A66" s="71" t="s">
        <v>249</v>
      </c>
      <c r="B66" s="106">
        <v>88.464766457106506</v>
      </c>
      <c r="C66" s="106">
        <v>110.7468008209207</v>
      </c>
      <c r="D66" s="106">
        <v>113.6388862298877</v>
      </c>
      <c r="E66" s="106"/>
      <c r="F66" s="106"/>
      <c r="G66" s="106"/>
      <c r="H66" s="90">
        <f t="shared" si="0"/>
        <v>0.28456662218158063</v>
      </c>
      <c r="I66" s="81">
        <f t="shared" si="1"/>
        <v>25.174119772781197</v>
      </c>
      <c r="J66" s="81">
        <f t="shared" si="2"/>
        <v>2.8920854089670058</v>
      </c>
      <c r="K66" s="81">
        <f t="shared" si="3"/>
        <v>0</v>
      </c>
    </row>
    <row r="67" spans="1:11">
      <c r="A67" s="71" t="s">
        <v>250</v>
      </c>
      <c r="B67" s="106">
        <v>92.938531990184998</v>
      </c>
      <c r="C67" s="106">
        <v>116.49770759915334</v>
      </c>
      <c r="D67" s="106">
        <v>119.63771674127811</v>
      </c>
      <c r="E67" s="106"/>
      <c r="F67" s="106"/>
      <c r="G67" s="106"/>
      <c r="H67" s="90">
        <f t="shared" si="0"/>
        <v>0.28727788334243054</v>
      </c>
      <c r="I67" s="81">
        <f t="shared" si="1"/>
        <v>26.699184751093114</v>
      </c>
      <c r="J67" s="81">
        <f t="shared" si="2"/>
        <v>3.140009142124768</v>
      </c>
      <c r="K67" s="81">
        <f t="shared" si="3"/>
        <v>0</v>
      </c>
    </row>
    <row r="68" spans="1:11">
      <c r="A68" s="71" t="s">
        <v>252</v>
      </c>
      <c r="B68" s="106">
        <v>95.11737832725332</v>
      </c>
      <c r="C68" s="106">
        <v>116.50541089317211</v>
      </c>
      <c r="D68" s="106">
        <v>121.48283141322359</v>
      </c>
      <c r="E68" s="106"/>
      <c r="F68" s="106"/>
      <c r="G68" s="106"/>
      <c r="H68" s="90">
        <f t="shared" ref="H68:H84" si="4">(D68-B68)/B68</f>
        <v>0.27718860159559261</v>
      </c>
      <c r="I68" s="81">
        <f t="shared" ref="I68:I84" si="5">(D68-B68)</f>
        <v>26.365453085970273</v>
      </c>
      <c r="J68" s="81">
        <f t="shared" ref="J68:J84" si="6">(D68-C68)</f>
        <v>4.9774205200514814</v>
      </c>
      <c r="K68" s="81">
        <f t="shared" ref="K68:K84" si="7">G68-F68</f>
        <v>0</v>
      </c>
    </row>
    <row r="69" spans="1:11">
      <c r="A69" s="71" t="s">
        <v>253</v>
      </c>
      <c r="B69" s="106">
        <v>124.3175273243691</v>
      </c>
      <c r="C69" s="106">
        <v>156.36117901981311</v>
      </c>
      <c r="D69" s="106">
        <v>160.92684819477279</v>
      </c>
      <c r="E69" s="106"/>
      <c r="F69" s="106"/>
      <c r="G69" s="106"/>
      <c r="H69" s="90">
        <f t="shared" si="4"/>
        <v>0.2944823763658258</v>
      </c>
      <c r="I69" s="81">
        <f t="shared" si="5"/>
        <v>36.609320870403693</v>
      </c>
      <c r="J69" s="81">
        <f t="shared" si="6"/>
        <v>4.5656691749596803</v>
      </c>
      <c r="K69" s="81">
        <f t="shared" si="7"/>
        <v>0</v>
      </c>
    </row>
    <row r="70" spans="1:11">
      <c r="A70" s="71" t="s">
        <v>179</v>
      </c>
      <c r="B70" s="106">
        <v>92.249029456198841</v>
      </c>
      <c r="C70" s="106">
        <v>115.24167384505411</v>
      </c>
      <c r="D70" s="106">
        <v>116.39604189331136</v>
      </c>
      <c r="E70" s="106"/>
      <c r="F70" s="106"/>
      <c r="G70" s="106"/>
      <c r="H70" s="90">
        <f t="shared" si="4"/>
        <v>0.26175898629456984</v>
      </c>
      <c r="I70" s="81">
        <f t="shared" si="5"/>
        <v>24.147012437112522</v>
      </c>
      <c r="J70" s="81">
        <f t="shared" si="6"/>
        <v>1.154368048257254</v>
      </c>
      <c r="K70" s="81">
        <f t="shared" si="7"/>
        <v>0</v>
      </c>
    </row>
    <row r="71" spans="1:11">
      <c r="A71" s="71" t="s">
        <v>189</v>
      </c>
      <c r="B71" s="106">
        <v>90.553901844774231</v>
      </c>
      <c r="C71" s="106">
        <v>107.27990998451595</v>
      </c>
      <c r="D71" s="106">
        <v>118.28490083862896</v>
      </c>
      <c r="E71" s="106"/>
      <c r="F71" s="106"/>
      <c r="G71" s="106"/>
      <c r="H71" s="90">
        <f t="shared" si="4"/>
        <v>0.30623748318863914</v>
      </c>
      <c r="I71" s="81">
        <f t="shared" si="5"/>
        <v>27.730998993854726</v>
      </c>
      <c r="J71" s="81">
        <f t="shared" si="6"/>
        <v>11.004990854113004</v>
      </c>
      <c r="K71" s="81">
        <f t="shared" si="7"/>
        <v>0</v>
      </c>
    </row>
    <row r="72" spans="1:11">
      <c r="A72" s="71" t="s">
        <v>217</v>
      </c>
      <c r="B72" s="106">
        <v>93.490341100274875</v>
      </c>
      <c r="C72" s="106">
        <v>114.80129685636444</v>
      </c>
      <c r="D72" s="106">
        <v>118.30440618356013</v>
      </c>
      <c r="E72" s="106"/>
      <c r="F72" s="106"/>
      <c r="G72" s="106"/>
      <c r="H72" s="90">
        <f t="shared" si="4"/>
        <v>0.26541848913216021</v>
      </c>
      <c r="I72" s="81">
        <f t="shared" si="5"/>
        <v>24.814065083285257</v>
      </c>
      <c r="J72" s="81">
        <f t="shared" si="6"/>
        <v>3.5031093271956877</v>
      </c>
      <c r="K72" s="81">
        <f t="shared" si="7"/>
        <v>0</v>
      </c>
    </row>
    <row r="73" spans="1:11">
      <c r="A73" s="71" t="s">
        <v>222</v>
      </c>
      <c r="B73" s="106">
        <v>109.29337697483831</v>
      </c>
      <c r="C73" s="106">
        <v>132.54451845666736</v>
      </c>
      <c r="D73" s="106">
        <v>138.85014469097331</v>
      </c>
      <c r="E73" s="106"/>
      <c r="F73" s="106"/>
      <c r="G73" s="106"/>
      <c r="H73" s="90">
        <f t="shared" si="4"/>
        <v>0.27043512181840262</v>
      </c>
      <c r="I73" s="81">
        <f t="shared" si="5"/>
        <v>29.556767716134999</v>
      </c>
      <c r="J73" s="81">
        <f t="shared" si="6"/>
        <v>6.3056262343059473</v>
      </c>
      <c r="K73" s="81">
        <f t="shared" si="7"/>
        <v>0</v>
      </c>
    </row>
    <row r="74" spans="1:11">
      <c r="A74" s="71" t="s">
        <v>188</v>
      </c>
      <c r="B74" s="106">
        <v>97.469512123308363</v>
      </c>
      <c r="C74" s="106">
        <v>112.43354024116371</v>
      </c>
      <c r="D74" s="106">
        <v>118.49699320404926</v>
      </c>
      <c r="E74" s="106"/>
      <c r="F74" s="106"/>
      <c r="G74" s="106"/>
      <c r="H74" s="90">
        <f t="shared" si="4"/>
        <v>0.21573393179745376</v>
      </c>
      <c r="I74" s="81">
        <f t="shared" si="5"/>
        <v>21.027481080740898</v>
      </c>
      <c r="J74" s="81">
        <f t="shared" si="6"/>
        <v>6.0634529628855489</v>
      </c>
      <c r="K74" s="81">
        <f t="shared" si="7"/>
        <v>0</v>
      </c>
    </row>
    <row r="75" spans="1:11">
      <c r="A75" s="71" t="s">
        <v>244</v>
      </c>
      <c r="B75" s="106">
        <v>85.133005793658199</v>
      </c>
      <c r="C75" s="106">
        <v>108.21071716350234</v>
      </c>
      <c r="D75" s="106">
        <v>108.87792004568455</v>
      </c>
      <c r="E75" s="106"/>
      <c r="F75" s="106"/>
      <c r="G75" s="106"/>
      <c r="H75" s="90">
        <f t="shared" si="4"/>
        <v>0.27891549265367505</v>
      </c>
      <c r="I75" s="81">
        <f t="shared" si="5"/>
        <v>23.744914252026348</v>
      </c>
      <c r="J75" s="81">
        <f t="shared" si="6"/>
        <v>0.66720288218220958</v>
      </c>
      <c r="K75" s="81">
        <f t="shared" si="7"/>
        <v>0</v>
      </c>
    </row>
    <row r="76" spans="1:11">
      <c r="A76" s="71" t="s">
        <v>187</v>
      </c>
      <c r="B76" s="106">
        <v>92.369030285555738</v>
      </c>
      <c r="C76" s="106">
        <v>111.89071177678882</v>
      </c>
      <c r="D76" s="106">
        <v>117.03571792673087</v>
      </c>
      <c r="E76" s="106"/>
      <c r="F76" s="106"/>
      <c r="G76" s="106"/>
      <c r="H76" s="90">
        <f t="shared" si="4"/>
        <v>0.2670449994431997</v>
      </c>
      <c r="I76" s="81">
        <f t="shared" si="5"/>
        <v>24.66668764117513</v>
      </c>
      <c r="J76" s="81">
        <f t="shared" si="6"/>
        <v>5.1450061499420485</v>
      </c>
      <c r="K76" s="81">
        <f t="shared" si="7"/>
        <v>0</v>
      </c>
    </row>
    <row r="77" spans="1:11">
      <c r="A77" s="71" t="s">
        <v>183</v>
      </c>
      <c r="B77" s="106">
        <v>112.88111904317138</v>
      </c>
      <c r="C77" s="106">
        <v>137.47864543470112</v>
      </c>
      <c r="D77" s="106">
        <v>138.72080853185676</v>
      </c>
      <c r="E77" s="106"/>
      <c r="F77" s="106"/>
      <c r="G77" s="106"/>
      <c r="H77" s="90">
        <f t="shared" si="4"/>
        <v>0.22891064252120846</v>
      </c>
      <c r="I77" s="81">
        <f t="shared" si="5"/>
        <v>25.83968948868538</v>
      </c>
      <c r="J77" s="81">
        <f t="shared" si="6"/>
        <v>1.2421630971556397</v>
      </c>
      <c r="K77" s="81">
        <f t="shared" si="7"/>
        <v>0</v>
      </c>
    </row>
    <row r="78" spans="1:11">
      <c r="A78" s="71" t="s">
        <v>211</v>
      </c>
      <c r="B78" s="106">
        <v>91.595323514301967</v>
      </c>
      <c r="C78" s="106">
        <v>112.84094770793941</v>
      </c>
      <c r="D78" s="106">
        <v>117.80471116224452</v>
      </c>
      <c r="E78" s="106"/>
      <c r="F78" s="106"/>
      <c r="G78" s="106"/>
      <c r="H78" s="90">
        <f t="shared" si="4"/>
        <v>0.28614329468305372</v>
      </c>
      <c r="I78" s="81">
        <f t="shared" si="5"/>
        <v>26.209387647942549</v>
      </c>
      <c r="J78" s="81">
        <f t="shared" si="6"/>
        <v>4.9637634543051092</v>
      </c>
      <c r="K78" s="81">
        <f t="shared" si="7"/>
        <v>0</v>
      </c>
    </row>
    <row r="79" spans="1:11">
      <c r="A79" s="71" t="s">
        <v>251</v>
      </c>
      <c r="B79" s="106">
        <v>101.53069080412287</v>
      </c>
      <c r="C79" s="106">
        <v>129.34590505758638</v>
      </c>
      <c r="D79" s="106">
        <v>125.56234346818944</v>
      </c>
      <c r="E79" s="106"/>
      <c r="F79" s="106"/>
      <c r="G79" s="106"/>
      <c r="H79" s="90">
        <f t="shared" si="4"/>
        <v>0.23669348128862247</v>
      </c>
      <c r="I79" s="81">
        <f t="shared" si="5"/>
        <v>24.03165266406657</v>
      </c>
      <c r="J79" s="81">
        <f t="shared" si="6"/>
        <v>-3.783561589396939</v>
      </c>
      <c r="K79" s="81">
        <f t="shared" si="7"/>
        <v>0</v>
      </c>
    </row>
    <row r="80" spans="1:11">
      <c r="A80" s="71" t="s">
        <v>216</v>
      </c>
      <c r="B80" s="106">
        <v>114.15712999893513</v>
      </c>
      <c r="C80" s="106">
        <v>141.58993633410438</v>
      </c>
      <c r="D80" s="106">
        <v>150.61276832718781</v>
      </c>
      <c r="E80" s="106"/>
      <c r="F80" s="106"/>
      <c r="G80" s="106"/>
      <c r="H80" s="90">
        <f t="shared" si="4"/>
        <v>0.31934613570429404</v>
      </c>
      <c r="I80" s="81">
        <f t="shared" si="5"/>
        <v>36.455638328252675</v>
      </c>
      <c r="J80" s="81">
        <f t="shared" si="6"/>
        <v>9.0228319930834289</v>
      </c>
      <c r="K80" s="81">
        <f t="shared" si="7"/>
        <v>0</v>
      </c>
    </row>
    <row r="81" spans="1:11">
      <c r="A81" s="71" t="s">
        <v>221</v>
      </c>
      <c r="B81" s="106">
        <v>87.473083221423749</v>
      </c>
      <c r="C81" s="106">
        <v>108.13175557147349</v>
      </c>
      <c r="D81" s="106">
        <v>116.07902745216126</v>
      </c>
      <c r="E81" s="106"/>
      <c r="F81" s="106"/>
      <c r="G81" s="106"/>
      <c r="H81" s="90">
        <f t="shared" si="4"/>
        <v>0.32702567666817295</v>
      </c>
      <c r="I81" s="81">
        <f t="shared" si="5"/>
        <v>28.605944230737506</v>
      </c>
      <c r="J81" s="81">
        <f t="shared" si="6"/>
        <v>7.9472718806877651</v>
      </c>
      <c r="K81" s="81">
        <f t="shared" si="7"/>
        <v>0</v>
      </c>
    </row>
    <row r="82" spans="1:11">
      <c r="A82" s="71" t="s">
        <v>236</v>
      </c>
      <c r="B82" s="106">
        <v>93.253656240931178</v>
      </c>
      <c r="C82" s="106">
        <v>112.92688325629724</v>
      </c>
      <c r="D82" s="106">
        <v>117.46383112390271</v>
      </c>
      <c r="E82" s="106"/>
      <c r="F82" s="106"/>
      <c r="G82" s="106"/>
      <c r="H82" s="90">
        <f t="shared" si="4"/>
        <v>0.25961636099738389</v>
      </c>
      <c r="I82" s="81">
        <f t="shared" si="5"/>
        <v>24.210174882971529</v>
      </c>
      <c r="J82" s="81">
        <f t="shared" si="6"/>
        <v>4.5369478676054626</v>
      </c>
      <c r="K82" s="81">
        <f t="shared" si="7"/>
        <v>0</v>
      </c>
    </row>
    <row r="83" spans="1:11">
      <c r="A83" s="71" t="s">
        <v>200</v>
      </c>
      <c r="B83" s="106">
        <v>93.855986919210295</v>
      </c>
      <c r="C83" s="106">
        <v>116.0808851752895</v>
      </c>
      <c r="D83" s="106">
        <v>119.01043579317246</v>
      </c>
      <c r="E83" s="106"/>
      <c r="F83" s="106"/>
      <c r="G83" s="106"/>
      <c r="H83" s="90">
        <f t="shared" si="4"/>
        <v>0.26801112746930794</v>
      </c>
      <c r="I83" s="81">
        <f t="shared" si="5"/>
        <v>25.154448873962167</v>
      </c>
      <c r="J83" s="81">
        <f t="shared" si="6"/>
        <v>2.9295506178829669</v>
      </c>
      <c r="K83" s="81">
        <f t="shared" si="7"/>
        <v>0</v>
      </c>
    </row>
    <row r="84" spans="1:11" s="116" customFormat="1">
      <c r="A84" s="71" t="s">
        <v>173</v>
      </c>
      <c r="B84" s="107">
        <v>108.37180465661685</v>
      </c>
      <c r="C84" s="107">
        <v>133.75714117212402</v>
      </c>
      <c r="D84" s="107">
        <v>135.77214837154074</v>
      </c>
      <c r="E84" s="107"/>
      <c r="F84" s="107"/>
      <c r="G84" s="107"/>
      <c r="H84" s="114">
        <f t="shared" si="4"/>
        <v>0.25283646241514268</v>
      </c>
      <c r="I84" s="117">
        <f t="shared" si="5"/>
        <v>27.400343714923892</v>
      </c>
      <c r="J84" s="117">
        <f t="shared" si="6"/>
        <v>2.0150071994167149</v>
      </c>
      <c r="K84" s="81">
        <f t="shared" si="7"/>
        <v>0</v>
      </c>
    </row>
    <row r="85" spans="1:11">
      <c r="B85" s="72"/>
      <c r="C85" s="72"/>
      <c r="D85" s="72"/>
      <c r="E85" s="72"/>
      <c r="F85" s="72"/>
      <c r="G85" s="72"/>
    </row>
    <row r="86" spans="1:11">
      <c r="D86" s="167"/>
      <c r="E86" s="167"/>
    </row>
    <row r="87" spans="1:11">
      <c r="D87" s="167"/>
      <c r="E87" s="167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84"/>
  <sheetViews>
    <sheetView zoomScale="80" zoomScaleNormal="80" workbookViewId="0">
      <selection activeCell="M2" sqref="M2"/>
    </sheetView>
  </sheetViews>
  <sheetFormatPr defaultRowHeight="15"/>
  <cols>
    <col min="2" max="2" width="19.140625" customWidth="1"/>
    <col min="3" max="3" width="11.140625" style="151" customWidth="1"/>
    <col min="4" max="4" width="11.140625" style="149" customWidth="1"/>
    <col min="5" max="5" width="11.140625" style="150" customWidth="1"/>
    <col min="6" max="8" width="11.140625" style="157" customWidth="1"/>
    <col min="9" max="9" width="31.140625" customWidth="1"/>
    <col min="10" max="10" width="25.140625" customWidth="1"/>
    <col min="11" max="11" width="29" customWidth="1"/>
    <col min="12" max="12" width="28.140625" customWidth="1"/>
    <col min="13" max="13" width="28.140625" style="157" customWidth="1"/>
  </cols>
  <sheetData>
    <row r="1" spans="1:13" s="157" customFormat="1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3" s="74" customFormat="1" ht="66.599999999999994" customHeight="1">
      <c r="A2" s="92" t="s">
        <v>91</v>
      </c>
      <c r="B2" s="92" t="s">
        <v>174</v>
      </c>
      <c r="C2" s="93">
        <v>43282</v>
      </c>
      <c r="D2" s="93">
        <v>43617</v>
      </c>
      <c r="E2" s="93">
        <v>43647</v>
      </c>
      <c r="F2" s="93">
        <v>43282</v>
      </c>
      <c r="G2" s="93">
        <v>43617</v>
      </c>
      <c r="H2" s="93">
        <v>43647</v>
      </c>
      <c r="I2" s="92" t="s">
        <v>352</v>
      </c>
      <c r="J2" s="92" t="s">
        <v>353</v>
      </c>
      <c r="K2" s="1" t="s">
        <v>354</v>
      </c>
      <c r="L2" s="161" t="s">
        <v>314</v>
      </c>
      <c r="M2" s="162"/>
    </row>
    <row r="3" spans="1:13">
      <c r="A3" s="75">
        <v>1</v>
      </c>
      <c r="B3" s="89" t="s">
        <v>92</v>
      </c>
      <c r="C3" s="82">
        <v>41189</v>
      </c>
      <c r="D3" s="82">
        <v>40003</v>
      </c>
      <c r="E3" s="82">
        <v>39815</v>
      </c>
      <c r="F3" s="82"/>
      <c r="G3" s="82"/>
      <c r="H3" s="82"/>
      <c r="I3" s="90">
        <f>(E3-C3)/C3</f>
        <v>-3.3358420937628981E-2</v>
      </c>
      <c r="J3" s="83">
        <f>E3-C3</f>
        <v>-1374</v>
      </c>
      <c r="K3" s="83">
        <f>E3-D3</f>
        <v>-188</v>
      </c>
      <c r="L3" s="83">
        <f>H3-G3</f>
        <v>0</v>
      </c>
    </row>
    <row r="4" spans="1:13">
      <c r="A4" s="75">
        <v>2</v>
      </c>
      <c r="B4" s="89" t="s">
        <v>93</v>
      </c>
      <c r="C4" s="82">
        <v>7186</v>
      </c>
      <c r="D4" s="82">
        <v>7420</v>
      </c>
      <c r="E4" s="82">
        <v>7280</v>
      </c>
      <c r="F4" s="82"/>
      <c r="G4" s="82"/>
      <c r="H4" s="82"/>
      <c r="I4" s="90">
        <f t="shared" ref="I4:I67" si="0">(E4-C4)/C4</f>
        <v>1.3080990815474534E-2</v>
      </c>
      <c r="J4" s="83">
        <f t="shared" ref="J4:J67" si="1">E4-C4</f>
        <v>94</v>
      </c>
      <c r="K4" s="83">
        <f t="shared" ref="K4:K67" si="2">E4-D4</f>
        <v>-140</v>
      </c>
      <c r="L4" s="83">
        <f t="shared" ref="L4:L67" si="3">H4-G4</f>
        <v>0</v>
      </c>
    </row>
    <row r="5" spans="1:13">
      <c r="A5" s="75">
        <v>3</v>
      </c>
      <c r="B5" s="89" t="s">
        <v>94</v>
      </c>
      <c r="C5" s="82">
        <v>13452</v>
      </c>
      <c r="D5" s="82">
        <v>12964</v>
      </c>
      <c r="E5" s="82">
        <v>12873</v>
      </c>
      <c r="F5" s="82"/>
      <c r="G5" s="82"/>
      <c r="H5" s="82"/>
      <c r="I5" s="90">
        <f t="shared" si="0"/>
        <v>-4.3041926851025869E-2</v>
      </c>
      <c r="J5" s="83">
        <f t="shared" si="1"/>
        <v>-579</v>
      </c>
      <c r="K5" s="83">
        <f t="shared" si="2"/>
        <v>-91</v>
      </c>
      <c r="L5" s="83">
        <f t="shared" si="3"/>
        <v>0</v>
      </c>
    </row>
    <row r="6" spans="1:13">
      <c r="A6" s="75">
        <v>4</v>
      </c>
      <c r="B6" s="89" t="s">
        <v>95</v>
      </c>
      <c r="C6" s="82">
        <v>2826</v>
      </c>
      <c r="D6" s="82">
        <v>2816</v>
      </c>
      <c r="E6" s="82">
        <v>2778</v>
      </c>
      <c r="F6" s="82"/>
      <c r="G6" s="82"/>
      <c r="H6" s="82"/>
      <c r="I6" s="90">
        <f t="shared" si="0"/>
        <v>-1.6985138004246284E-2</v>
      </c>
      <c r="J6" s="83">
        <f t="shared" si="1"/>
        <v>-48</v>
      </c>
      <c r="K6" s="83">
        <f t="shared" si="2"/>
        <v>-38</v>
      </c>
      <c r="L6" s="83">
        <f t="shared" si="3"/>
        <v>0</v>
      </c>
    </row>
    <row r="7" spans="1:13">
      <c r="A7" s="75">
        <v>5</v>
      </c>
      <c r="B7" s="89" t="s">
        <v>96</v>
      </c>
      <c r="C7" s="82">
        <v>6106</v>
      </c>
      <c r="D7" s="82">
        <v>6135</v>
      </c>
      <c r="E7" s="82">
        <v>6024</v>
      </c>
      <c r="F7" s="82"/>
      <c r="G7" s="82"/>
      <c r="H7" s="82"/>
      <c r="I7" s="90">
        <f t="shared" si="0"/>
        <v>-1.3429413691451031E-2</v>
      </c>
      <c r="J7" s="83">
        <f t="shared" si="1"/>
        <v>-82</v>
      </c>
      <c r="K7" s="83">
        <f t="shared" si="2"/>
        <v>-111</v>
      </c>
      <c r="L7" s="83">
        <f t="shared" si="3"/>
        <v>0</v>
      </c>
    </row>
    <row r="8" spans="1:13">
      <c r="A8" s="75">
        <v>6</v>
      </c>
      <c r="B8" s="89" t="s">
        <v>97</v>
      </c>
      <c r="C8" s="82">
        <v>144075</v>
      </c>
      <c r="D8" s="82">
        <v>141022</v>
      </c>
      <c r="E8" s="82">
        <v>140328</v>
      </c>
      <c r="F8" s="82"/>
      <c r="G8" s="82"/>
      <c r="H8" s="82"/>
      <c r="I8" s="90">
        <f t="shared" si="0"/>
        <v>-2.6007287870900574E-2</v>
      </c>
      <c r="J8" s="83">
        <f t="shared" si="1"/>
        <v>-3747</v>
      </c>
      <c r="K8" s="83">
        <f t="shared" si="2"/>
        <v>-694</v>
      </c>
      <c r="L8" s="83">
        <f t="shared" si="3"/>
        <v>0</v>
      </c>
    </row>
    <row r="9" spans="1:13">
      <c r="A9" s="75">
        <v>7</v>
      </c>
      <c r="B9" s="89" t="s">
        <v>98</v>
      </c>
      <c r="C9" s="82">
        <v>74139</v>
      </c>
      <c r="D9" s="82">
        <v>75257</v>
      </c>
      <c r="E9" s="82">
        <v>75295</v>
      </c>
      <c r="F9" s="82"/>
      <c r="G9" s="82"/>
      <c r="H9" s="82"/>
      <c r="I9" s="90">
        <f t="shared" si="0"/>
        <v>1.5592333319845155E-2</v>
      </c>
      <c r="J9" s="83">
        <f t="shared" si="1"/>
        <v>1156</v>
      </c>
      <c r="K9" s="83">
        <f t="shared" si="2"/>
        <v>38</v>
      </c>
      <c r="L9" s="83">
        <f t="shared" si="3"/>
        <v>0</v>
      </c>
    </row>
    <row r="10" spans="1:13">
      <c r="A10" s="75">
        <v>8</v>
      </c>
      <c r="B10" s="89" t="s">
        <v>99</v>
      </c>
      <c r="C10" s="82">
        <v>4004</v>
      </c>
      <c r="D10" s="82">
        <v>3902</v>
      </c>
      <c r="E10" s="82">
        <v>3889</v>
      </c>
      <c r="F10" s="82"/>
      <c r="G10" s="82"/>
      <c r="H10" s="82"/>
      <c r="I10" s="90">
        <f t="shared" si="0"/>
        <v>-2.872127872127872E-2</v>
      </c>
      <c r="J10" s="83">
        <f t="shared" si="1"/>
        <v>-115</v>
      </c>
      <c r="K10" s="83">
        <f t="shared" si="2"/>
        <v>-13</v>
      </c>
      <c r="L10" s="83">
        <f t="shared" si="3"/>
        <v>0</v>
      </c>
    </row>
    <row r="11" spans="1:13">
      <c r="A11" s="75">
        <v>9</v>
      </c>
      <c r="B11" s="89" t="s">
        <v>100</v>
      </c>
      <c r="C11" s="82">
        <v>27908</v>
      </c>
      <c r="D11" s="82">
        <v>27364</v>
      </c>
      <c r="E11" s="82">
        <v>27055</v>
      </c>
      <c r="F11" s="82"/>
      <c r="G11" s="82"/>
      <c r="H11" s="82"/>
      <c r="I11" s="90">
        <f t="shared" si="0"/>
        <v>-3.0564712627203668E-2</v>
      </c>
      <c r="J11" s="83">
        <f t="shared" si="1"/>
        <v>-853</v>
      </c>
      <c r="K11" s="83">
        <f t="shared" si="2"/>
        <v>-309</v>
      </c>
      <c r="L11" s="83">
        <f t="shared" si="3"/>
        <v>0</v>
      </c>
    </row>
    <row r="12" spans="1:13">
      <c r="A12" s="75">
        <v>10</v>
      </c>
      <c r="B12" s="89" t="s">
        <v>101</v>
      </c>
      <c r="C12" s="82">
        <v>30117</v>
      </c>
      <c r="D12" s="82">
        <v>29511</v>
      </c>
      <c r="E12" s="82">
        <v>29225</v>
      </c>
      <c r="F12" s="82"/>
      <c r="G12" s="82"/>
      <c r="H12" s="82"/>
      <c r="I12" s="90">
        <f t="shared" si="0"/>
        <v>-2.9617823820433643E-2</v>
      </c>
      <c r="J12" s="83">
        <f t="shared" si="1"/>
        <v>-892</v>
      </c>
      <c r="K12" s="83">
        <f t="shared" si="2"/>
        <v>-286</v>
      </c>
      <c r="L12" s="83">
        <f t="shared" si="3"/>
        <v>0</v>
      </c>
    </row>
    <row r="13" spans="1:13">
      <c r="A13" s="75">
        <v>11</v>
      </c>
      <c r="B13" s="89" t="s">
        <v>102</v>
      </c>
      <c r="C13" s="82">
        <v>4692</v>
      </c>
      <c r="D13" s="82">
        <v>4522</v>
      </c>
      <c r="E13" s="82">
        <v>4492</v>
      </c>
      <c r="F13" s="82"/>
      <c r="G13" s="82"/>
      <c r="H13" s="82"/>
      <c r="I13" s="90">
        <f t="shared" si="0"/>
        <v>-4.2625745950554135E-2</v>
      </c>
      <c r="J13" s="83">
        <f t="shared" si="1"/>
        <v>-200</v>
      </c>
      <c r="K13" s="83">
        <f t="shared" si="2"/>
        <v>-30</v>
      </c>
      <c r="L13" s="83">
        <f t="shared" si="3"/>
        <v>0</v>
      </c>
    </row>
    <row r="14" spans="1:13">
      <c r="A14" s="75">
        <v>12</v>
      </c>
      <c r="B14" s="89" t="s">
        <v>103</v>
      </c>
      <c r="C14" s="82">
        <v>2752</v>
      </c>
      <c r="D14" s="82">
        <v>2643</v>
      </c>
      <c r="E14" s="82">
        <v>2712</v>
      </c>
      <c r="F14" s="82"/>
      <c r="G14" s="82"/>
      <c r="H14" s="82"/>
      <c r="I14" s="90">
        <f t="shared" si="0"/>
        <v>-1.4534883720930232E-2</v>
      </c>
      <c r="J14" s="83">
        <f t="shared" si="1"/>
        <v>-40</v>
      </c>
      <c r="K14" s="83">
        <f t="shared" si="2"/>
        <v>69</v>
      </c>
      <c r="L14" s="83">
        <f t="shared" si="3"/>
        <v>0</v>
      </c>
    </row>
    <row r="15" spans="1:13">
      <c r="A15" s="75">
        <v>13</v>
      </c>
      <c r="B15" s="89" t="s">
        <v>104</v>
      </c>
      <c r="C15" s="82">
        <v>2923</v>
      </c>
      <c r="D15" s="82">
        <v>2707</v>
      </c>
      <c r="E15" s="82">
        <v>2706</v>
      </c>
      <c r="F15" s="82"/>
      <c r="G15" s="82"/>
      <c r="H15" s="82"/>
      <c r="I15" s="90">
        <f t="shared" si="0"/>
        <v>-7.4238795757783096E-2</v>
      </c>
      <c r="J15" s="83">
        <f t="shared" si="1"/>
        <v>-217</v>
      </c>
      <c r="K15" s="83">
        <f t="shared" si="2"/>
        <v>-1</v>
      </c>
      <c r="L15" s="83">
        <f t="shared" si="3"/>
        <v>0</v>
      </c>
    </row>
    <row r="16" spans="1:13">
      <c r="A16" s="75">
        <v>14</v>
      </c>
      <c r="B16" s="89" t="s">
        <v>105</v>
      </c>
      <c r="C16" s="82">
        <v>7422</v>
      </c>
      <c r="D16" s="82">
        <v>7096</v>
      </c>
      <c r="E16" s="82">
        <v>7056</v>
      </c>
      <c r="F16" s="82"/>
      <c r="G16" s="82"/>
      <c r="H16" s="82"/>
      <c r="I16" s="90">
        <f t="shared" si="0"/>
        <v>-4.9312853678253839E-2</v>
      </c>
      <c r="J16" s="83">
        <f t="shared" si="1"/>
        <v>-366</v>
      </c>
      <c r="K16" s="83">
        <f t="shared" si="2"/>
        <v>-40</v>
      </c>
      <c r="L16" s="83">
        <f t="shared" si="3"/>
        <v>0</v>
      </c>
    </row>
    <row r="17" spans="1:12">
      <c r="A17" s="75">
        <v>15</v>
      </c>
      <c r="B17" s="89" t="s">
        <v>106</v>
      </c>
      <c r="C17" s="82">
        <v>6216</v>
      </c>
      <c r="D17" s="82">
        <v>5999</v>
      </c>
      <c r="E17" s="82">
        <v>5923</v>
      </c>
      <c r="F17" s="82"/>
      <c r="G17" s="82"/>
      <c r="H17" s="82"/>
      <c r="I17" s="90">
        <f t="shared" si="0"/>
        <v>-4.7136422136422135E-2</v>
      </c>
      <c r="J17" s="83">
        <f t="shared" si="1"/>
        <v>-293</v>
      </c>
      <c r="K17" s="83">
        <f t="shared" si="2"/>
        <v>-76</v>
      </c>
      <c r="L17" s="83">
        <f t="shared" si="3"/>
        <v>0</v>
      </c>
    </row>
    <row r="18" spans="1:12">
      <c r="A18" s="75">
        <v>16</v>
      </c>
      <c r="B18" s="89" t="s">
        <v>107</v>
      </c>
      <c r="C18" s="82">
        <v>77933</v>
      </c>
      <c r="D18" s="82">
        <v>75689</v>
      </c>
      <c r="E18" s="82">
        <v>75484</v>
      </c>
      <c r="F18" s="82"/>
      <c r="G18" s="82"/>
      <c r="H18" s="82"/>
      <c r="I18" s="90">
        <f t="shared" si="0"/>
        <v>-3.1424428675913926E-2</v>
      </c>
      <c r="J18" s="83">
        <f t="shared" si="1"/>
        <v>-2449</v>
      </c>
      <c r="K18" s="83">
        <f t="shared" si="2"/>
        <v>-205</v>
      </c>
      <c r="L18" s="83">
        <f t="shared" si="3"/>
        <v>0</v>
      </c>
    </row>
    <row r="19" spans="1:12">
      <c r="A19" s="75">
        <v>17</v>
      </c>
      <c r="B19" s="89" t="s">
        <v>108</v>
      </c>
      <c r="C19" s="82">
        <v>14864</v>
      </c>
      <c r="D19" s="82">
        <v>14201</v>
      </c>
      <c r="E19" s="82">
        <v>14064</v>
      </c>
      <c r="F19" s="82"/>
      <c r="G19" s="82"/>
      <c r="H19" s="82"/>
      <c r="I19" s="90">
        <f t="shared" si="0"/>
        <v>-5.3821313240043057E-2</v>
      </c>
      <c r="J19" s="83">
        <f t="shared" si="1"/>
        <v>-800</v>
      </c>
      <c r="K19" s="83">
        <f t="shared" si="2"/>
        <v>-137</v>
      </c>
      <c r="L19" s="83">
        <f t="shared" si="3"/>
        <v>0</v>
      </c>
    </row>
    <row r="20" spans="1:12">
      <c r="A20" s="75">
        <v>18</v>
      </c>
      <c r="B20" s="89" t="s">
        <v>109</v>
      </c>
      <c r="C20" s="82">
        <v>3142</v>
      </c>
      <c r="D20" s="82">
        <v>3005</v>
      </c>
      <c r="E20" s="82">
        <v>3026</v>
      </c>
      <c r="F20" s="82"/>
      <c r="G20" s="82"/>
      <c r="H20" s="82"/>
      <c r="I20" s="90">
        <f t="shared" si="0"/>
        <v>-3.6919159770846595E-2</v>
      </c>
      <c r="J20" s="83">
        <f t="shared" si="1"/>
        <v>-116</v>
      </c>
      <c r="K20" s="83">
        <f t="shared" si="2"/>
        <v>21</v>
      </c>
      <c r="L20" s="83">
        <f t="shared" si="3"/>
        <v>0</v>
      </c>
    </row>
    <row r="21" spans="1:12">
      <c r="A21" s="75">
        <v>19</v>
      </c>
      <c r="B21" s="89" t="s">
        <v>110</v>
      </c>
      <c r="C21" s="82">
        <v>8793</v>
      </c>
      <c r="D21" s="82">
        <v>8332</v>
      </c>
      <c r="E21" s="82">
        <v>8337</v>
      </c>
      <c r="F21" s="82"/>
      <c r="G21" s="82"/>
      <c r="H21" s="82"/>
      <c r="I21" s="90">
        <f t="shared" si="0"/>
        <v>-5.1859433640395768E-2</v>
      </c>
      <c r="J21" s="83">
        <f t="shared" si="1"/>
        <v>-456</v>
      </c>
      <c r="K21" s="83">
        <f t="shared" si="2"/>
        <v>5</v>
      </c>
      <c r="L21" s="83">
        <f t="shared" si="3"/>
        <v>0</v>
      </c>
    </row>
    <row r="22" spans="1:12">
      <c r="A22" s="75">
        <v>20</v>
      </c>
      <c r="B22" s="89" t="s">
        <v>111</v>
      </c>
      <c r="C22" s="82">
        <v>26002</v>
      </c>
      <c r="D22" s="82">
        <v>25099</v>
      </c>
      <c r="E22" s="82">
        <v>25002</v>
      </c>
      <c r="F22" s="82"/>
      <c r="G22" s="82"/>
      <c r="H22" s="82"/>
      <c r="I22" s="90">
        <f t="shared" si="0"/>
        <v>-3.8458580109222366E-2</v>
      </c>
      <c r="J22" s="83">
        <f t="shared" si="1"/>
        <v>-1000</v>
      </c>
      <c r="K22" s="83">
        <f t="shared" si="2"/>
        <v>-97</v>
      </c>
      <c r="L22" s="83">
        <f t="shared" si="3"/>
        <v>0</v>
      </c>
    </row>
    <row r="23" spans="1:12">
      <c r="A23" s="75">
        <v>21</v>
      </c>
      <c r="B23" s="89" t="s">
        <v>112</v>
      </c>
      <c r="C23" s="82">
        <v>15926</v>
      </c>
      <c r="D23" s="82">
        <v>16392</v>
      </c>
      <c r="E23" s="82">
        <v>16378</v>
      </c>
      <c r="F23" s="82"/>
      <c r="G23" s="82"/>
      <c r="H23" s="82"/>
      <c r="I23" s="90">
        <f t="shared" si="0"/>
        <v>2.8381263342961194E-2</v>
      </c>
      <c r="J23" s="83">
        <f t="shared" si="1"/>
        <v>452</v>
      </c>
      <c r="K23" s="83">
        <f t="shared" si="2"/>
        <v>-14</v>
      </c>
      <c r="L23" s="83">
        <f t="shared" si="3"/>
        <v>0</v>
      </c>
    </row>
    <row r="24" spans="1:12">
      <c r="A24" s="75">
        <v>22</v>
      </c>
      <c r="B24" s="89" t="s">
        <v>113</v>
      </c>
      <c r="C24" s="82">
        <v>9741</v>
      </c>
      <c r="D24" s="82">
        <v>9472</v>
      </c>
      <c r="E24" s="82">
        <v>9413</v>
      </c>
      <c r="F24" s="82"/>
      <c r="G24" s="82"/>
      <c r="H24" s="82"/>
      <c r="I24" s="90">
        <f t="shared" si="0"/>
        <v>-3.3672107586490092E-2</v>
      </c>
      <c r="J24" s="83">
        <f t="shared" si="1"/>
        <v>-328</v>
      </c>
      <c r="K24" s="83">
        <f t="shared" si="2"/>
        <v>-59</v>
      </c>
      <c r="L24" s="83">
        <f t="shared" si="3"/>
        <v>0</v>
      </c>
    </row>
    <row r="25" spans="1:12">
      <c r="A25" s="75">
        <v>23</v>
      </c>
      <c r="B25" s="89" t="s">
        <v>114</v>
      </c>
      <c r="C25" s="82">
        <v>8209</v>
      </c>
      <c r="D25" s="82">
        <v>8033</v>
      </c>
      <c r="E25" s="82">
        <v>8010</v>
      </c>
      <c r="F25" s="82"/>
      <c r="G25" s="82"/>
      <c r="H25" s="82"/>
      <c r="I25" s="90">
        <f t="shared" si="0"/>
        <v>-2.4241685954440248E-2</v>
      </c>
      <c r="J25" s="83">
        <f t="shared" si="1"/>
        <v>-199</v>
      </c>
      <c r="K25" s="83">
        <f t="shared" si="2"/>
        <v>-23</v>
      </c>
      <c r="L25" s="83">
        <f t="shared" si="3"/>
        <v>0</v>
      </c>
    </row>
    <row r="26" spans="1:12">
      <c r="A26" s="75">
        <v>24</v>
      </c>
      <c r="B26" s="89" t="s">
        <v>115</v>
      </c>
      <c r="C26" s="82">
        <v>4118</v>
      </c>
      <c r="D26" s="82">
        <v>3777</v>
      </c>
      <c r="E26" s="82">
        <v>3772</v>
      </c>
      <c r="F26" s="82"/>
      <c r="G26" s="82"/>
      <c r="H26" s="82"/>
      <c r="I26" s="90">
        <f t="shared" si="0"/>
        <v>-8.4021369596891701E-2</v>
      </c>
      <c r="J26" s="83">
        <f t="shared" si="1"/>
        <v>-346</v>
      </c>
      <c r="K26" s="83">
        <f t="shared" si="2"/>
        <v>-5</v>
      </c>
      <c r="L26" s="83">
        <f t="shared" si="3"/>
        <v>0</v>
      </c>
    </row>
    <row r="27" spans="1:12">
      <c r="A27" s="75">
        <v>25</v>
      </c>
      <c r="B27" s="89" t="s">
        <v>116</v>
      </c>
      <c r="C27" s="82">
        <v>10324</v>
      </c>
      <c r="D27" s="82">
        <v>10095</v>
      </c>
      <c r="E27" s="82">
        <v>9889</v>
      </c>
      <c r="F27" s="82"/>
      <c r="G27" s="82"/>
      <c r="H27" s="82"/>
      <c r="I27" s="90">
        <f t="shared" si="0"/>
        <v>-4.2134831460674156E-2</v>
      </c>
      <c r="J27" s="83">
        <f t="shared" si="1"/>
        <v>-435</v>
      </c>
      <c r="K27" s="83">
        <f t="shared" si="2"/>
        <v>-206</v>
      </c>
      <c r="L27" s="83">
        <f t="shared" si="3"/>
        <v>0</v>
      </c>
    </row>
    <row r="28" spans="1:12">
      <c r="A28" s="75">
        <v>26</v>
      </c>
      <c r="B28" s="89" t="s">
        <v>117</v>
      </c>
      <c r="C28" s="82">
        <v>20559</v>
      </c>
      <c r="D28" s="82">
        <v>19948</v>
      </c>
      <c r="E28" s="82">
        <v>19898</v>
      </c>
      <c r="F28" s="82"/>
      <c r="G28" s="82"/>
      <c r="H28" s="82"/>
      <c r="I28" s="90">
        <f t="shared" si="0"/>
        <v>-3.2151369230020918E-2</v>
      </c>
      <c r="J28" s="83">
        <f t="shared" si="1"/>
        <v>-661</v>
      </c>
      <c r="K28" s="83">
        <f t="shared" si="2"/>
        <v>-50</v>
      </c>
      <c r="L28" s="83">
        <f t="shared" si="3"/>
        <v>0</v>
      </c>
    </row>
    <row r="29" spans="1:12">
      <c r="A29" s="75">
        <v>27</v>
      </c>
      <c r="B29" s="89" t="s">
        <v>118</v>
      </c>
      <c r="C29" s="82">
        <v>33677</v>
      </c>
      <c r="D29" s="82">
        <v>32770</v>
      </c>
      <c r="E29" s="82">
        <v>32747</v>
      </c>
      <c r="F29" s="82"/>
      <c r="G29" s="82"/>
      <c r="H29" s="82"/>
      <c r="I29" s="90">
        <f t="shared" si="0"/>
        <v>-2.761528639724441E-2</v>
      </c>
      <c r="J29" s="83">
        <f t="shared" si="1"/>
        <v>-930</v>
      </c>
      <c r="K29" s="83">
        <f t="shared" si="2"/>
        <v>-23</v>
      </c>
      <c r="L29" s="83">
        <f t="shared" si="3"/>
        <v>0</v>
      </c>
    </row>
    <row r="30" spans="1:12">
      <c r="A30" s="75">
        <v>28</v>
      </c>
      <c r="B30" s="89" t="s">
        <v>119</v>
      </c>
      <c r="C30" s="82">
        <v>8935</v>
      </c>
      <c r="D30" s="82">
        <v>8859</v>
      </c>
      <c r="E30" s="82">
        <v>8766</v>
      </c>
      <c r="F30" s="82"/>
      <c r="G30" s="82"/>
      <c r="H30" s="82"/>
      <c r="I30" s="90">
        <f t="shared" si="0"/>
        <v>-1.8914381645215445E-2</v>
      </c>
      <c r="J30" s="83">
        <f t="shared" si="1"/>
        <v>-169</v>
      </c>
      <c r="K30" s="83">
        <f t="shared" si="2"/>
        <v>-93</v>
      </c>
      <c r="L30" s="83">
        <f t="shared" si="3"/>
        <v>0</v>
      </c>
    </row>
    <row r="31" spans="1:12">
      <c r="A31" s="75">
        <v>29</v>
      </c>
      <c r="B31" s="89" t="s">
        <v>120</v>
      </c>
      <c r="C31" s="82">
        <v>2429</v>
      </c>
      <c r="D31" s="82">
        <v>2260</v>
      </c>
      <c r="E31" s="82">
        <v>2249</v>
      </c>
      <c r="F31" s="82"/>
      <c r="G31" s="82"/>
      <c r="H31" s="82"/>
      <c r="I31" s="90">
        <f t="shared" si="0"/>
        <v>-7.4104569781803215E-2</v>
      </c>
      <c r="J31" s="83">
        <f t="shared" si="1"/>
        <v>-180</v>
      </c>
      <c r="K31" s="83">
        <f t="shared" si="2"/>
        <v>-11</v>
      </c>
      <c r="L31" s="83">
        <f t="shared" si="3"/>
        <v>0</v>
      </c>
    </row>
    <row r="32" spans="1:12">
      <c r="A32" s="75">
        <v>30</v>
      </c>
      <c r="B32" s="89" t="s">
        <v>121</v>
      </c>
      <c r="C32" s="82">
        <v>1504</v>
      </c>
      <c r="D32" s="82">
        <v>1391</v>
      </c>
      <c r="E32" s="82">
        <v>1402</v>
      </c>
      <c r="F32" s="82"/>
      <c r="G32" s="82"/>
      <c r="H32" s="82"/>
      <c r="I32" s="90">
        <f t="shared" si="0"/>
        <v>-6.7819148936170207E-2</v>
      </c>
      <c r="J32" s="83">
        <f t="shared" si="1"/>
        <v>-102</v>
      </c>
      <c r="K32" s="83">
        <f t="shared" si="2"/>
        <v>11</v>
      </c>
      <c r="L32" s="83">
        <f t="shared" si="3"/>
        <v>0</v>
      </c>
    </row>
    <row r="33" spans="1:13">
      <c r="A33" s="75">
        <v>31</v>
      </c>
      <c r="B33" s="89" t="s">
        <v>122</v>
      </c>
      <c r="C33" s="82">
        <v>23475</v>
      </c>
      <c r="D33" s="82">
        <v>23285</v>
      </c>
      <c r="E33" s="82">
        <v>23141</v>
      </c>
      <c r="F33" s="82"/>
      <c r="G33" s="82"/>
      <c r="H33" s="82"/>
      <c r="I33" s="90">
        <f t="shared" si="0"/>
        <v>-1.4227902023429179E-2</v>
      </c>
      <c r="J33" s="83">
        <f t="shared" si="1"/>
        <v>-334</v>
      </c>
      <c r="K33" s="83">
        <f t="shared" si="2"/>
        <v>-144</v>
      </c>
      <c r="L33" s="83">
        <f t="shared" si="3"/>
        <v>0</v>
      </c>
      <c r="M33"/>
    </row>
    <row r="34" spans="1:13">
      <c r="A34" s="75">
        <v>32</v>
      </c>
      <c r="B34" s="89" t="s">
        <v>123</v>
      </c>
      <c r="C34" s="82">
        <v>9175</v>
      </c>
      <c r="D34" s="82">
        <v>8966</v>
      </c>
      <c r="E34" s="82">
        <v>8890</v>
      </c>
      <c r="F34" s="82"/>
      <c r="G34" s="82"/>
      <c r="H34" s="82"/>
      <c r="I34" s="90">
        <f t="shared" si="0"/>
        <v>-3.1062670299727521E-2</v>
      </c>
      <c r="J34" s="83">
        <f t="shared" si="1"/>
        <v>-285</v>
      </c>
      <c r="K34" s="83">
        <f t="shared" si="2"/>
        <v>-76</v>
      </c>
      <c r="L34" s="83">
        <f t="shared" si="3"/>
        <v>0</v>
      </c>
      <c r="M34"/>
    </row>
    <row r="35" spans="1:13">
      <c r="A35" s="75">
        <v>33</v>
      </c>
      <c r="B35" s="89" t="s">
        <v>124</v>
      </c>
      <c r="C35" s="82">
        <v>38085</v>
      </c>
      <c r="D35" s="82">
        <v>37199</v>
      </c>
      <c r="E35" s="82">
        <v>37021</v>
      </c>
      <c r="F35" s="82"/>
      <c r="G35" s="82"/>
      <c r="H35" s="82"/>
      <c r="I35" s="90">
        <f t="shared" si="0"/>
        <v>-2.7937508205330183E-2</v>
      </c>
      <c r="J35" s="83">
        <f t="shared" si="1"/>
        <v>-1064</v>
      </c>
      <c r="K35" s="83">
        <f t="shared" si="2"/>
        <v>-178</v>
      </c>
      <c r="L35" s="83">
        <f t="shared" si="3"/>
        <v>0</v>
      </c>
      <c r="M35"/>
    </row>
    <row r="36" spans="1:13">
      <c r="A36" s="75">
        <v>34</v>
      </c>
      <c r="B36" s="89" t="s">
        <v>125</v>
      </c>
      <c r="C36" s="82">
        <v>523697</v>
      </c>
      <c r="D36" s="82">
        <v>519607</v>
      </c>
      <c r="E36" s="82">
        <v>518760</v>
      </c>
      <c r="F36" s="82"/>
      <c r="G36" s="82"/>
      <c r="H36" s="82"/>
      <c r="I36" s="90">
        <f t="shared" si="0"/>
        <v>-9.4272069536392219E-3</v>
      </c>
      <c r="J36" s="83">
        <f t="shared" si="1"/>
        <v>-4937</v>
      </c>
      <c r="K36" s="83">
        <f t="shared" si="2"/>
        <v>-847</v>
      </c>
      <c r="L36" s="83">
        <f t="shared" si="3"/>
        <v>0</v>
      </c>
      <c r="M36"/>
    </row>
    <row r="37" spans="1:13">
      <c r="A37" s="75">
        <v>35</v>
      </c>
      <c r="B37" s="89" t="s">
        <v>126</v>
      </c>
      <c r="C37" s="82">
        <v>131267</v>
      </c>
      <c r="D37" s="82">
        <v>128214</v>
      </c>
      <c r="E37" s="82">
        <v>128123</v>
      </c>
      <c r="F37" s="82"/>
      <c r="G37" s="82"/>
      <c r="H37" s="82"/>
      <c r="I37" s="90">
        <f t="shared" si="0"/>
        <v>-2.3951183465760625E-2</v>
      </c>
      <c r="J37" s="83">
        <f t="shared" si="1"/>
        <v>-3144</v>
      </c>
      <c r="K37" s="83">
        <f t="shared" si="2"/>
        <v>-91</v>
      </c>
      <c r="L37" s="83">
        <f t="shared" si="3"/>
        <v>0</v>
      </c>
      <c r="M37"/>
    </row>
    <row r="38" spans="1:13">
      <c r="A38" s="75">
        <v>36</v>
      </c>
      <c r="B38" s="89" t="s">
        <v>127</v>
      </c>
      <c r="C38" s="82">
        <v>3009</v>
      </c>
      <c r="D38" s="82">
        <v>2960</v>
      </c>
      <c r="E38" s="82">
        <v>2883</v>
      </c>
      <c r="F38" s="82"/>
      <c r="G38" s="82"/>
      <c r="H38" s="82"/>
      <c r="I38" s="90">
        <f t="shared" si="0"/>
        <v>-4.1874376869391827E-2</v>
      </c>
      <c r="J38" s="83">
        <f t="shared" si="1"/>
        <v>-126</v>
      </c>
      <c r="K38" s="83">
        <f t="shared" si="2"/>
        <v>-77</v>
      </c>
      <c r="L38" s="83">
        <f t="shared" si="3"/>
        <v>0</v>
      </c>
      <c r="M38"/>
    </row>
    <row r="39" spans="1:13">
      <c r="A39" s="75">
        <v>37</v>
      </c>
      <c r="B39" s="89" t="s">
        <v>128</v>
      </c>
      <c r="C39" s="82">
        <v>7711</v>
      </c>
      <c r="D39" s="82">
        <v>7514</v>
      </c>
      <c r="E39" s="82">
        <v>7432</v>
      </c>
      <c r="F39" s="82"/>
      <c r="G39" s="82"/>
      <c r="H39" s="82"/>
      <c r="I39" s="90">
        <f t="shared" si="0"/>
        <v>-3.6182077551549736E-2</v>
      </c>
      <c r="J39" s="83">
        <f t="shared" si="1"/>
        <v>-279</v>
      </c>
      <c r="K39" s="83">
        <f t="shared" si="2"/>
        <v>-82</v>
      </c>
      <c r="L39" s="83">
        <f t="shared" si="3"/>
        <v>0</v>
      </c>
      <c r="M39"/>
    </row>
    <row r="40" spans="1:13">
      <c r="A40" s="75">
        <v>38</v>
      </c>
      <c r="B40" s="89" t="s">
        <v>129</v>
      </c>
      <c r="C40" s="82">
        <v>31099</v>
      </c>
      <c r="D40" s="82">
        <v>31133</v>
      </c>
      <c r="E40" s="82">
        <v>31125</v>
      </c>
      <c r="F40" s="82"/>
      <c r="G40" s="82"/>
      <c r="H40" s="82"/>
      <c r="I40" s="90">
        <f t="shared" si="0"/>
        <v>8.360397440432168E-4</v>
      </c>
      <c r="J40" s="83">
        <f t="shared" si="1"/>
        <v>26</v>
      </c>
      <c r="K40" s="83">
        <f t="shared" si="2"/>
        <v>-8</v>
      </c>
      <c r="L40" s="83">
        <f t="shared" si="3"/>
        <v>0</v>
      </c>
      <c r="M40"/>
    </row>
    <row r="41" spans="1:13">
      <c r="A41" s="75">
        <v>39</v>
      </c>
      <c r="B41" s="89" t="s">
        <v>130</v>
      </c>
      <c r="C41" s="82">
        <v>8443</v>
      </c>
      <c r="D41" s="82">
        <v>7988</v>
      </c>
      <c r="E41" s="82">
        <v>7924</v>
      </c>
      <c r="F41" s="82"/>
      <c r="G41" s="82"/>
      <c r="H41" s="82"/>
      <c r="I41" s="90">
        <f t="shared" si="0"/>
        <v>-6.1471041099135378E-2</v>
      </c>
      <c r="J41" s="83">
        <f t="shared" si="1"/>
        <v>-519</v>
      </c>
      <c r="K41" s="83">
        <f t="shared" si="2"/>
        <v>-64</v>
      </c>
      <c r="L41" s="83">
        <f t="shared" si="3"/>
        <v>0</v>
      </c>
      <c r="M41"/>
    </row>
    <row r="42" spans="1:13">
      <c r="A42" s="75">
        <v>40</v>
      </c>
      <c r="B42" s="89" t="s">
        <v>131</v>
      </c>
      <c r="C42" s="82">
        <v>3946</v>
      </c>
      <c r="D42" s="82">
        <v>3795</v>
      </c>
      <c r="E42" s="82">
        <v>3769</v>
      </c>
      <c r="F42" s="82"/>
      <c r="G42" s="82"/>
      <c r="H42" s="82"/>
      <c r="I42" s="90">
        <f t="shared" si="0"/>
        <v>-4.4855549923973642E-2</v>
      </c>
      <c r="J42" s="83">
        <f t="shared" si="1"/>
        <v>-177</v>
      </c>
      <c r="K42" s="83">
        <f t="shared" si="2"/>
        <v>-26</v>
      </c>
      <c r="L42" s="83">
        <f t="shared" si="3"/>
        <v>0</v>
      </c>
      <c r="M42"/>
    </row>
    <row r="43" spans="1:13">
      <c r="A43" s="75">
        <v>41</v>
      </c>
      <c r="B43" s="89" t="s">
        <v>132</v>
      </c>
      <c r="C43" s="82">
        <v>46569</v>
      </c>
      <c r="D43" s="82">
        <v>44974</v>
      </c>
      <c r="E43" s="82">
        <v>44939</v>
      </c>
      <c r="F43" s="82"/>
      <c r="G43" s="82"/>
      <c r="H43" s="82"/>
      <c r="I43" s="90">
        <f t="shared" si="0"/>
        <v>-3.5001825248555905E-2</v>
      </c>
      <c r="J43" s="83">
        <f t="shared" si="1"/>
        <v>-1630</v>
      </c>
      <c r="K43" s="83">
        <f t="shared" si="2"/>
        <v>-35</v>
      </c>
      <c r="L43" s="83">
        <f t="shared" si="3"/>
        <v>0</v>
      </c>
      <c r="M43"/>
    </row>
    <row r="44" spans="1:13">
      <c r="A44" s="75">
        <v>42</v>
      </c>
      <c r="B44" s="89" t="s">
        <v>133</v>
      </c>
      <c r="C44" s="82">
        <v>45667</v>
      </c>
      <c r="D44" s="82">
        <v>44695</v>
      </c>
      <c r="E44" s="82">
        <v>44384</v>
      </c>
      <c r="F44" s="82"/>
      <c r="G44" s="82"/>
      <c r="H44" s="82"/>
      <c r="I44" s="90">
        <f t="shared" si="0"/>
        <v>-2.8094685440252259E-2</v>
      </c>
      <c r="J44" s="83">
        <f t="shared" si="1"/>
        <v>-1283</v>
      </c>
      <c r="K44" s="83">
        <f t="shared" si="2"/>
        <v>-311</v>
      </c>
      <c r="L44" s="83">
        <f t="shared" si="3"/>
        <v>0</v>
      </c>
      <c r="M44"/>
    </row>
    <row r="45" spans="1:13">
      <c r="A45" s="75">
        <v>43</v>
      </c>
      <c r="B45" s="89" t="s">
        <v>134</v>
      </c>
      <c r="C45" s="82">
        <v>10589</v>
      </c>
      <c r="D45" s="82">
        <v>10252</v>
      </c>
      <c r="E45" s="82">
        <v>10186</v>
      </c>
      <c r="F45" s="82"/>
      <c r="G45" s="82"/>
      <c r="H45" s="82"/>
      <c r="I45" s="90">
        <f t="shared" si="0"/>
        <v>-3.805836245160072E-2</v>
      </c>
      <c r="J45" s="83">
        <f t="shared" si="1"/>
        <v>-403</v>
      </c>
      <c r="K45" s="83">
        <f t="shared" si="2"/>
        <v>-66</v>
      </c>
      <c r="L45" s="83">
        <f t="shared" si="3"/>
        <v>0</v>
      </c>
      <c r="M45"/>
    </row>
    <row r="46" spans="1:13">
      <c r="A46" s="75">
        <v>44</v>
      </c>
      <c r="B46" s="89" t="s">
        <v>135</v>
      </c>
      <c r="C46" s="82">
        <v>12138</v>
      </c>
      <c r="D46" s="82">
        <v>12386</v>
      </c>
      <c r="E46" s="82">
        <v>12141</v>
      </c>
      <c r="F46" s="82"/>
      <c r="G46" s="82"/>
      <c r="H46" s="82"/>
      <c r="I46" s="90">
        <f t="shared" si="0"/>
        <v>2.4715768660405336E-4</v>
      </c>
      <c r="J46" s="83">
        <f t="shared" si="1"/>
        <v>3</v>
      </c>
      <c r="K46" s="83">
        <f t="shared" si="2"/>
        <v>-245</v>
      </c>
      <c r="L46" s="83">
        <f t="shared" si="3"/>
        <v>0</v>
      </c>
      <c r="M46"/>
    </row>
    <row r="47" spans="1:13">
      <c r="A47" s="75">
        <v>45</v>
      </c>
      <c r="B47" s="89" t="s">
        <v>136</v>
      </c>
      <c r="C47" s="82">
        <v>28229</v>
      </c>
      <c r="D47" s="82">
        <v>26969</v>
      </c>
      <c r="E47" s="82">
        <v>26656</v>
      </c>
      <c r="F47" s="82"/>
      <c r="G47" s="82"/>
      <c r="H47" s="82"/>
      <c r="I47" s="90">
        <f t="shared" si="0"/>
        <v>-5.5722838216018984E-2</v>
      </c>
      <c r="J47" s="83">
        <f t="shared" si="1"/>
        <v>-1573</v>
      </c>
      <c r="K47" s="83">
        <f t="shared" si="2"/>
        <v>-313</v>
      </c>
      <c r="L47" s="83">
        <f t="shared" si="3"/>
        <v>0</v>
      </c>
      <c r="M47"/>
    </row>
    <row r="48" spans="1:13">
      <c r="A48" s="75">
        <v>46</v>
      </c>
      <c r="B48" s="89" t="s">
        <v>137</v>
      </c>
      <c r="C48" s="82">
        <v>15913</v>
      </c>
      <c r="D48" s="82">
        <v>15701</v>
      </c>
      <c r="E48" s="82">
        <v>15459</v>
      </c>
      <c r="F48" s="82"/>
      <c r="G48" s="82"/>
      <c r="H48" s="82"/>
      <c r="I48" s="90">
        <f t="shared" si="0"/>
        <v>-2.8530132595990701E-2</v>
      </c>
      <c r="J48" s="83">
        <f t="shared" si="1"/>
        <v>-454</v>
      </c>
      <c r="K48" s="83">
        <f t="shared" si="2"/>
        <v>-242</v>
      </c>
      <c r="L48" s="83">
        <f t="shared" si="3"/>
        <v>0</v>
      </c>
      <c r="M48"/>
    </row>
    <row r="49" spans="1:13">
      <c r="A49" s="75">
        <v>47</v>
      </c>
      <c r="B49" s="89" t="s">
        <v>138</v>
      </c>
      <c r="C49" s="82">
        <v>6066</v>
      </c>
      <c r="D49" s="82">
        <v>6356</v>
      </c>
      <c r="E49" s="82">
        <v>6375</v>
      </c>
      <c r="F49" s="82"/>
      <c r="G49" s="82"/>
      <c r="H49" s="82"/>
      <c r="I49" s="90">
        <f t="shared" si="0"/>
        <v>5.0939663699307615E-2</v>
      </c>
      <c r="J49" s="83">
        <f t="shared" si="1"/>
        <v>309</v>
      </c>
      <c r="K49" s="83">
        <f t="shared" si="2"/>
        <v>19</v>
      </c>
      <c r="L49" s="83">
        <f t="shared" si="3"/>
        <v>0</v>
      </c>
      <c r="M49"/>
    </row>
    <row r="50" spans="1:13">
      <c r="A50" s="75">
        <v>48</v>
      </c>
      <c r="B50" s="89" t="s">
        <v>139</v>
      </c>
      <c r="C50" s="82">
        <v>37671</v>
      </c>
      <c r="D50" s="82">
        <v>37966</v>
      </c>
      <c r="E50" s="82">
        <v>38125</v>
      </c>
      <c r="F50" s="82"/>
      <c r="G50" s="82"/>
      <c r="H50" s="82"/>
      <c r="I50" s="90">
        <f t="shared" si="0"/>
        <v>1.2051710865121712E-2</v>
      </c>
      <c r="J50" s="83">
        <f t="shared" si="1"/>
        <v>454</v>
      </c>
      <c r="K50" s="83">
        <f t="shared" si="2"/>
        <v>159</v>
      </c>
      <c r="L50" s="83">
        <f t="shared" si="3"/>
        <v>0</v>
      </c>
      <c r="M50"/>
    </row>
    <row r="51" spans="1:13">
      <c r="A51" s="75">
        <v>49</v>
      </c>
      <c r="B51" s="89" t="s">
        <v>140</v>
      </c>
      <c r="C51" s="82">
        <v>2446</v>
      </c>
      <c r="D51" s="82">
        <v>2356</v>
      </c>
      <c r="E51" s="82">
        <v>2389</v>
      </c>
      <c r="F51" s="82"/>
      <c r="G51" s="82"/>
      <c r="H51" s="82"/>
      <c r="I51" s="90">
        <f t="shared" si="0"/>
        <v>-2.3303352412101391E-2</v>
      </c>
      <c r="J51" s="83">
        <f t="shared" si="1"/>
        <v>-57</v>
      </c>
      <c r="K51" s="83">
        <f t="shared" si="2"/>
        <v>33</v>
      </c>
      <c r="L51" s="83">
        <f t="shared" si="3"/>
        <v>0</v>
      </c>
      <c r="M51"/>
    </row>
    <row r="52" spans="1:13">
      <c r="A52" s="75">
        <v>50</v>
      </c>
      <c r="B52" s="89" t="s">
        <v>141</v>
      </c>
      <c r="C52" s="82">
        <v>6365</v>
      </c>
      <c r="D52" s="82">
        <v>6745</v>
      </c>
      <c r="E52" s="82">
        <v>6670</v>
      </c>
      <c r="F52" s="82"/>
      <c r="G52" s="82"/>
      <c r="H52" s="82"/>
      <c r="I52" s="90">
        <f t="shared" si="0"/>
        <v>4.7918303220738416E-2</v>
      </c>
      <c r="J52" s="83">
        <f t="shared" si="1"/>
        <v>305</v>
      </c>
      <c r="K52" s="83">
        <f t="shared" si="2"/>
        <v>-75</v>
      </c>
      <c r="L52" s="83">
        <f t="shared" si="3"/>
        <v>0</v>
      </c>
      <c r="M52"/>
    </row>
    <row r="53" spans="1:13">
      <c r="A53" s="75">
        <v>51</v>
      </c>
      <c r="B53" s="89" t="s">
        <v>142</v>
      </c>
      <c r="C53" s="82">
        <v>6236</v>
      </c>
      <c r="D53" s="82">
        <v>5983</v>
      </c>
      <c r="E53" s="82">
        <v>5980</v>
      </c>
      <c r="F53" s="82"/>
      <c r="G53" s="82"/>
      <c r="H53" s="82"/>
      <c r="I53" s="90">
        <f t="shared" si="0"/>
        <v>-4.1051956382296341E-2</v>
      </c>
      <c r="J53" s="83">
        <f t="shared" si="1"/>
        <v>-256</v>
      </c>
      <c r="K53" s="83">
        <f t="shared" si="2"/>
        <v>-3</v>
      </c>
      <c r="L53" s="83">
        <f t="shared" si="3"/>
        <v>0</v>
      </c>
      <c r="M53"/>
    </row>
    <row r="54" spans="1:13">
      <c r="A54" s="75">
        <v>52</v>
      </c>
      <c r="B54" s="89" t="s">
        <v>143</v>
      </c>
      <c r="C54" s="82">
        <v>13232</v>
      </c>
      <c r="D54" s="82">
        <v>13147</v>
      </c>
      <c r="E54" s="82">
        <v>12968</v>
      </c>
      <c r="F54" s="82"/>
      <c r="G54" s="82"/>
      <c r="H54" s="82"/>
      <c r="I54" s="90">
        <f t="shared" si="0"/>
        <v>-1.9951632406287789E-2</v>
      </c>
      <c r="J54" s="83">
        <f t="shared" si="1"/>
        <v>-264</v>
      </c>
      <c r="K54" s="83">
        <f t="shared" si="2"/>
        <v>-179</v>
      </c>
      <c r="L54" s="83">
        <f t="shared" si="3"/>
        <v>0</v>
      </c>
      <c r="M54"/>
    </row>
    <row r="55" spans="1:13">
      <c r="A55" s="75">
        <v>53</v>
      </c>
      <c r="B55" s="89" t="s">
        <v>144</v>
      </c>
      <c r="C55" s="82">
        <v>7214</v>
      </c>
      <c r="D55" s="82">
        <v>7388</v>
      </c>
      <c r="E55" s="82">
        <v>7328</v>
      </c>
      <c r="F55" s="82"/>
      <c r="G55" s="82"/>
      <c r="H55" s="82"/>
      <c r="I55" s="90">
        <f t="shared" si="0"/>
        <v>1.5802606043803714E-2</v>
      </c>
      <c r="J55" s="83">
        <f t="shared" si="1"/>
        <v>114</v>
      </c>
      <c r="K55" s="83">
        <f t="shared" si="2"/>
        <v>-60</v>
      </c>
      <c r="L55" s="83">
        <f t="shared" si="3"/>
        <v>0</v>
      </c>
      <c r="M55"/>
    </row>
    <row r="56" spans="1:13">
      <c r="A56" s="75">
        <v>54</v>
      </c>
      <c r="B56" s="89" t="s">
        <v>145</v>
      </c>
      <c r="C56" s="82">
        <v>22842</v>
      </c>
      <c r="D56" s="82">
        <v>21796</v>
      </c>
      <c r="E56" s="82">
        <v>21651</v>
      </c>
      <c r="F56" s="82"/>
      <c r="G56" s="82"/>
      <c r="H56" s="82"/>
      <c r="I56" s="90">
        <f t="shared" si="0"/>
        <v>-5.214079327554505E-2</v>
      </c>
      <c r="J56" s="83">
        <f t="shared" si="1"/>
        <v>-1191</v>
      </c>
      <c r="K56" s="83">
        <f t="shared" si="2"/>
        <v>-145</v>
      </c>
      <c r="L56" s="83">
        <f t="shared" si="3"/>
        <v>0</v>
      </c>
      <c r="M56"/>
    </row>
    <row r="57" spans="1:13">
      <c r="A57" s="75">
        <v>55</v>
      </c>
      <c r="B57" s="89" t="s">
        <v>146</v>
      </c>
      <c r="C57" s="82">
        <v>26037</v>
      </c>
      <c r="D57" s="82">
        <v>25395</v>
      </c>
      <c r="E57" s="82">
        <v>25159</v>
      </c>
      <c r="F57" s="82"/>
      <c r="G57" s="82"/>
      <c r="H57" s="82"/>
      <c r="I57" s="90">
        <f t="shared" si="0"/>
        <v>-3.3721242846718132E-2</v>
      </c>
      <c r="J57" s="83">
        <f t="shared" si="1"/>
        <v>-878</v>
      </c>
      <c r="K57" s="83">
        <f t="shared" si="2"/>
        <v>-236</v>
      </c>
      <c r="L57" s="83">
        <f t="shared" si="3"/>
        <v>0</v>
      </c>
      <c r="M57"/>
    </row>
    <row r="58" spans="1:13">
      <c r="A58" s="75">
        <v>56</v>
      </c>
      <c r="B58" s="89" t="s">
        <v>147</v>
      </c>
      <c r="C58" s="82">
        <v>2343</v>
      </c>
      <c r="D58" s="82">
        <v>2393</v>
      </c>
      <c r="E58" s="82">
        <v>2366</v>
      </c>
      <c r="F58" s="82"/>
      <c r="G58" s="82"/>
      <c r="H58" s="82"/>
      <c r="I58" s="90">
        <f t="shared" si="0"/>
        <v>9.8164746052069995E-3</v>
      </c>
      <c r="J58" s="83">
        <f t="shared" si="1"/>
        <v>23</v>
      </c>
      <c r="K58" s="83">
        <f t="shared" si="2"/>
        <v>-27</v>
      </c>
      <c r="L58" s="83">
        <f t="shared" si="3"/>
        <v>0</v>
      </c>
      <c r="M58"/>
    </row>
    <row r="59" spans="1:13">
      <c r="A59" s="75">
        <v>57</v>
      </c>
      <c r="B59" s="89" t="s">
        <v>148</v>
      </c>
      <c r="C59" s="82">
        <v>4314</v>
      </c>
      <c r="D59" s="82">
        <v>4152</v>
      </c>
      <c r="E59" s="82">
        <v>4135</v>
      </c>
      <c r="F59" s="82"/>
      <c r="G59" s="82"/>
      <c r="H59" s="82"/>
      <c r="I59" s="90">
        <f t="shared" si="0"/>
        <v>-4.1492814093648585E-2</v>
      </c>
      <c r="J59" s="83">
        <f t="shared" si="1"/>
        <v>-179</v>
      </c>
      <c r="K59" s="83">
        <f t="shared" si="2"/>
        <v>-17</v>
      </c>
      <c r="L59" s="83">
        <f t="shared" si="3"/>
        <v>0</v>
      </c>
      <c r="M59"/>
    </row>
    <row r="60" spans="1:13">
      <c r="A60" s="75">
        <v>58</v>
      </c>
      <c r="B60" s="89" t="s">
        <v>149</v>
      </c>
      <c r="C60" s="82">
        <v>10441</v>
      </c>
      <c r="D60" s="82">
        <v>9896</v>
      </c>
      <c r="E60" s="82">
        <v>9874</v>
      </c>
      <c r="F60" s="82"/>
      <c r="G60" s="82"/>
      <c r="H60" s="82"/>
      <c r="I60" s="90">
        <f t="shared" si="0"/>
        <v>-5.4305143185518628E-2</v>
      </c>
      <c r="J60" s="83">
        <f t="shared" si="1"/>
        <v>-567</v>
      </c>
      <c r="K60" s="83">
        <f t="shared" si="2"/>
        <v>-22</v>
      </c>
      <c r="L60" s="83">
        <f t="shared" si="3"/>
        <v>0</v>
      </c>
      <c r="M60"/>
    </row>
    <row r="61" spans="1:13">
      <c r="A61" s="75">
        <v>59</v>
      </c>
      <c r="B61" s="89" t="s">
        <v>150</v>
      </c>
      <c r="C61" s="82">
        <v>24769</v>
      </c>
      <c r="D61" s="82">
        <v>23423</v>
      </c>
      <c r="E61" s="82">
        <v>23194</v>
      </c>
      <c r="F61" s="82"/>
      <c r="G61" s="82"/>
      <c r="H61" s="82"/>
      <c r="I61" s="90">
        <f t="shared" si="0"/>
        <v>-6.3587548952319425E-2</v>
      </c>
      <c r="J61" s="83">
        <f t="shared" si="1"/>
        <v>-1575</v>
      </c>
      <c r="K61" s="83">
        <f t="shared" si="2"/>
        <v>-229</v>
      </c>
      <c r="L61" s="83">
        <f t="shared" si="3"/>
        <v>0</v>
      </c>
      <c r="M61"/>
    </row>
    <row r="62" spans="1:13">
      <c r="A62" s="75">
        <v>60</v>
      </c>
      <c r="B62" s="89" t="s">
        <v>151</v>
      </c>
      <c r="C62" s="82">
        <v>8916</v>
      </c>
      <c r="D62" s="82">
        <v>8552</v>
      </c>
      <c r="E62" s="82">
        <v>8496</v>
      </c>
      <c r="F62" s="82"/>
      <c r="G62" s="82"/>
      <c r="H62" s="82"/>
      <c r="I62" s="90">
        <f t="shared" si="0"/>
        <v>-4.7106325706594884E-2</v>
      </c>
      <c r="J62" s="83">
        <f t="shared" si="1"/>
        <v>-420</v>
      </c>
      <c r="K62" s="83">
        <f t="shared" si="2"/>
        <v>-56</v>
      </c>
      <c r="L62" s="83">
        <f t="shared" si="3"/>
        <v>0</v>
      </c>
      <c r="M62"/>
    </row>
    <row r="63" spans="1:13">
      <c r="A63" s="75">
        <v>61</v>
      </c>
      <c r="B63" s="89" t="s">
        <v>152</v>
      </c>
      <c r="C63" s="82">
        <v>18730</v>
      </c>
      <c r="D63" s="82">
        <v>19217</v>
      </c>
      <c r="E63" s="82">
        <v>19036</v>
      </c>
      <c r="F63" s="82"/>
      <c r="G63" s="82"/>
      <c r="H63" s="82"/>
      <c r="I63" s="90">
        <f t="shared" si="0"/>
        <v>1.6337426588360918E-2</v>
      </c>
      <c r="J63" s="83">
        <f t="shared" si="1"/>
        <v>306</v>
      </c>
      <c r="K63" s="83">
        <f t="shared" si="2"/>
        <v>-181</v>
      </c>
      <c r="L63" s="83">
        <f t="shared" si="3"/>
        <v>0</v>
      </c>
      <c r="M63"/>
    </row>
    <row r="64" spans="1:13">
      <c r="A64" s="75">
        <v>62</v>
      </c>
      <c r="B64" s="89" t="s">
        <v>153</v>
      </c>
      <c r="C64" s="82">
        <v>1352</v>
      </c>
      <c r="D64" s="82">
        <v>1313</v>
      </c>
      <c r="E64" s="82">
        <v>1364</v>
      </c>
      <c r="F64" s="82"/>
      <c r="G64" s="82"/>
      <c r="H64" s="82"/>
      <c r="I64" s="90">
        <f t="shared" si="0"/>
        <v>8.8757396449704144E-3</v>
      </c>
      <c r="J64" s="83">
        <f t="shared" si="1"/>
        <v>12</v>
      </c>
      <c r="K64" s="83">
        <f t="shared" si="2"/>
        <v>51</v>
      </c>
      <c r="L64" s="83">
        <f t="shared" si="3"/>
        <v>0</v>
      </c>
      <c r="M64"/>
    </row>
    <row r="65" spans="1:13">
      <c r="A65" s="75">
        <v>63</v>
      </c>
      <c r="B65" s="89" t="s">
        <v>154</v>
      </c>
      <c r="C65" s="82">
        <v>13218</v>
      </c>
      <c r="D65" s="82">
        <v>13397</v>
      </c>
      <c r="E65" s="82">
        <v>12935</v>
      </c>
      <c r="F65" s="82"/>
      <c r="G65" s="82"/>
      <c r="H65" s="82"/>
      <c r="I65" s="90">
        <f t="shared" si="0"/>
        <v>-2.141019821455591E-2</v>
      </c>
      <c r="J65" s="83">
        <f t="shared" si="1"/>
        <v>-283</v>
      </c>
      <c r="K65" s="83">
        <f t="shared" si="2"/>
        <v>-462</v>
      </c>
      <c r="L65" s="83">
        <f t="shared" si="3"/>
        <v>0</v>
      </c>
      <c r="M65"/>
    </row>
    <row r="66" spans="1:13">
      <c r="A66" s="75">
        <v>64</v>
      </c>
      <c r="B66" s="89" t="s">
        <v>155</v>
      </c>
      <c r="C66" s="82">
        <v>9091</v>
      </c>
      <c r="D66" s="82">
        <v>8873</v>
      </c>
      <c r="E66" s="82">
        <v>8873</v>
      </c>
      <c r="F66" s="82"/>
      <c r="G66" s="82"/>
      <c r="H66" s="82"/>
      <c r="I66" s="90">
        <f t="shared" si="0"/>
        <v>-2.3979760202397976E-2</v>
      </c>
      <c r="J66" s="83">
        <f t="shared" si="1"/>
        <v>-218</v>
      </c>
      <c r="K66" s="83">
        <f t="shared" si="2"/>
        <v>0</v>
      </c>
      <c r="L66" s="83">
        <f t="shared" si="3"/>
        <v>0</v>
      </c>
      <c r="M66"/>
    </row>
    <row r="67" spans="1:13">
      <c r="A67" s="75">
        <v>65</v>
      </c>
      <c r="B67" s="89" t="s">
        <v>156</v>
      </c>
      <c r="C67" s="82">
        <v>9006</v>
      </c>
      <c r="D67" s="82">
        <v>8991</v>
      </c>
      <c r="E67" s="82">
        <v>8953</v>
      </c>
      <c r="F67" s="82"/>
      <c r="G67" s="82"/>
      <c r="H67" s="82"/>
      <c r="I67" s="90">
        <f t="shared" si="0"/>
        <v>-5.88496557850322E-3</v>
      </c>
      <c r="J67" s="83">
        <f t="shared" si="1"/>
        <v>-53</v>
      </c>
      <c r="K67" s="83">
        <f t="shared" si="2"/>
        <v>-38</v>
      </c>
      <c r="L67" s="83">
        <f t="shared" si="3"/>
        <v>0</v>
      </c>
      <c r="M67"/>
    </row>
    <row r="68" spans="1:13">
      <c r="A68" s="75">
        <v>66</v>
      </c>
      <c r="B68" s="89" t="s">
        <v>157</v>
      </c>
      <c r="C68" s="82">
        <v>6016</v>
      </c>
      <c r="D68" s="82">
        <v>5870</v>
      </c>
      <c r="E68" s="82">
        <v>5859</v>
      </c>
      <c r="F68" s="82"/>
      <c r="G68" s="82"/>
      <c r="H68" s="82"/>
      <c r="I68" s="90">
        <f t="shared" ref="I68:I84" si="4">(E68-C68)/C68</f>
        <v>-2.6097074468085107E-2</v>
      </c>
      <c r="J68" s="83">
        <f t="shared" ref="J68:J84" si="5">E68-C68</f>
        <v>-157</v>
      </c>
      <c r="K68" s="83">
        <f t="shared" ref="K68:K84" si="6">E68-D68</f>
        <v>-11</v>
      </c>
      <c r="L68" s="83">
        <f t="shared" ref="L68:L84" si="7">H68-G68</f>
        <v>0</v>
      </c>
      <c r="M68"/>
    </row>
    <row r="69" spans="1:13">
      <c r="A69" s="75">
        <v>67</v>
      </c>
      <c r="B69" s="89" t="s">
        <v>158</v>
      </c>
      <c r="C69" s="82">
        <v>11097</v>
      </c>
      <c r="D69" s="82">
        <v>10911</v>
      </c>
      <c r="E69" s="82">
        <v>10739</v>
      </c>
      <c r="F69" s="82"/>
      <c r="G69" s="82"/>
      <c r="H69" s="82"/>
      <c r="I69" s="90">
        <f t="shared" si="4"/>
        <v>-3.2260971433720823E-2</v>
      </c>
      <c r="J69" s="83">
        <f t="shared" si="5"/>
        <v>-358</v>
      </c>
      <c r="K69" s="83">
        <f t="shared" si="6"/>
        <v>-172</v>
      </c>
      <c r="L69" s="83">
        <f t="shared" si="7"/>
        <v>0</v>
      </c>
      <c r="M69"/>
    </row>
    <row r="70" spans="1:13">
      <c r="A70" s="75">
        <v>68</v>
      </c>
      <c r="B70" s="89" t="s">
        <v>159</v>
      </c>
      <c r="C70" s="82">
        <v>7389</v>
      </c>
      <c r="D70" s="82">
        <v>7247</v>
      </c>
      <c r="E70" s="82">
        <v>7323</v>
      </c>
      <c r="F70" s="82"/>
      <c r="G70" s="82"/>
      <c r="H70" s="82"/>
      <c r="I70" s="90">
        <f t="shared" si="4"/>
        <v>-8.9321965083231838E-3</v>
      </c>
      <c r="J70" s="83">
        <f t="shared" si="5"/>
        <v>-66</v>
      </c>
      <c r="K70" s="83">
        <f t="shared" si="6"/>
        <v>76</v>
      </c>
      <c r="L70" s="83">
        <f t="shared" si="7"/>
        <v>0</v>
      </c>
      <c r="M70"/>
    </row>
    <row r="71" spans="1:13">
      <c r="A71" s="75">
        <v>69</v>
      </c>
      <c r="B71" s="89" t="s">
        <v>160</v>
      </c>
      <c r="C71" s="82">
        <v>1239</v>
      </c>
      <c r="D71" s="82">
        <v>1206</v>
      </c>
      <c r="E71" s="82">
        <v>1193</v>
      </c>
      <c r="F71" s="82"/>
      <c r="G71" s="82"/>
      <c r="H71" s="82"/>
      <c r="I71" s="90">
        <f t="shared" si="4"/>
        <v>-3.7126715092816787E-2</v>
      </c>
      <c r="J71" s="83">
        <f t="shared" si="5"/>
        <v>-46</v>
      </c>
      <c r="K71" s="83">
        <f t="shared" si="6"/>
        <v>-13</v>
      </c>
      <c r="L71" s="83">
        <f t="shared" si="7"/>
        <v>0</v>
      </c>
      <c r="M71"/>
    </row>
    <row r="72" spans="1:13">
      <c r="A72" s="75">
        <v>70</v>
      </c>
      <c r="B72" s="89" t="s">
        <v>161</v>
      </c>
      <c r="C72" s="82">
        <v>4591</v>
      </c>
      <c r="D72" s="82">
        <v>4536</v>
      </c>
      <c r="E72" s="82">
        <v>4458</v>
      </c>
      <c r="F72" s="82"/>
      <c r="G72" s="82"/>
      <c r="H72" s="82"/>
      <c r="I72" s="90">
        <f t="shared" si="4"/>
        <v>-2.8969723371814419E-2</v>
      </c>
      <c r="J72" s="83">
        <f t="shared" si="5"/>
        <v>-133</v>
      </c>
      <c r="K72" s="83">
        <f t="shared" si="6"/>
        <v>-78</v>
      </c>
      <c r="L72" s="83">
        <f t="shared" si="7"/>
        <v>0</v>
      </c>
      <c r="M72"/>
    </row>
    <row r="73" spans="1:13">
      <c r="A73" s="75">
        <v>71</v>
      </c>
      <c r="B73" s="89" t="s">
        <v>162</v>
      </c>
      <c r="C73" s="82">
        <v>4772</v>
      </c>
      <c r="D73" s="82">
        <v>4546</v>
      </c>
      <c r="E73" s="82">
        <v>4516</v>
      </c>
      <c r="F73" s="82"/>
      <c r="G73" s="82"/>
      <c r="H73" s="82"/>
      <c r="I73" s="90">
        <f t="shared" si="4"/>
        <v>-5.3646269907795474E-2</v>
      </c>
      <c r="J73" s="83">
        <f t="shared" si="5"/>
        <v>-256</v>
      </c>
      <c r="K73" s="83">
        <f t="shared" si="6"/>
        <v>-30</v>
      </c>
      <c r="L73" s="83">
        <f t="shared" si="7"/>
        <v>0</v>
      </c>
      <c r="M73"/>
    </row>
    <row r="74" spans="1:13">
      <c r="A74" s="75">
        <v>72</v>
      </c>
      <c r="B74" s="89" t="s">
        <v>163</v>
      </c>
      <c r="C74" s="82">
        <v>4446</v>
      </c>
      <c r="D74" s="82">
        <v>4798</v>
      </c>
      <c r="E74" s="82">
        <v>4846</v>
      </c>
      <c r="F74" s="82"/>
      <c r="G74" s="82"/>
      <c r="H74" s="82"/>
      <c r="I74" s="90">
        <f t="shared" si="4"/>
        <v>8.9968511021142603E-2</v>
      </c>
      <c r="J74" s="83">
        <f t="shared" si="5"/>
        <v>400</v>
      </c>
      <c r="K74" s="83">
        <f t="shared" si="6"/>
        <v>48</v>
      </c>
      <c r="L74" s="83">
        <f t="shared" si="7"/>
        <v>0</v>
      </c>
      <c r="M74"/>
    </row>
    <row r="75" spans="1:13">
      <c r="A75" s="75">
        <v>73</v>
      </c>
      <c r="B75" s="89" t="s">
        <v>164</v>
      </c>
      <c r="C75" s="82">
        <v>2721</v>
      </c>
      <c r="D75" s="82">
        <v>2820</v>
      </c>
      <c r="E75" s="82">
        <v>2849</v>
      </c>
      <c r="F75" s="82"/>
      <c r="G75" s="82"/>
      <c r="H75" s="82"/>
      <c r="I75" s="90">
        <f t="shared" si="4"/>
        <v>4.7041528849687618E-2</v>
      </c>
      <c r="J75" s="83">
        <f t="shared" si="5"/>
        <v>128</v>
      </c>
      <c r="K75" s="83">
        <f t="shared" si="6"/>
        <v>29</v>
      </c>
      <c r="L75" s="83">
        <f t="shared" si="7"/>
        <v>0</v>
      </c>
      <c r="M75"/>
    </row>
    <row r="76" spans="1:13">
      <c r="A76" s="75">
        <v>74</v>
      </c>
      <c r="B76" s="89" t="s">
        <v>165</v>
      </c>
      <c r="C76" s="82">
        <v>4215</v>
      </c>
      <c r="D76" s="82">
        <v>4111</v>
      </c>
      <c r="E76" s="82">
        <v>4089</v>
      </c>
      <c r="F76" s="82"/>
      <c r="G76" s="82"/>
      <c r="H76" s="82"/>
      <c r="I76" s="90">
        <f t="shared" si="4"/>
        <v>-2.9893238434163701E-2</v>
      </c>
      <c r="J76" s="83">
        <f t="shared" si="5"/>
        <v>-126</v>
      </c>
      <c r="K76" s="83">
        <f t="shared" si="6"/>
        <v>-22</v>
      </c>
      <c r="L76" s="83">
        <f t="shared" si="7"/>
        <v>0</v>
      </c>
      <c r="M76"/>
    </row>
    <row r="77" spans="1:13">
      <c r="A77" s="75">
        <v>75</v>
      </c>
      <c r="B77" s="89" t="s">
        <v>166</v>
      </c>
      <c r="C77" s="82">
        <v>1309</v>
      </c>
      <c r="D77" s="82">
        <v>1250</v>
      </c>
      <c r="E77" s="82">
        <v>1207</v>
      </c>
      <c r="F77" s="82"/>
      <c r="G77" s="82"/>
      <c r="H77" s="82"/>
      <c r="I77" s="90">
        <f t="shared" si="4"/>
        <v>-7.792207792207792E-2</v>
      </c>
      <c r="J77" s="83">
        <f t="shared" si="5"/>
        <v>-102</v>
      </c>
      <c r="K77" s="83">
        <f t="shared" si="6"/>
        <v>-43</v>
      </c>
      <c r="L77" s="83">
        <f t="shared" si="7"/>
        <v>0</v>
      </c>
      <c r="M77"/>
    </row>
    <row r="78" spans="1:13">
      <c r="A78" s="75">
        <v>76</v>
      </c>
      <c r="B78" s="89" t="s">
        <v>167</v>
      </c>
      <c r="C78" s="82">
        <v>2021</v>
      </c>
      <c r="D78" s="82">
        <v>2094</v>
      </c>
      <c r="E78" s="82">
        <v>2068</v>
      </c>
      <c r="F78" s="82"/>
      <c r="G78" s="82"/>
      <c r="H78" s="82"/>
      <c r="I78" s="90">
        <f t="shared" si="4"/>
        <v>2.3255813953488372E-2</v>
      </c>
      <c r="J78" s="83">
        <f t="shared" si="5"/>
        <v>47</v>
      </c>
      <c r="K78" s="83">
        <f t="shared" si="6"/>
        <v>-26</v>
      </c>
      <c r="L78" s="83">
        <f t="shared" si="7"/>
        <v>0</v>
      </c>
      <c r="M78"/>
    </row>
    <row r="79" spans="1:13">
      <c r="A79" s="75">
        <v>77</v>
      </c>
      <c r="B79" s="89" t="s">
        <v>168</v>
      </c>
      <c r="C79" s="82">
        <v>7167</v>
      </c>
      <c r="D79" s="82">
        <v>6989</v>
      </c>
      <c r="E79" s="82">
        <v>7007</v>
      </c>
      <c r="F79" s="82"/>
      <c r="G79" s="82"/>
      <c r="H79" s="82"/>
      <c r="I79" s="90">
        <f t="shared" si="4"/>
        <v>-2.2324543044509558E-2</v>
      </c>
      <c r="J79" s="83">
        <f t="shared" si="5"/>
        <v>-160</v>
      </c>
      <c r="K79" s="83">
        <f t="shared" si="6"/>
        <v>18</v>
      </c>
      <c r="L79" s="83">
        <f t="shared" si="7"/>
        <v>0</v>
      </c>
      <c r="M79"/>
    </row>
    <row r="80" spans="1:13">
      <c r="A80" s="75">
        <v>78</v>
      </c>
      <c r="B80" s="89" t="s">
        <v>169</v>
      </c>
      <c r="C80" s="82">
        <v>5132</v>
      </c>
      <c r="D80" s="82">
        <v>4997</v>
      </c>
      <c r="E80" s="82">
        <v>4990</v>
      </c>
      <c r="F80" s="82"/>
      <c r="G80" s="82"/>
      <c r="H80" s="82"/>
      <c r="I80" s="90">
        <f t="shared" si="4"/>
        <v>-2.7669524551831644E-2</v>
      </c>
      <c r="J80" s="83">
        <f t="shared" si="5"/>
        <v>-142</v>
      </c>
      <c r="K80" s="83">
        <f t="shared" si="6"/>
        <v>-7</v>
      </c>
      <c r="L80" s="83">
        <f t="shared" si="7"/>
        <v>0</v>
      </c>
      <c r="M80"/>
    </row>
    <row r="81" spans="1:13">
      <c r="A81" s="75">
        <v>79</v>
      </c>
      <c r="B81" s="89" t="s">
        <v>170</v>
      </c>
      <c r="C81" s="82">
        <v>1564</v>
      </c>
      <c r="D81" s="82">
        <v>1623</v>
      </c>
      <c r="E81" s="82">
        <v>1530</v>
      </c>
      <c r="F81" s="82"/>
      <c r="G81" s="82"/>
      <c r="H81" s="82"/>
      <c r="I81" s="90">
        <f t="shared" si="4"/>
        <v>-2.1739130434782608E-2</v>
      </c>
      <c r="J81" s="83">
        <f t="shared" si="5"/>
        <v>-34</v>
      </c>
      <c r="K81" s="83">
        <f t="shared" si="6"/>
        <v>-93</v>
      </c>
      <c r="L81" s="83">
        <f t="shared" si="7"/>
        <v>0</v>
      </c>
      <c r="M81"/>
    </row>
    <row r="82" spans="1:13">
      <c r="A82" s="75">
        <v>80</v>
      </c>
      <c r="B82" s="89" t="s">
        <v>171</v>
      </c>
      <c r="C82" s="82">
        <v>6871</v>
      </c>
      <c r="D82" s="82">
        <v>6696</v>
      </c>
      <c r="E82" s="82">
        <v>6626</v>
      </c>
      <c r="F82" s="82"/>
      <c r="G82" s="82"/>
      <c r="H82" s="82"/>
      <c r="I82" s="90">
        <f t="shared" si="4"/>
        <v>-3.5657109591034783E-2</v>
      </c>
      <c r="J82" s="83">
        <f t="shared" si="5"/>
        <v>-245</v>
      </c>
      <c r="K82" s="83">
        <f t="shared" si="6"/>
        <v>-70</v>
      </c>
      <c r="L82" s="83">
        <f t="shared" si="7"/>
        <v>0</v>
      </c>
      <c r="M82"/>
    </row>
    <row r="83" spans="1:13">
      <c r="A83" s="75">
        <v>81</v>
      </c>
      <c r="B83" s="89" t="s">
        <v>172</v>
      </c>
      <c r="C83" s="82">
        <v>8254</v>
      </c>
      <c r="D83" s="82">
        <v>7883</v>
      </c>
      <c r="E83" s="82">
        <v>7792</v>
      </c>
      <c r="F83" s="82"/>
      <c r="G83" s="82"/>
      <c r="H83" s="82"/>
      <c r="I83" s="90">
        <f t="shared" si="4"/>
        <v>-5.5972861642839836E-2</v>
      </c>
      <c r="J83" s="83">
        <f t="shared" si="5"/>
        <v>-462</v>
      </c>
      <c r="K83" s="83">
        <f t="shared" si="6"/>
        <v>-91</v>
      </c>
      <c r="L83" s="83">
        <f t="shared" si="7"/>
        <v>0</v>
      </c>
      <c r="M83"/>
    </row>
    <row r="84" spans="1:13" s="116" customFormat="1">
      <c r="A84" s="188" t="s">
        <v>173</v>
      </c>
      <c r="B84" s="188"/>
      <c r="C84" s="118">
        <v>1869268</v>
      </c>
      <c r="D84" s="118">
        <v>1839238</v>
      </c>
      <c r="E84" s="118">
        <v>1831684</v>
      </c>
      <c r="F84" s="118"/>
      <c r="G84" s="118"/>
      <c r="H84" s="118"/>
      <c r="I84" s="113">
        <f t="shared" si="4"/>
        <v>-2.0106266196179466E-2</v>
      </c>
      <c r="J84" s="119">
        <f t="shared" si="5"/>
        <v>-37584</v>
      </c>
      <c r="K84" s="119">
        <f t="shared" si="6"/>
        <v>-7554</v>
      </c>
      <c r="L84" s="83">
        <f t="shared" si="7"/>
        <v>0</v>
      </c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>
      <selection activeCell="M76" sqref="M76"/>
    </sheetView>
  </sheetViews>
  <sheetFormatPr defaultRowHeight="15"/>
  <cols>
    <col min="1" max="1" width="9.140625" style="157"/>
    <col min="2" max="2" width="16.7109375" style="157" customWidth="1"/>
    <col min="3" max="3" width="10.140625" style="157" customWidth="1"/>
    <col min="4" max="4" width="21.28515625" style="157" customWidth="1"/>
    <col min="5" max="5" width="11.140625" style="157" customWidth="1"/>
    <col min="6" max="6" width="11.7109375" style="157" customWidth="1"/>
    <col min="7" max="7" width="12.140625" style="157" customWidth="1"/>
    <col min="8" max="8" width="10.5703125" style="157" bestFit="1" customWidth="1"/>
    <col min="9" max="16384" width="9.140625" style="157"/>
  </cols>
  <sheetData>
    <row r="1" spans="1:8" ht="45">
      <c r="A1" s="172" t="s">
        <v>0</v>
      </c>
      <c r="B1" s="172" t="s">
        <v>286</v>
      </c>
      <c r="C1" s="172" t="s">
        <v>287</v>
      </c>
      <c r="D1" s="172" t="s">
        <v>288</v>
      </c>
      <c r="E1" s="172" t="s">
        <v>289</v>
      </c>
      <c r="F1" s="172" t="s">
        <v>290</v>
      </c>
      <c r="G1" s="172" t="s">
        <v>291</v>
      </c>
      <c r="H1" s="172" t="s">
        <v>292</v>
      </c>
    </row>
    <row r="2" spans="1:8">
      <c r="A2" s="173">
        <v>41275</v>
      </c>
      <c r="B2" s="159">
        <v>11698045</v>
      </c>
      <c r="C2" s="174">
        <f>(B2/$B$2)*100</f>
        <v>100</v>
      </c>
      <c r="D2" s="159">
        <v>2963719</v>
      </c>
      <c r="E2" s="174">
        <f>(D2/$D$2)*100</f>
        <v>100</v>
      </c>
      <c r="F2" s="159">
        <v>2667984</v>
      </c>
      <c r="G2" s="174">
        <f>(F2/$F$2*100)</f>
        <v>100</v>
      </c>
      <c r="H2" s="159">
        <f>B2+D2+F2</f>
        <v>17329748</v>
      </c>
    </row>
    <row r="3" spans="1:8">
      <c r="A3" s="173">
        <v>41306</v>
      </c>
      <c r="B3" s="159">
        <v>11620928</v>
      </c>
      <c r="C3" s="174">
        <f t="shared" ref="C3:C74" si="0">(B3/$B$2)*100</f>
        <v>99.340770188522953</v>
      </c>
      <c r="D3" s="159">
        <v>2969232</v>
      </c>
      <c r="E3" s="174">
        <f t="shared" ref="E3:E74" si="1">(D3/$D$2)*100</f>
        <v>100.18601628561952</v>
      </c>
      <c r="F3" s="159">
        <v>2670744</v>
      </c>
      <c r="G3" s="174">
        <f t="shared" ref="G3:G63" si="2">(F3/$F$2*100)</f>
        <v>100.10344889624525</v>
      </c>
      <c r="H3" s="159">
        <f>B3+D3+F3</f>
        <v>17260904</v>
      </c>
    </row>
    <row r="4" spans="1:8">
      <c r="A4" s="173">
        <v>41334</v>
      </c>
      <c r="B4" s="159">
        <v>11896801</v>
      </c>
      <c r="C4" s="174">
        <f t="shared" si="0"/>
        <v>101.69905313238236</v>
      </c>
      <c r="D4" s="159">
        <v>2973096</v>
      </c>
      <c r="E4" s="174">
        <f t="shared" si="1"/>
        <v>100.31639301836645</v>
      </c>
      <c r="F4" s="159">
        <v>2651342</v>
      </c>
      <c r="G4" s="174">
        <f t="shared" si="2"/>
        <v>99.376233140828433</v>
      </c>
      <c r="H4" s="159">
        <f t="shared" ref="H4:H63" si="3">B4+D4+F4</f>
        <v>17521239</v>
      </c>
    </row>
    <row r="5" spans="1:8">
      <c r="A5" s="173">
        <v>41365</v>
      </c>
      <c r="B5" s="159">
        <v>12132681</v>
      </c>
      <c r="C5" s="174">
        <f t="shared" si="0"/>
        <v>103.71545843771331</v>
      </c>
      <c r="D5" s="159">
        <v>2976760</v>
      </c>
      <c r="E5" s="174">
        <f t="shared" si="1"/>
        <v>100.44002147302089</v>
      </c>
      <c r="F5" s="159">
        <v>2649513</v>
      </c>
      <c r="G5" s="174">
        <f t="shared" si="2"/>
        <v>99.307679506323879</v>
      </c>
      <c r="H5" s="159">
        <f t="shared" si="3"/>
        <v>17758954</v>
      </c>
    </row>
    <row r="6" spans="1:8">
      <c r="A6" s="173">
        <v>41395</v>
      </c>
      <c r="B6" s="159">
        <v>12216079</v>
      </c>
      <c r="C6" s="174">
        <f t="shared" si="0"/>
        <v>104.42838098160847</v>
      </c>
      <c r="D6" s="159">
        <v>2981302</v>
      </c>
      <c r="E6" s="174">
        <f t="shared" si="1"/>
        <v>100.59327486850135</v>
      </c>
      <c r="F6" s="159">
        <v>2650756</v>
      </c>
      <c r="G6" s="174">
        <f t="shared" si="2"/>
        <v>99.354268991118388</v>
      </c>
      <c r="H6" s="159">
        <f t="shared" si="3"/>
        <v>17848137</v>
      </c>
    </row>
    <row r="7" spans="1:8">
      <c r="A7" s="173">
        <v>41426</v>
      </c>
      <c r="B7" s="159">
        <v>12274403</v>
      </c>
      <c r="C7" s="174">
        <f t="shared" si="0"/>
        <v>104.92696001767816</v>
      </c>
      <c r="D7" s="159">
        <v>2974355</v>
      </c>
      <c r="E7" s="174">
        <f t="shared" si="1"/>
        <v>100.35887342895869</v>
      </c>
      <c r="F7" s="159">
        <v>2663305</v>
      </c>
      <c r="G7" s="174">
        <f t="shared" si="2"/>
        <v>99.82462413567697</v>
      </c>
      <c r="H7" s="159">
        <f t="shared" si="3"/>
        <v>17912063</v>
      </c>
    </row>
    <row r="8" spans="1:8">
      <c r="A8" s="173">
        <v>41456</v>
      </c>
      <c r="B8" s="159">
        <v>12200031</v>
      </c>
      <c r="C8" s="174">
        <f t="shared" si="0"/>
        <v>104.29119566560054</v>
      </c>
      <c r="D8" s="159">
        <v>2970694</v>
      </c>
      <c r="E8" s="174">
        <f t="shared" si="1"/>
        <v>100.23534619847563</v>
      </c>
      <c r="F8" s="159">
        <v>2668898</v>
      </c>
      <c r="G8" s="174">
        <f t="shared" si="2"/>
        <v>100.03425807651021</v>
      </c>
      <c r="H8" s="159">
        <f t="shared" si="3"/>
        <v>17839623</v>
      </c>
    </row>
    <row r="9" spans="1:8">
      <c r="A9" s="173">
        <v>41487</v>
      </c>
      <c r="B9" s="159">
        <v>12236880</v>
      </c>
      <c r="C9" s="174">
        <f t="shared" si="0"/>
        <v>104.60619701839069</v>
      </c>
      <c r="D9" s="159">
        <v>2931681</v>
      </c>
      <c r="E9" s="174">
        <f t="shared" si="1"/>
        <v>98.91899333236384</v>
      </c>
      <c r="F9" s="159">
        <v>2663081</v>
      </c>
      <c r="G9" s="174">
        <f t="shared" si="2"/>
        <v>99.816228283228085</v>
      </c>
      <c r="H9" s="159">
        <f t="shared" si="3"/>
        <v>17831642</v>
      </c>
    </row>
    <row r="10" spans="1:8">
      <c r="A10" s="173">
        <v>41518</v>
      </c>
      <c r="B10" s="159">
        <v>12523723</v>
      </c>
      <c r="C10" s="174">
        <f t="shared" si="0"/>
        <v>107.05825631547836</v>
      </c>
      <c r="D10" s="159">
        <v>2883080</v>
      </c>
      <c r="E10" s="174">
        <f t="shared" si="1"/>
        <v>97.279128014497999</v>
      </c>
      <c r="F10" s="159">
        <v>2707070</v>
      </c>
      <c r="G10" s="174">
        <f t="shared" si="2"/>
        <v>101.46500128936304</v>
      </c>
      <c r="H10" s="159">
        <f t="shared" si="3"/>
        <v>18113873</v>
      </c>
    </row>
    <row r="11" spans="1:8">
      <c r="A11" s="173">
        <v>41548</v>
      </c>
      <c r="B11" s="159">
        <v>12297151</v>
      </c>
      <c r="C11" s="174">
        <f t="shared" si="0"/>
        <v>105.12141986118193</v>
      </c>
      <c r="D11" s="159">
        <v>2856746</v>
      </c>
      <c r="E11" s="174">
        <f t="shared" si="1"/>
        <v>96.390582238059679</v>
      </c>
      <c r="F11" s="159">
        <v>2756891</v>
      </c>
      <c r="G11" s="174">
        <f t="shared" si="2"/>
        <v>103.33236631104235</v>
      </c>
      <c r="H11" s="159">
        <f t="shared" si="3"/>
        <v>17910788</v>
      </c>
    </row>
    <row r="12" spans="1:8">
      <c r="A12" s="173">
        <v>41579</v>
      </c>
      <c r="B12" s="159">
        <v>12433976</v>
      </c>
      <c r="C12" s="174">
        <f t="shared" si="0"/>
        <v>106.29105974545318</v>
      </c>
      <c r="D12" s="159">
        <v>2800861</v>
      </c>
      <c r="E12" s="174">
        <f t="shared" si="1"/>
        <v>94.504944632065317</v>
      </c>
      <c r="F12" s="159">
        <v>2766055</v>
      </c>
      <c r="G12" s="174">
        <f t="shared" si="2"/>
        <v>103.6758466317639</v>
      </c>
      <c r="H12" s="159">
        <f t="shared" si="3"/>
        <v>18000892</v>
      </c>
    </row>
    <row r="13" spans="1:8">
      <c r="A13" s="173">
        <v>41609</v>
      </c>
      <c r="B13" s="159">
        <v>12363785</v>
      </c>
      <c r="C13" s="174">
        <f t="shared" si="0"/>
        <v>105.69103640822036</v>
      </c>
      <c r="D13" s="159">
        <v>2760917</v>
      </c>
      <c r="E13" s="174">
        <f t="shared" si="1"/>
        <v>93.157178531432976</v>
      </c>
      <c r="F13" s="159">
        <v>2822178</v>
      </c>
      <c r="G13" s="174">
        <f t="shared" si="2"/>
        <v>105.77941996653652</v>
      </c>
      <c r="H13" s="159">
        <f t="shared" si="3"/>
        <v>17946880</v>
      </c>
    </row>
    <row r="14" spans="1:8">
      <c r="A14" s="173">
        <v>41640</v>
      </c>
      <c r="B14" s="159">
        <v>12329012</v>
      </c>
      <c r="C14" s="174">
        <f t="shared" si="0"/>
        <v>105.39378161051698</v>
      </c>
      <c r="D14" s="159">
        <v>2720965</v>
      </c>
      <c r="E14" s="174">
        <f t="shared" si="1"/>
        <v>91.809142499676923</v>
      </c>
      <c r="F14" s="159">
        <v>2838873</v>
      </c>
      <c r="G14" s="174">
        <f t="shared" si="2"/>
        <v>106.40517334436788</v>
      </c>
      <c r="H14" s="159">
        <f t="shared" si="3"/>
        <v>17888850</v>
      </c>
    </row>
    <row r="15" spans="1:8">
      <c r="A15" s="173">
        <v>41671</v>
      </c>
      <c r="B15" s="159">
        <v>12355589</v>
      </c>
      <c r="C15" s="174">
        <f t="shared" si="0"/>
        <v>105.62097341906276</v>
      </c>
      <c r="D15" s="159">
        <v>2855300</v>
      </c>
      <c r="E15" s="174">
        <f t="shared" si="1"/>
        <v>96.341792187450963</v>
      </c>
      <c r="F15" s="159">
        <v>2836699</v>
      </c>
      <c r="G15" s="174">
        <f t="shared" si="2"/>
        <v>106.32368859783267</v>
      </c>
      <c r="H15" s="159">
        <f t="shared" si="3"/>
        <v>18047588</v>
      </c>
    </row>
    <row r="16" spans="1:8">
      <c r="A16" s="173">
        <v>41699</v>
      </c>
      <c r="B16" s="159">
        <v>12566310</v>
      </c>
      <c r="C16" s="174">
        <f t="shared" si="0"/>
        <v>107.42230859942836</v>
      </c>
      <c r="D16" s="159">
        <v>2871284</v>
      </c>
      <c r="E16" s="174">
        <f t="shared" si="1"/>
        <v>96.881114572602868</v>
      </c>
      <c r="F16" s="159">
        <v>2849623</v>
      </c>
      <c r="G16" s="174">
        <f t="shared" si="2"/>
        <v>106.80809929894633</v>
      </c>
      <c r="H16" s="159">
        <f t="shared" si="3"/>
        <v>18287217</v>
      </c>
    </row>
    <row r="17" spans="1:8">
      <c r="A17" s="173">
        <v>41730</v>
      </c>
      <c r="B17" s="159">
        <v>12730077</v>
      </c>
      <c r="C17" s="174">
        <f t="shared" si="0"/>
        <v>108.8222604717284</v>
      </c>
      <c r="D17" s="159">
        <v>2815090</v>
      </c>
      <c r="E17" s="174">
        <f t="shared" si="1"/>
        <v>94.985050876955611</v>
      </c>
      <c r="F17" s="159">
        <v>2844868</v>
      </c>
      <c r="G17" s="174">
        <f t="shared" si="2"/>
        <v>106.62987484182813</v>
      </c>
      <c r="H17" s="159">
        <f t="shared" si="3"/>
        <v>18390035</v>
      </c>
    </row>
    <row r="18" spans="1:8">
      <c r="A18" s="173">
        <v>41760</v>
      </c>
      <c r="B18" s="159">
        <v>12922571</v>
      </c>
      <c r="C18" s="174">
        <f t="shared" si="0"/>
        <v>110.46778329199452</v>
      </c>
      <c r="D18" s="159">
        <v>2815276</v>
      </c>
      <c r="E18" s="174">
        <f t="shared" si="1"/>
        <v>94.991326775581626</v>
      </c>
      <c r="F18" s="159">
        <v>2849314</v>
      </c>
      <c r="G18" s="174">
        <f t="shared" si="2"/>
        <v>106.79651752034496</v>
      </c>
      <c r="H18" s="159">
        <f t="shared" si="3"/>
        <v>18587161</v>
      </c>
    </row>
    <row r="19" spans="1:8">
      <c r="A19" s="173">
        <v>41791</v>
      </c>
      <c r="B19" s="159">
        <v>13034290</v>
      </c>
      <c r="C19" s="174">
        <f t="shared" si="0"/>
        <v>111.42280611845825</v>
      </c>
      <c r="D19" s="159">
        <v>2816946</v>
      </c>
      <c r="E19" s="174">
        <f t="shared" si="1"/>
        <v>95.04767489765392</v>
      </c>
      <c r="F19" s="159">
        <v>2852087</v>
      </c>
      <c r="G19" s="174">
        <f t="shared" si="2"/>
        <v>106.90045367588412</v>
      </c>
      <c r="H19" s="159">
        <f t="shared" si="3"/>
        <v>18703323</v>
      </c>
    </row>
    <row r="20" spans="1:8">
      <c r="A20" s="173">
        <v>41821</v>
      </c>
      <c r="B20" s="159">
        <v>12701507</v>
      </c>
      <c r="C20" s="174">
        <f t="shared" si="0"/>
        <v>108.57803162836184</v>
      </c>
      <c r="D20" s="159">
        <v>2875917</v>
      </c>
      <c r="E20" s="174">
        <f t="shared" si="1"/>
        <v>97.037438434615424</v>
      </c>
      <c r="F20" s="159">
        <v>2864800</v>
      </c>
      <c r="G20" s="174">
        <f t="shared" si="2"/>
        <v>107.37695578384279</v>
      </c>
      <c r="H20" s="159">
        <f t="shared" si="3"/>
        <v>18442224</v>
      </c>
    </row>
    <row r="21" spans="1:8">
      <c r="A21" s="173">
        <v>41852</v>
      </c>
      <c r="B21" s="159">
        <v>12884711</v>
      </c>
      <c r="C21" s="174">
        <f t="shared" si="0"/>
        <v>110.14413946945835</v>
      </c>
      <c r="D21" s="159">
        <v>2909657</v>
      </c>
      <c r="E21" s="174">
        <f t="shared" si="1"/>
        <v>98.175872948818693</v>
      </c>
      <c r="F21" s="159">
        <v>2859563</v>
      </c>
      <c r="G21" s="174">
        <f t="shared" si="2"/>
        <v>107.18066525136582</v>
      </c>
      <c r="H21" s="159">
        <f t="shared" si="3"/>
        <v>18653931</v>
      </c>
    </row>
    <row r="22" spans="1:8">
      <c r="A22" s="173">
        <v>41883</v>
      </c>
      <c r="B22" s="159">
        <v>13155308</v>
      </c>
      <c r="C22" s="174">
        <f t="shared" si="0"/>
        <v>112.45732086002404</v>
      </c>
      <c r="D22" s="159">
        <v>2907549</v>
      </c>
      <c r="E22" s="174">
        <f t="shared" si="1"/>
        <v>98.104746097723833</v>
      </c>
      <c r="F22" s="159">
        <v>2879940</v>
      </c>
      <c r="G22" s="174">
        <f t="shared" si="2"/>
        <v>107.94442545382581</v>
      </c>
      <c r="H22" s="159">
        <f t="shared" si="3"/>
        <v>18942797</v>
      </c>
    </row>
    <row r="23" spans="1:8">
      <c r="A23" s="173">
        <v>41913</v>
      </c>
      <c r="B23" s="159">
        <v>13072609</v>
      </c>
      <c r="C23" s="174">
        <f t="shared" si="0"/>
        <v>111.75037367354972</v>
      </c>
      <c r="D23" s="159">
        <v>2924846</v>
      </c>
      <c r="E23" s="174">
        <f t="shared" si="1"/>
        <v>98.688370928552942</v>
      </c>
      <c r="F23" s="159">
        <v>2908367</v>
      </c>
      <c r="G23" s="174">
        <f t="shared" si="2"/>
        <v>109.0099116036678</v>
      </c>
      <c r="H23" s="159">
        <f t="shared" si="3"/>
        <v>18905822</v>
      </c>
    </row>
    <row r="24" spans="1:8">
      <c r="A24" s="173">
        <v>41944</v>
      </c>
      <c r="B24" s="159">
        <v>13100694</v>
      </c>
      <c r="C24" s="174">
        <f t="shared" si="0"/>
        <v>111.99045652500055</v>
      </c>
      <c r="D24" s="159">
        <v>2868886</v>
      </c>
      <c r="E24" s="174">
        <f t="shared" si="1"/>
        <v>96.800202718273894</v>
      </c>
      <c r="F24" s="159">
        <v>2929226</v>
      </c>
      <c r="G24" s="174">
        <f t="shared" si="2"/>
        <v>109.79173788148655</v>
      </c>
      <c r="H24" s="159">
        <f t="shared" si="3"/>
        <v>18898806</v>
      </c>
    </row>
    <row r="25" spans="1:8">
      <c r="A25" s="173">
        <v>41974</v>
      </c>
      <c r="B25" s="159">
        <v>13093230</v>
      </c>
      <c r="C25" s="174">
        <f t="shared" si="0"/>
        <v>111.92665099168279</v>
      </c>
      <c r="D25" s="159">
        <v>2827633</v>
      </c>
      <c r="E25" s="174">
        <f t="shared" si="1"/>
        <v>95.40826913752619</v>
      </c>
      <c r="F25" s="159">
        <v>2909003</v>
      </c>
      <c r="G25" s="174">
        <f t="shared" si="2"/>
        <v>109.03374982758518</v>
      </c>
      <c r="H25" s="159">
        <f t="shared" si="3"/>
        <v>18829866</v>
      </c>
    </row>
    <row r="26" spans="1:8">
      <c r="A26" s="173">
        <v>42005</v>
      </c>
      <c r="B26" s="159">
        <v>12913416</v>
      </c>
      <c r="C26" s="174">
        <f t="shared" si="0"/>
        <v>110.38952235181179</v>
      </c>
      <c r="D26" s="159">
        <v>2821819</v>
      </c>
      <c r="E26" s="174">
        <f t="shared" si="1"/>
        <v>95.212096693377475</v>
      </c>
      <c r="F26" s="159">
        <v>2926680</v>
      </c>
      <c r="G26" s="174">
        <f t="shared" si="2"/>
        <v>109.69631002284872</v>
      </c>
      <c r="H26" s="159">
        <f t="shared" si="3"/>
        <v>18661915</v>
      </c>
    </row>
    <row r="27" spans="1:8">
      <c r="A27" s="173">
        <v>42036</v>
      </c>
      <c r="B27" s="159">
        <v>12851205</v>
      </c>
      <c r="C27" s="174">
        <f t="shared" si="0"/>
        <v>109.85771554135755</v>
      </c>
      <c r="D27" s="159">
        <v>2914541</v>
      </c>
      <c r="E27" s="174">
        <f t="shared" si="1"/>
        <v>98.340665899837333</v>
      </c>
      <c r="F27" s="159">
        <v>2929385</v>
      </c>
      <c r="G27" s="174">
        <f t="shared" si="2"/>
        <v>109.7976974374659</v>
      </c>
      <c r="H27" s="159">
        <f t="shared" si="3"/>
        <v>18695131</v>
      </c>
    </row>
    <row r="28" spans="1:8">
      <c r="A28" s="173">
        <v>42064</v>
      </c>
      <c r="B28" s="159">
        <v>13148326</v>
      </c>
      <c r="C28" s="174">
        <f t="shared" si="0"/>
        <v>112.39763567331123</v>
      </c>
      <c r="D28" s="159">
        <v>2898016</v>
      </c>
      <c r="E28" s="174">
        <f t="shared" si="1"/>
        <v>97.783089422445244</v>
      </c>
      <c r="F28" s="159">
        <v>2926533</v>
      </c>
      <c r="G28" s="174">
        <f t="shared" si="2"/>
        <v>109.69080024467912</v>
      </c>
      <c r="H28" s="159">
        <f t="shared" si="3"/>
        <v>18972875</v>
      </c>
    </row>
    <row r="29" spans="1:8">
      <c r="A29" s="173">
        <v>42095</v>
      </c>
      <c r="B29" s="159">
        <v>13451823</v>
      </c>
      <c r="C29" s="174">
        <f t="shared" si="0"/>
        <v>114.99206063919227</v>
      </c>
      <c r="D29" s="159">
        <v>2789168</v>
      </c>
      <c r="E29" s="174">
        <f t="shared" si="1"/>
        <v>94.110406553387833</v>
      </c>
      <c r="F29" s="159">
        <v>2928695</v>
      </c>
      <c r="G29" s="174">
        <f t="shared" si="2"/>
        <v>109.77183521340457</v>
      </c>
      <c r="H29" s="159">
        <f t="shared" si="3"/>
        <v>19169686</v>
      </c>
    </row>
    <row r="30" spans="1:8">
      <c r="A30" s="173">
        <v>42125</v>
      </c>
      <c r="B30" s="159">
        <v>13585611</v>
      </c>
      <c r="C30" s="174">
        <f t="shared" si="0"/>
        <v>116.13573892047775</v>
      </c>
      <c r="D30" s="159">
        <v>2874835</v>
      </c>
      <c r="E30" s="174">
        <f t="shared" si="1"/>
        <v>97.000930250135056</v>
      </c>
      <c r="F30" s="159">
        <v>2928677</v>
      </c>
      <c r="G30" s="174">
        <f t="shared" si="2"/>
        <v>109.77116054668994</v>
      </c>
      <c r="H30" s="159">
        <f t="shared" si="3"/>
        <v>19389123</v>
      </c>
    </row>
    <row r="31" spans="1:8">
      <c r="A31" s="173">
        <v>42156</v>
      </c>
      <c r="B31" s="159">
        <v>13596512</v>
      </c>
      <c r="C31" s="174">
        <f t="shared" si="0"/>
        <v>116.22892543155716</v>
      </c>
      <c r="D31" s="159">
        <v>2829934</v>
      </c>
      <c r="E31" s="174">
        <f t="shared" si="1"/>
        <v>95.485908076980309</v>
      </c>
      <c r="F31" s="159">
        <v>2936848</v>
      </c>
      <c r="G31" s="174">
        <f t="shared" si="2"/>
        <v>110.0774217536537</v>
      </c>
      <c r="H31" s="159">
        <f t="shared" si="3"/>
        <v>19363294</v>
      </c>
    </row>
    <row r="32" spans="1:8">
      <c r="A32" s="173">
        <v>42186</v>
      </c>
      <c r="B32" s="159">
        <v>13318215</v>
      </c>
      <c r="C32" s="174">
        <f t="shared" si="0"/>
        <v>113.84992107655596</v>
      </c>
      <c r="D32" s="159">
        <v>2838611</v>
      </c>
      <c r="E32" s="174">
        <f t="shared" si="1"/>
        <v>95.778682122023042</v>
      </c>
      <c r="F32" s="159">
        <v>2948014</v>
      </c>
      <c r="G32" s="174">
        <f t="shared" si="2"/>
        <v>110.49594000563721</v>
      </c>
      <c r="H32" s="159">
        <f t="shared" si="3"/>
        <v>19104840</v>
      </c>
    </row>
    <row r="33" spans="1:8">
      <c r="A33" s="173">
        <v>42217</v>
      </c>
      <c r="B33" s="159">
        <v>13566414</v>
      </c>
      <c r="C33" s="174">
        <f t="shared" si="0"/>
        <v>115.97163457654676</v>
      </c>
      <c r="D33" s="159">
        <v>2629792</v>
      </c>
      <c r="E33" s="174">
        <f t="shared" si="1"/>
        <v>88.732838707043413</v>
      </c>
      <c r="F33" s="159">
        <v>2949836</v>
      </c>
      <c r="G33" s="174">
        <f t="shared" si="2"/>
        <v>110.56423126975274</v>
      </c>
      <c r="H33" s="159">
        <f t="shared" si="3"/>
        <v>19146042</v>
      </c>
    </row>
    <row r="34" spans="1:8">
      <c r="A34" s="173">
        <v>42248</v>
      </c>
      <c r="B34" s="159">
        <v>13489364</v>
      </c>
      <c r="C34" s="174">
        <f t="shared" si="0"/>
        <v>115.31297751034468</v>
      </c>
      <c r="D34" s="159">
        <v>2841359</v>
      </c>
      <c r="E34" s="174">
        <f t="shared" si="1"/>
        <v>95.871403463013877</v>
      </c>
      <c r="F34" s="159">
        <v>2967562</v>
      </c>
      <c r="G34" s="174">
        <f t="shared" si="2"/>
        <v>111.22862805773947</v>
      </c>
      <c r="H34" s="159">
        <f t="shared" si="3"/>
        <v>19298285</v>
      </c>
    </row>
    <row r="35" spans="1:8">
      <c r="A35" s="173">
        <v>42278</v>
      </c>
      <c r="B35" s="159">
        <v>13741124</v>
      </c>
      <c r="C35" s="174">
        <f t="shared" si="0"/>
        <v>117.46513199427768</v>
      </c>
      <c r="D35" s="159">
        <v>2834268</v>
      </c>
      <c r="E35" s="174">
        <f t="shared" si="1"/>
        <v>95.6321432632446</v>
      </c>
      <c r="F35" s="159">
        <v>3071020</v>
      </c>
      <c r="G35" s="174">
        <f t="shared" si="2"/>
        <v>115.10638744460238</v>
      </c>
      <c r="H35" s="159">
        <f t="shared" si="3"/>
        <v>19646412</v>
      </c>
    </row>
    <row r="36" spans="1:8">
      <c r="A36" s="173">
        <v>42309</v>
      </c>
      <c r="B36" s="159">
        <v>13755572</v>
      </c>
      <c r="C36" s="174">
        <f t="shared" si="0"/>
        <v>117.58863981118213</v>
      </c>
      <c r="D36" s="159">
        <v>2830809</v>
      </c>
      <c r="E36" s="174">
        <f t="shared" si="1"/>
        <v>95.515431793634946</v>
      </c>
      <c r="F36" s="159">
        <v>2996123</v>
      </c>
      <c r="G36" s="174">
        <f t="shared" si="2"/>
        <v>112.29913672645712</v>
      </c>
      <c r="H36" s="159">
        <f t="shared" si="3"/>
        <v>19582504</v>
      </c>
    </row>
    <row r="37" spans="1:8">
      <c r="A37" s="173">
        <v>42339</v>
      </c>
      <c r="B37" s="159">
        <v>13713717</v>
      </c>
      <c r="C37" s="174">
        <f t="shared" si="0"/>
        <v>117.23084498307195</v>
      </c>
      <c r="D37" s="159">
        <v>2833035</v>
      </c>
      <c r="E37" s="174">
        <f t="shared" si="1"/>
        <v>95.590540128804378</v>
      </c>
      <c r="F37" s="159">
        <v>3031979</v>
      </c>
      <c r="G37" s="174">
        <f t="shared" si="2"/>
        <v>113.64307282202593</v>
      </c>
      <c r="H37" s="159">
        <f t="shared" si="3"/>
        <v>19578731</v>
      </c>
    </row>
    <row r="38" spans="1:8">
      <c r="A38" s="173">
        <v>42370</v>
      </c>
      <c r="B38" s="159">
        <v>13352629</v>
      </c>
      <c r="C38" s="174">
        <f t="shared" si="0"/>
        <v>114.14410698539798</v>
      </c>
      <c r="D38" s="159">
        <v>2803728</v>
      </c>
      <c r="E38" s="174">
        <f t="shared" si="1"/>
        <v>94.601681198521177</v>
      </c>
      <c r="F38" s="159">
        <v>3034105</v>
      </c>
      <c r="G38" s="174">
        <f t="shared" si="2"/>
        <v>113.72275845732209</v>
      </c>
      <c r="H38" s="159">
        <f t="shared" si="3"/>
        <v>19190462</v>
      </c>
    </row>
    <row r="39" spans="1:8">
      <c r="A39" s="173">
        <v>42401</v>
      </c>
      <c r="B39" s="159">
        <v>13258741</v>
      </c>
      <c r="C39" s="174">
        <f t="shared" si="0"/>
        <v>113.34151133800563</v>
      </c>
      <c r="D39" s="159">
        <v>2708174</v>
      </c>
      <c r="E39" s="174">
        <f t="shared" si="1"/>
        <v>91.377556374271649</v>
      </c>
      <c r="F39" s="159">
        <v>3059263</v>
      </c>
      <c r="G39" s="174">
        <f t="shared" si="2"/>
        <v>114.66571763548808</v>
      </c>
      <c r="H39" s="159">
        <f t="shared" si="3"/>
        <v>19026178</v>
      </c>
    </row>
    <row r="40" spans="1:8">
      <c r="A40" s="173">
        <v>42430</v>
      </c>
      <c r="B40" s="159">
        <v>13503330</v>
      </c>
      <c r="C40" s="174">
        <f t="shared" si="0"/>
        <v>115.43236498064419</v>
      </c>
      <c r="D40" s="159">
        <v>2683978</v>
      </c>
      <c r="E40" s="174">
        <f t="shared" si="1"/>
        <v>90.561149690642068</v>
      </c>
      <c r="F40" s="159">
        <v>3068719</v>
      </c>
      <c r="G40" s="174">
        <f t="shared" si="2"/>
        <v>115.02014254958051</v>
      </c>
      <c r="H40" s="159">
        <f t="shared" si="3"/>
        <v>19256027</v>
      </c>
    </row>
    <row r="41" spans="1:8">
      <c r="A41" s="173">
        <v>42461</v>
      </c>
      <c r="B41" s="159">
        <v>13665900</v>
      </c>
      <c r="C41" s="174">
        <f t="shared" si="0"/>
        <v>116.82208437392745</v>
      </c>
      <c r="D41" s="159">
        <v>2671866</v>
      </c>
      <c r="E41" s="174">
        <f t="shared" si="1"/>
        <v>90.152473969360784</v>
      </c>
      <c r="F41" s="159">
        <v>3062031</v>
      </c>
      <c r="G41" s="174">
        <f t="shared" si="2"/>
        <v>114.7694663836065</v>
      </c>
      <c r="H41" s="159">
        <f t="shared" si="3"/>
        <v>19399797</v>
      </c>
    </row>
    <row r="42" spans="1:8">
      <c r="A42" s="173">
        <v>42491</v>
      </c>
      <c r="B42" s="159">
        <v>13696518</v>
      </c>
      <c r="C42" s="174">
        <f t="shared" si="0"/>
        <v>117.08382041614647</v>
      </c>
      <c r="D42" s="159">
        <v>2683126</v>
      </c>
      <c r="E42" s="174">
        <f t="shared" si="1"/>
        <v>90.532402025968054</v>
      </c>
      <c r="F42" s="159">
        <v>3063975</v>
      </c>
      <c r="G42" s="174">
        <f t="shared" si="2"/>
        <v>114.84233038878796</v>
      </c>
      <c r="H42" s="159">
        <f t="shared" si="3"/>
        <v>19443619</v>
      </c>
    </row>
    <row r="43" spans="1:8">
      <c r="A43" s="175">
        <v>42522</v>
      </c>
      <c r="B43" s="159">
        <v>13686743</v>
      </c>
      <c r="C43" s="174">
        <f t="shared" si="0"/>
        <v>117.00025944506112</v>
      </c>
      <c r="D43" s="159">
        <v>2679867</v>
      </c>
      <c r="E43" s="174">
        <f t="shared" si="1"/>
        <v>90.422438834450901</v>
      </c>
      <c r="F43" s="159">
        <v>3083240</v>
      </c>
      <c r="G43" s="174">
        <f t="shared" si="2"/>
        <v>115.56441118087663</v>
      </c>
      <c r="H43" s="159">
        <f t="shared" si="3"/>
        <v>19449850</v>
      </c>
    </row>
    <row r="44" spans="1:8">
      <c r="A44" s="175">
        <v>42552</v>
      </c>
      <c r="B44" s="159">
        <v>13362031</v>
      </c>
      <c r="C44" s="174">
        <f t="shared" si="0"/>
        <v>114.22447938950482</v>
      </c>
      <c r="D44" s="159">
        <v>2684141</v>
      </c>
      <c r="E44" s="174">
        <f t="shared" si="1"/>
        <v>90.566649537287446</v>
      </c>
      <c r="F44" s="159">
        <v>3071724</v>
      </c>
      <c r="G44" s="174">
        <f t="shared" si="2"/>
        <v>115.13277440944174</v>
      </c>
      <c r="H44" s="159">
        <f t="shared" si="3"/>
        <v>19117896</v>
      </c>
    </row>
    <row r="45" spans="1:8">
      <c r="A45" s="175">
        <v>42583</v>
      </c>
      <c r="B45" s="159">
        <v>13471407</v>
      </c>
      <c r="C45" s="174">
        <f t="shared" si="0"/>
        <v>115.15947322821891</v>
      </c>
      <c r="D45" s="159">
        <v>2690074</v>
      </c>
      <c r="E45" s="174">
        <f t="shared" si="1"/>
        <v>90.766837206901201</v>
      </c>
      <c r="F45" s="159">
        <v>3042243</v>
      </c>
      <c r="G45" s="174">
        <f t="shared" si="2"/>
        <v>114.02778277530901</v>
      </c>
      <c r="H45" s="159">
        <f t="shared" si="3"/>
        <v>19203724</v>
      </c>
    </row>
    <row r="46" spans="1:8">
      <c r="A46" s="175">
        <v>42614</v>
      </c>
      <c r="B46" s="159">
        <v>13470684</v>
      </c>
      <c r="C46" s="174">
        <f t="shared" si="0"/>
        <v>115.15329270831151</v>
      </c>
      <c r="D46" s="159">
        <v>2692666</v>
      </c>
      <c r="E46" s="174">
        <f t="shared" si="1"/>
        <v>90.854294890979887</v>
      </c>
      <c r="F46" s="159">
        <v>2992784</v>
      </c>
      <c r="G46" s="174">
        <f t="shared" si="2"/>
        <v>112.17398605089086</v>
      </c>
      <c r="H46" s="159">
        <f t="shared" si="3"/>
        <v>19156134</v>
      </c>
    </row>
    <row r="47" spans="1:8">
      <c r="A47" s="175">
        <v>42644</v>
      </c>
      <c r="B47" s="159">
        <v>13660465</v>
      </c>
      <c r="C47" s="174">
        <f t="shared" si="0"/>
        <v>116.7756236191603</v>
      </c>
      <c r="D47" s="159">
        <v>2695038</v>
      </c>
      <c r="E47" s="174">
        <f t="shared" si="1"/>
        <v>90.934329469156822</v>
      </c>
      <c r="F47" s="159">
        <v>2994165</v>
      </c>
      <c r="G47" s="174">
        <f t="shared" si="2"/>
        <v>112.22574798049763</v>
      </c>
      <c r="H47" s="159">
        <f t="shared" si="3"/>
        <v>19349668</v>
      </c>
    </row>
    <row r="48" spans="1:8">
      <c r="A48" s="175">
        <v>42675</v>
      </c>
      <c r="B48" s="159">
        <v>13583875</v>
      </c>
      <c r="C48" s="174">
        <f t="shared" si="0"/>
        <v>116.12089883395046</v>
      </c>
      <c r="D48" s="159">
        <v>2706609</v>
      </c>
      <c r="E48" s="174">
        <f t="shared" si="1"/>
        <v>91.324751098197908</v>
      </c>
      <c r="F48" s="159">
        <v>2985474</v>
      </c>
      <c r="G48" s="174">
        <f t="shared" si="2"/>
        <v>111.89999640177753</v>
      </c>
      <c r="H48" s="159">
        <f t="shared" si="3"/>
        <v>19275958</v>
      </c>
    </row>
    <row r="49" spans="1:10">
      <c r="A49" s="175">
        <v>42705</v>
      </c>
      <c r="B49" s="159">
        <v>13415843</v>
      </c>
      <c r="C49" s="174">
        <f t="shared" si="0"/>
        <v>114.6844878781027</v>
      </c>
      <c r="D49" s="159">
        <v>2701537</v>
      </c>
      <c r="E49" s="174">
        <f t="shared" si="1"/>
        <v>91.153614765772332</v>
      </c>
      <c r="F49" s="159">
        <v>2981646</v>
      </c>
      <c r="G49" s="174">
        <f t="shared" si="2"/>
        <v>111.75651728046346</v>
      </c>
      <c r="H49" s="159">
        <f t="shared" si="3"/>
        <v>19099026</v>
      </c>
    </row>
    <row r="50" spans="1:10">
      <c r="A50" s="175">
        <v>42736</v>
      </c>
      <c r="B50" s="159">
        <v>13115945</v>
      </c>
      <c r="C50" s="174">
        <f t="shared" si="0"/>
        <v>112.12082873676756</v>
      </c>
      <c r="D50" s="159">
        <v>2520079</v>
      </c>
      <c r="E50" s="174">
        <f t="shared" si="1"/>
        <v>85.030969535235968</v>
      </c>
      <c r="F50" s="159">
        <v>2970210</v>
      </c>
      <c r="G50" s="174">
        <f t="shared" si="2"/>
        <v>111.32787902776029</v>
      </c>
      <c r="H50" s="159">
        <f t="shared" si="3"/>
        <v>18606234</v>
      </c>
      <c r="J50" s="159"/>
    </row>
    <row r="51" spans="1:10">
      <c r="A51" s="175">
        <v>42767</v>
      </c>
      <c r="B51" s="159">
        <v>13126079</v>
      </c>
      <c r="C51" s="174">
        <f t="shared" si="0"/>
        <v>112.20745859671423</v>
      </c>
      <c r="D51" s="159">
        <v>2698940</v>
      </c>
      <c r="E51" s="174">
        <f t="shared" si="1"/>
        <v>91.065988374741323</v>
      </c>
      <c r="F51" s="159">
        <v>2965218</v>
      </c>
      <c r="G51" s="174">
        <f t="shared" si="2"/>
        <v>111.14077145889931</v>
      </c>
      <c r="H51" s="159">
        <f t="shared" si="3"/>
        <v>18790237</v>
      </c>
      <c r="J51" s="159"/>
    </row>
    <row r="52" spans="1:10">
      <c r="A52" s="175">
        <v>42795</v>
      </c>
      <c r="B52" s="159">
        <v>13558783</v>
      </c>
      <c r="C52" s="174">
        <f t="shared" si="0"/>
        <v>115.90640145426011</v>
      </c>
      <c r="D52" s="159">
        <v>2734104</v>
      </c>
      <c r="E52" s="174">
        <f t="shared" si="1"/>
        <v>92.252470628963138</v>
      </c>
      <c r="F52" s="159">
        <v>2970810</v>
      </c>
      <c r="G52" s="174">
        <f t="shared" si="2"/>
        <v>111.35036791824839</v>
      </c>
      <c r="H52" s="159">
        <f t="shared" si="3"/>
        <v>19263697</v>
      </c>
      <c r="J52" s="159"/>
    </row>
    <row r="53" spans="1:10">
      <c r="A53" s="175">
        <v>42826</v>
      </c>
      <c r="B53" s="159">
        <v>13849359</v>
      </c>
      <c r="C53" s="174">
        <f t="shared" si="0"/>
        <v>118.39037206644359</v>
      </c>
      <c r="D53" s="159">
        <v>2760089</v>
      </c>
      <c r="E53" s="174">
        <f t="shared" si="1"/>
        <v>93.129240660130066</v>
      </c>
      <c r="F53" s="159">
        <v>2969930</v>
      </c>
      <c r="G53" s="174">
        <f t="shared" si="2"/>
        <v>111.31738421219917</v>
      </c>
      <c r="H53" s="159">
        <f t="shared" si="3"/>
        <v>19579378</v>
      </c>
      <c r="J53" s="159"/>
    </row>
    <row r="54" spans="1:10">
      <c r="A54" s="175">
        <v>42856</v>
      </c>
      <c r="B54" s="159">
        <v>14105505</v>
      </c>
      <c r="C54" s="174">
        <f t="shared" si="0"/>
        <v>120.580019994794</v>
      </c>
      <c r="D54" s="159">
        <v>2771634</v>
      </c>
      <c r="E54" s="174">
        <f t="shared" si="1"/>
        <v>93.518785013019112</v>
      </c>
      <c r="F54" s="159">
        <v>2970555</v>
      </c>
      <c r="G54" s="174">
        <f t="shared" si="2"/>
        <v>111.34081013979093</v>
      </c>
      <c r="H54" s="159">
        <f t="shared" si="3"/>
        <v>19847694</v>
      </c>
      <c r="J54" s="159"/>
    </row>
    <row r="55" spans="1:10">
      <c r="A55" s="175">
        <v>42887</v>
      </c>
      <c r="B55" s="159">
        <v>14009873</v>
      </c>
      <c r="C55" s="174">
        <f t="shared" si="0"/>
        <v>119.76251587337885</v>
      </c>
      <c r="D55" s="159">
        <v>2789173</v>
      </c>
      <c r="E55" s="174">
        <f t="shared" si="1"/>
        <v>94.110575260340141</v>
      </c>
      <c r="F55" s="159">
        <v>2976758</v>
      </c>
      <c r="G55" s="174">
        <f t="shared" si="2"/>
        <v>111.57330778595373</v>
      </c>
      <c r="H55" s="159">
        <f t="shared" si="3"/>
        <v>19775804</v>
      </c>
      <c r="J55" s="159"/>
    </row>
    <row r="56" spans="1:10">
      <c r="A56" s="175">
        <v>42917</v>
      </c>
      <c r="B56" s="159">
        <v>14195607</v>
      </c>
      <c r="C56" s="174">
        <f t="shared" si="0"/>
        <v>121.35025125993275</v>
      </c>
      <c r="D56" s="159">
        <v>2751389</v>
      </c>
      <c r="E56" s="174">
        <f t="shared" si="1"/>
        <v>92.835690563106681</v>
      </c>
      <c r="F56" s="159">
        <v>2975092</v>
      </c>
      <c r="G56" s="174">
        <f t="shared" si="2"/>
        <v>111.5108636333651</v>
      </c>
      <c r="H56" s="159">
        <f t="shared" si="3"/>
        <v>19922088</v>
      </c>
      <c r="J56" s="159"/>
    </row>
    <row r="57" spans="1:10">
      <c r="A57" s="175">
        <v>42948</v>
      </c>
      <c r="B57" s="159">
        <v>14265038</v>
      </c>
      <c r="C57" s="174">
        <f t="shared" si="0"/>
        <v>121.94377778509144</v>
      </c>
      <c r="D57" s="159">
        <v>2753919</v>
      </c>
      <c r="E57" s="174">
        <f t="shared" si="1"/>
        <v>92.921056280976714</v>
      </c>
      <c r="F57" s="159">
        <v>2960311</v>
      </c>
      <c r="G57" s="174">
        <f t="shared" si="2"/>
        <v>110.95684981619081</v>
      </c>
      <c r="H57" s="159">
        <f t="shared" si="3"/>
        <v>19979268</v>
      </c>
      <c r="J57" s="159"/>
    </row>
    <row r="58" spans="1:10">
      <c r="A58" s="175">
        <v>42979</v>
      </c>
      <c r="B58" s="159">
        <v>14547574</v>
      </c>
      <c r="C58" s="174">
        <f t="shared" si="0"/>
        <v>124.35901896427993</v>
      </c>
      <c r="D58" s="159">
        <v>2772117</v>
      </c>
      <c r="E58" s="174">
        <f t="shared" si="1"/>
        <v>93.535082104612471</v>
      </c>
      <c r="F58" s="159">
        <v>2964754</v>
      </c>
      <c r="G58" s="174">
        <f t="shared" si="2"/>
        <v>111.12338005025518</v>
      </c>
      <c r="H58" s="159">
        <f t="shared" si="3"/>
        <v>20284445</v>
      </c>
      <c r="J58" s="159"/>
    </row>
    <row r="59" spans="1:10">
      <c r="A59" s="175">
        <v>43009</v>
      </c>
      <c r="B59" s="159">
        <v>14644895</v>
      </c>
      <c r="C59" s="174">
        <f t="shared" si="0"/>
        <v>125.1909613956862</v>
      </c>
      <c r="D59" s="159">
        <v>2768836</v>
      </c>
      <c r="E59" s="174">
        <f t="shared" si="1"/>
        <v>93.424376602505163</v>
      </c>
      <c r="F59" s="159">
        <v>2976497</v>
      </c>
      <c r="G59" s="174">
        <f t="shared" si="2"/>
        <v>111.56352511859143</v>
      </c>
      <c r="H59" s="159">
        <f t="shared" si="3"/>
        <v>20390228</v>
      </c>
      <c r="J59" s="159"/>
    </row>
    <row r="60" spans="1:10">
      <c r="A60" s="175">
        <v>43040</v>
      </c>
      <c r="B60" s="176">
        <v>14555878</v>
      </c>
      <c r="C60" s="174">
        <f t="shared" si="0"/>
        <v>124.43000518462701</v>
      </c>
      <c r="D60" s="176">
        <v>2767790</v>
      </c>
      <c r="E60" s="174">
        <f t="shared" si="1"/>
        <v>93.389083108081437</v>
      </c>
      <c r="F60" s="176">
        <v>2979048</v>
      </c>
      <c r="G60" s="174">
        <f t="shared" si="2"/>
        <v>111.65914038464999</v>
      </c>
      <c r="H60" s="159">
        <f t="shared" si="3"/>
        <v>20302716</v>
      </c>
      <c r="J60" s="176"/>
    </row>
    <row r="61" spans="1:10">
      <c r="A61" s="175">
        <v>43070</v>
      </c>
      <c r="B61" s="176">
        <v>14477817</v>
      </c>
      <c r="C61" s="174">
        <f t="shared" si="0"/>
        <v>123.7627056486789</v>
      </c>
      <c r="D61" s="176">
        <v>2777484</v>
      </c>
      <c r="E61" s="174">
        <f t="shared" si="1"/>
        <v>93.716172147224484</v>
      </c>
      <c r="F61" s="176">
        <v>2986088</v>
      </c>
      <c r="G61" s="174">
        <f t="shared" si="2"/>
        <v>111.92301003304368</v>
      </c>
      <c r="H61" s="159">
        <f t="shared" si="3"/>
        <v>20241389</v>
      </c>
      <c r="J61" s="176"/>
    </row>
    <row r="62" spans="1:10">
      <c r="A62" s="175">
        <v>43101</v>
      </c>
      <c r="B62" s="176">
        <v>14218231</v>
      </c>
      <c r="C62" s="174">
        <f t="shared" si="0"/>
        <v>121.543651097256</v>
      </c>
      <c r="D62" s="176">
        <v>2762901</v>
      </c>
      <c r="E62" s="174">
        <f t="shared" si="1"/>
        <v>93.224121450110488</v>
      </c>
      <c r="F62" s="176">
        <v>2989631</v>
      </c>
      <c r="G62" s="174">
        <f t="shared" si="2"/>
        <v>112.05580693137588</v>
      </c>
      <c r="H62" s="159">
        <f t="shared" si="3"/>
        <v>19970763</v>
      </c>
      <c r="J62" s="176"/>
    </row>
    <row r="63" spans="1:10">
      <c r="A63" s="175">
        <v>43132</v>
      </c>
      <c r="B63" s="176">
        <v>14127524</v>
      </c>
      <c r="C63" s="174">
        <f t="shared" si="0"/>
        <v>120.76824802776873</v>
      </c>
      <c r="D63" s="176">
        <v>2835795</v>
      </c>
      <c r="E63" s="174">
        <f t="shared" si="1"/>
        <v>95.683666366480765</v>
      </c>
      <c r="F63" s="176">
        <v>2996690</v>
      </c>
      <c r="G63" s="174">
        <f t="shared" si="2"/>
        <v>112.32038872796839</v>
      </c>
      <c r="H63" s="159">
        <f t="shared" si="3"/>
        <v>19960009</v>
      </c>
      <c r="J63" s="176"/>
    </row>
    <row r="64" spans="1:10">
      <c r="A64" s="175">
        <v>43160</v>
      </c>
      <c r="B64" s="176">
        <v>14325806</v>
      </c>
      <c r="C64" s="174">
        <f t="shared" si="0"/>
        <v>122.46324920104171</v>
      </c>
      <c r="D64" s="176">
        <v>2804909</v>
      </c>
      <c r="E64" s="174">
        <f t="shared" si="1"/>
        <v>94.641529780657336</v>
      </c>
      <c r="F64" s="176">
        <v>3006828</v>
      </c>
      <c r="G64" s="174">
        <f t="shared" ref="G64:G80" si="4">(F64/$F$2*100)</f>
        <v>112.70037601424896</v>
      </c>
      <c r="H64" s="159">
        <f t="shared" ref="H64:H80" si="5">B64+D64+F64</f>
        <v>20137543</v>
      </c>
      <c r="J64" s="176"/>
    </row>
    <row r="65" spans="1:10">
      <c r="A65" s="175">
        <v>43191</v>
      </c>
      <c r="B65" s="176">
        <v>14527332</v>
      </c>
      <c r="C65" s="174">
        <f t="shared" si="0"/>
        <v>124.185981503747</v>
      </c>
      <c r="D65" s="176">
        <v>2812961</v>
      </c>
      <c r="E65" s="174">
        <f t="shared" si="1"/>
        <v>94.913215456661035</v>
      </c>
      <c r="F65" s="176">
        <v>3011373</v>
      </c>
      <c r="G65" s="174">
        <f t="shared" si="4"/>
        <v>112.87072935969631</v>
      </c>
      <c r="H65" s="159">
        <f t="shared" si="5"/>
        <v>20351666</v>
      </c>
      <c r="J65" s="176"/>
    </row>
    <row r="66" spans="1:10">
      <c r="A66" s="175">
        <v>43221</v>
      </c>
      <c r="B66" s="176">
        <v>14729306</v>
      </c>
      <c r="C66" s="174">
        <f t="shared" si="0"/>
        <v>125.91254350620125</v>
      </c>
      <c r="D66" s="176">
        <v>2803693</v>
      </c>
      <c r="E66" s="174">
        <f t="shared" si="1"/>
        <v>94.600500249855003</v>
      </c>
      <c r="F66" s="176">
        <v>3014740</v>
      </c>
      <c r="G66" s="174">
        <f t="shared" si="4"/>
        <v>112.9969295168187</v>
      </c>
      <c r="H66" s="159">
        <f t="shared" si="5"/>
        <v>20547739</v>
      </c>
      <c r="J66" s="176"/>
    </row>
    <row r="67" spans="1:10">
      <c r="A67" s="175">
        <v>43252</v>
      </c>
      <c r="B67" s="176">
        <v>14570283</v>
      </c>
      <c r="C67" s="174">
        <f t="shared" si="0"/>
        <v>124.55314541874304</v>
      </c>
      <c r="D67" s="176">
        <v>2702964</v>
      </c>
      <c r="E67" s="174">
        <f t="shared" si="1"/>
        <v>91.201763729962252</v>
      </c>
      <c r="F67" s="176">
        <v>3019444</v>
      </c>
      <c r="G67" s="174">
        <f t="shared" si="4"/>
        <v>113.17324241824538</v>
      </c>
      <c r="H67" s="159">
        <f t="shared" si="5"/>
        <v>20292691</v>
      </c>
    </row>
    <row r="68" spans="1:10">
      <c r="A68" s="175">
        <v>43282</v>
      </c>
      <c r="B68" s="159">
        <v>14664384</v>
      </c>
      <c r="C68" s="174">
        <f t="shared" si="0"/>
        <v>125.35756188320354</v>
      </c>
      <c r="D68" s="159">
        <v>2848614</v>
      </c>
      <c r="E68" s="174">
        <f t="shared" si="1"/>
        <v>96.116197250818985</v>
      </c>
      <c r="F68" s="159">
        <v>3010588</v>
      </c>
      <c r="G68" s="174">
        <f t="shared" si="4"/>
        <v>112.84130639464105</v>
      </c>
      <c r="H68" s="159">
        <f t="shared" si="5"/>
        <v>20523586</v>
      </c>
    </row>
    <row r="69" spans="1:10">
      <c r="A69" s="175">
        <v>43313</v>
      </c>
      <c r="B69" s="159">
        <v>14482653</v>
      </c>
      <c r="C69" s="174">
        <f t="shared" si="0"/>
        <v>123.80404588971918</v>
      </c>
      <c r="D69" s="159">
        <v>2844133</v>
      </c>
      <c r="E69" s="174">
        <f t="shared" si="1"/>
        <v>95.965002080156722</v>
      </c>
      <c r="F69" s="159">
        <v>2998531</v>
      </c>
      <c r="G69" s="174">
        <f t="shared" si="4"/>
        <v>112.38939214028269</v>
      </c>
      <c r="H69" s="159">
        <f t="shared" si="5"/>
        <v>20325317</v>
      </c>
    </row>
    <row r="70" spans="1:10">
      <c r="A70" s="175">
        <v>43344</v>
      </c>
      <c r="B70" s="159">
        <v>14809349</v>
      </c>
      <c r="C70" s="174">
        <f t="shared" si="0"/>
        <v>126.59678604416381</v>
      </c>
      <c r="D70" s="159">
        <v>2810852</v>
      </c>
      <c r="E70" s="174">
        <f t="shared" si="1"/>
        <v>94.842054864175722</v>
      </c>
      <c r="F70" s="159">
        <v>3001713</v>
      </c>
      <c r="G70" s="174">
        <f t="shared" si="4"/>
        <v>112.50865822283791</v>
      </c>
      <c r="H70" s="159">
        <f t="shared" si="5"/>
        <v>20621914</v>
      </c>
    </row>
    <row r="71" spans="1:10">
      <c r="A71" s="175">
        <v>43374</v>
      </c>
      <c r="B71" s="176">
        <v>14695062</v>
      </c>
      <c r="C71" s="174">
        <f t="shared" si="0"/>
        <v>125.61981083163896</v>
      </c>
      <c r="D71" s="176">
        <v>2904436</v>
      </c>
      <c r="E71" s="174">
        <f t="shared" si="1"/>
        <v>97.999709149214212</v>
      </c>
      <c r="F71" s="176">
        <v>3020919</v>
      </c>
      <c r="G71" s="174">
        <f t="shared" si="4"/>
        <v>113.22852760736197</v>
      </c>
      <c r="H71" s="159">
        <f t="shared" si="5"/>
        <v>20620417</v>
      </c>
    </row>
    <row r="72" spans="1:10">
      <c r="A72" s="175">
        <v>43405</v>
      </c>
      <c r="B72" s="176">
        <v>14448590</v>
      </c>
      <c r="C72" s="174">
        <f t="shared" si="0"/>
        <v>123.51286048224297</v>
      </c>
      <c r="D72" s="176">
        <v>2879630</v>
      </c>
      <c r="E72" s="174">
        <f t="shared" si="1"/>
        <v>97.162720217402537</v>
      </c>
      <c r="F72" s="176">
        <v>3021127</v>
      </c>
      <c r="G72" s="174">
        <f t="shared" si="4"/>
        <v>113.23632375606449</v>
      </c>
      <c r="H72" s="159">
        <f t="shared" si="5"/>
        <v>20349347</v>
      </c>
    </row>
    <row r="73" spans="1:10">
      <c r="A73" s="175">
        <v>43435</v>
      </c>
      <c r="B73" s="176">
        <v>14229170</v>
      </c>
      <c r="C73" s="174">
        <f t="shared" si="0"/>
        <v>121.63716244893912</v>
      </c>
      <c r="D73" s="176">
        <v>2833299</v>
      </c>
      <c r="E73" s="174">
        <f t="shared" si="1"/>
        <v>95.599447855886481</v>
      </c>
      <c r="F73" s="176">
        <v>3031311</v>
      </c>
      <c r="G73" s="174">
        <f t="shared" si="4"/>
        <v>113.61803519061584</v>
      </c>
      <c r="H73" s="159">
        <f t="shared" si="5"/>
        <v>20093780</v>
      </c>
    </row>
    <row r="74" spans="1:10">
      <c r="A74" s="175">
        <v>43466</v>
      </c>
      <c r="B74" s="176">
        <v>13826757</v>
      </c>
      <c r="C74" s="174">
        <f t="shared" si="0"/>
        <v>118.19716029473301</v>
      </c>
      <c r="D74" s="176">
        <v>2791418</v>
      </c>
      <c r="E74" s="174">
        <f t="shared" si="1"/>
        <v>94.18632468192834</v>
      </c>
      <c r="F74" s="176">
        <v>3030725</v>
      </c>
      <c r="G74" s="174">
        <f t="shared" si="4"/>
        <v>113.59607104090578</v>
      </c>
      <c r="H74" s="159">
        <f t="shared" si="5"/>
        <v>19648900</v>
      </c>
    </row>
    <row r="75" spans="1:10">
      <c r="A75" s="175">
        <v>43497</v>
      </c>
      <c r="B75" s="176">
        <v>13807689</v>
      </c>
      <c r="C75" s="174">
        <f t="shared" ref="C75:C80" si="6">(B75/$B$2)*100</f>
        <v>118.03415869916725</v>
      </c>
      <c r="D75" s="176">
        <v>2801378</v>
      </c>
      <c r="E75" s="174">
        <f t="shared" ref="E75:E80" si="7">(D75/$D$2)*100</f>
        <v>94.522388930934412</v>
      </c>
      <c r="F75" s="176">
        <v>3038819</v>
      </c>
      <c r="G75" s="174">
        <f t="shared" si="4"/>
        <v>113.89944617359025</v>
      </c>
      <c r="H75" s="159">
        <f t="shared" si="5"/>
        <v>19647886</v>
      </c>
    </row>
    <row r="76" spans="1:10">
      <c r="A76" s="175">
        <v>43525</v>
      </c>
      <c r="B76" s="176">
        <v>13994899</v>
      </c>
      <c r="C76" s="174">
        <f t="shared" si="6"/>
        <v>119.63451157864414</v>
      </c>
      <c r="D76" s="176">
        <v>2793511</v>
      </c>
      <c r="E76" s="174">
        <f t="shared" si="7"/>
        <v>94.256945412166274</v>
      </c>
      <c r="F76" s="176">
        <v>3039681</v>
      </c>
      <c r="G76" s="174">
        <f t="shared" si="4"/>
        <v>113.93175521292483</v>
      </c>
      <c r="H76" s="159">
        <f t="shared" si="5"/>
        <v>19828091</v>
      </c>
    </row>
    <row r="77" spans="1:10">
      <c r="A77" s="175">
        <v>43556</v>
      </c>
      <c r="B77" s="176">
        <v>14226393</v>
      </c>
      <c r="C77" s="174">
        <f t="shared" si="6"/>
        <v>121.61342343955764</v>
      </c>
      <c r="D77" s="176">
        <v>2761695</v>
      </c>
      <c r="E77" s="174">
        <f t="shared" si="7"/>
        <v>93.183429333212757</v>
      </c>
      <c r="F77" s="176">
        <v>3050182</v>
      </c>
      <c r="G77" s="174">
        <f t="shared" si="4"/>
        <v>114.3253482779507</v>
      </c>
      <c r="H77" s="159">
        <f t="shared" si="5"/>
        <v>20038270</v>
      </c>
    </row>
    <row r="78" spans="1:10">
      <c r="A78" s="175">
        <v>43586</v>
      </c>
      <c r="B78" s="176">
        <v>14324472</v>
      </c>
      <c r="C78" s="174">
        <f t="shared" si="6"/>
        <v>122.45184558616418</v>
      </c>
      <c r="D78" s="176">
        <v>2838167</v>
      </c>
      <c r="E78" s="174">
        <f t="shared" si="7"/>
        <v>95.7637009446577</v>
      </c>
      <c r="F78" s="176">
        <v>3055833</v>
      </c>
      <c r="G78" s="174">
        <f t="shared" si="4"/>
        <v>114.53715614486444</v>
      </c>
      <c r="H78" s="159">
        <f t="shared" si="5"/>
        <v>20218472</v>
      </c>
    </row>
    <row r="79" spans="1:10">
      <c r="A79" s="175">
        <v>43617</v>
      </c>
      <c r="B79" s="176">
        <v>14287607</v>
      </c>
      <c r="C79" s="174">
        <f t="shared" si="6"/>
        <v>122.13670745838301</v>
      </c>
      <c r="D79" s="176">
        <v>2874942</v>
      </c>
      <c r="E79" s="174">
        <f t="shared" si="7"/>
        <v>97.004540578914529</v>
      </c>
      <c r="F79" s="176">
        <v>3058258</v>
      </c>
      <c r="G79" s="174">
        <f t="shared" si="4"/>
        <v>114.6280487439205</v>
      </c>
      <c r="H79" s="159">
        <f t="shared" si="5"/>
        <v>20220807</v>
      </c>
    </row>
    <row r="80" spans="1:10">
      <c r="A80" s="175">
        <v>43647</v>
      </c>
      <c r="B80" s="176">
        <v>14198097</v>
      </c>
      <c r="C80" s="174">
        <f t="shared" si="6"/>
        <v>121.37153686791255</v>
      </c>
      <c r="D80" s="176">
        <v>2835662</v>
      </c>
      <c r="E80" s="174">
        <f t="shared" si="7"/>
        <v>95.679178761549252</v>
      </c>
      <c r="F80" s="176">
        <v>3069057</v>
      </c>
      <c r="G80" s="174">
        <f t="shared" si="4"/>
        <v>115.03281129122213</v>
      </c>
      <c r="H80" s="159">
        <f t="shared" si="5"/>
        <v>20102816</v>
      </c>
    </row>
    <row r="81" spans="2:6">
      <c r="B81" s="177"/>
    </row>
    <row r="82" spans="2:6">
      <c r="B82" s="177"/>
      <c r="D82" s="103"/>
      <c r="F82" s="10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7"/>
  <sheetViews>
    <sheetView zoomScale="80" zoomScaleNormal="80" workbookViewId="0">
      <selection activeCell="Q3" sqref="Q3"/>
    </sheetView>
  </sheetViews>
  <sheetFormatPr defaultRowHeight="15"/>
  <cols>
    <col min="2" max="2" width="34.5703125" customWidth="1"/>
    <col min="3" max="3" width="11.42578125" style="152" customWidth="1"/>
    <col min="4" max="4" width="11.42578125" style="151" customWidth="1"/>
    <col min="5" max="5" width="11.42578125" style="153" customWidth="1"/>
    <col min="6" max="8" width="11.42578125" style="157" customWidth="1"/>
    <col min="9" max="9" width="24.42578125" customWidth="1"/>
    <col min="10" max="10" width="23.5703125" customWidth="1"/>
    <col min="11" max="11" width="30.85546875" customWidth="1"/>
    <col min="12" max="12" width="30.85546875" style="157" customWidth="1"/>
  </cols>
  <sheetData>
    <row r="1" spans="1:12" s="157" customFormat="1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2" ht="45">
      <c r="A2" s="95" t="s">
        <v>1</v>
      </c>
      <c r="B2" s="94" t="s">
        <v>90</v>
      </c>
      <c r="C2" s="93">
        <v>43282</v>
      </c>
      <c r="D2" s="93">
        <v>43617</v>
      </c>
      <c r="E2" s="93">
        <v>43647</v>
      </c>
      <c r="F2" s="93">
        <v>43282</v>
      </c>
      <c r="G2" s="93">
        <v>43617</v>
      </c>
      <c r="H2" s="93">
        <v>43647</v>
      </c>
      <c r="I2" s="92" t="s">
        <v>355</v>
      </c>
      <c r="J2" s="92" t="s">
        <v>356</v>
      </c>
      <c r="K2" s="1" t="s">
        <v>357</v>
      </c>
      <c r="L2" s="164" t="s">
        <v>315</v>
      </c>
    </row>
    <row r="3" spans="1:12">
      <c r="A3" s="84">
        <v>1</v>
      </c>
      <c r="B3" s="85" t="s">
        <v>2</v>
      </c>
      <c r="C3" s="82">
        <v>17588</v>
      </c>
      <c r="D3" s="82">
        <v>17489</v>
      </c>
      <c r="E3" s="82">
        <v>17568</v>
      </c>
      <c r="F3" s="82"/>
      <c r="G3" s="82"/>
      <c r="H3" s="82"/>
      <c r="I3" s="90">
        <f>(E3-C3)/C3</f>
        <v>-1.1371389583807142E-3</v>
      </c>
      <c r="J3" s="83">
        <f>E3-C3</f>
        <v>-20</v>
      </c>
      <c r="K3" s="83">
        <f>E3-D3</f>
        <v>79</v>
      </c>
      <c r="L3" s="83">
        <f>H3-G3</f>
        <v>0</v>
      </c>
    </row>
    <row r="4" spans="1:12">
      <c r="A4" s="84">
        <v>2</v>
      </c>
      <c r="B4" s="85" t="s">
        <v>3</v>
      </c>
      <c r="C4" s="82">
        <v>3748</v>
      </c>
      <c r="D4" s="82">
        <v>3319</v>
      </c>
      <c r="E4" s="82">
        <v>3418</v>
      </c>
      <c r="F4" s="82"/>
      <c r="G4" s="82"/>
      <c r="H4" s="82"/>
      <c r="I4" s="90">
        <f t="shared" ref="I4:I67" si="0">(E4-C4)/C4</f>
        <v>-8.8046958377801493E-2</v>
      </c>
      <c r="J4" s="83">
        <f t="shared" ref="J4:J67" si="1">E4-C4</f>
        <v>-330</v>
      </c>
      <c r="K4" s="83">
        <f t="shared" ref="K4:K67" si="2">E4-D4</f>
        <v>99</v>
      </c>
      <c r="L4" s="83">
        <f t="shared" ref="L4:L67" si="3">H4-G4</f>
        <v>0</v>
      </c>
    </row>
    <row r="5" spans="1:12">
      <c r="A5" s="84">
        <v>3</v>
      </c>
      <c r="B5" s="85" t="s">
        <v>4</v>
      </c>
      <c r="C5" s="82">
        <v>1129</v>
      </c>
      <c r="D5" s="82">
        <v>1120</v>
      </c>
      <c r="E5" s="82">
        <v>1112</v>
      </c>
      <c r="F5" s="82"/>
      <c r="G5" s="82"/>
      <c r="H5" s="82"/>
      <c r="I5" s="90">
        <f t="shared" si="0"/>
        <v>-1.5057573073516387E-2</v>
      </c>
      <c r="J5" s="83">
        <f t="shared" si="1"/>
        <v>-17</v>
      </c>
      <c r="K5" s="83">
        <f t="shared" si="2"/>
        <v>-8</v>
      </c>
      <c r="L5" s="83">
        <f t="shared" si="3"/>
        <v>0</v>
      </c>
    </row>
    <row r="6" spans="1:12">
      <c r="A6" s="84">
        <v>5</v>
      </c>
      <c r="B6" s="85" t="s">
        <v>5</v>
      </c>
      <c r="C6" s="82">
        <v>410</v>
      </c>
      <c r="D6" s="82">
        <v>410</v>
      </c>
      <c r="E6" s="82">
        <v>410</v>
      </c>
      <c r="F6" s="82"/>
      <c r="G6" s="82"/>
      <c r="H6" s="82"/>
      <c r="I6" s="90">
        <f t="shared" si="0"/>
        <v>0</v>
      </c>
      <c r="J6" s="83">
        <f t="shared" si="1"/>
        <v>0</v>
      </c>
      <c r="K6" s="83">
        <f t="shared" si="2"/>
        <v>0</v>
      </c>
      <c r="L6" s="83">
        <f t="shared" si="3"/>
        <v>0</v>
      </c>
    </row>
    <row r="7" spans="1:12">
      <c r="A7" s="84">
        <v>6</v>
      </c>
      <c r="B7" s="85" t="s">
        <v>6</v>
      </c>
      <c r="C7" s="82">
        <v>27</v>
      </c>
      <c r="D7" s="82">
        <v>29</v>
      </c>
      <c r="E7" s="82">
        <v>31</v>
      </c>
      <c r="F7" s="82"/>
      <c r="G7" s="82"/>
      <c r="H7" s="82"/>
      <c r="I7" s="90">
        <f t="shared" si="0"/>
        <v>0.14814814814814814</v>
      </c>
      <c r="J7" s="83">
        <f t="shared" si="1"/>
        <v>4</v>
      </c>
      <c r="K7" s="83">
        <f t="shared" si="2"/>
        <v>2</v>
      </c>
      <c r="L7" s="83">
        <f t="shared" si="3"/>
        <v>0</v>
      </c>
    </row>
    <row r="8" spans="1:12">
      <c r="A8" s="84">
        <v>7</v>
      </c>
      <c r="B8" s="85" t="s">
        <v>7</v>
      </c>
      <c r="C8" s="82">
        <v>755</v>
      </c>
      <c r="D8" s="82">
        <v>767</v>
      </c>
      <c r="E8" s="82">
        <v>774</v>
      </c>
      <c r="F8" s="82"/>
      <c r="G8" s="82"/>
      <c r="H8" s="82"/>
      <c r="I8" s="90">
        <f t="shared" si="0"/>
        <v>2.5165562913907286E-2</v>
      </c>
      <c r="J8" s="83">
        <f t="shared" si="1"/>
        <v>19</v>
      </c>
      <c r="K8" s="83">
        <f t="shared" si="2"/>
        <v>7</v>
      </c>
      <c r="L8" s="83">
        <f t="shared" si="3"/>
        <v>0</v>
      </c>
    </row>
    <row r="9" spans="1:12">
      <c r="A9" s="84">
        <v>8</v>
      </c>
      <c r="B9" s="85" t="s">
        <v>300</v>
      </c>
      <c r="C9" s="82">
        <v>5012</v>
      </c>
      <c r="D9" s="82">
        <v>4892</v>
      </c>
      <c r="E9" s="82">
        <v>4935</v>
      </c>
      <c r="F9" s="82"/>
      <c r="G9" s="82"/>
      <c r="H9" s="82"/>
      <c r="I9" s="90">
        <f t="shared" si="0"/>
        <v>-1.5363128491620111E-2</v>
      </c>
      <c r="J9" s="83">
        <f t="shared" si="1"/>
        <v>-77</v>
      </c>
      <c r="K9" s="83">
        <f t="shared" si="2"/>
        <v>43</v>
      </c>
      <c r="L9" s="83">
        <f t="shared" si="3"/>
        <v>0</v>
      </c>
    </row>
    <row r="10" spans="1:12">
      <c r="A10" s="84">
        <v>9</v>
      </c>
      <c r="B10" s="85" t="s">
        <v>8</v>
      </c>
      <c r="C10" s="82">
        <v>658</v>
      </c>
      <c r="D10" s="82">
        <v>629</v>
      </c>
      <c r="E10" s="82">
        <v>629</v>
      </c>
      <c r="F10" s="82"/>
      <c r="G10" s="82"/>
      <c r="H10" s="82"/>
      <c r="I10" s="90">
        <f t="shared" si="0"/>
        <v>-4.4072948328267476E-2</v>
      </c>
      <c r="J10" s="83">
        <f t="shared" si="1"/>
        <v>-29</v>
      </c>
      <c r="K10" s="83">
        <f t="shared" si="2"/>
        <v>0</v>
      </c>
      <c r="L10" s="83">
        <f t="shared" si="3"/>
        <v>0</v>
      </c>
    </row>
    <row r="11" spans="1:12">
      <c r="A11" s="86">
        <v>10</v>
      </c>
      <c r="B11" s="85" t="s">
        <v>9</v>
      </c>
      <c r="C11" s="82">
        <v>42917</v>
      </c>
      <c r="D11" s="82">
        <v>43522</v>
      </c>
      <c r="E11" s="82">
        <v>43505</v>
      </c>
      <c r="F11" s="82"/>
      <c r="G11" s="82"/>
      <c r="H11" s="82"/>
      <c r="I11" s="90">
        <f t="shared" si="0"/>
        <v>1.370086445930517E-2</v>
      </c>
      <c r="J11" s="83">
        <f t="shared" si="1"/>
        <v>588</v>
      </c>
      <c r="K11" s="83">
        <f t="shared" si="2"/>
        <v>-17</v>
      </c>
      <c r="L11" s="83">
        <f t="shared" si="3"/>
        <v>0</v>
      </c>
    </row>
    <row r="12" spans="1:12">
      <c r="A12" s="86">
        <v>11</v>
      </c>
      <c r="B12" s="85" t="s">
        <v>10</v>
      </c>
      <c r="C12" s="82">
        <v>668</v>
      </c>
      <c r="D12" s="82">
        <v>669</v>
      </c>
      <c r="E12" s="82">
        <v>670</v>
      </c>
      <c r="F12" s="82"/>
      <c r="G12" s="82"/>
      <c r="H12" s="82"/>
      <c r="I12" s="90">
        <f t="shared" si="0"/>
        <v>2.9940119760479044E-3</v>
      </c>
      <c r="J12" s="83">
        <f t="shared" si="1"/>
        <v>2</v>
      </c>
      <c r="K12" s="83">
        <f t="shared" si="2"/>
        <v>1</v>
      </c>
      <c r="L12" s="83">
        <f t="shared" si="3"/>
        <v>0</v>
      </c>
    </row>
    <row r="13" spans="1:12">
      <c r="A13" s="86">
        <v>12</v>
      </c>
      <c r="B13" s="85" t="s">
        <v>11</v>
      </c>
      <c r="C13" s="82">
        <v>64</v>
      </c>
      <c r="D13" s="82">
        <v>68</v>
      </c>
      <c r="E13" s="82">
        <v>70</v>
      </c>
      <c r="F13" s="82"/>
      <c r="G13" s="82"/>
      <c r="H13" s="82"/>
      <c r="I13" s="90">
        <f t="shared" si="0"/>
        <v>9.375E-2</v>
      </c>
      <c r="J13" s="83">
        <f t="shared" si="1"/>
        <v>6</v>
      </c>
      <c r="K13" s="83">
        <f t="shared" si="2"/>
        <v>2</v>
      </c>
      <c r="L13" s="83">
        <f t="shared" si="3"/>
        <v>0</v>
      </c>
    </row>
    <row r="14" spans="1:12">
      <c r="A14" s="86">
        <v>13</v>
      </c>
      <c r="B14" s="85" t="s">
        <v>12</v>
      </c>
      <c r="C14" s="82">
        <v>16701</v>
      </c>
      <c r="D14" s="82">
        <v>16330</v>
      </c>
      <c r="E14" s="82">
        <v>16356</v>
      </c>
      <c r="F14" s="82"/>
      <c r="G14" s="82"/>
      <c r="H14" s="82"/>
      <c r="I14" s="90">
        <f t="shared" si="0"/>
        <v>-2.0657445661936412E-2</v>
      </c>
      <c r="J14" s="83">
        <f t="shared" si="1"/>
        <v>-345</v>
      </c>
      <c r="K14" s="83">
        <f t="shared" si="2"/>
        <v>26</v>
      </c>
      <c r="L14" s="83">
        <f t="shared" si="3"/>
        <v>0</v>
      </c>
    </row>
    <row r="15" spans="1:12">
      <c r="A15" s="86">
        <v>14</v>
      </c>
      <c r="B15" s="85" t="s">
        <v>13</v>
      </c>
      <c r="C15" s="82">
        <v>33430</v>
      </c>
      <c r="D15" s="82">
        <v>32979</v>
      </c>
      <c r="E15" s="82">
        <v>33216</v>
      </c>
      <c r="F15" s="82"/>
      <c r="G15" s="82"/>
      <c r="H15" s="82"/>
      <c r="I15" s="90">
        <f t="shared" si="0"/>
        <v>-6.4014358360753813E-3</v>
      </c>
      <c r="J15" s="83">
        <f t="shared" si="1"/>
        <v>-214</v>
      </c>
      <c r="K15" s="83">
        <f t="shared" si="2"/>
        <v>237</v>
      </c>
      <c r="L15" s="83">
        <f t="shared" si="3"/>
        <v>0</v>
      </c>
    </row>
    <row r="16" spans="1:12">
      <c r="A16" s="86">
        <v>15</v>
      </c>
      <c r="B16" s="85" t="s">
        <v>14</v>
      </c>
      <c r="C16" s="82">
        <v>6522</v>
      </c>
      <c r="D16" s="82">
        <v>6269</v>
      </c>
      <c r="E16" s="82">
        <v>6330</v>
      </c>
      <c r="F16" s="82"/>
      <c r="G16" s="82"/>
      <c r="H16" s="82"/>
      <c r="I16" s="90">
        <f t="shared" si="0"/>
        <v>-2.9438822447102116E-2</v>
      </c>
      <c r="J16" s="83">
        <f t="shared" si="1"/>
        <v>-192</v>
      </c>
      <c r="K16" s="83">
        <f t="shared" si="2"/>
        <v>61</v>
      </c>
      <c r="L16" s="83">
        <f t="shared" si="3"/>
        <v>0</v>
      </c>
    </row>
    <row r="17" spans="1:12">
      <c r="A17" s="86">
        <v>16</v>
      </c>
      <c r="B17" s="85" t="s">
        <v>15</v>
      </c>
      <c r="C17" s="82">
        <v>10569</v>
      </c>
      <c r="D17" s="82">
        <v>10046</v>
      </c>
      <c r="E17" s="82">
        <v>10080</v>
      </c>
      <c r="F17" s="82"/>
      <c r="G17" s="82"/>
      <c r="H17" s="82"/>
      <c r="I17" s="90">
        <f t="shared" si="0"/>
        <v>-4.6267385750780585E-2</v>
      </c>
      <c r="J17" s="83">
        <f t="shared" si="1"/>
        <v>-489</v>
      </c>
      <c r="K17" s="83">
        <f t="shared" si="2"/>
        <v>34</v>
      </c>
      <c r="L17" s="83">
        <f t="shared" si="3"/>
        <v>0</v>
      </c>
    </row>
    <row r="18" spans="1:12">
      <c r="A18" s="86">
        <v>17</v>
      </c>
      <c r="B18" s="85" t="s">
        <v>16</v>
      </c>
      <c r="C18" s="82">
        <v>2605</v>
      </c>
      <c r="D18" s="82">
        <v>2707</v>
      </c>
      <c r="E18" s="82">
        <v>2723</v>
      </c>
      <c r="F18" s="82"/>
      <c r="G18" s="82"/>
      <c r="H18" s="82"/>
      <c r="I18" s="90">
        <f t="shared" si="0"/>
        <v>4.5297504798464491E-2</v>
      </c>
      <c r="J18" s="83">
        <f t="shared" si="1"/>
        <v>118</v>
      </c>
      <c r="K18" s="83">
        <f t="shared" si="2"/>
        <v>16</v>
      </c>
      <c r="L18" s="83">
        <f t="shared" si="3"/>
        <v>0</v>
      </c>
    </row>
    <row r="19" spans="1:12">
      <c r="A19" s="86">
        <v>18</v>
      </c>
      <c r="B19" s="85" t="s">
        <v>17</v>
      </c>
      <c r="C19" s="82">
        <v>7703</v>
      </c>
      <c r="D19" s="82">
        <v>7357</v>
      </c>
      <c r="E19" s="82">
        <v>7371</v>
      </c>
      <c r="F19" s="82"/>
      <c r="G19" s="82"/>
      <c r="H19" s="82"/>
      <c r="I19" s="90">
        <f t="shared" si="0"/>
        <v>-4.3100090873685576E-2</v>
      </c>
      <c r="J19" s="83">
        <f t="shared" si="1"/>
        <v>-332</v>
      </c>
      <c r="K19" s="83">
        <f t="shared" si="2"/>
        <v>14</v>
      </c>
      <c r="L19" s="83">
        <f t="shared" si="3"/>
        <v>0</v>
      </c>
    </row>
    <row r="20" spans="1:12">
      <c r="A20" s="86">
        <v>19</v>
      </c>
      <c r="B20" s="85" t="s">
        <v>18</v>
      </c>
      <c r="C20" s="82">
        <v>257</v>
      </c>
      <c r="D20" s="82">
        <v>242</v>
      </c>
      <c r="E20" s="82">
        <v>249</v>
      </c>
      <c r="F20" s="82"/>
      <c r="G20" s="82"/>
      <c r="H20" s="82"/>
      <c r="I20" s="90">
        <f t="shared" si="0"/>
        <v>-3.1128404669260701E-2</v>
      </c>
      <c r="J20" s="83">
        <f t="shared" si="1"/>
        <v>-8</v>
      </c>
      <c r="K20" s="83">
        <f t="shared" si="2"/>
        <v>7</v>
      </c>
      <c r="L20" s="83">
        <f t="shared" si="3"/>
        <v>0</v>
      </c>
    </row>
    <row r="21" spans="1:12">
      <c r="A21" s="86">
        <v>20</v>
      </c>
      <c r="B21" s="85" t="s">
        <v>19</v>
      </c>
      <c r="C21" s="82">
        <v>4680</v>
      </c>
      <c r="D21" s="82">
        <v>4883</v>
      </c>
      <c r="E21" s="82">
        <v>4909</v>
      </c>
      <c r="F21" s="82"/>
      <c r="G21" s="82"/>
      <c r="H21" s="82"/>
      <c r="I21" s="90">
        <f t="shared" si="0"/>
        <v>4.8931623931623931E-2</v>
      </c>
      <c r="J21" s="83">
        <f t="shared" si="1"/>
        <v>229</v>
      </c>
      <c r="K21" s="83">
        <f t="shared" si="2"/>
        <v>26</v>
      </c>
      <c r="L21" s="83">
        <f t="shared" si="3"/>
        <v>0</v>
      </c>
    </row>
    <row r="22" spans="1:12">
      <c r="A22" s="86">
        <v>21</v>
      </c>
      <c r="B22" s="85" t="s">
        <v>20</v>
      </c>
      <c r="C22" s="82">
        <v>407</v>
      </c>
      <c r="D22" s="82">
        <v>439</v>
      </c>
      <c r="E22" s="82">
        <v>441</v>
      </c>
      <c r="F22" s="82"/>
      <c r="G22" s="82"/>
      <c r="H22" s="82"/>
      <c r="I22" s="90">
        <f t="shared" si="0"/>
        <v>8.3538083538083535E-2</v>
      </c>
      <c r="J22" s="83">
        <f t="shared" si="1"/>
        <v>34</v>
      </c>
      <c r="K22" s="83">
        <f t="shared" si="2"/>
        <v>2</v>
      </c>
      <c r="L22" s="83">
        <f t="shared" si="3"/>
        <v>0</v>
      </c>
    </row>
    <row r="23" spans="1:12">
      <c r="A23" s="86">
        <v>22</v>
      </c>
      <c r="B23" s="85" t="s">
        <v>21</v>
      </c>
      <c r="C23" s="82">
        <v>13393</v>
      </c>
      <c r="D23" s="82">
        <v>13091</v>
      </c>
      <c r="E23" s="82">
        <v>13133</v>
      </c>
      <c r="F23" s="82"/>
      <c r="G23" s="82"/>
      <c r="H23" s="82"/>
      <c r="I23" s="90">
        <f t="shared" si="0"/>
        <v>-1.9413126259986559E-2</v>
      </c>
      <c r="J23" s="83">
        <f t="shared" si="1"/>
        <v>-260</v>
      </c>
      <c r="K23" s="83">
        <f t="shared" si="2"/>
        <v>42</v>
      </c>
      <c r="L23" s="83">
        <f t="shared" si="3"/>
        <v>0</v>
      </c>
    </row>
    <row r="24" spans="1:12">
      <c r="A24" s="86">
        <v>23</v>
      </c>
      <c r="B24" s="85" t="s">
        <v>22</v>
      </c>
      <c r="C24" s="82">
        <v>14296</v>
      </c>
      <c r="D24" s="82">
        <v>13614</v>
      </c>
      <c r="E24" s="82">
        <v>13693</v>
      </c>
      <c r="F24" s="82"/>
      <c r="G24" s="82"/>
      <c r="H24" s="82"/>
      <c r="I24" s="90">
        <f t="shared" si="0"/>
        <v>-4.2179630665920537E-2</v>
      </c>
      <c r="J24" s="83">
        <f t="shared" si="1"/>
        <v>-603</v>
      </c>
      <c r="K24" s="83">
        <f t="shared" si="2"/>
        <v>79</v>
      </c>
      <c r="L24" s="83">
        <f t="shared" si="3"/>
        <v>0</v>
      </c>
    </row>
    <row r="25" spans="1:12">
      <c r="A25" s="86">
        <v>24</v>
      </c>
      <c r="B25" s="85" t="s">
        <v>23</v>
      </c>
      <c r="C25" s="82">
        <v>6671</v>
      </c>
      <c r="D25" s="82">
        <v>6447</v>
      </c>
      <c r="E25" s="82">
        <v>6460</v>
      </c>
      <c r="F25" s="82"/>
      <c r="G25" s="82"/>
      <c r="H25" s="82"/>
      <c r="I25" s="90">
        <f t="shared" si="0"/>
        <v>-3.1629440863438767E-2</v>
      </c>
      <c r="J25" s="83">
        <f t="shared" si="1"/>
        <v>-211</v>
      </c>
      <c r="K25" s="83">
        <f t="shared" si="2"/>
        <v>13</v>
      </c>
      <c r="L25" s="83">
        <f t="shared" si="3"/>
        <v>0</v>
      </c>
    </row>
    <row r="26" spans="1:12">
      <c r="A26" s="86">
        <v>25</v>
      </c>
      <c r="B26" s="85" t="s">
        <v>24</v>
      </c>
      <c r="C26" s="82">
        <v>35776</v>
      </c>
      <c r="D26" s="82">
        <v>34427</v>
      </c>
      <c r="E26" s="82">
        <v>34430</v>
      </c>
      <c r="F26" s="82"/>
      <c r="G26" s="82"/>
      <c r="H26" s="82"/>
      <c r="I26" s="90">
        <f t="shared" si="0"/>
        <v>-3.7622987477638641E-2</v>
      </c>
      <c r="J26" s="83">
        <f t="shared" si="1"/>
        <v>-1346</v>
      </c>
      <c r="K26" s="83">
        <f t="shared" si="2"/>
        <v>3</v>
      </c>
      <c r="L26" s="83">
        <f t="shared" si="3"/>
        <v>0</v>
      </c>
    </row>
    <row r="27" spans="1:12">
      <c r="A27" s="86">
        <v>26</v>
      </c>
      <c r="B27" s="85" t="s">
        <v>25</v>
      </c>
      <c r="C27" s="82">
        <v>1726</v>
      </c>
      <c r="D27" s="82">
        <v>1827</v>
      </c>
      <c r="E27" s="82">
        <v>1846</v>
      </c>
      <c r="F27" s="82"/>
      <c r="G27" s="82"/>
      <c r="H27" s="82"/>
      <c r="I27" s="90">
        <f t="shared" si="0"/>
        <v>6.9524913093858637E-2</v>
      </c>
      <c r="J27" s="83">
        <f t="shared" si="1"/>
        <v>120</v>
      </c>
      <c r="K27" s="83">
        <f t="shared" si="2"/>
        <v>19</v>
      </c>
      <c r="L27" s="83">
        <f t="shared" si="3"/>
        <v>0</v>
      </c>
    </row>
    <row r="28" spans="1:12">
      <c r="A28" s="86">
        <v>27</v>
      </c>
      <c r="B28" s="85" t="s">
        <v>26</v>
      </c>
      <c r="C28" s="82">
        <v>6242</v>
      </c>
      <c r="D28" s="82">
        <v>6246</v>
      </c>
      <c r="E28" s="82">
        <v>6259</v>
      </c>
      <c r="F28" s="82"/>
      <c r="G28" s="82"/>
      <c r="H28" s="82"/>
      <c r="I28" s="90">
        <f t="shared" si="0"/>
        <v>2.7234860621595642E-3</v>
      </c>
      <c r="J28" s="83">
        <f t="shared" si="1"/>
        <v>17</v>
      </c>
      <c r="K28" s="83">
        <f t="shared" si="2"/>
        <v>13</v>
      </c>
      <c r="L28" s="83">
        <f t="shared" si="3"/>
        <v>0</v>
      </c>
    </row>
    <row r="29" spans="1:12">
      <c r="A29" s="86">
        <v>28</v>
      </c>
      <c r="B29" s="85" t="s">
        <v>27</v>
      </c>
      <c r="C29" s="82">
        <v>11685</v>
      </c>
      <c r="D29" s="82">
        <v>11873</v>
      </c>
      <c r="E29" s="82">
        <v>11964</v>
      </c>
      <c r="F29" s="82"/>
      <c r="G29" s="82"/>
      <c r="H29" s="82"/>
      <c r="I29" s="90">
        <f t="shared" si="0"/>
        <v>2.3876765083440308E-2</v>
      </c>
      <c r="J29" s="83">
        <f t="shared" si="1"/>
        <v>279</v>
      </c>
      <c r="K29" s="83">
        <f t="shared" si="2"/>
        <v>91</v>
      </c>
      <c r="L29" s="83">
        <f t="shared" si="3"/>
        <v>0</v>
      </c>
    </row>
    <row r="30" spans="1:12">
      <c r="A30" s="86">
        <v>29</v>
      </c>
      <c r="B30" s="85" t="s">
        <v>28</v>
      </c>
      <c r="C30" s="82">
        <v>3640</v>
      </c>
      <c r="D30" s="82">
        <v>3628</v>
      </c>
      <c r="E30" s="82">
        <v>3656</v>
      </c>
      <c r="F30" s="82"/>
      <c r="G30" s="82"/>
      <c r="H30" s="82"/>
      <c r="I30" s="90">
        <f t="shared" si="0"/>
        <v>4.3956043956043956E-3</v>
      </c>
      <c r="J30" s="83">
        <f t="shared" si="1"/>
        <v>16</v>
      </c>
      <c r="K30" s="83">
        <f t="shared" si="2"/>
        <v>28</v>
      </c>
      <c r="L30" s="83">
        <f t="shared" si="3"/>
        <v>0</v>
      </c>
    </row>
    <row r="31" spans="1:12">
      <c r="A31" s="86">
        <v>30</v>
      </c>
      <c r="B31" s="85" t="s">
        <v>29</v>
      </c>
      <c r="C31" s="82">
        <v>1103</v>
      </c>
      <c r="D31" s="82">
        <v>1130</v>
      </c>
      <c r="E31" s="82">
        <v>1144</v>
      </c>
      <c r="F31" s="82"/>
      <c r="G31" s="82"/>
      <c r="H31" s="82"/>
      <c r="I31" s="90">
        <f t="shared" si="0"/>
        <v>3.7171350861287401E-2</v>
      </c>
      <c r="J31" s="83">
        <f t="shared" si="1"/>
        <v>41</v>
      </c>
      <c r="K31" s="83">
        <f t="shared" si="2"/>
        <v>14</v>
      </c>
      <c r="L31" s="83">
        <f t="shared" si="3"/>
        <v>0</v>
      </c>
    </row>
    <row r="32" spans="1:12">
      <c r="A32" s="86">
        <v>31</v>
      </c>
      <c r="B32" s="85" t="s">
        <v>30</v>
      </c>
      <c r="C32" s="82">
        <v>22291</v>
      </c>
      <c r="D32" s="82">
        <v>21190</v>
      </c>
      <c r="E32" s="82">
        <v>21239</v>
      </c>
      <c r="F32" s="82"/>
      <c r="G32" s="82"/>
      <c r="H32" s="82"/>
      <c r="I32" s="90">
        <f t="shared" si="0"/>
        <v>-4.7193934771881031E-2</v>
      </c>
      <c r="J32" s="83">
        <f t="shared" si="1"/>
        <v>-1052</v>
      </c>
      <c r="K32" s="83">
        <f t="shared" si="2"/>
        <v>49</v>
      </c>
      <c r="L32" s="83">
        <f t="shared" si="3"/>
        <v>0</v>
      </c>
    </row>
    <row r="33" spans="1:12">
      <c r="A33" s="86">
        <v>32</v>
      </c>
      <c r="B33" s="85" t="s">
        <v>31</v>
      </c>
      <c r="C33" s="82">
        <v>6845</v>
      </c>
      <c r="D33" s="82">
        <v>7057</v>
      </c>
      <c r="E33" s="82">
        <v>7091</v>
      </c>
      <c r="F33" s="82"/>
      <c r="G33" s="82"/>
      <c r="H33" s="82"/>
      <c r="I33" s="90">
        <f t="shared" si="0"/>
        <v>3.593864134404675E-2</v>
      </c>
      <c r="J33" s="83">
        <f t="shared" si="1"/>
        <v>246</v>
      </c>
      <c r="K33" s="83">
        <f t="shared" si="2"/>
        <v>34</v>
      </c>
      <c r="L33" s="83">
        <f t="shared" si="3"/>
        <v>0</v>
      </c>
    </row>
    <row r="34" spans="1:12">
      <c r="A34" s="86">
        <v>33</v>
      </c>
      <c r="B34" s="85" t="s">
        <v>32</v>
      </c>
      <c r="C34" s="82">
        <v>19108</v>
      </c>
      <c r="D34" s="82">
        <v>18691</v>
      </c>
      <c r="E34" s="82">
        <v>18741</v>
      </c>
      <c r="F34" s="82"/>
      <c r="G34" s="82"/>
      <c r="H34" s="82"/>
      <c r="I34" s="90">
        <f t="shared" si="0"/>
        <v>-1.9206615030353778E-2</v>
      </c>
      <c r="J34" s="83">
        <f t="shared" si="1"/>
        <v>-367</v>
      </c>
      <c r="K34" s="83">
        <f t="shared" si="2"/>
        <v>50</v>
      </c>
      <c r="L34" s="83">
        <f t="shared" si="3"/>
        <v>0</v>
      </c>
    </row>
    <row r="35" spans="1:12">
      <c r="A35" s="86">
        <v>35</v>
      </c>
      <c r="B35" s="85" t="s">
        <v>33</v>
      </c>
      <c r="C35" s="82">
        <v>13679</v>
      </c>
      <c r="D35" s="82">
        <v>12752</v>
      </c>
      <c r="E35" s="82">
        <v>12664</v>
      </c>
      <c r="F35" s="82"/>
      <c r="G35" s="82"/>
      <c r="H35" s="82"/>
      <c r="I35" s="90">
        <f t="shared" si="0"/>
        <v>-7.4201330506615981E-2</v>
      </c>
      <c r="J35" s="83">
        <f t="shared" si="1"/>
        <v>-1015</v>
      </c>
      <c r="K35" s="83">
        <f t="shared" si="2"/>
        <v>-88</v>
      </c>
      <c r="L35" s="83">
        <f t="shared" si="3"/>
        <v>0</v>
      </c>
    </row>
    <row r="36" spans="1:12">
      <c r="A36" s="86">
        <v>36</v>
      </c>
      <c r="B36" s="85" t="s">
        <v>34</v>
      </c>
      <c r="C36" s="82">
        <v>953</v>
      </c>
      <c r="D36" s="82">
        <v>777</v>
      </c>
      <c r="E36" s="82">
        <v>805</v>
      </c>
      <c r="F36" s="82"/>
      <c r="G36" s="82"/>
      <c r="H36" s="82"/>
      <c r="I36" s="90">
        <f t="shared" si="0"/>
        <v>-0.15529905561385099</v>
      </c>
      <c r="J36" s="83">
        <f t="shared" si="1"/>
        <v>-148</v>
      </c>
      <c r="K36" s="83">
        <f t="shared" si="2"/>
        <v>28</v>
      </c>
      <c r="L36" s="83">
        <f t="shared" si="3"/>
        <v>0</v>
      </c>
    </row>
    <row r="37" spans="1:12">
      <c r="A37" s="86">
        <v>37</v>
      </c>
      <c r="B37" s="85" t="s">
        <v>35</v>
      </c>
      <c r="C37" s="82">
        <v>582</v>
      </c>
      <c r="D37" s="82">
        <v>501</v>
      </c>
      <c r="E37" s="82">
        <v>503</v>
      </c>
      <c r="F37" s="82"/>
      <c r="G37" s="82"/>
      <c r="H37" s="82"/>
      <c r="I37" s="90">
        <f t="shared" si="0"/>
        <v>-0.13573883161512026</v>
      </c>
      <c r="J37" s="83">
        <f t="shared" si="1"/>
        <v>-79</v>
      </c>
      <c r="K37" s="83">
        <f t="shared" si="2"/>
        <v>2</v>
      </c>
      <c r="L37" s="83">
        <f t="shared" si="3"/>
        <v>0</v>
      </c>
    </row>
    <row r="38" spans="1:12">
      <c r="A38" s="86">
        <v>38</v>
      </c>
      <c r="B38" s="85" t="s">
        <v>36</v>
      </c>
      <c r="C38" s="82">
        <v>3573</v>
      </c>
      <c r="D38" s="82">
        <v>3768</v>
      </c>
      <c r="E38" s="82">
        <v>3741</v>
      </c>
      <c r="F38" s="82"/>
      <c r="G38" s="82"/>
      <c r="H38" s="82"/>
      <c r="I38" s="90">
        <f t="shared" si="0"/>
        <v>4.7019311502938706E-2</v>
      </c>
      <c r="J38" s="83">
        <f t="shared" si="1"/>
        <v>168</v>
      </c>
      <c r="K38" s="83">
        <f t="shared" si="2"/>
        <v>-27</v>
      </c>
      <c r="L38" s="83">
        <f t="shared" si="3"/>
        <v>0</v>
      </c>
    </row>
    <row r="39" spans="1:12">
      <c r="A39" s="86">
        <v>39</v>
      </c>
      <c r="B39" s="85" t="s">
        <v>37</v>
      </c>
      <c r="C39" s="82">
        <v>114</v>
      </c>
      <c r="D39" s="82">
        <v>103</v>
      </c>
      <c r="E39" s="82">
        <v>105</v>
      </c>
      <c r="F39" s="82"/>
      <c r="G39" s="82"/>
      <c r="H39" s="82"/>
      <c r="I39" s="90">
        <f t="shared" si="0"/>
        <v>-7.8947368421052627E-2</v>
      </c>
      <c r="J39" s="83">
        <f t="shared" si="1"/>
        <v>-9</v>
      </c>
      <c r="K39" s="83">
        <f t="shared" si="2"/>
        <v>2</v>
      </c>
      <c r="L39" s="83">
        <f t="shared" si="3"/>
        <v>0</v>
      </c>
    </row>
    <row r="40" spans="1:12">
      <c r="A40" s="86">
        <v>41</v>
      </c>
      <c r="B40" s="85" t="s">
        <v>38</v>
      </c>
      <c r="C40" s="82">
        <v>135131</v>
      </c>
      <c r="D40" s="82">
        <v>93912</v>
      </c>
      <c r="E40" s="82">
        <v>93679</v>
      </c>
      <c r="F40" s="82"/>
      <c r="G40" s="82"/>
      <c r="H40" s="82"/>
      <c r="I40" s="90">
        <f t="shared" si="0"/>
        <v>-0.30675418667811233</v>
      </c>
      <c r="J40" s="83">
        <f t="shared" si="1"/>
        <v>-41452</v>
      </c>
      <c r="K40" s="83">
        <f t="shared" si="2"/>
        <v>-233</v>
      </c>
      <c r="L40" s="83">
        <f t="shared" si="3"/>
        <v>0</v>
      </c>
    </row>
    <row r="41" spans="1:12">
      <c r="A41" s="86">
        <v>42</v>
      </c>
      <c r="B41" s="85" t="s">
        <v>39</v>
      </c>
      <c r="C41" s="82">
        <v>15957</v>
      </c>
      <c r="D41" s="82">
        <v>11854</v>
      </c>
      <c r="E41" s="82">
        <v>12338</v>
      </c>
      <c r="F41" s="82"/>
      <c r="G41" s="82"/>
      <c r="H41" s="82"/>
      <c r="I41" s="90">
        <f t="shared" si="0"/>
        <v>-0.2267970169831422</v>
      </c>
      <c r="J41" s="83">
        <f t="shared" si="1"/>
        <v>-3619</v>
      </c>
      <c r="K41" s="83">
        <f t="shared" si="2"/>
        <v>484</v>
      </c>
      <c r="L41" s="83">
        <f t="shared" si="3"/>
        <v>0</v>
      </c>
    </row>
    <row r="42" spans="1:12">
      <c r="A42" s="86">
        <v>43</v>
      </c>
      <c r="B42" s="85" t="s">
        <v>40</v>
      </c>
      <c r="C42" s="82">
        <v>58603</v>
      </c>
      <c r="D42" s="82">
        <v>53139</v>
      </c>
      <c r="E42" s="82">
        <v>53820</v>
      </c>
      <c r="F42" s="82"/>
      <c r="G42" s="82"/>
      <c r="H42" s="82"/>
      <c r="I42" s="90">
        <f t="shared" si="0"/>
        <v>-8.1616982065764551E-2</v>
      </c>
      <c r="J42" s="83">
        <f t="shared" si="1"/>
        <v>-4783</v>
      </c>
      <c r="K42" s="83">
        <f t="shared" si="2"/>
        <v>681</v>
      </c>
      <c r="L42" s="83">
        <f t="shared" si="3"/>
        <v>0</v>
      </c>
    </row>
    <row r="43" spans="1:12">
      <c r="A43" s="86">
        <v>45</v>
      </c>
      <c r="B43" s="85" t="s">
        <v>41</v>
      </c>
      <c r="C43" s="82">
        <v>55336</v>
      </c>
      <c r="D43" s="82">
        <v>56084</v>
      </c>
      <c r="E43" s="82">
        <v>56481</v>
      </c>
      <c r="F43" s="82"/>
      <c r="G43" s="82"/>
      <c r="H43" s="82"/>
      <c r="I43" s="90">
        <f t="shared" si="0"/>
        <v>2.0691773890414919E-2</v>
      </c>
      <c r="J43" s="83">
        <f t="shared" si="1"/>
        <v>1145</v>
      </c>
      <c r="K43" s="83">
        <f t="shared" si="2"/>
        <v>397</v>
      </c>
      <c r="L43" s="83">
        <f t="shared" si="3"/>
        <v>0</v>
      </c>
    </row>
    <row r="44" spans="1:12">
      <c r="A44" s="86">
        <v>46</v>
      </c>
      <c r="B44" s="85" t="s">
        <v>42</v>
      </c>
      <c r="C44" s="82">
        <v>139475</v>
      </c>
      <c r="D44" s="82">
        <v>140433</v>
      </c>
      <c r="E44" s="82">
        <v>140966</v>
      </c>
      <c r="F44" s="82"/>
      <c r="G44" s="82"/>
      <c r="H44" s="82"/>
      <c r="I44" s="90">
        <f t="shared" si="0"/>
        <v>1.0690087829360101E-2</v>
      </c>
      <c r="J44" s="83">
        <f t="shared" si="1"/>
        <v>1491</v>
      </c>
      <c r="K44" s="83">
        <f t="shared" si="2"/>
        <v>533</v>
      </c>
      <c r="L44" s="83">
        <f t="shared" si="3"/>
        <v>0</v>
      </c>
    </row>
    <row r="45" spans="1:12">
      <c r="A45" s="86">
        <v>47</v>
      </c>
      <c r="B45" s="85" t="s">
        <v>43</v>
      </c>
      <c r="C45" s="82">
        <v>323295</v>
      </c>
      <c r="D45" s="82">
        <v>321828</v>
      </c>
      <c r="E45" s="82">
        <v>323338</v>
      </c>
      <c r="F45" s="82"/>
      <c r="G45" s="82"/>
      <c r="H45" s="82"/>
      <c r="I45" s="90">
        <f t="shared" si="0"/>
        <v>1.3300545941013624E-4</v>
      </c>
      <c r="J45" s="83">
        <f t="shared" si="1"/>
        <v>43</v>
      </c>
      <c r="K45" s="83">
        <f t="shared" si="2"/>
        <v>1510</v>
      </c>
      <c r="L45" s="83">
        <f t="shared" si="3"/>
        <v>0</v>
      </c>
    </row>
    <row r="46" spans="1:12">
      <c r="A46" s="86">
        <v>49</v>
      </c>
      <c r="B46" s="85" t="s">
        <v>44</v>
      </c>
      <c r="C46" s="82">
        <v>120161</v>
      </c>
      <c r="D46" s="82">
        <v>130692</v>
      </c>
      <c r="E46" s="82">
        <v>126406</v>
      </c>
      <c r="F46" s="82"/>
      <c r="G46" s="82"/>
      <c r="H46" s="82"/>
      <c r="I46" s="90">
        <f t="shared" si="0"/>
        <v>5.1971937650319155E-2</v>
      </c>
      <c r="J46" s="83">
        <f t="shared" si="1"/>
        <v>6245</v>
      </c>
      <c r="K46" s="83">
        <f t="shared" si="2"/>
        <v>-4286</v>
      </c>
      <c r="L46" s="83">
        <f t="shared" si="3"/>
        <v>0</v>
      </c>
    </row>
    <row r="47" spans="1:12">
      <c r="A47" s="86">
        <v>50</v>
      </c>
      <c r="B47" s="85" t="s">
        <v>45</v>
      </c>
      <c r="C47" s="82">
        <v>3086</v>
      </c>
      <c r="D47" s="82">
        <v>3225</v>
      </c>
      <c r="E47" s="82">
        <v>3309</v>
      </c>
      <c r="F47" s="82"/>
      <c r="G47" s="82"/>
      <c r="H47" s="82"/>
      <c r="I47" s="90">
        <f t="shared" si="0"/>
        <v>7.2261827608554763E-2</v>
      </c>
      <c r="J47" s="83">
        <f t="shared" si="1"/>
        <v>223</v>
      </c>
      <c r="K47" s="83">
        <f t="shared" si="2"/>
        <v>84</v>
      </c>
      <c r="L47" s="83">
        <f t="shared" si="3"/>
        <v>0</v>
      </c>
    </row>
    <row r="48" spans="1:12">
      <c r="A48" s="86">
        <v>51</v>
      </c>
      <c r="B48" s="85" t="s">
        <v>46</v>
      </c>
      <c r="C48" s="82">
        <v>270</v>
      </c>
      <c r="D48" s="82">
        <v>289</v>
      </c>
      <c r="E48" s="82">
        <v>292</v>
      </c>
      <c r="F48" s="82"/>
      <c r="G48" s="82"/>
      <c r="H48" s="82"/>
      <c r="I48" s="90">
        <f t="shared" si="0"/>
        <v>8.1481481481481488E-2</v>
      </c>
      <c r="J48" s="83">
        <f t="shared" si="1"/>
        <v>22</v>
      </c>
      <c r="K48" s="83">
        <f t="shared" si="2"/>
        <v>3</v>
      </c>
      <c r="L48" s="83">
        <f t="shared" si="3"/>
        <v>0</v>
      </c>
    </row>
    <row r="49" spans="1:12">
      <c r="A49" s="86">
        <v>52</v>
      </c>
      <c r="B49" s="85" t="s">
        <v>47</v>
      </c>
      <c r="C49" s="82">
        <v>18543</v>
      </c>
      <c r="D49" s="82">
        <v>18535</v>
      </c>
      <c r="E49" s="82">
        <v>18484</v>
      </c>
      <c r="F49" s="82"/>
      <c r="G49" s="82"/>
      <c r="H49" s="82"/>
      <c r="I49" s="90">
        <f t="shared" si="0"/>
        <v>-3.1817936687698863E-3</v>
      </c>
      <c r="J49" s="83">
        <f t="shared" si="1"/>
        <v>-59</v>
      </c>
      <c r="K49" s="83">
        <f t="shared" si="2"/>
        <v>-51</v>
      </c>
      <c r="L49" s="83">
        <f t="shared" si="3"/>
        <v>0</v>
      </c>
    </row>
    <row r="50" spans="1:12">
      <c r="A50" s="86">
        <v>53</v>
      </c>
      <c r="B50" s="85" t="s">
        <v>48</v>
      </c>
      <c r="C50" s="82">
        <v>2939</v>
      </c>
      <c r="D50" s="82">
        <v>3059</v>
      </c>
      <c r="E50" s="82">
        <v>3080</v>
      </c>
      <c r="F50" s="82"/>
      <c r="G50" s="82"/>
      <c r="H50" s="82"/>
      <c r="I50" s="90">
        <f t="shared" si="0"/>
        <v>4.7975501871384822E-2</v>
      </c>
      <c r="J50" s="83">
        <f t="shared" si="1"/>
        <v>141</v>
      </c>
      <c r="K50" s="83">
        <f t="shared" si="2"/>
        <v>21</v>
      </c>
      <c r="L50" s="83">
        <f t="shared" si="3"/>
        <v>0</v>
      </c>
    </row>
    <row r="51" spans="1:12">
      <c r="A51" s="86">
        <v>55</v>
      </c>
      <c r="B51" s="85" t="s">
        <v>49</v>
      </c>
      <c r="C51" s="82">
        <v>19190</v>
      </c>
      <c r="D51" s="82">
        <v>19966</v>
      </c>
      <c r="E51" s="82">
        <v>20177</v>
      </c>
      <c r="F51" s="82"/>
      <c r="G51" s="82"/>
      <c r="H51" s="82"/>
      <c r="I51" s="90">
        <f t="shared" si="0"/>
        <v>5.1433038040646167E-2</v>
      </c>
      <c r="J51" s="83">
        <f t="shared" si="1"/>
        <v>987</v>
      </c>
      <c r="K51" s="83">
        <f t="shared" si="2"/>
        <v>211</v>
      </c>
      <c r="L51" s="83">
        <f t="shared" si="3"/>
        <v>0</v>
      </c>
    </row>
    <row r="52" spans="1:12">
      <c r="A52" s="86">
        <v>56</v>
      </c>
      <c r="B52" s="85" t="s">
        <v>50</v>
      </c>
      <c r="C52" s="82">
        <v>117228</v>
      </c>
      <c r="D52" s="82">
        <v>120233</v>
      </c>
      <c r="E52" s="82">
        <v>118814</v>
      </c>
      <c r="F52" s="82"/>
      <c r="G52" s="82"/>
      <c r="H52" s="82"/>
      <c r="I52" s="90">
        <f t="shared" si="0"/>
        <v>1.3529190978264579E-2</v>
      </c>
      <c r="J52" s="83">
        <f t="shared" si="1"/>
        <v>1586</v>
      </c>
      <c r="K52" s="83">
        <f t="shared" si="2"/>
        <v>-1419</v>
      </c>
      <c r="L52" s="83">
        <f t="shared" si="3"/>
        <v>0</v>
      </c>
    </row>
    <row r="53" spans="1:12">
      <c r="A53" s="86">
        <v>58</v>
      </c>
      <c r="B53" s="85" t="s">
        <v>51</v>
      </c>
      <c r="C53" s="82">
        <v>2637</v>
      </c>
      <c r="D53" s="82">
        <v>2718</v>
      </c>
      <c r="E53" s="82">
        <v>2714</v>
      </c>
      <c r="F53" s="82"/>
      <c r="G53" s="82"/>
      <c r="H53" s="82"/>
      <c r="I53" s="90">
        <f t="shared" si="0"/>
        <v>2.9199848312476299E-2</v>
      </c>
      <c r="J53" s="83">
        <f t="shared" si="1"/>
        <v>77</v>
      </c>
      <c r="K53" s="83">
        <f t="shared" si="2"/>
        <v>-4</v>
      </c>
      <c r="L53" s="83">
        <f t="shared" si="3"/>
        <v>0</v>
      </c>
    </row>
    <row r="54" spans="1:12">
      <c r="A54" s="86">
        <v>59</v>
      </c>
      <c r="B54" s="85" t="s">
        <v>52</v>
      </c>
      <c r="C54" s="82">
        <v>2084</v>
      </c>
      <c r="D54" s="82">
        <v>2097</v>
      </c>
      <c r="E54" s="82">
        <v>2113</v>
      </c>
      <c r="F54" s="82"/>
      <c r="G54" s="82"/>
      <c r="H54" s="82"/>
      <c r="I54" s="90">
        <f t="shared" si="0"/>
        <v>1.3915547024952015E-2</v>
      </c>
      <c r="J54" s="83">
        <f t="shared" si="1"/>
        <v>29</v>
      </c>
      <c r="K54" s="83">
        <f t="shared" si="2"/>
        <v>16</v>
      </c>
      <c r="L54" s="83">
        <f t="shared" si="3"/>
        <v>0</v>
      </c>
    </row>
    <row r="55" spans="1:12">
      <c r="A55" s="86">
        <v>60</v>
      </c>
      <c r="B55" s="85" t="s">
        <v>53</v>
      </c>
      <c r="C55" s="82">
        <v>745</v>
      </c>
      <c r="D55" s="82">
        <v>732</v>
      </c>
      <c r="E55" s="82">
        <v>725</v>
      </c>
      <c r="F55" s="82"/>
      <c r="G55" s="82"/>
      <c r="H55" s="82"/>
      <c r="I55" s="90">
        <f t="shared" si="0"/>
        <v>-2.6845637583892617E-2</v>
      </c>
      <c r="J55" s="83">
        <f t="shared" si="1"/>
        <v>-20</v>
      </c>
      <c r="K55" s="83">
        <f t="shared" si="2"/>
        <v>-7</v>
      </c>
      <c r="L55" s="83">
        <f t="shared" si="3"/>
        <v>0</v>
      </c>
    </row>
    <row r="56" spans="1:12">
      <c r="A56" s="86">
        <v>61</v>
      </c>
      <c r="B56" s="85" t="s">
        <v>54</v>
      </c>
      <c r="C56" s="82">
        <v>3044</v>
      </c>
      <c r="D56" s="82">
        <v>2967</v>
      </c>
      <c r="E56" s="82">
        <v>2963</v>
      </c>
      <c r="F56" s="82"/>
      <c r="G56" s="82"/>
      <c r="H56" s="82"/>
      <c r="I56" s="90">
        <f t="shared" si="0"/>
        <v>-2.6609724047306178E-2</v>
      </c>
      <c r="J56" s="83">
        <f t="shared" si="1"/>
        <v>-81</v>
      </c>
      <c r="K56" s="83">
        <f t="shared" si="2"/>
        <v>-4</v>
      </c>
      <c r="L56" s="83">
        <f t="shared" si="3"/>
        <v>0</v>
      </c>
    </row>
    <row r="57" spans="1:12">
      <c r="A57" s="86">
        <v>62</v>
      </c>
      <c r="B57" s="85" t="s">
        <v>55</v>
      </c>
      <c r="C57" s="82">
        <v>9002</v>
      </c>
      <c r="D57" s="82">
        <v>9858</v>
      </c>
      <c r="E57" s="82">
        <v>10002</v>
      </c>
      <c r="F57" s="82"/>
      <c r="G57" s="82"/>
      <c r="H57" s="82"/>
      <c r="I57" s="90">
        <f t="shared" si="0"/>
        <v>0.11108642523883581</v>
      </c>
      <c r="J57" s="83">
        <f t="shared" si="1"/>
        <v>1000</v>
      </c>
      <c r="K57" s="83">
        <f t="shared" si="2"/>
        <v>144</v>
      </c>
      <c r="L57" s="83">
        <f t="shared" si="3"/>
        <v>0</v>
      </c>
    </row>
    <row r="58" spans="1:12">
      <c r="A58" s="86">
        <v>63</v>
      </c>
      <c r="B58" s="85" t="s">
        <v>56</v>
      </c>
      <c r="C58" s="82">
        <v>1828</v>
      </c>
      <c r="D58" s="82">
        <v>1826</v>
      </c>
      <c r="E58" s="82">
        <v>1842</v>
      </c>
      <c r="F58" s="82"/>
      <c r="G58" s="82"/>
      <c r="H58" s="82"/>
      <c r="I58" s="90">
        <f t="shared" si="0"/>
        <v>7.658643326039387E-3</v>
      </c>
      <c r="J58" s="83">
        <f t="shared" si="1"/>
        <v>14</v>
      </c>
      <c r="K58" s="83">
        <f t="shared" si="2"/>
        <v>16</v>
      </c>
      <c r="L58" s="83">
        <f t="shared" si="3"/>
        <v>0</v>
      </c>
    </row>
    <row r="59" spans="1:12">
      <c r="A59" s="86">
        <v>64</v>
      </c>
      <c r="B59" s="85" t="s">
        <v>57</v>
      </c>
      <c r="C59" s="82">
        <v>7174</v>
      </c>
      <c r="D59" s="82">
        <v>7065</v>
      </c>
      <c r="E59" s="82">
        <v>7060</v>
      </c>
      <c r="F59" s="82"/>
      <c r="G59" s="82"/>
      <c r="H59" s="82"/>
      <c r="I59" s="90">
        <f t="shared" si="0"/>
        <v>-1.5890716476163927E-2</v>
      </c>
      <c r="J59" s="83">
        <f t="shared" si="1"/>
        <v>-114</v>
      </c>
      <c r="K59" s="83">
        <f t="shared" si="2"/>
        <v>-5</v>
      </c>
      <c r="L59" s="83">
        <f t="shared" si="3"/>
        <v>0</v>
      </c>
    </row>
    <row r="60" spans="1:12">
      <c r="A60" s="86">
        <v>65</v>
      </c>
      <c r="B60" s="85" t="s">
        <v>58</v>
      </c>
      <c r="C60" s="82">
        <v>3722</v>
      </c>
      <c r="D60" s="82">
        <v>3541</v>
      </c>
      <c r="E60" s="82">
        <v>3543</v>
      </c>
      <c r="F60" s="82"/>
      <c r="G60" s="82"/>
      <c r="H60" s="82"/>
      <c r="I60" s="90">
        <f t="shared" si="0"/>
        <v>-4.8092423428264371E-2</v>
      </c>
      <c r="J60" s="83">
        <f t="shared" si="1"/>
        <v>-179</v>
      </c>
      <c r="K60" s="83">
        <f t="shared" si="2"/>
        <v>2</v>
      </c>
      <c r="L60" s="83">
        <f t="shared" si="3"/>
        <v>0</v>
      </c>
    </row>
    <row r="61" spans="1:12">
      <c r="A61" s="86">
        <v>66</v>
      </c>
      <c r="B61" s="85" t="s">
        <v>59</v>
      </c>
      <c r="C61" s="82">
        <v>12005</v>
      </c>
      <c r="D61" s="82">
        <v>12231</v>
      </c>
      <c r="E61" s="82">
        <v>12295</v>
      </c>
      <c r="F61" s="82"/>
      <c r="G61" s="82"/>
      <c r="H61" s="82"/>
      <c r="I61" s="90">
        <f t="shared" si="0"/>
        <v>2.4156601416076635E-2</v>
      </c>
      <c r="J61" s="83">
        <f t="shared" si="1"/>
        <v>290</v>
      </c>
      <c r="K61" s="83">
        <f t="shared" si="2"/>
        <v>64</v>
      </c>
      <c r="L61" s="83">
        <f t="shared" si="3"/>
        <v>0</v>
      </c>
    </row>
    <row r="62" spans="1:12">
      <c r="A62" s="86">
        <v>68</v>
      </c>
      <c r="B62" s="85" t="s">
        <v>60</v>
      </c>
      <c r="C62" s="82">
        <v>61065</v>
      </c>
      <c r="D62" s="82">
        <v>62821</v>
      </c>
      <c r="E62" s="82">
        <v>62717</v>
      </c>
      <c r="F62" s="82"/>
      <c r="G62" s="82"/>
      <c r="H62" s="82"/>
      <c r="I62" s="90">
        <f t="shared" si="0"/>
        <v>2.7053140096618359E-2</v>
      </c>
      <c r="J62" s="83">
        <f t="shared" si="1"/>
        <v>1652</v>
      </c>
      <c r="K62" s="83">
        <f t="shared" si="2"/>
        <v>-104</v>
      </c>
      <c r="L62" s="83">
        <f t="shared" si="3"/>
        <v>0</v>
      </c>
    </row>
    <row r="63" spans="1:12">
      <c r="A63" s="86">
        <v>69</v>
      </c>
      <c r="B63" s="85" t="s">
        <v>61</v>
      </c>
      <c r="C63" s="82">
        <v>50524</v>
      </c>
      <c r="D63" s="82">
        <v>51567</v>
      </c>
      <c r="E63" s="82">
        <v>51868</v>
      </c>
      <c r="F63" s="82"/>
      <c r="G63" s="82"/>
      <c r="H63" s="82"/>
      <c r="I63" s="90">
        <f t="shared" si="0"/>
        <v>2.6601219222547701E-2</v>
      </c>
      <c r="J63" s="83">
        <f t="shared" si="1"/>
        <v>1344</v>
      </c>
      <c r="K63" s="83">
        <f t="shared" si="2"/>
        <v>301</v>
      </c>
      <c r="L63" s="83">
        <f t="shared" si="3"/>
        <v>0</v>
      </c>
    </row>
    <row r="64" spans="1:12">
      <c r="A64" s="86">
        <v>70</v>
      </c>
      <c r="B64" s="85" t="s">
        <v>62</v>
      </c>
      <c r="C64" s="82">
        <v>19960</v>
      </c>
      <c r="D64" s="82">
        <v>19322</v>
      </c>
      <c r="E64" s="82">
        <v>19302</v>
      </c>
      <c r="F64" s="82"/>
      <c r="G64" s="82"/>
      <c r="H64" s="82"/>
      <c r="I64" s="90">
        <f t="shared" si="0"/>
        <v>-3.2965931863727455E-2</v>
      </c>
      <c r="J64" s="83">
        <f t="shared" si="1"/>
        <v>-658</v>
      </c>
      <c r="K64" s="83">
        <f t="shared" si="2"/>
        <v>-20</v>
      </c>
      <c r="L64" s="83">
        <f t="shared" si="3"/>
        <v>0</v>
      </c>
    </row>
    <row r="65" spans="1:12">
      <c r="A65" s="86">
        <v>71</v>
      </c>
      <c r="B65" s="85" t="s">
        <v>63</v>
      </c>
      <c r="C65" s="82">
        <v>25270</v>
      </c>
      <c r="D65" s="82">
        <v>24351</v>
      </c>
      <c r="E65" s="82">
        <v>24466</v>
      </c>
      <c r="F65" s="82"/>
      <c r="G65" s="82"/>
      <c r="H65" s="82"/>
      <c r="I65" s="90">
        <f t="shared" si="0"/>
        <v>-3.1816383062920457E-2</v>
      </c>
      <c r="J65" s="83">
        <f t="shared" si="1"/>
        <v>-804</v>
      </c>
      <c r="K65" s="83">
        <f t="shared" si="2"/>
        <v>115</v>
      </c>
      <c r="L65" s="83">
        <f t="shared" si="3"/>
        <v>0</v>
      </c>
    </row>
    <row r="66" spans="1:12">
      <c r="A66" s="86">
        <v>72</v>
      </c>
      <c r="B66" s="85" t="s">
        <v>64</v>
      </c>
      <c r="C66" s="82">
        <v>930</v>
      </c>
      <c r="D66" s="82">
        <v>934</v>
      </c>
      <c r="E66" s="82">
        <v>977</v>
      </c>
      <c r="F66" s="82"/>
      <c r="G66" s="82"/>
      <c r="H66" s="82"/>
      <c r="I66" s="90">
        <f t="shared" si="0"/>
        <v>5.053763440860215E-2</v>
      </c>
      <c r="J66" s="83">
        <f t="shared" si="1"/>
        <v>47</v>
      </c>
      <c r="K66" s="83">
        <f t="shared" si="2"/>
        <v>43</v>
      </c>
      <c r="L66" s="83">
        <f t="shared" si="3"/>
        <v>0</v>
      </c>
    </row>
    <row r="67" spans="1:12">
      <c r="A67" s="86">
        <v>73</v>
      </c>
      <c r="B67" s="85" t="s">
        <v>65</v>
      </c>
      <c r="C67" s="82">
        <v>7396</v>
      </c>
      <c r="D67" s="82">
        <v>7088</v>
      </c>
      <c r="E67" s="82">
        <v>7091</v>
      </c>
      <c r="F67" s="82"/>
      <c r="G67" s="82"/>
      <c r="H67" s="82"/>
      <c r="I67" s="90">
        <f t="shared" si="0"/>
        <v>-4.1238507301243912E-2</v>
      </c>
      <c r="J67" s="83">
        <f t="shared" si="1"/>
        <v>-305</v>
      </c>
      <c r="K67" s="83">
        <f t="shared" si="2"/>
        <v>3</v>
      </c>
      <c r="L67" s="83">
        <f t="shared" si="3"/>
        <v>0</v>
      </c>
    </row>
    <row r="68" spans="1:12">
      <c r="A68" s="86">
        <v>74</v>
      </c>
      <c r="B68" s="85" t="s">
        <v>66</v>
      </c>
      <c r="C68" s="82">
        <v>9091</v>
      </c>
      <c r="D68" s="82">
        <v>9061</v>
      </c>
      <c r="E68" s="82">
        <v>9123</v>
      </c>
      <c r="F68" s="82"/>
      <c r="G68" s="82"/>
      <c r="H68" s="82"/>
      <c r="I68" s="90">
        <f t="shared" ref="I68:I92" si="4">(E68-C68)/C68</f>
        <v>3.5199648003519965E-3</v>
      </c>
      <c r="J68" s="83">
        <f t="shared" ref="J68:J92" si="5">E68-C68</f>
        <v>32</v>
      </c>
      <c r="K68" s="83">
        <f t="shared" ref="K68:K92" si="6">E68-D68</f>
        <v>62</v>
      </c>
      <c r="L68" s="83">
        <f t="shared" ref="L68:L92" si="7">H68-G68</f>
        <v>0</v>
      </c>
    </row>
    <row r="69" spans="1:12">
      <c r="A69" s="86">
        <v>75</v>
      </c>
      <c r="B69" s="85" t="s">
        <v>67</v>
      </c>
      <c r="C69" s="82">
        <v>2654</v>
      </c>
      <c r="D69" s="82">
        <v>2788</v>
      </c>
      <c r="E69" s="82">
        <v>2820</v>
      </c>
      <c r="F69" s="82"/>
      <c r="G69" s="82"/>
      <c r="H69" s="82"/>
      <c r="I69" s="90">
        <f t="shared" si="4"/>
        <v>6.254709871891484E-2</v>
      </c>
      <c r="J69" s="83">
        <f t="shared" si="5"/>
        <v>166</v>
      </c>
      <c r="K69" s="83">
        <f t="shared" si="6"/>
        <v>32</v>
      </c>
      <c r="L69" s="83">
        <f t="shared" si="7"/>
        <v>0</v>
      </c>
    </row>
    <row r="70" spans="1:12">
      <c r="A70" s="86">
        <v>77</v>
      </c>
      <c r="B70" s="85" t="s">
        <v>68</v>
      </c>
      <c r="C70" s="82">
        <v>5929</v>
      </c>
      <c r="D70" s="82">
        <v>5722</v>
      </c>
      <c r="E70" s="82">
        <v>5719</v>
      </c>
      <c r="F70" s="82"/>
      <c r="G70" s="82"/>
      <c r="H70" s="82"/>
      <c r="I70" s="90">
        <f t="shared" si="4"/>
        <v>-3.541912632821724E-2</v>
      </c>
      <c r="J70" s="83">
        <f t="shared" si="5"/>
        <v>-210</v>
      </c>
      <c r="K70" s="83">
        <f t="shared" si="6"/>
        <v>-3</v>
      </c>
      <c r="L70" s="83">
        <f t="shared" si="7"/>
        <v>0</v>
      </c>
    </row>
    <row r="71" spans="1:12">
      <c r="A71" s="86">
        <v>78</v>
      </c>
      <c r="B71" s="85" t="s">
        <v>69</v>
      </c>
      <c r="C71" s="82">
        <v>1801</v>
      </c>
      <c r="D71" s="82">
        <v>2133</v>
      </c>
      <c r="E71" s="82">
        <v>2125</v>
      </c>
      <c r="F71" s="82"/>
      <c r="G71" s="82"/>
      <c r="H71" s="82"/>
      <c r="I71" s="90">
        <f t="shared" si="4"/>
        <v>0.1799000555247085</v>
      </c>
      <c r="J71" s="83">
        <f t="shared" si="5"/>
        <v>324</v>
      </c>
      <c r="K71" s="83">
        <f t="shared" si="6"/>
        <v>-8</v>
      </c>
      <c r="L71" s="83">
        <f t="shared" si="7"/>
        <v>0</v>
      </c>
    </row>
    <row r="72" spans="1:12">
      <c r="A72" s="86">
        <v>79</v>
      </c>
      <c r="B72" s="85" t="s">
        <v>70</v>
      </c>
      <c r="C72" s="82">
        <v>8355</v>
      </c>
      <c r="D72" s="82">
        <v>8852</v>
      </c>
      <c r="E72" s="82">
        <v>8911</v>
      </c>
      <c r="F72" s="82"/>
      <c r="G72" s="82"/>
      <c r="H72" s="82"/>
      <c r="I72" s="90">
        <f t="shared" si="4"/>
        <v>6.6546977857570314E-2</v>
      </c>
      <c r="J72" s="83">
        <f t="shared" si="5"/>
        <v>556</v>
      </c>
      <c r="K72" s="83">
        <f t="shared" si="6"/>
        <v>59</v>
      </c>
      <c r="L72" s="83">
        <f t="shared" si="7"/>
        <v>0</v>
      </c>
    </row>
    <row r="73" spans="1:12">
      <c r="A73" s="86">
        <v>80</v>
      </c>
      <c r="B73" s="85" t="s">
        <v>71</v>
      </c>
      <c r="C73" s="82">
        <v>22452</v>
      </c>
      <c r="D73" s="82">
        <v>22259</v>
      </c>
      <c r="E73" s="82">
        <v>22218</v>
      </c>
      <c r="F73" s="82"/>
      <c r="G73" s="82"/>
      <c r="H73" s="82"/>
      <c r="I73" s="90">
        <f t="shared" si="4"/>
        <v>-1.042223409941208E-2</v>
      </c>
      <c r="J73" s="83">
        <f t="shared" si="5"/>
        <v>-234</v>
      </c>
      <c r="K73" s="83">
        <f t="shared" si="6"/>
        <v>-41</v>
      </c>
      <c r="L73" s="83">
        <f t="shared" si="7"/>
        <v>0</v>
      </c>
    </row>
    <row r="74" spans="1:12">
      <c r="A74" s="86">
        <v>81</v>
      </c>
      <c r="B74" s="85" t="s">
        <v>72</v>
      </c>
      <c r="C74" s="82">
        <v>47055</v>
      </c>
      <c r="D74" s="82">
        <v>47139</v>
      </c>
      <c r="E74" s="82">
        <v>44634</v>
      </c>
      <c r="F74" s="82"/>
      <c r="G74" s="82"/>
      <c r="H74" s="82"/>
      <c r="I74" s="90">
        <f t="shared" si="4"/>
        <v>-5.1450430347465728E-2</v>
      </c>
      <c r="J74" s="83">
        <f t="shared" si="5"/>
        <v>-2421</v>
      </c>
      <c r="K74" s="83">
        <f t="shared" si="6"/>
        <v>-2505</v>
      </c>
      <c r="L74" s="83">
        <f t="shared" si="7"/>
        <v>0</v>
      </c>
    </row>
    <row r="75" spans="1:12">
      <c r="A75" s="86">
        <v>82</v>
      </c>
      <c r="B75" s="85" t="s">
        <v>73</v>
      </c>
      <c r="C75" s="82">
        <v>49825</v>
      </c>
      <c r="D75" s="82">
        <v>46721</v>
      </c>
      <c r="E75" s="82">
        <v>46753</v>
      </c>
      <c r="F75" s="82"/>
      <c r="G75" s="82"/>
      <c r="H75" s="82"/>
      <c r="I75" s="90">
        <f t="shared" si="4"/>
        <v>-6.1655795283492222E-2</v>
      </c>
      <c r="J75" s="83">
        <f t="shared" si="5"/>
        <v>-3072</v>
      </c>
      <c r="K75" s="83">
        <f t="shared" si="6"/>
        <v>32</v>
      </c>
      <c r="L75" s="83">
        <f t="shared" si="7"/>
        <v>0</v>
      </c>
    </row>
    <row r="76" spans="1:12">
      <c r="A76" s="86">
        <v>84</v>
      </c>
      <c r="B76" s="85" t="s">
        <v>74</v>
      </c>
      <c r="C76" s="82">
        <v>4007</v>
      </c>
      <c r="D76" s="82">
        <v>4587</v>
      </c>
      <c r="E76" s="82">
        <v>4565</v>
      </c>
      <c r="F76" s="82"/>
      <c r="G76" s="82"/>
      <c r="H76" s="82"/>
      <c r="I76" s="90">
        <f t="shared" si="4"/>
        <v>0.13925630147242327</v>
      </c>
      <c r="J76" s="83">
        <f t="shared" si="5"/>
        <v>558</v>
      </c>
      <c r="K76" s="83">
        <f t="shared" si="6"/>
        <v>-22</v>
      </c>
      <c r="L76" s="83">
        <f t="shared" si="7"/>
        <v>0</v>
      </c>
    </row>
    <row r="77" spans="1:12">
      <c r="A77" s="86">
        <v>85</v>
      </c>
      <c r="B77" s="85" t="s">
        <v>75</v>
      </c>
      <c r="C77" s="82">
        <v>27033</v>
      </c>
      <c r="D77" s="82">
        <v>34074</v>
      </c>
      <c r="E77" s="82">
        <v>29159</v>
      </c>
      <c r="F77" s="82"/>
      <c r="G77" s="82"/>
      <c r="H77" s="82"/>
      <c r="I77" s="90">
        <f t="shared" si="4"/>
        <v>7.8644619539081861E-2</v>
      </c>
      <c r="J77" s="83">
        <f t="shared" si="5"/>
        <v>2126</v>
      </c>
      <c r="K77" s="83">
        <f t="shared" si="6"/>
        <v>-4915</v>
      </c>
      <c r="L77" s="83">
        <f t="shared" si="7"/>
        <v>0</v>
      </c>
    </row>
    <row r="78" spans="1:12">
      <c r="A78" s="86">
        <v>86</v>
      </c>
      <c r="B78" s="85" t="s">
        <v>76</v>
      </c>
      <c r="C78" s="82">
        <v>25281</v>
      </c>
      <c r="D78" s="82">
        <v>27401</v>
      </c>
      <c r="E78" s="82">
        <v>27649</v>
      </c>
      <c r="F78" s="82"/>
      <c r="G78" s="82"/>
      <c r="H78" s="82"/>
      <c r="I78" s="90">
        <f t="shared" si="4"/>
        <v>9.3667180886832013E-2</v>
      </c>
      <c r="J78" s="83">
        <f t="shared" si="5"/>
        <v>2368</v>
      </c>
      <c r="K78" s="83">
        <f t="shared" si="6"/>
        <v>248</v>
      </c>
      <c r="L78" s="83">
        <f t="shared" si="7"/>
        <v>0</v>
      </c>
    </row>
    <row r="79" spans="1:12">
      <c r="A79" s="86">
        <v>87</v>
      </c>
      <c r="B79" s="85" t="s">
        <v>77</v>
      </c>
      <c r="C79" s="82">
        <v>1650</v>
      </c>
      <c r="D79" s="82">
        <v>1652</v>
      </c>
      <c r="E79" s="82">
        <v>1656</v>
      </c>
      <c r="F79" s="82"/>
      <c r="G79" s="82"/>
      <c r="H79" s="82"/>
      <c r="I79" s="90">
        <f t="shared" si="4"/>
        <v>3.6363636363636364E-3</v>
      </c>
      <c r="J79" s="83">
        <f t="shared" si="5"/>
        <v>6</v>
      </c>
      <c r="K79" s="83">
        <f t="shared" si="6"/>
        <v>4</v>
      </c>
      <c r="L79" s="83">
        <f t="shared" si="7"/>
        <v>0</v>
      </c>
    </row>
    <row r="80" spans="1:12">
      <c r="A80" s="86">
        <v>88</v>
      </c>
      <c r="B80" s="85" t="s">
        <v>78</v>
      </c>
      <c r="C80" s="82">
        <v>4988</v>
      </c>
      <c r="D80" s="82">
        <v>5259</v>
      </c>
      <c r="E80" s="82">
        <v>5228</v>
      </c>
      <c r="F80" s="82"/>
      <c r="G80" s="82"/>
      <c r="H80" s="82"/>
      <c r="I80" s="90">
        <f t="shared" si="4"/>
        <v>4.8115477145148355E-2</v>
      </c>
      <c r="J80" s="83">
        <f t="shared" si="5"/>
        <v>240</v>
      </c>
      <c r="K80" s="83">
        <f t="shared" si="6"/>
        <v>-31</v>
      </c>
      <c r="L80" s="83">
        <f t="shared" si="7"/>
        <v>0</v>
      </c>
    </row>
    <row r="81" spans="1:12">
      <c r="A81" s="86">
        <v>90</v>
      </c>
      <c r="B81" s="85" t="s">
        <v>79</v>
      </c>
      <c r="C81" s="82">
        <v>1431</v>
      </c>
      <c r="D81" s="82">
        <v>1436</v>
      </c>
      <c r="E81" s="82">
        <v>1421</v>
      </c>
      <c r="F81" s="82"/>
      <c r="G81" s="82"/>
      <c r="H81" s="82"/>
      <c r="I81" s="90">
        <f t="shared" si="4"/>
        <v>-6.9881201956673656E-3</v>
      </c>
      <c r="J81" s="83">
        <f t="shared" si="5"/>
        <v>-10</v>
      </c>
      <c r="K81" s="83">
        <f t="shared" si="6"/>
        <v>-15</v>
      </c>
      <c r="L81" s="83">
        <f t="shared" si="7"/>
        <v>0</v>
      </c>
    </row>
    <row r="82" spans="1:12">
      <c r="A82" s="86">
        <v>91</v>
      </c>
      <c r="B82" s="85" t="s">
        <v>80</v>
      </c>
      <c r="C82" s="82">
        <v>511</v>
      </c>
      <c r="D82" s="82">
        <v>559</v>
      </c>
      <c r="E82" s="82">
        <v>612</v>
      </c>
      <c r="F82" s="82"/>
      <c r="G82" s="82"/>
      <c r="H82" s="82"/>
      <c r="I82" s="90">
        <f t="shared" si="4"/>
        <v>0.19765166340508805</v>
      </c>
      <c r="J82" s="83">
        <f t="shared" si="5"/>
        <v>101</v>
      </c>
      <c r="K82" s="83">
        <f t="shared" si="6"/>
        <v>53</v>
      </c>
      <c r="L82" s="83">
        <f t="shared" si="7"/>
        <v>0</v>
      </c>
    </row>
    <row r="83" spans="1:12">
      <c r="A83" s="86">
        <v>92</v>
      </c>
      <c r="B83" s="85" t="s">
        <v>81</v>
      </c>
      <c r="C83" s="82">
        <v>3173</v>
      </c>
      <c r="D83" s="82">
        <v>2870</v>
      </c>
      <c r="E83" s="82">
        <v>2848</v>
      </c>
      <c r="F83" s="82"/>
      <c r="G83" s="82"/>
      <c r="H83" s="82"/>
      <c r="I83" s="90">
        <f t="shared" si="4"/>
        <v>-0.10242672549637567</v>
      </c>
      <c r="J83" s="83">
        <f t="shared" si="5"/>
        <v>-325</v>
      </c>
      <c r="K83" s="83">
        <f t="shared" si="6"/>
        <v>-22</v>
      </c>
      <c r="L83" s="83">
        <f t="shared" si="7"/>
        <v>0</v>
      </c>
    </row>
    <row r="84" spans="1:12">
      <c r="A84" s="86">
        <v>93</v>
      </c>
      <c r="B84" s="85" t="s">
        <v>82</v>
      </c>
      <c r="C84" s="82">
        <v>8828</v>
      </c>
      <c r="D84" s="82">
        <v>9190</v>
      </c>
      <c r="E84" s="82">
        <v>9318</v>
      </c>
      <c r="F84" s="82"/>
      <c r="G84" s="82"/>
      <c r="H84" s="82"/>
      <c r="I84" s="90">
        <f t="shared" si="4"/>
        <v>5.5505210693248756E-2</v>
      </c>
      <c r="J84" s="83">
        <f t="shared" si="5"/>
        <v>490</v>
      </c>
      <c r="K84" s="83">
        <f t="shared" si="6"/>
        <v>128</v>
      </c>
      <c r="L84" s="83">
        <f t="shared" si="7"/>
        <v>0</v>
      </c>
    </row>
    <row r="85" spans="1:12">
      <c r="A85" s="86">
        <v>94</v>
      </c>
      <c r="B85" s="85" t="s">
        <v>83</v>
      </c>
      <c r="C85" s="82">
        <v>10417</v>
      </c>
      <c r="D85" s="82">
        <v>11237</v>
      </c>
      <c r="E85" s="82">
        <v>10993</v>
      </c>
      <c r="F85" s="82"/>
      <c r="G85" s="82"/>
      <c r="H85" s="82"/>
      <c r="I85" s="90">
        <f t="shared" si="4"/>
        <v>5.5294230584621296E-2</v>
      </c>
      <c r="J85" s="83">
        <f t="shared" si="5"/>
        <v>576</v>
      </c>
      <c r="K85" s="83">
        <f t="shared" si="6"/>
        <v>-244</v>
      </c>
      <c r="L85" s="83">
        <f t="shared" si="7"/>
        <v>0</v>
      </c>
    </row>
    <row r="86" spans="1:12">
      <c r="A86" s="86">
        <v>95</v>
      </c>
      <c r="B86" s="85" t="s">
        <v>84</v>
      </c>
      <c r="C86" s="82">
        <v>11906</v>
      </c>
      <c r="D86" s="82">
        <v>11604</v>
      </c>
      <c r="E86" s="82">
        <v>11628</v>
      </c>
      <c r="F86" s="82"/>
      <c r="G86" s="82"/>
      <c r="H86" s="82"/>
      <c r="I86" s="90">
        <f t="shared" si="4"/>
        <v>-2.3349571644548966E-2</v>
      </c>
      <c r="J86" s="83">
        <f t="shared" si="5"/>
        <v>-278</v>
      </c>
      <c r="K86" s="83">
        <f t="shared" si="6"/>
        <v>24</v>
      </c>
      <c r="L86" s="83">
        <f t="shared" si="7"/>
        <v>0</v>
      </c>
    </row>
    <row r="87" spans="1:12">
      <c r="A87" s="86">
        <v>96</v>
      </c>
      <c r="B87" s="85" t="s">
        <v>85</v>
      </c>
      <c r="C87" s="82">
        <v>32484</v>
      </c>
      <c r="D87" s="82">
        <v>33019</v>
      </c>
      <c r="E87" s="82">
        <v>33416</v>
      </c>
      <c r="F87" s="82"/>
      <c r="G87" s="82"/>
      <c r="H87" s="82"/>
      <c r="I87" s="90">
        <f t="shared" si="4"/>
        <v>2.8691047900504862E-2</v>
      </c>
      <c r="J87" s="83">
        <f t="shared" si="5"/>
        <v>932</v>
      </c>
      <c r="K87" s="83">
        <f t="shared" si="6"/>
        <v>397</v>
      </c>
      <c r="L87" s="83">
        <f t="shared" si="7"/>
        <v>0</v>
      </c>
    </row>
    <row r="88" spans="1:12">
      <c r="A88" s="86">
        <v>97</v>
      </c>
      <c r="B88" s="85" t="s">
        <v>86</v>
      </c>
      <c r="C88" s="82">
        <v>13188</v>
      </c>
      <c r="D88" s="82">
        <v>10622</v>
      </c>
      <c r="E88" s="82">
        <v>10391</v>
      </c>
      <c r="F88" s="82"/>
      <c r="G88" s="82"/>
      <c r="H88" s="82"/>
      <c r="I88" s="90">
        <f t="shared" si="4"/>
        <v>-0.21208674552623596</v>
      </c>
      <c r="J88" s="83">
        <f t="shared" si="5"/>
        <v>-2797</v>
      </c>
      <c r="K88" s="83">
        <f t="shared" si="6"/>
        <v>-231</v>
      </c>
      <c r="L88" s="83">
        <f t="shared" si="7"/>
        <v>0</v>
      </c>
    </row>
    <row r="89" spans="1:12">
      <c r="A89" s="86">
        <v>98</v>
      </c>
      <c r="B89" s="85" t="s">
        <v>87</v>
      </c>
      <c r="C89" s="82">
        <v>393</v>
      </c>
      <c r="D89" s="82">
        <v>352</v>
      </c>
      <c r="E89" s="82">
        <v>360</v>
      </c>
      <c r="F89" s="82"/>
      <c r="G89" s="82"/>
      <c r="H89" s="82"/>
      <c r="I89" s="90">
        <f t="shared" si="4"/>
        <v>-8.3969465648854963E-2</v>
      </c>
      <c r="J89" s="83">
        <f t="shared" si="5"/>
        <v>-33</v>
      </c>
      <c r="K89" s="83">
        <f t="shared" si="6"/>
        <v>8</v>
      </c>
      <c r="L89" s="83">
        <f t="shared" si="7"/>
        <v>0</v>
      </c>
    </row>
    <row r="90" spans="1:12">
      <c r="A90" s="86">
        <v>99</v>
      </c>
      <c r="B90" s="85" t="s">
        <v>88</v>
      </c>
      <c r="C90" s="82">
        <v>434</v>
      </c>
      <c r="D90" s="82">
        <v>435</v>
      </c>
      <c r="E90" s="82">
        <v>436</v>
      </c>
      <c r="F90" s="82"/>
      <c r="G90" s="82"/>
      <c r="H90" s="82"/>
      <c r="I90" s="90">
        <f t="shared" si="4"/>
        <v>4.608294930875576E-3</v>
      </c>
      <c r="J90" s="83">
        <f t="shared" si="5"/>
        <v>2</v>
      </c>
      <c r="K90" s="83">
        <f t="shared" si="6"/>
        <v>1</v>
      </c>
      <c r="L90" s="83">
        <f t="shared" si="7"/>
        <v>0</v>
      </c>
    </row>
    <row r="91" spans="1:12" s="157" customFormat="1">
      <c r="A91" s="86"/>
      <c r="B91" s="85" t="s">
        <v>285</v>
      </c>
      <c r="C91" s="82">
        <v>42255</v>
      </c>
      <c r="D91" s="82">
        <v>46611</v>
      </c>
      <c r="E91" s="82">
        <v>46568</v>
      </c>
      <c r="F91" s="82"/>
      <c r="G91" s="82"/>
      <c r="H91" s="82"/>
      <c r="I91" s="90">
        <f>(E91-C91)/C91</f>
        <v>0.10207076085670334</v>
      </c>
      <c r="J91" s="83">
        <f>E91-C91</f>
        <v>4313</v>
      </c>
      <c r="K91" s="83">
        <f>E91-D91</f>
        <v>-43</v>
      </c>
      <c r="L91" s="83">
        <f>H91-G91</f>
        <v>0</v>
      </c>
    </row>
    <row r="92" spans="1:12" s="116" customFormat="1" ht="14.45" customHeight="1">
      <c r="A92" s="190" t="s">
        <v>89</v>
      </c>
      <c r="B92" s="190"/>
      <c r="C92" s="118">
        <v>1869268</v>
      </c>
      <c r="D92" s="118">
        <v>1839238</v>
      </c>
      <c r="E92" s="118">
        <v>1831684</v>
      </c>
      <c r="F92" s="118"/>
      <c r="G92" s="118"/>
      <c r="H92" s="118"/>
      <c r="I92" s="113">
        <f t="shared" si="4"/>
        <v>-2.0106266196179466E-2</v>
      </c>
      <c r="J92" s="119">
        <f t="shared" si="5"/>
        <v>-37584</v>
      </c>
      <c r="K92" s="119">
        <f t="shared" si="6"/>
        <v>-7554</v>
      </c>
      <c r="L92" s="83">
        <f t="shared" si="7"/>
        <v>0</v>
      </c>
    </row>
    <row r="93" spans="1:12">
      <c r="A93" s="8"/>
      <c r="B93" s="8"/>
    </row>
    <row r="94" spans="1:12">
      <c r="E94" s="166"/>
      <c r="F94" s="166"/>
    </row>
    <row r="95" spans="1:12">
      <c r="E95" s="166"/>
      <c r="F95" s="166"/>
    </row>
    <row r="97" spans="3:8">
      <c r="C97" s="170"/>
      <c r="D97" s="170"/>
      <c r="E97" s="170"/>
      <c r="F97" s="170"/>
      <c r="G97" s="170"/>
      <c r="H97" s="170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7"/>
  <sheetViews>
    <sheetView zoomScale="87" zoomScaleNormal="87" workbookViewId="0">
      <selection activeCell="H4" sqref="H4"/>
    </sheetView>
  </sheetViews>
  <sheetFormatPr defaultRowHeight="15"/>
  <cols>
    <col min="2" max="2" width="19.140625" customWidth="1"/>
    <col min="3" max="3" width="13.140625" style="154" customWidth="1"/>
    <col min="4" max="4" width="13.140625" style="153" customWidth="1"/>
    <col min="5" max="5" width="13.140625" style="155" customWidth="1"/>
    <col min="6" max="8" width="13.140625" style="157" customWidth="1"/>
    <col min="9" max="10" width="20.42578125" customWidth="1"/>
    <col min="11" max="11" width="23.140625" customWidth="1"/>
    <col min="12" max="12" width="31" style="157" customWidth="1"/>
  </cols>
  <sheetData>
    <row r="1" spans="1:12" s="157" customFormat="1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2" ht="43.5" customHeight="1">
      <c r="A2" s="92" t="s">
        <v>91</v>
      </c>
      <c r="B2" s="92" t="s">
        <v>174</v>
      </c>
      <c r="C2" s="93">
        <v>43282</v>
      </c>
      <c r="D2" s="93">
        <v>43617</v>
      </c>
      <c r="E2" s="93">
        <v>43647</v>
      </c>
      <c r="F2" s="93">
        <v>43282</v>
      </c>
      <c r="G2" s="93">
        <v>43617</v>
      </c>
      <c r="H2" s="93">
        <v>43647</v>
      </c>
      <c r="I2" s="92" t="s">
        <v>358</v>
      </c>
      <c r="J2" s="92" t="s">
        <v>359</v>
      </c>
      <c r="K2" s="1" t="s">
        <v>360</v>
      </c>
      <c r="L2" s="164" t="s">
        <v>316</v>
      </c>
    </row>
    <row r="3" spans="1:12">
      <c r="A3" s="75">
        <v>1</v>
      </c>
      <c r="B3" s="89" t="s">
        <v>92</v>
      </c>
      <c r="C3" s="27">
        <v>252280</v>
      </c>
      <c r="D3" s="27">
        <v>233050</v>
      </c>
      <c r="E3" s="27">
        <v>231415</v>
      </c>
      <c r="F3" s="27"/>
      <c r="G3" s="27"/>
      <c r="H3" s="27"/>
      <c r="I3" s="90">
        <f>(E3-C3)/C3</f>
        <v>-8.2705723798953537E-2</v>
      </c>
      <c r="J3" s="27">
        <f>E3-C3</f>
        <v>-20865</v>
      </c>
      <c r="K3" s="27">
        <f>E3-D3</f>
        <v>-1635</v>
      </c>
      <c r="L3" s="27">
        <f>H3-G3</f>
        <v>0</v>
      </c>
    </row>
    <row r="4" spans="1:12">
      <c r="A4" s="75">
        <v>2</v>
      </c>
      <c r="B4" s="89" t="s">
        <v>93</v>
      </c>
      <c r="C4" s="27">
        <v>45863</v>
      </c>
      <c r="D4" s="27">
        <v>46924</v>
      </c>
      <c r="E4" s="27">
        <v>45591</v>
      </c>
      <c r="F4" s="27"/>
      <c r="G4" s="27"/>
      <c r="H4" s="27"/>
      <c r="I4" s="90">
        <f t="shared" ref="I4:I67" si="0">(E4-C4)/C4</f>
        <v>-5.9307066698645969E-3</v>
      </c>
      <c r="J4" s="27">
        <f t="shared" ref="J4:J67" si="1">E4-C4</f>
        <v>-272</v>
      </c>
      <c r="K4" s="27">
        <f t="shared" ref="K4:K67" si="2">E4-D4</f>
        <v>-1333</v>
      </c>
      <c r="L4" s="27">
        <f t="shared" ref="L4:L67" si="3">H4-G4</f>
        <v>0</v>
      </c>
    </row>
    <row r="5" spans="1:12">
      <c r="A5" s="75">
        <v>3</v>
      </c>
      <c r="B5" s="89" t="s">
        <v>94</v>
      </c>
      <c r="C5" s="27">
        <v>86457</v>
      </c>
      <c r="D5" s="27">
        <v>80960</v>
      </c>
      <c r="E5" s="27">
        <v>80570</v>
      </c>
      <c r="F5" s="27"/>
      <c r="G5" s="27"/>
      <c r="H5" s="27"/>
      <c r="I5" s="90">
        <f t="shared" si="0"/>
        <v>-6.8091652497773464E-2</v>
      </c>
      <c r="J5" s="27">
        <f t="shared" si="1"/>
        <v>-5887</v>
      </c>
      <c r="K5" s="27">
        <f t="shared" si="2"/>
        <v>-390</v>
      </c>
      <c r="L5" s="27">
        <f t="shared" si="3"/>
        <v>0</v>
      </c>
    </row>
    <row r="6" spans="1:12">
      <c r="A6" s="75">
        <v>4</v>
      </c>
      <c r="B6" s="89" t="s">
        <v>95</v>
      </c>
      <c r="C6" s="27">
        <v>24093</v>
      </c>
      <c r="D6" s="27">
        <v>23575</v>
      </c>
      <c r="E6" s="27">
        <v>22119</v>
      </c>
      <c r="F6" s="27"/>
      <c r="G6" s="27"/>
      <c r="H6" s="27"/>
      <c r="I6" s="90">
        <f t="shared" si="0"/>
        <v>-8.1932511517868262E-2</v>
      </c>
      <c r="J6" s="27">
        <f t="shared" si="1"/>
        <v>-1974</v>
      </c>
      <c r="K6" s="27">
        <f t="shared" si="2"/>
        <v>-1456</v>
      </c>
      <c r="L6" s="27">
        <f t="shared" si="3"/>
        <v>0</v>
      </c>
    </row>
    <row r="7" spans="1:12">
      <c r="A7" s="75">
        <v>5</v>
      </c>
      <c r="B7" s="89" t="s">
        <v>96</v>
      </c>
      <c r="C7" s="27">
        <v>36370</v>
      </c>
      <c r="D7" s="27">
        <v>33575</v>
      </c>
      <c r="E7" s="27">
        <v>32839</v>
      </c>
      <c r="F7" s="27"/>
      <c r="G7" s="27"/>
      <c r="H7" s="27"/>
      <c r="I7" s="90">
        <f t="shared" si="0"/>
        <v>-9.7085510035743741E-2</v>
      </c>
      <c r="J7" s="27">
        <f t="shared" si="1"/>
        <v>-3531</v>
      </c>
      <c r="K7" s="27">
        <f t="shared" si="2"/>
        <v>-736</v>
      </c>
      <c r="L7" s="27">
        <f t="shared" si="3"/>
        <v>0</v>
      </c>
    </row>
    <row r="8" spans="1:12">
      <c r="A8" s="75">
        <v>6</v>
      </c>
      <c r="B8" s="89" t="s">
        <v>97</v>
      </c>
      <c r="C8" s="27">
        <v>913770</v>
      </c>
      <c r="D8" s="27">
        <v>864165</v>
      </c>
      <c r="E8" s="27">
        <v>865273</v>
      </c>
      <c r="F8" s="27"/>
      <c r="G8" s="27"/>
      <c r="H8" s="27"/>
      <c r="I8" s="90">
        <f t="shared" si="0"/>
        <v>-5.3073530538319272E-2</v>
      </c>
      <c r="J8" s="27">
        <f t="shared" si="1"/>
        <v>-48497</v>
      </c>
      <c r="K8" s="27">
        <f t="shared" si="2"/>
        <v>1108</v>
      </c>
      <c r="L8" s="27">
        <f t="shared" si="3"/>
        <v>0</v>
      </c>
    </row>
    <row r="9" spans="1:12">
      <c r="A9" s="75">
        <v>7</v>
      </c>
      <c r="B9" s="89" t="s">
        <v>98</v>
      </c>
      <c r="C9" s="27">
        <v>458002</v>
      </c>
      <c r="D9" s="27">
        <v>460037</v>
      </c>
      <c r="E9" s="27">
        <v>460819</v>
      </c>
      <c r="F9" s="27"/>
      <c r="G9" s="27"/>
      <c r="H9" s="27"/>
      <c r="I9" s="90">
        <f t="shared" si="0"/>
        <v>6.1506281631957937E-3</v>
      </c>
      <c r="J9" s="27">
        <f t="shared" si="1"/>
        <v>2817</v>
      </c>
      <c r="K9" s="27">
        <f t="shared" si="2"/>
        <v>782</v>
      </c>
      <c r="L9" s="27">
        <f t="shared" si="3"/>
        <v>0</v>
      </c>
    </row>
    <row r="10" spans="1:12">
      <c r="A10" s="75">
        <v>8</v>
      </c>
      <c r="B10" s="89" t="s">
        <v>99</v>
      </c>
      <c r="C10" s="27">
        <v>23112</v>
      </c>
      <c r="D10" s="27">
        <v>22992</v>
      </c>
      <c r="E10" s="27">
        <v>21784</v>
      </c>
      <c r="F10" s="27"/>
      <c r="G10" s="27"/>
      <c r="H10" s="27"/>
      <c r="I10" s="90">
        <f t="shared" si="0"/>
        <v>-5.7459328487365874E-2</v>
      </c>
      <c r="J10" s="27">
        <f t="shared" si="1"/>
        <v>-1328</v>
      </c>
      <c r="K10" s="27">
        <f t="shared" si="2"/>
        <v>-1208</v>
      </c>
      <c r="L10" s="27">
        <f t="shared" si="3"/>
        <v>0</v>
      </c>
    </row>
    <row r="11" spans="1:12">
      <c r="A11" s="75">
        <v>9</v>
      </c>
      <c r="B11" s="89" t="s">
        <v>100</v>
      </c>
      <c r="C11" s="27">
        <v>146805</v>
      </c>
      <c r="D11" s="27">
        <v>139008</v>
      </c>
      <c r="E11" s="27">
        <v>137956</v>
      </c>
      <c r="F11" s="27"/>
      <c r="G11" s="27"/>
      <c r="H11" s="27"/>
      <c r="I11" s="90">
        <f t="shared" si="0"/>
        <v>-6.02772385136746E-2</v>
      </c>
      <c r="J11" s="27">
        <f t="shared" si="1"/>
        <v>-8849</v>
      </c>
      <c r="K11" s="27">
        <f t="shared" si="2"/>
        <v>-1052</v>
      </c>
      <c r="L11" s="27">
        <f t="shared" si="3"/>
        <v>0</v>
      </c>
    </row>
    <row r="12" spans="1:12">
      <c r="A12" s="75">
        <v>10</v>
      </c>
      <c r="B12" s="89" t="s">
        <v>101</v>
      </c>
      <c r="C12" s="27">
        <v>160735</v>
      </c>
      <c r="D12" s="27">
        <v>153725</v>
      </c>
      <c r="E12" s="27">
        <v>152899</v>
      </c>
      <c r="F12" s="27"/>
      <c r="G12" s="27"/>
      <c r="H12" s="27"/>
      <c r="I12" s="90">
        <f t="shared" si="0"/>
        <v>-4.8751049864684107E-2</v>
      </c>
      <c r="J12" s="27">
        <f t="shared" si="1"/>
        <v>-7836</v>
      </c>
      <c r="K12" s="27">
        <f t="shared" si="2"/>
        <v>-826</v>
      </c>
      <c r="L12" s="27">
        <f t="shared" si="3"/>
        <v>0</v>
      </c>
    </row>
    <row r="13" spans="1:12">
      <c r="A13" s="75">
        <v>11</v>
      </c>
      <c r="B13" s="89" t="s">
        <v>102</v>
      </c>
      <c r="C13" s="27">
        <v>31605</v>
      </c>
      <c r="D13" s="27">
        <v>28684</v>
      </c>
      <c r="E13" s="27">
        <v>28375</v>
      </c>
      <c r="F13" s="27"/>
      <c r="G13" s="27"/>
      <c r="H13" s="27"/>
      <c r="I13" s="90">
        <f t="shared" si="0"/>
        <v>-0.10219901914254073</v>
      </c>
      <c r="J13" s="27">
        <f t="shared" si="1"/>
        <v>-3230</v>
      </c>
      <c r="K13" s="27">
        <f t="shared" si="2"/>
        <v>-309</v>
      </c>
      <c r="L13" s="27">
        <f t="shared" si="3"/>
        <v>0</v>
      </c>
    </row>
    <row r="14" spans="1:12">
      <c r="A14" s="75">
        <v>12</v>
      </c>
      <c r="B14" s="89" t="s">
        <v>103</v>
      </c>
      <c r="C14" s="27">
        <v>23362</v>
      </c>
      <c r="D14" s="27">
        <v>23530</v>
      </c>
      <c r="E14" s="27">
        <v>22425</v>
      </c>
      <c r="F14" s="27"/>
      <c r="G14" s="27"/>
      <c r="H14" s="27"/>
      <c r="I14" s="90">
        <f t="shared" si="0"/>
        <v>-4.0107867477099567E-2</v>
      </c>
      <c r="J14" s="27">
        <f t="shared" si="1"/>
        <v>-937</v>
      </c>
      <c r="K14" s="27">
        <f t="shared" si="2"/>
        <v>-1105</v>
      </c>
      <c r="L14" s="27">
        <f t="shared" si="3"/>
        <v>0</v>
      </c>
    </row>
    <row r="15" spans="1:12">
      <c r="A15" s="75">
        <v>13</v>
      </c>
      <c r="B15" s="89" t="s">
        <v>104</v>
      </c>
      <c r="C15" s="27">
        <v>24414</v>
      </c>
      <c r="D15" s="27">
        <v>24123</v>
      </c>
      <c r="E15" s="27">
        <v>23016</v>
      </c>
      <c r="F15" s="27"/>
      <c r="G15" s="27"/>
      <c r="H15" s="27"/>
      <c r="I15" s="90">
        <f t="shared" si="0"/>
        <v>-5.7262226591300071E-2</v>
      </c>
      <c r="J15" s="27">
        <f t="shared" si="1"/>
        <v>-1398</v>
      </c>
      <c r="K15" s="27">
        <f t="shared" si="2"/>
        <v>-1107</v>
      </c>
      <c r="L15" s="27">
        <f t="shared" si="3"/>
        <v>0</v>
      </c>
    </row>
    <row r="16" spans="1:12">
      <c r="A16" s="75">
        <v>14</v>
      </c>
      <c r="B16" s="89" t="s">
        <v>105</v>
      </c>
      <c r="C16" s="27">
        <v>47687</v>
      </c>
      <c r="D16" s="27">
        <v>45049</v>
      </c>
      <c r="E16" s="27">
        <v>45049</v>
      </c>
      <c r="F16" s="27"/>
      <c r="G16" s="27"/>
      <c r="H16" s="27"/>
      <c r="I16" s="90">
        <f t="shared" si="0"/>
        <v>-5.531905970180552E-2</v>
      </c>
      <c r="J16" s="27">
        <f t="shared" si="1"/>
        <v>-2638</v>
      </c>
      <c r="K16" s="27">
        <f t="shared" si="2"/>
        <v>0</v>
      </c>
      <c r="L16" s="27">
        <f t="shared" si="3"/>
        <v>0</v>
      </c>
    </row>
    <row r="17" spans="1:12">
      <c r="A17" s="75">
        <v>15</v>
      </c>
      <c r="B17" s="89" t="s">
        <v>106</v>
      </c>
      <c r="C17" s="27">
        <v>34701</v>
      </c>
      <c r="D17" s="27">
        <v>31710</v>
      </c>
      <c r="E17" s="27">
        <v>32136</v>
      </c>
      <c r="F17" s="27"/>
      <c r="G17" s="27"/>
      <c r="H17" s="27"/>
      <c r="I17" s="90">
        <f t="shared" si="0"/>
        <v>-7.3917178179303183E-2</v>
      </c>
      <c r="J17" s="27">
        <f t="shared" si="1"/>
        <v>-2565</v>
      </c>
      <c r="K17" s="27">
        <f t="shared" si="2"/>
        <v>426</v>
      </c>
      <c r="L17" s="27">
        <f t="shared" si="3"/>
        <v>0</v>
      </c>
    </row>
    <row r="18" spans="1:12">
      <c r="A18" s="75">
        <v>16</v>
      </c>
      <c r="B18" s="89" t="s">
        <v>107</v>
      </c>
      <c r="C18" s="27">
        <v>524950</v>
      </c>
      <c r="D18" s="27">
        <v>499775</v>
      </c>
      <c r="E18" s="27">
        <v>503833</v>
      </c>
      <c r="F18" s="27"/>
      <c r="G18" s="27"/>
      <c r="H18" s="27"/>
      <c r="I18" s="90">
        <f t="shared" si="0"/>
        <v>-4.0226688256024386E-2</v>
      </c>
      <c r="J18" s="27">
        <f t="shared" si="1"/>
        <v>-21117</v>
      </c>
      <c r="K18" s="27">
        <f t="shared" si="2"/>
        <v>4058</v>
      </c>
      <c r="L18" s="27">
        <f t="shared" si="3"/>
        <v>0</v>
      </c>
    </row>
    <row r="19" spans="1:12">
      <c r="A19" s="75">
        <v>17</v>
      </c>
      <c r="B19" s="89" t="s">
        <v>108</v>
      </c>
      <c r="C19" s="27">
        <v>74885</v>
      </c>
      <c r="D19" s="27">
        <v>69381</v>
      </c>
      <c r="E19" s="27">
        <v>69566</v>
      </c>
      <c r="F19" s="27"/>
      <c r="G19" s="27"/>
      <c r="H19" s="27"/>
      <c r="I19" s="90">
        <f t="shared" si="0"/>
        <v>-7.1028910996861858E-2</v>
      </c>
      <c r="J19" s="27">
        <f t="shared" si="1"/>
        <v>-5319</v>
      </c>
      <c r="K19" s="27">
        <f t="shared" si="2"/>
        <v>185</v>
      </c>
      <c r="L19" s="27">
        <f t="shared" si="3"/>
        <v>0</v>
      </c>
    </row>
    <row r="20" spans="1:12">
      <c r="A20" s="75">
        <v>18</v>
      </c>
      <c r="B20" s="89" t="s">
        <v>109</v>
      </c>
      <c r="C20" s="27">
        <v>21588</v>
      </c>
      <c r="D20" s="27">
        <v>18830</v>
      </c>
      <c r="E20" s="27">
        <v>18736</v>
      </c>
      <c r="F20" s="27"/>
      <c r="G20" s="27"/>
      <c r="H20" s="27"/>
      <c r="I20" s="90">
        <f t="shared" si="0"/>
        <v>-0.13211043172132667</v>
      </c>
      <c r="J20" s="27">
        <f t="shared" si="1"/>
        <v>-2852</v>
      </c>
      <c r="K20" s="27">
        <f t="shared" si="2"/>
        <v>-94</v>
      </c>
      <c r="L20" s="27">
        <f t="shared" si="3"/>
        <v>0</v>
      </c>
    </row>
    <row r="21" spans="1:12">
      <c r="A21" s="75">
        <v>19</v>
      </c>
      <c r="B21" s="89" t="s">
        <v>110</v>
      </c>
      <c r="C21" s="27">
        <v>55352</v>
      </c>
      <c r="D21" s="27">
        <v>51016</v>
      </c>
      <c r="E21" s="27">
        <v>49900</v>
      </c>
      <c r="F21" s="27"/>
      <c r="G21" s="27"/>
      <c r="H21" s="27"/>
      <c r="I21" s="90">
        <f t="shared" si="0"/>
        <v>-9.8496892614539672E-2</v>
      </c>
      <c r="J21" s="27">
        <f t="shared" si="1"/>
        <v>-5452</v>
      </c>
      <c r="K21" s="27">
        <f t="shared" si="2"/>
        <v>-1116</v>
      </c>
      <c r="L21" s="27">
        <f t="shared" si="3"/>
        <v>0</v>
      </c>
    </row>
    <row r="22" spans="1:12">
      <c r="A22" s="75">
        <v>20</v>
      </c>
      <c r="B22" s="89" t="s">
        <v>111</v>
      </c>
      <c r="C22" s="27">
        <v>167002</v>
      </c>
      <c r="D22" s="27">
        <v>154927</v>
      </c>
      <c r="E22" s="27">
        <v>154933</v>
      </c>
      <c r="F22" s="27"/>
      <c r="G22" s="27"/>
      <c r="H22" s="27"/>
      <c r="I22" s="90">
        <f t="shared" si="0"/>
        <v>-7.2268595585681605E-2</v>
      </c>
      <c r="J22" s="27">
        <f t="shared" si="1"/>
        <v>-12069</v>
      </c>
      <c r="K22" s="27">
        <f t="shared" si="2"/>
        <v>6</v>
      </c>
      <c r="L22" s="27">
        <f t="shared" si="3"/>
        <v>0</v>
      </c>
    </row>
    <row r="23" spans="1:12">
      <c r="A23" s="75">
        <v>21</v>
      </c>
      <c r="B23" s="89" t="s">
        <v>112</v>
      </c>
      <c r="C23" s="27">
        <v>122006</v>
      </c>
      <c r="D23" s="27">
        <v>124767</v>
      </c>
      <c r="E23" s="27">
        <v>117895</v>
      </c>
      <c r="F23" s="27"/>
      <c r="G23" s="27"/>
      <c r="H23" s="27"/>
      <c r="I23" s="90">
        <f t="shared" si="0"/>
        <v>-3.3695064177171614E-2</v>
      </c>
      <c r="J23" s="27">
        <f t="shared" si="1"/>
        <v>-4111</v>
      </c>
      <c r="K23" s="27">
        <f t="shared" si="2"/>
        <v>-6872</v>
      </c>
      <c r="L23" s="27">
        <f t="shared" si="3"/>
        <v>0</v>
      </c>
    </row>
    <row r="24" spans="1:12">
      <c r="A24" s="75">
        <v>22</v>
      </c>
      <c r="B24" s="89" t="s">
        <v>113</v>
      </c>
      <c r="C24" s="27">
        <v>52970</v>
      </c>
      <c r="D24" s="27">
        <v>51022</v>
      </c>
      <c r="E24" s="27">
        <v>49708</v>
      </c>
      <c r="F24" s="27"/>
      <c r="G24" s="27"/>
      <c r="H24" s="27"/>
      <c r="I24" s="90">
        <f t="shared" si="0"/>
        <v>-6.1582027562771383E-2</v>
      </c>
      <c r="J24" s="27">
        <f t="shared" si="1"/>
        <v>-3262</v>
      </c>
      <c r="K24" s="27">
        <f t="shared" si="2"/>
        <v>-1314</v>
      </c>
      <c r="L24" s="27">
        <f t="shared" si="3"/>
        <v>0</v>
      </c>
    </row>
    <row r="25" spans="1:12">
      <c r="A25" s="75">
        <v>23</v>
      </c>
      <c r="B25" s="89" t="s">
        <v>114</v>
      </c>
      <c r="C25" s="27">
        <v>62906</v>
      </c>
      <c r="D25" s="27">
        <v>58118</v>
      </c>
      <c r="E25" s="27">
        <v>57060</v>
      </c>
      <c r="F25" s="27"/>
      <c r="G25" s="27"/>
      <c r="H25" s="27"/>
      <c r="I25" s="90">
        <f t="shared" si="0"/>
        <v>-9.2932311703176174E-2</v>
      </c>
      <c r="J25" s="27">
        <f t="shared" si="1"/>
        <v>-5846</v>
      </c>
      <c r="K25" s="27">
        <f t="shared" si="2"/>
        <v>-1058</v>
      </c>
      <c r="L25" s="27">
        <f t="shared" si="3"/>
        <v>0</v>
      </c>
    </row>
    <row r="26" spans="1:12">
      <c r="A26" s="75">
        <v>24</v>
      </c>
      <c r="B26" s="89" t="s">
        <v>115</v>
      </c>
      <c r="C26" s="27">
        <v>29867</v>
      </c>
      <c r="D26" s="27">
        <v>26484</v>
      </c>
      <c r="E26" s="27">
        <v>26989</v>
      </c>
      <c r="F26" s="27"/>
      <c r="G26" s="27"/>
      <c r="H26" s="27"/>
      <c r="I26" s="90">
        <f t="shared" si="0"/>
        <v>-9.6360531690494522E-2</v>
      </c>
      <c r="J26" s="27">
        <f t="shared" si="1"/>
        <v>-2878</v>
      </c>
      <c r="K26" s="27">
        <f t="shared" si="2"/>
        <v>505</v>
      </c>
      <c r="L26" s="27">
        <f t="shared" si="3"/>
        <v>0</v>
      </c>
    </row>
    <row r="27" spans="1:12">
      <c r="A27" s="75">
        <v>25</v>
      </c>
      <c r="B27" s="89" t="s">
        <v>116</v>
      </c>
      <c r="C27" s="27">
        <v>77216</v>
      </c>
      <c r="D27" s="27">
        <v>70321</v>
      </c>
      <c r="E27" s="27">
        <v>67773</v>
      </c>
      <c r="F27" s="27"/>
      <c r="G27" s="27"/>
      <c r="H27" s="27"/>
      <c r="I27" s="90">
        <f t="shared" si="0"/>
        <v>-0.12229330708661418</v>
      </c>
      <c r="J27" s="27">
        <f t="shared" si="1"/>
        <v>-9443</v>
      </c>
      <c r="K27" s="27">
        <f t="shared" si="2"/>
        <v>-2548</v>
      </c>
      <c r="L27" s="27">
        <f t="shared" si="3"/>
        <v>0</v>
      </c>
    </row>
    <row r="28" spans="1:12">
      <c r="A28" s="75">
        <v>26</v>
      </c>
      <c r="B28" s="89" t="s">
        <v>117</v>
      </c>
      <c r="C28" s="27">
        <v>119922</v>
      </c>
      <c r="D28" s="27">
        <v>116163</v>
      </c>
      <c r="E28" s="27">
        <v>118343</v>
      </c>
      <c r="F28" s="27"/>
      <c r="G28" s="27"/>
      <c r="H28" s="27"/>
      <c r="I28" s="90">
        <f t="shared" si="0"/>
        <v>-1.3166891813011792E-2</v>
      </c>
      <c r="J28" s="27">
        <f t="shared" si="1"/>
        <v>-1579</v>
      </c>
      <c r="K28" s="27">
        <f t="shared" si="2"/>
        <v>2180</v>
      </c>
      <c r="L28" s="27">
        <f t="shared" si="3"/>
        <v>0</v>
      </c>
    </row>
    <row r="29" spans="1:12">
      <c r="A29" s="75">
        <v>27</v>
      </c>
      <c r="B29" s="89" t="s">
        <v>118</v>
      </c>
      <c r="C29" s="27">
        <v>221396</v>
      </c>
      <c r="D29" s="27">
        <v>215703</v>
      </c>
      <c r="E29" s="27">
        <v>214750</v>
      </c>
      <c r="F29" s="27"/>
      <c r="G29" s="27"/>
      <c r="H29" s="27"/>
      <c r="I29" s="90">
        <f t="shared" si="0"/>
        <v>-3.0018609188964571E-2</v>
      </c>
      <c r="J29" s="27">
        <f t="shared" si="1"/>
        <v>-6646</v>
      </c>
      <c r="K29" s="27">
        <f t="shared" si="2"/>
        <v>-953</v>
      </c>
      <c r="L29" s="27">
        <f t="shared" si="3"/>
        <v>0</v>
      </c>
    </row>
    <row r="30" spans="1:12">
      <c r="A30" s="75">
        <v>28</v>
      </c>
      <c r="B30" s="89" t="s">
        <v>119</v>
      </c>
      <c r="C30" s="27">
        <v>48513</v>
      </c>
      <c r="D30" s="27">
        <v>47095</v>
      </c>
      <c r="E30" s="27">
        <v>45770</v>
      </c>
      <c r="F30" s="27"/>
      <c r="G30" s="27"/>
      <c r="H30" s="27"/>
      <c r="I30" s="90">
        <f t="shared" si="0"/>
        <v>-5.6541545565106259E-2</v>
      </c>
      <c r="J30" s="27">
        <f t="shared" si="1"/>
        <v>-2743</v>
      </c>
      <c r="K30" s="27">
        <f t="shared" si="2"/>
        <v>-1325</v>
      </c>
      <c r="L30" s="27">
        <f t="shared" si="3"/>
        <v>0</v>
      </c>
    </row>
    <row r="31" spans="1:12">
      <c r="A31" s="75">
        <v>29</v>
      </c>
      <c r="B31" s="89" t="s">
        <v>120</v>
      </c>
      <c r="C31" s="27">
        <v>15351</v>
      </c>
      <c r="D31" s="27">
        <v>14956</v>
      </c>
      <c r="E31" s="27">
        <v>14093</v>
      </c>
      <c r="F31" s="27"/>
      <c r="G31" s="27"/>
      <c r="H31" s="27"/>
      <c r="I31" s="90">
        <f t="shared" si="0"/>
        <v>-8.1949058693244745E-2</v>
      </c>
      <c r="J31" s="27">
        <f t="shared" si="1"/>
        <v>-1258</v>
      </c>
      <c r="K31" s="27">
        <f t="shared" si="2"/>
        <v>-863</v>
      </c>
      <c r="L31" s="27">
        <f t="shared" si="3"/>
        <v>0</v>
      </c>
    </row>
    <row r="32" spans="1:12">
      <c r="A32" s="75">
        <v>30</v>
      </c>
      <c r="B32" s="89" t="s">
        <v>121</v>
      </c>
      <c r="C32" s="27">
        <v>15540</v>
      </c>
      <c r="D32" s="27">
        <v>14159</v>
      </c>
      <c r="E32" s="27">
        <v>14076</v>
      </c>
      <c r="F32" s="27"/>
      <c r="G32" s="27"/>
      <c r="H32" s="27"/>
      <c r="I32" s="90">
        <f t="shared" si="0"/>
        <v>-9.4208494208494212E-2</v>
      </c>
      <c r="J32" s="27">
        <f t="shared" si="1"/>
        <v>-1464</v>
      </c>
      <c r="K32" s="27">
        <f t="shared" si="2"/>
        <v>-83</v>
      </c>
      <c r="L32" s="27">
        <f t="shared" si="3"/>
        <v>0</v>
      </c>
    </row>
    <row r="33" spans="1:12">
      <c r="A33" s="75">
        <v>31</v>
      </c>
      <c r="B33" s="89" t="s">
        <v>122</v>
      </c>
      <c r="C33" s="27">
        <v>137656</v>
      </c>
      <c r="D33" s="27">
        <v>134983</v>
      </c>
      <c r="E33" s="27">
        <v>132611</v>
      </c>
      <c r="F33" s="27"/>
      <c r="G33" s="27"/>
      <c r="H33" s="27"/>
      <c r="I33" s="90">
        <f t="shared" si="0"/>
        <v>-3.6649328761550533E-2</v>
      </c>
      <c r="J33" s="27">
        <f t="shared" si="1"/>
        <v>-5045</v>
      </c>
      <c r="K33" s="27">
        <f t="shared" si="2"/>
        <v>-2372</v>
      </c>
      <c r="L33" s="27">
        <f t="shared" si="3"/>
        <v>0</v>
      </c>
    </row>
    <row r="34" spans="1:12">
      <c r="A34" s="75">
        <v>32</v>
      </c>
      <c r="B34" s="89" t="s">
        <v>123</v>
      </c>
      <c r="C34" s="27">
        <v>51766</v>
      </c>
      <c r="D34" s="27">
        <v>50250</v>
      </c>
      <c r="E34" s="27">
        <v>50240</v>
      </c>
      <c r="F34" s="27"/>
      <c r="G34" s="27"/>
      <c r="H34" s="27"/>
      <c r="I34" s="90">
        <f t="shared" si="0"/>
        <v>-2.9478808484333346E-2</v>
      </c>
      <c r="J34" s="27">
        <f t="shared" si="1"/>
        <v>-1526</v>
      </c>
      <c r="K34" s="27">
        <f t="shared" si="2"/>
        <v>-10</v>
      </c>
      <c r="L34" s="27">
        <f t="shared" si="3"/>
        <v>0</v>
      </c>
    </row>
    <row r="35" spans="1:12">
      <c r="A35" s="75">
        <v>33</v>
      </c>
      <c r="B35" s="89" t="s">
        <v>124</v>
      </c>
      <c r="C35" s="27">
        <v>220882</v>
      </c>
      <c r="D35" s="27">
        <v>211954</v>
      </c>
      <c r="E35" s="27">
        <v>209184</v>
      </c>
      <c r="F35" s="27"/>
      <c r="G35" s="27"/>
      <c r="H35" s="27"/>
      <c r="I35" s="90">
        <f t="shared" si="0"/>
        <v>-5.2960404197716429E-2</v>
      </c>
      <c r="J35" s="27">
        <f t="shared" si="1"/>
        <v>-11698</v>
      </c>
      <c r="K35" s="27">
        <f t="shared" si="2"/>
        <v>-2770</v>
      </c>
      <c r="L35" s="27">
        <f t="shared" si="3"/>
        <v>0</v>
      </c>
    </row>
    <row r="36" spans="1:12">
      <c r="A36" s="75">
        <v>34</v>
      </c>
      <c r="B36" s="89" t="s">
        <v>125</v>
      </c>
      <c r="C36" s="27">
        <v>3287824</v>
      </c>
      <c r="D36" s="27">
        <v>3166346</v>
      </c>
      <c r="E36" s="27">
        <v>3171003</v>
      </c>
      <c r="F36" s="27"/>
      <c r="G36" s="27"/>
      <c r="H36" s="27"/>
      <c r="I36" s="90">
        <f t="shared" si="0"/>
        <v>-3.5531403140800721E-2</v>
      </c>
      <c r="J36" s="27">
        <f t="shared" si="1"/>
        <v>-116821</v>
      </c>
      <c r="K36" s="27">
        <f t="shared" si="2"/>
        <v>4657</v>
      </c>
      <c r="L36" s="27">
        <f t="shared" si="3"/>
        <v>0</v>
      </c>
    </row>
    <row r="37" spans="1:12">
      <c r="A37" s="75">
        <v>35</v>
      </c>
      <c r="B37" s="89" t="s">
        <v>126</v>
      </c>
      <c r="C37" s="27">
        <v>762148</v>
      </c>
      <c r="D37" s="27">
        <v>732247</v>
      </c>
      <c r="E37" s="27">
        <v>733239</v>
      </c>
      <c r="F37" s="27"/>
      <c r="G37" s="27"/>
      <c r="H37" s="27"/>
      <c r="I37" s="90">
        <f t="shared" si="0"/>
        <v>-3.7930953043240942E-2</v>
      </c>
      <c r="J37" s="27">
        <f t="shared" si="1"/>
        <v>-28909</v>
      </c>
      <c r="K37" s="27">
        <f t="shared" si="2"/>
        <v>992</v>
      </c>
      <c r="L37" s="27">
        <f t="shared" si="3"/>
        <v>0</v>
      </c>
    </row>
    <row r="38" spans="1:12">
      <c r="A38" s="75">
        <v>36</v>
      </c>
      <c r="B38" s="89" t="s">
        <v>127</v>
      </c>
      <c r="C38" s="27">
        <v>25319</v>
      </c>
      <c r="D38" s="27">
        <v>23618</v>
      </c>
      <c r="E38" s="27">
        <v>20921</v>
      </c>
      <c r="F38" s="27"/>
      <c r="G38" s="27"/>
      <c r="H38" s="27"/>
      <c r="I38" s="90">
        <f t="shared" si="0"/>
        <v>-0.1737035427939492</v>
      </c>
      <c r="J38" s="27">
        <f t="shared" si="1"/>
        <v>-4398</v>
      </c>
      <c r="K38" s="27">
        <f t="shared" si="2"/>
        <v>-2697</v>
      </c>
      <c r="L38" s="27">
        <f t="shared" si="3"/>
        <v>0</v>
      </c>
    </row>
    <row r="39" spans="1:12">
      <c r="A39" s="75">
        <v>37</v>
      </c>
      <c r="B39" s="89" t="s">
        <v>128</v>
      </c>
      <c r="C39" s="27">
        <v>48040</v>
      </c>
      <c r="D39" s="27">
        <v>43781</v>
      </c>
      <c r="E39" s="27">
        <v>43063</v>
      </c>
      <c r="F39" s="27"/>
      <c r="G39" s="27"/>
      <c r="H39" s="27"/>
      <c r="I39" s="90">
        <f t="shared" si="0"/>
        <v>-0.10360116569525396</v>
      </c>
      <c r="J39" s="27">
        <f t="shared" si="1"/>
        <v>-4977</v>
      </c>
      <c r="K39" s="27">
        <f t="shared" si="2"/>
        <v>-718</v>
      </c>
      <c r="L39" s="27">
        <f t="shared" si="3"/>
        <v>0</v>
      </c>
    </row>
    <row r="40" spans="1:12">
      <c r="A40" s="75">
        <v>38</v>
      </c>
      <c r="B40" s="89" t="s">
        <v>129</v>
      </c>
      <c r="C40" s="27">
        <v>181299</v>
      </c>
      <c r="D40" s="27">
        <v>172479</v>
      </c>
      <c r="E40" s="27">
        <v>174054</v>
      </c>
      <c r="F40" s="27"/>
      <c r="G40" s="27"/>
      <c r="H40" s="27"/>
      <c r="I40" s="90">
        <f t="shared" si="0"/>
        <v>-3.9961610378435625E-2</v>
      </c>
      <c r="J40" s="27">
        <f t="shared" si="1"/>
        <v>-7245</v>
      </c>
      <c r="K40" s="27">
        <f t="shared" si="2"/>
        <v>1575</v>
      </c>
      <c r="L40" s="27">
        <f t="shared" si="3"/>
        <v>0</v>
      </c>
    </row>
    <row r="41" spans="1:12">
      <c r="A41" s="75">
        <v>39</v>
      </c>
      <c r="B41" s="89" t="s">
        <v>130</v>
      </c>
      <c r="C41" s="27">
        <v>50780</v>
      </c>
      <c r="D41" s="27">
        <v>48434</v>
      </c>
      <c r="E41" s="27">
        <v>47703</v>
      </c>
      <c r="F41" s="27"/>
      <c r="G41" s="27"/>
      <c r="H41" s="27"/>
      <c r="I41" s="90">
        <f t="shared" si="0"/>
        <v>-6.0594722331626626E-2</v>
      </c>
      <c r="J41" s="27">
        <f t="shared" si="1"/>
        <v>-3077</v>
      </c>
      <c r="K41" s="27">
        <f t="shared" si="2"/>
        <v>-731</v>
      </c>
      <c r="L41" s="27">
        <f t="shared" si="3"/>
        <v>0</v>
      </c>
    </row>
    <row r="42" spans="1:12">
      <c r="A42" s="75">
        <v>40</v>
      </c>
      <c r="B42" s="89" t="s">
        <v>131</v>
      </c>
      <c r="C42" s="27">
        <v>21821</v>
      </c>
      <c r="D42" s="27">
        <v>19728</v>
      </c>
      <c r="E42" s="27">
        <v>19780</v>
      </c>
      <c r="F42" s="27"/>
      <c r="G42" s="27"/>
      <c r="H42" s="27"/>
      <c r="I42" s="90">
        <f t="shared" si="0"/>
        <v>-9.3533751890380823E-2</v>
      </c>
      <c r="J42" s="27">
        <f t="shared" si="1"/>
        <v>-2041</v>
      </c>
      <c r="K42" s="27">
        <f t="shared" si="2"/>
        <v>52</v>
      </c>
      <c r="L42" s="27">
        <f t="shared" si="3"/>
        <v>0</v>
      </c>
    </row>
    <row r="43" spans="1:12">
      <c r="A43" s="75">
        <v>41</v>
      </c>
      <c r="B43" s="89" t="s">
        <v>132</v>
      </c>
      <c r="C43" s="27">
        <v>367280</v>
      </c>
      <c r="D43" s="27">
        <v>347505</v>
      </c>
      <c r="E43" s="27">
        <v>347480</v>
      </c>
      <c r="F43" s="27"/>
      <c r="G43" s="27"/>
      <c r="H43" s="27"/>
      <c r="I43" s="90">
        <f t="shared" si="0"/>
        <v>-5.3909823567850144E-2</v>
      </c>
      <c r="J43" s="27">
        <f t="shared" si="1"/>
        <v>-19800</v>
      </c>
      <c r="K43" s="27">
        <f t="shared" si="2"/>
        <v>-25</v>
      </c>
      <c r="L43" s="27">
        <f t="shared" si="3"/>
        <v>0</v>
      </c>
    </row>
    <row r="44" spans="1:12">
      <c r="A44" s="75">
        <v>42</v>
      </c>
      <c r="B44" s="89" t="s">
        <v>133</v>
      </c>
      <c r="C44" s="27">
        <v>269870</v>
      </c>
      <c r="D44" s="27">
        <v>251651</v>
      </c>
      <c r="E44" s="27">
        <v>252171</v>
      </c>
      <c r="F44" s="27"/>
      <c r="G44" s="27"/>
      <c r="H44" s="27"/>
      <c r="I44" s="90">
        <f t="shared" si="0"/>
        <v>-6.5583429058435547E-2</v>
      </c>
      <c r="J44" s="27">
        <f t="shared" si="1"/>
        <v>-17699</v>
      </c>
      <c r="K44" s="27">
        <f t="shared" si="2"/>
        <v>520</v>
      </c>
      <c r="L44" s="27">
        <f t="shared" si="3"/>
        <v>0</v>
      </c>
    </row>
    <row r="45" spans="1:12">
      <c r="A45" s="75">
        <v>43</v>
      </c>
      <c r="B45" s="89" t="s">
        <v>134</v>
      </c>
      <c r="C45" s="27">
        <v>63872</v>
      </c>
      <c r="D45" s="27">
        <v>61152</v>
      </c>
      <c r="E45" s="27">
        <v>60551</v>
      </c>
      <c r="F45" s="27"/>
      <c r="G45" s="27"/>
      <c r="H45" s="27"/>
      <c r="I45" s="90">
        <f t="shared" si="0"/>
        <v>-5.1994614228456915E-2</v>
      </c>
      <c r="J45" s="27">
        <f t="shared" si="1"/>
        <v>-3321</v>
      </c>
      <c r="K45" s="27">
        <f t="shared" si="2"/>
        <v>-601</v>
      </c>
      <c r="L45" s="27">
        <f t="shared" si="3"/>
        <v>0</v>
      </c>
    </row>
    <row r="46" spans="1:12">
      <c r="A46" s="75">
        <v>44</v>
      </c>
      <c r="B46" s="89" t="s">
        <v>135</v>
      </c>
      <c r="C46" s="27">
        <v>80598</v>
      </c>
      <c r="D46" s="27">
        <v>76562</v>
      </c>
      <c r="E46" s="27">
        <v>76433</v>
      </c>
      <c r="F46" s="27"/>
      <c r="G46" s="27"/>
      <c r="H46" s="27"/>
      <c r="I46" s="90">
        <f t="shared" si="0"/>
        <v>-5.1676220253604306E-2</v>
      </c>
      <c r="J46" s="27">
        <f t="shared" si="1"/>
        <v>-4165</v>
      </c>
      <c r="K46" s="27">
        <f t="shared" si="2"/>
        <v>-129</v>
      </c>
      <c r="L46" s="27">
        <f t="shared" si="3"/>
        <v>0</v>
      </c>
    </row>
    <row r="47" spans="1:12">
      <c r="A47" s="75">
        <v>45</v>
      </c>
      <c r="B47" s="89" t="s">
        <v>136</v>
      </c>
      <c r="C47" s="27">
        <v>177363</v>
      </c>
      <c r="D47" s="27">
        <v>164578</v>
      </c>
      <c r="E47" s="27">
        <v>164774</v>
      </c>
      <c r="F47" s="27"/>
      <c r="G47" s="27"/>
      <c r="H47" s="27"/>
      <c r="I47" s="90">
        <f t="shared" si="0"/>
        <v>-7.0978727242998821E-2</v>
      </c>
      <c r="J47" s="27">
        <f t="shared" si="1"/>
        <v>-12589</v>
      </c>
      <c r="K47" s="27">
        <f t="shared" si="2"/>
        <v>196</v>
      </c>
      <c r="L47" s="27">
        <f t="shared" si="3"/>
        <v>0</v>
      </c>
    </row>
    <row r="48" spans="1:12">
      <c r="A48" s="75">
        <v>46</v>
      </c>
      <c r="B48" s="89" t="s">
        <v>137</v>
      </c>
      <c r="C48" s="27">
        <v>108686</v>
      </c>
      <c r="D48" s="27">
        <v>102955</v>
      </c>
      <c r="E48" s="27">
        <v>100471</v>
      </c>
      <c r="F48" s="27"/>
      <c r="G48" s="27"/>
      <c r="H48" s="27"/>
      <c r="I48" s="90">
        <f t="shared" si="0"/>
        <v>-7.558471192241871E-2</v>
      </c>
      <c r="J48" s="27">
        <f t="shared" si="1"/>
        <v>-8215</v>
      </c>
      <c r="K48" s="27">
        <f t="shared" si="2"/>
        <v>-2484</v>
      </c>
      <c r="L48" s="27">
        <f t="shared" si="3"/>
        <v>0</v>
      </c>
    </row>
    <row r="49" spans="1:12">
      <c r="A49" s="75">
        <v>47</v>
      </c>
      <c r="B49" s="89" t="s">
        <v>138</v>
      </c>
      <c r="C49" s="27">
        <v>61124</v>
      </c>
      <c r="D49" s="27">
        <v>65475</v>
      </c>
      <c r="E49" s="27">
        <v>63124</v>
      </c>
      <c r="F49" s="27"/>
      <c r="G49" s="27"/>
      <c r="H49" s="27"/>
      <c r="I49" s="90">
        <f t="shared" si="0"/>
        <v>3.2720371703422547E-2</v>
      </c>
      <c r="J49" s="27">
        <f t="shared" si="1"/>
        <v>2000</v>
      </c>
      <c r="K49" s="27">
        <f t="shared" si="2"/>
        <v>-2351</v>
      </c>
      <c r="L49" s="27">
        <f t="shared" si="3"/>
        <v>0</v>
      </c>
    </row>
    <row r="50" spans="1:12">
      <c r="A50" s="75">
        <v>48</v>
      </c>
      <c r="B50" s="89" t="s">
        <v>139</v>
      </c>
      <c r="C50" s="27">
        <v>211313</v>
      </c>
      <c r="D50" s="27">
        <v>215116</v>
      </c>
      <c r="E50" s="27">
        <v>216742</v>
      </c>
      <c r="F50" s="27"/>
      <c r="G50" s="27"/>
      <c r="H50" s="27"/>
      <c r="I50" s="90">
        <f t="shared" si="0"/>
        <v>2.5691746366763996E-2</v>
      </c>
      <c r="J50" s="27">
        <f t="shared" si="1"/>
        <v>5429</v>
      </c>
      <c r="K50" s="27">
        <f t="shared" si="2"/>
        <v>1626</v>
      </c>
      <c r="L50" s="27">
        <f t="shared" si="3"/>
        <v>0</v>
      </c>
    </row>
    <row r="51" spans="1:12">
      <c r="A51" s="75">
        <v>49</v>
      </c>
      <c r="B51" s="89" t="s">
        <v>140</v>
      </c>
      <c r="C51" s="27">
        <v>21360</v>
      </c>
      <c r="D51" s="27">
        <v>20779</v>
      </c>
      <c r="E51" s="27">
        <v>20776</v>
      </c>
      <c r="F51" s="27"/>
      <c r="G51" s="27"/>
      <c r="H51" s="27"/>
      <c r="I51" s="90">
        <f t="shared" si="0"/>
        <v>-2.7340823970037453E-2</v>
      </c>
      <c r="J51" s="27">
        <f t="shared" si="1"/>
        <v>-584</v>
      </c>
      <c r="K51" s="27">
        <f t="shared" si="2"/>
        <v>-3</v>
      </c>
      <c r="L51" s="27">
        <f t="shared" si="3"/>
        <v>0</v>
      </c>
    </row>
    <row r="52" spans="1:12">
      <c r="A52" s="75">
        <v>50</v>
      </c>
      <c r="B52" s="89" t="s">
        <v>141</v>
      </c>
      <c r="C52" s="27">
        <v>38683</v>
      </c>
      <c r="D52" s="27">
        <v>39665</v>
      </c>
      <c r="E52" s="27">
        <v>39837</v>
      </c>
      <c r="F52" s="27"/>
      <c r="G52" s="27"/>
      <c r="H52" s="27"/>
      <c r="I52" s="90">
        <f t="shared" si="0"/>
        <v>2.9832226042447587E-2</v>
      </c>
      <c r="J52" s="27">
        <f t="shared" si="1"/>
        <v>1154</v>
      </c>
      <c r="K52" s="27">
        <f t="shared" si="2"/>
        <v>172</v>
      </c>
      <c r="L52" s="27">
        <f t="shared" si="3"/>
        <v>0</v>
      </c>
    </row>
    <row r="53" spans="1:12">
      <c r="A53" s="75">
        <v>51</v>
      </c>
      <c r="B53" s="89" t="s">
        <v>142</v>
      </c>
      <c r="C53" s="27">
        <v>35960</v>
      </c>
      <c r="D53" s="27">
        <v>33731</v>
      </c>
      <c r="E53" s="27">
        <v>33712</v>
      </c>
      <c r="F53" s="27"/>
      <c r="G53" s="27"/>
      <c r="H53" s="27"/>
      <c r="I53" s="90">
        <f t="shared" si="0"/>
        <v>-6.25139043381535E-2</v>
      </c>
      <c r="J53" s="27">
        <f t="shared" si="1"/>
        <v>-2248</v>
      </c>
      <c r="K53" s="27">
        <f t="shared" si="2"/>
        <v>-19</v>
      </c>
      <c r="L53" s="27">
        <f t="shared" si="3"/>
        <v>0</v>
      </c>
    </row>
    <row r="54" spans="1:12">
      <c r="A54" s="75">
        <v>52</v>
      </c>
      <c r="B54" s="89" t="s">
        <v>143</v>
      </c>
      <c r="C54" s="27">
        <v>74903</v>
      </c>
      <c r="D54" s="27">
        <v>71204</v>
      </c>
      <c r="E54" s="27">
        <v>70673</v>
      </c>
      <c r="F54" s="27"/>
      <c r="G54" s="27"/>
      <c r="H54" s="27"/>
      <c r="I54" s="90">
        <f t="shared" si="0"/>
        <v>-5.6473038463078919E-2</v>
      </c>
      <c r="J54" s="27">
        <f t="shared" si="1"/>
        <v>-4230</v>
      </c>
      <c r="K54" s="27">
        <f t="shared" si="2"/>
        <v>-531</v>
      </c>
      <c r="L54" s="27">
        <f t="shared" si="3"/>
        <v>0</v>
      </c>
    </row>
    <row r="55" spans="1:12">
      <c r="A55" s="75">
        <v>53</v>
      </c>
      <c r="B55" s="89" t="s">
        <v>144</v>
      </c>
      <c r="C55" s="27">
        <v>48609</v>
      </c>
      <c r="D55" s="27">
        <v>48359</v>
      </c>
      <c r="E55" s="27">
        <v>47247</v>
      </c>
      <c r="F55" s="27"/>
      <c r="G55" s="27"/>
      <c r="H55" s="27"/>
      <c r="I55" s="90">
        <f t="shared" si="0"/>
        <v>-2.801950256125409E-2</v>
      </c>
      <c r="J55" s="27">
        <f t="shared" si="1"/>
        <v>-1362</v>
      </c>
      <c r="K55" s="27">
        <f t="shared" si="2"/>
        <v>-1112</v>
      </c>
      <c r="L55" s="27">
        <f t="shared" si="3"/>
        <v>0</v>
      </c>
    </row>
    <row r="56" spans="1:12">
      <c r="A56" s="75">
        <v>54</v>
      </c>
      <c r="B56" s="89" t="s">
        <v>145</v>
      </c>
      <c r="C56" s="27">
        <v>137258</v>
      </c>
      <c r="D56" s="27">
        <v>129658</v>
      </c>
      <c r="E56" s="27">
        <v>128042</v>
      </c>
      <c r="F56" s="27"/>
      <c r="G56" s="27"/>
      <c r="H56" s="27"/>
      <c r="I56" s="90">
        <f t="shared" si="0"/>
        <v>-6.7143627329554562E-2</v>
      </c>
      <c r="J56" s="27">
        <f t="shared" si="1"/>
        <v>-9216</v>
      </c>
      <c r="K56" s="27">
        <f t="shared" si="2"/>
        <v>-1616</v>
      </c>
      <c r="L56" s="27">
        <f t="shared" si="3"/>
        <v>0</v>
      </c>
    </row>
    <row r="57" spans="1:12">
      <c r="A57" s="75">
        <v>55</v>
      </c>
      <c r="B57" s="89" t="s">
        <v>146</v>
      </c>
      <c r="C57" s="27">
        <v>150973</v>
      </c>
      <c r="D57" s="27">
        <v>142683</v>
      </c>
      <c r="E57" s="27">
        <v>140077</v>
      </c>
      <c r="F57" s="27"/>
      <c r="G57" s="27"/>
      <c r="H57" s="27"/>
      <c r="I57" s="90">
        <f t="shared" si="0"/>
        <v>-7.2171845296841161E-2</v>
      </c>
      <c r="J57" s="27">
        <f t="shared" si="1"/>
        <v>-10896</v>
      </c>
      <c r="K57" s="27">
        <f t="shared" si="2"/>
        <v>-2606</v>
      </c>
      <c r="L57" s="27">
        <f t="shared" si="3"/>
        <v>0</v>
      </c>
    </row>
    <row r="58" spans="1:12">
      <c r="A58" s="75">
        <v>56</v>
      </c>
      <c r="B58" s="89" t="s">
        <v>147</v>
      </c>
      <c r="C58" s="27">
        <v>19447</v>
      </c>
      <c r="D58" s="27">
        <v>21562</v>
      </c>
      <c r="E58" s="27">
        <v>20495</v>
      </c>
      <c r="F58" s="27"/>
      <c r="G58" s="27"/>
      <c r="H58" s="27"/>
      <c r="I58" s="90">
        <f t="shared" si="0"/>
        <v>5.3890060163521367E-2</v>
      </c>
      <c r="J58" s="27">
        <f t="shared" si="1"/>
        <v>1048</v>
      </c>
      <c r="K58" s="27">
        <f t="shared" si="2"/>
        <v>-1067</v>
      </c>
      <c r="L58" s="27">
        <f t="shared" si="3"/>
        <v>0</v>
      </c>
    </row>
    <row r="59" spans="1:12">
      <c r="A59" s="75">
        <v>57</v>
      </c>
      <c r="B59" s="89" t="s">
        <v>148</v>
      </c>
      <c r="C59" s="27">
        <v>24365</v>
      </c>
      <c r="D59" s="27">
        <v>23078</v>
      </c>
      <c r="E59" s="27">
        <v>22863</v>
      </c>
      <c r="F59" s="27"/>
      <c r="G59" s="27"/>
      <c r="H59" s="27"/>
      <c r="I59" s="90">
        <f t="shared" si="0"/>
        <v>-6.1645803406525757E-2</v>
      </c>
      <c r="J59" s="27">
        <f t="shared" si="1"/>
        <v>-1502</v>
      </c>
      <c r="K59" s="27">
        <f t="shared" si="2"/>
        <v>-215</v>
      </c>
      <c r="L59" s="27">
        <f t="shared" si="3"/>
        <v>0</v>
      </c>
    </row>
    <row r="60" spans="1:12">
      <c r="A60" s="75">
        <v>58</v>
      </c>
      <c r="B60" s="89" t="s">
        <v>149</v>
      </c>
      <c r="C60" s="27">
        <v>69977</v>
      </c>
      <c r="D60" s="27">
        <v>63208</v>
      </c>
      <c r="E60" s="27">
        <v>62128</v>
      </c>
      <c r="F60" s="27"/>
      <c r="G60" s="27"/>
      <c r="H60" s="27"/>
      <c r="I60" s="90">
        <f t="shared" si="0"/>
        <v>-0.11216542578275719</v>
      </c>
      <c r="J60" s="27">
        <f t="shared" si="1"/>
        <v>-7849</v>
      </c>
      <c r="K60" s="27">
        <f t="shared" si="2"/>
        <v>-1080</v>
      </c>
      <c r="L60" s="27">
        <f t="shared" si="3"/>
        <v>0</v>
      </c>
    </row>
    <row r="61" spans="1:12">
      <c r="A61" s="75">
        <v>59</v>
      </c>
      <c r="B61" s="89" t="s">
        <v>150</v>
      </c>
      <c r="C61" s="27">
        <v>197268</v>
      </c>
      <c r="D61" s="27">
        <v>184619</v>
      </c>
      <c r="E61" s="27">
        <v>182359</v>
      </c>
      <c r="F61" s="27"/>
      <c r="G61" s="27"/>
      <c r="H61" s="27"/>
      <c r="I61" s="90">
        <f t="shared" si="0"/>
        <v>-7.5577387107893829E-2</v>
      </c>
      <c r="J61" s="27">
        <f t="shared" si="1"/>
        <v>-14909</v>
      </c>
      <c r="K61" s="27">
        <f t="shared" si="2"/>
        <v>-2260</v>
      </c>
      <c r="L61" s="27">
        <f t="shared" si="3"/>
        <v>0</v>
      </c>
    </row>
    <row r="62" spans="1:12">
      <c r="A62" s="75">
        <v>60</v>
      </c>
      <c r="B62" s="89" t="s">
        <v>151</v>
      </c>
      <c r="C62" s="27">
        <v>51725</v>
      </c>
      <c r="D62" s="27">
        <v>48152</v>
      </c>
      <c r="E62" s="27">
        <v>47184</v>
      </c>
      <c r="F62" s="27"/>
      <c r="G62" s="27"/>
      <c r="H62" s="27"/>
      <c r="I62" s="90">
        <f t="shared" si="0"/>
        <v>-8.7791203479942001E-2</v>
      </c>
      <c r="J62" s="27">
        <f t="shared" si="1"/>
        <v>-4541</v>
      </c>
      <c r="K62" s="27">
        <f t="shared" si="2"/>
        <v>-968</v>
      </c>
      <c r="L62" s="27">
        <f t="shared" si="3"/>
        <v>0</v>
      </c>
    </row>
    <row r="63" spans="1:12">
      <c r="A63" s="75">
        <v>61</v>
      </c>
      <c r="B63" s="89" t="s">
        <v>152</v>
      </c>
      <c r="C63" s="27">
        <v>108621</v>
      </c>
      <c r="D63" s="27">
        <v>105007</v>
      </c>
      <c r="E63" s="27">
        <v>105297</v>
      </c>
      <c r="F63" s="27"/>
      <c r="G63" s="27"/>
      <c r="H63" s="27"/>
      <c r="I63" s="90">
        <f t="shared" si="0"/>
        <v>-3.0601817328140966E-2</v>
      </c>
      <c r="J63" s="27">
        <f t="shared" si="1"/>
        <v>-3324</v>
      </c>
      <c r="K63" s="27">
        <f t="shared" si="2"/>
        <v>290</v>
      </c>
      <c r="L63" s="27">
        <f t="shared" si="3"/>
        <v>0</v>
      </c>
    </row>
    <row r="64" spans="1:12">
      <c r="A64" s="75">
        <v>62</v>
      </c>
      <c r="B64" s="89" t="s">
        <v>153</v>
      </c>
      <c r="C64" s="27">
        <v>9615</v>
      </c>
      <c r="D64" s="27">
        <v>8740</v>
      </c>
      <c r="E64" s="27">
        <v>9056</v>
      </c>
      <c r="F64" s="27"/>
      <c r="G64" s="27"/>
      <c r="H64" s="27"/>
      <c r="I64" s="90">
        <f t="shared" si="0"/>
        <v>-5.8138325533021319E-2</v>
      </c>
      <c r="J64" s="27">
        <f t="shared" si="1"/>
        <v>-559</v>
      </c>
      <c r="K64" s="27">
        <f t="shared" si="2"/>
        <v>316</v>
      </c>
      <c r="L64" s="27">
        <f t="shared" si="3"/>
        <v>0</v>
      </c>
    </row>
    <row r="65" spans="1:12">
      <c r="A65" s="75">
        <v>63</v>
      </c>
      <c r="B65" s="89" t="s">
        <v>154</v>
      </c>
      <c r="C65" s="27">
        <v>97528</v>
      </c>
      <c r="D65" s="27">
        <v>99993</v>
      </c>
      <c r="E65" s="27">
        <v>93579</v>
      </c>
      <c r="F65" s="27"/>
      <c r="G65" s="27"/>
      <c r="H65" s="27"/>
      <c r="I65" s="90">
        <f t="shared" si="0"/>
        <v>-4.0490935936346485E-2</v>
      </c>
      <c r="J65" s="27">
        <f t="shared" si="1"/>
        <v>-3949</v>
      </c>
      <c r="K65" s="27">
        <f t="shared" si="2"/>
        <v>-6414</v>
      </c>
      <c r="L65" s="27">
        <f t="shared" si="3"/>
        <v>0</v>
      </c>
    </row>
    <row r="66" spans="1:12">
      <c r="A66" s="75">
        <v>64</v>
      </c>
      <c r="B66" s="89" t="s">
        <v>155</v>
      </c>
      <c r="C66" s="27">
        <v>52448</v>
      </c>
      <c r="D66" s="27">
        <v>48416</v>
      </c>
      <c r="E66" s="27">
        <v>49026</v>
      </c>
      <c r="F66" s="27"/>
      <c r="G66" s="27"/>
      <c r="H66" s="27"/>
      <c r="I66" s="90">
        <f t="shared" si="0"/>
        <v>-6.5245576571079933E-2</v>
      </c>
      <c r="J66" s="27">
        <f t="shared" si="1"/>
        <v>-3422</v>
      </c>
      <c r="K66" s="27">
        <f t="shared" si="2"/>
        <v>610</v>
      </c>
      <c r="L66" s="27">
        <f t="shared" si="3"/>
        <v>0</v>
      </c>
    </row>
    <row r="67" spans="1:12">
      <c r="A67" s="75">
        <v>65</v>
      </c>
      <c r="B67" s="89" t="s">
        <v>156</v>
      </c>
      <c r="C67" s="27">
        <v>69883</v>
      </c>
      <c r="D67" s="27">
        <v>70218</v>
      </c>
      <c r="E67" s="27">
        <v>65564</v>
      </c>
      <c r="F67" s="27"/>
      <c r="G67" s="27"/>
      <c r="H67" s="27"/>
      <c r="I67" s="90">
        <f t="shared" si="0"/>
        <v>-6.1803299801096119E-2</v>
      </c>
      <c r="J67" s="27">
        <f t="shared" si="1"/>
        <v>-4319</v>
      </c>
      <c r="K67" s="27">
        <f t="shared" si="2"/>
        <v>-4654</v>
      </c>
      <c r="L67" s="27">
        <f t="shared" si="3"/>
        <v>0</v>
      </c>
    </row>
    <row r="68" spans="1:12">
      <c r="A68" s="75">
        <v>66</v>
      </c>
      <c r="B68" s="89" t="s">
        <v>157</v>
      </c>
      <c r="C68" s="27">
        <v>38301</v>
      </c>
      <c r="D68" s="27">
        <v>35224</v>
      </c>
      <c r="E68" s="27">
        <v>34454</v>
      </c>
      <c r="F68" s="27"/>
      <c r="G68" s="27"/>
      <c r="H68" s="27"/>
      <c r="I68" s="90">
        <f t="shared" ref="I68:I84" si="4">(E68-C68)/C68</f>
        <v>-0.10044124174303543</v>
      </c>
      <c r="J68" s="27">
        <f t="shared" ref="J68:J84" si="5">E68-C68</f>
        <v>-3847</v>
      </c>
      <c r="K68" s="27">
        <f t="shared" ref="K68:K84" si="6">E68-D68</f>
        <v>-770</v>
      </c>
      <c r="L68" s="27">
        <f t="shared" ref="L68:L84" si="7">H68-G68</f>
        <v>0</v>
      </c>
    </row>
    <row r="69" spans="1:12">
      <c r="A69" s="75">
        <v>67</v>
      </c>
      <c r="B69" s="89" t="s">
        <v>158</v>
      </c>
      <c r="C69" s="27">
        <v>64332</v>
      </c>
      <c r="D69" s="27">
        <v>63075</v>
      </c>
      <c r="E69" s="27">
        <v>61348</v>
      </c>
      <c r="F69" s="27"/>
      <c r="G69" s="27"/>
      <c r="H69" s="27"/>
      <c r="I69" s="90">
        <f t="shared" si="4"/>
        <v>-4.6384381023440897E-2</v>
      </c>
      <c r="J69" s="27">
        <f t="shared" si="5"/>
        <v>-2984</v>
      </c>
      <c r="K69" s="27">
        <f t="shared" si="6"/>
        <v>-1727</v>
      </c>
      <c r="L69" s="27">
        <f t="shared" si="7"/>
        <v>0</v>
      </c>
    </row>
    <row r="70" spans="1:12">
      <c r="A70" s="75">
        <v>68</v>
      </c>
      <c r="B70" s="89" t="s">
        <v>159</v>
      </c>
      <c r="C70" s="27">
        <v>44522</v>
      </c>
      <c r="D70" s="27">
        <v>42249</v>
      </c>
      <c r="E70" s="27">
        <v>42397</v>
      </c>
      <c r="F70" s="27"/>
      <c r="G70" s="27"/>
      <c r="H70" s="27"/>
      <c r="I70" s="90">
        <f t="shared" si="4"/>
        <v>-4.7729212524145366E-2</v>
      </c>
      <c r="J70" s="27">
        <f t="shared" si="5"/>
        <v>-2125</v>
      </c>
      <c r="K70" s="27">
        <f t="shared" si="6"/>
        <v>148</v>
      </c>
      <c r="L70" s="27">
        <f t="shared" si="7"/>
        <v>0</v>
      </c>
    </row>
    <row r="71" spans="1:12">
      <c r="A71" s="75">
        <v>69</v>
      </c>
      <c r="B71" s="89" t="s">
        <v>160</v>
      </c>
      <c r="C71" s="27">
        <v>9061</v>
      </c>
      <c r="D71" s="27">
        <v>9017</v>
      </c>
      <c r="E71" s="27">
        <v>8793</v>
      </c>
      <c r="F71" s="27"/>
      <c r="G71" s="27"/>
      <c r="H71" s="27"/>
      <c r="I71" s="90">
        <f t="shared" si="4"/>
        <v>-2.957730934775411E-2</v>
      </c>
      <c r="J71" s="27">
        <f t="shared" si="5"/>
        <v>-268</v>
      </c>
      <c r="K71" s="27">
        <f t="shared" si="6"/>
        <v>-224</v>
      </c>
      <c r="L71" s="27">
        <f t="shared" si="7"/>
        <v>0</v>
      </c>
    </row>
    <row r="72" spans="1:12">
      <c r="A72" s="75">
        <v>70</v>
      </c>
      <c r="B72" s="89" t="s">
        <v>161</v>
      </c>
      <c r="C72" s="27">
        <v>29556</v>
      </c>
      <c r="D72" s="27">
        <v>27706</v>
      </c>
      <c r="E72" s="27">
        <v>27043</v>
      </c>
      <c r="F72" s="27"/>
      <c r="G72" s="27"/>
      <c r="H72" s="27"/>
      <c r="I72" s="90">
        <f t="shared" si="4"/>
        <v>-8.5025037217485458E-2</v>
      </c>
      <c r="J72" s="27">
        <f t="shared" si="5"/>
        <v>-2513</v>
      </c>
      <c r="K72" s="27">
        <f t="shared" si="6"/>
        <v>-663</v>
      </c>
      <c r="L72" s="27">
        <f t="shared" si="7"/>
        <v>0</v>
      </c>
    </row>
    <row r="73" spans="1:12">
      <c r="A73" s="75">
        <v>71</v>
      </c>
      <c r="B73" s="89" t="s">
        <v>162</v>
      </c>
      <c r="C73" s="27">
        <v>29915</v>
      </c>
      <c r="D73" s="27">
        <v>27604</v>
      </c>
      <c r="E73" s="27">
        <v>27827</v>
      </c>
      <c r="F73" s="27"/>
      <c r="G73" s="27"/>
      <c r="H73" s="27"/>
      <c r="I73" s="90">
        <f t="shared" si="4"/>
        <v>-6.9797760320909244E-2</v>
      </c>
      <c r="J73" s="27">
        <f t="shared" si="5"/>
        <v>-2088</v>
      </c>
      <c r="K73" s="27">
        <f t="shared" si="6"/>
        <v>223</v>
      </c>
      <c r="L73" s="27">
        <f t="shared" si="7"/>
        <v>0</v>
      </c>
    </row>
    <row r="74" spans="1:12">
      <c r="A74" s="75">
        <v>72</v>
      </c>
      <c r="B74" s="89" t="s">
        <v>163</v>
      </c>
      <c r="C74" s="27">
        <v>44127</v>
      </c>
      <c r="D74" s="27">
        <v>50328</v>
      </c>
      <c r="E74" s="27">
        <v>49858</v>
      </c>
      <c r="F74" s="27"/>
      <c r="G74" s="27"/>
      <c r="H74" s="27"/>
      <c r="I74" s="90">
        <f t="shared" si="4"/>
        <v>0.12987513313844132</v>
      </c>
      <c r="J74" s="27">
        <f t="shared" si="5"/>
        <v>5731</v>
      </c>
      <c r="K74" s="27">
        <f t="shared" si="6"/>
        <v>-470</v>
      </c>
      <c r="L74" s="27">
        <f t="shared" si="7"/>
        <v>0</v>
      </c>
    </row>
    <row r="75" spans="1:12">
      <c r="A75" s="75">
        <v>73</v>
      </c>
      <c r="B75" s="89" t="s">
        <v>164</v>
      </c>
      <c r="C75" s="27">
        <v>30330</v>
      </c>
      <c r="D75" s="27">
        <v>33535</v>
      </c>
      <c r="E75" s="27">
        <v>32350</v>
      </c>
      <c r="F75" s="27"/>
      <c r="G75" s="27"/>
      <c r="H75" s="27"/>
      <c r="I75" s="90">
        <f t="shared" si="4"/>
        <v>6.6600725354434551E-2</v>
      </c>
      <c r="J75" s="27">
        <f t="shared" si="5"/>
        <v>2020</v>
      </c>
      <c r="K75" s="27">
        <f t="shared" si="6"/>
        <v>-1185</v>
      </c>
      <c r="L75" s="27">
        <f t="shared" si="7"/>
        <v>0</v>
      </c>
    </row>
    <row r="76" spans="1:12">
      <c r="A76" s="75">
        <v>74</v>
      </c>
      <c r="B76" s="89" t="s">
        <v>165</v>
      </c>
      <c r="C76" s="27">
        <v>23598</v>
      </c>
      <c r="D76" s="27">
        <v>22640</v>
      </c>
      <c r="E76" s="27">
        <v>22294</v>
      </c>
      <c r="F76" s="27"/>
      <c r="G76" s="27"/>
      <c r="H76" s="27"/>
      <c r="I76" s="90">
        <f t="shared" si="4"/>
        <v>-5.5258920247478603E-2</v>
      </c>
      <c r="J76" s="27">
        <f t="shared" si="5"/>
        <v>-1304</v>
      </c>
      <c r="K76" s="27">
        <f t="shared" si="6"/>
        <v>-346</v>
      </c>
      <c r="L76" s="27">
        <f t="shared" si="7"/>
        <v>0</v>
      </c>
    </row>
    <row r="77" spans="1:12">
      <c r="A77" s="75">
        <v>75</v>
      </c>
      <c r="B77" s="89" t="s">
        <v>166</v>
      </c>
      <c r="C77" s="27">
        <v>9570</v>
      </c>
      <c r="D77" s="27">
        <v>9368</v>
      </c>
      <c r="E77" s="27">
        <v>8841</v>
      </c>
      <c r="F77" s="27"/>
      <c r="G77" s="27"/>
      <c r="H77" s="27"/>
      <c r="I77" s="90">
        <f t="shared" si="4"/>
        <v>-7.6175548589341696E-2</v>
      </c>
      <c r="J77" s="27">
        <f t="shared" si="5"/>
        <v>-729</v>
      </c>
      <c r="K77" s="27">
        <f t="shared" si="6"/>
        <v>-527</v>
      </c>
      <c r="L77" s="27">
        <f t="shared" si="7"/>
        <v>0</v>
      </c>
    </row>
    <row r="78" spans="1:12">
      <c r="A78" s="75">
        <v>76</v>
      </c>
      <c r="B78" s="89" t="s">
        <v>167</v>
      </c>
      <c r="C78" s="27">
        <v>16096</v>
      </c>
      <c r="D78" s="27">
        <v>15833</v>
      </c>
      <c r="E78" s="27">
        <v>14839</v>
      </c>
      <c r="F78" s="27"/>
      <c r="G78" s="27"/>
      <c r="H78" s="27"/>
      <c r="I78" s="90">
        <f t="shared" si="4"/>
        <v>-7.8093936381709736E-2</v>
      </c>
      <c r="J78" s="27">
        <f t="shared" si="5"/>
        <v>-1257</v>
      </c>
      <c r="K78" s="27">
        <f t="shared" si="6"/>
        <v>-994</v>
      </c>
      <c r="L78" s="27">
        <f t="shared" si="7"/>
        <v>0</v>
      </c>
    </row>
    <row r="79" spans="1:12">
      <c r="A79" s="75">
        <v>77</v>
      </c>
      <c r="B79" s="89" t="s">
        <v>168</v>
      </c>
      <c r="C79" s="27">
        <v>40075</v>
      </c>
      <c r="D79" s="27">
        <v>39085</v>
      </c>
      <c r="E79" s="27">
        <v>39366</v>
      </c>
      <c r="F79" s="27"/>
      <c r="G79" s="27"/>
      <c r="H79" s="27"/>
      <c r="I79" s="90">
        <f t="shared" si="4"/>
        <v>-1.7691827822832188E-2</v>
      </c>
      <c r="J79" s="27">
        <f t="shared" si="5"/>
        <v>-709</v>
      </c>
      <c r="K79" s="27">
        <f t="shared" si="6"/>
        <v>281</v>
      </c>
      <c r="L79" s="27">
        <f t="shared" si="7"/>
        <v>0</v>
      </c>
    </row>
    <row r="80" spans="1:12">
      <c r="A80" s="75">
        <v>78</v>
      </c>
      <c r="B80" s="89" t="s">
        <v>169</v>
      </c>
      <c r="C80" s="27">
        <v>29211</v>
      </c>
      <c r="D80" s="27">
        <v>28338</v>
      </c>
      <c r="E80" s="27">
        <v>28497</v>
      </c>
      <c r="F80" s="27"/>
      <c r="G80" s="27"/>
      <c r="H80" s="27"/>
      <c r="I80" s="90">
        <f t="shared" si="4"/>
        <v>-2.4442846872753415E-2</v>
      </c>
      <c r="J80" s="27">
        <f t="shared" si="5"/>
        <v>-714</v>
      </c>
      <c r="K80" s="27">
        <f t="shared" si="6"/>
        <v>159</v>
      </c>
      <c r="L80" s="27">
        <f t="shared" si="7"/>
        <v>0</v>
      </c>
    </row>
    <row r="81" spans="1:12">
      <c r="A81" s="75">
        <v>79</v>
      </c>
      <c r="B81" s="89" t="s">
        <v>170</v>
      </c>
      <c r="C81" s="27">
        <v>13238</v>
      </c>
      <c r="D81" s="27">
        <v>13690</v>
      </c>
      <c r="E81" s="27">
        <v>11805</v>
      </c>
      <c r="F81" s="27"/>
      <c r="G81" s="27"/>
      <c r="H81" s="27"/>
      <c r="I81" s="90">
        <f t="shared" si="4"/>
        <v>-0.10824898020849071</v>
      </c>
      <c r="J81" s="27">
        <f t="shared" si="5"/>
        <v>-1433</v>
      </c>
      <c r="K81" s="27">
        <f t="shared" si="6"/>
        <v>-1885</v>
      </c>
      <c r="L81" s="27">
        <f t="shared" si="7"/>
        <v>0</v>
      </c>
    </row>
    <row r="82" spans="1:12">
      <c r="A82" s="75">
        <v>80</v>
      </c>
      <c r="B82" s="89" t="s">
        <v>171</v>
      </c>
      <c r="C82" s="27">
        <v>44151</v>
      </c>
      <c r="D82" s="27">
        <v>40739</v>
      </c>
      <c r="E82" s="27">
        <v>39309</v>
      </c>
      <c r="F82" s="27"/>
      <c r="G82" s="27"/>
      <c r="H82" s="27"/>
      <c r="I82" s="90">
        <f t="shared" si="4"/>
        <v>-0.10966909016783312</v>
      </c>
      <c r="J82" s="27">
        <f t="shared" si="5"/>
        <v>-4842</v>
      </c>
      <c r="K82" s="27">
        <f t="shared" si="6"/>
        <v>-1430</v>
      </c>
      <c r="L82" s="27">
        <f t="shared" si="7"/>
        <v>0</v>
      </c>
    </row>
    <row r="83" spans="1:12">
      <c r="A83" s="75">
        <v>81</v>
      </c>
      <c r="B83" s="89" t="s">
        <v>172</v>
      </c>
      <c r="C83" s="27">
        <v>58669</v>
      </c>
      <c r="D83" s="27">
        <v>54853</v>
      </c>
      <c r="E83" s="27">
        <v>54554</v>
      </c>
      <c r="F83" s="27"/>
      <c r="G83" s="27"/>
      <c r="H83" s="27"/>
      <c r="I83" s="90">
        <f t="shared" si="4"/>
        <v>-7.0139255825052413E-2</v>
      </c>
      <c r="J83" s="27">
        <f t="shared" si="5"/>
        <v>-4115</v>
      </c>
      <c r="K83" s="27">
        <f t="shared" si="6"/>
        <v>-299</v>
      </c>
      <c r="L83" s="27">
        <f t="shared" si="7"/>
        <v>0</v>
      </c>
    </row>
    <row r="84" spans="1:12" s="116" customFormat="1">
      <c r="A84" s="188" t="s">
        <v>173</v>
      </c>
      <c r="B84" s="188"/>
      <c r="C84" s="120">
        <v>11779736</v>
      </c>
      <c r="D84" s="120">
        <v>11304994</v>
      </c>
      <c r="E84" s="120">
        <v>11250725</v>
      </c>
      <c r="F84" s="120"/>
      <c r="G84" s="120"/>
      <c r="H84" s="120"/>
      <c r="I84" s="113">
        <f t="shared" si="4"/>
        <v>-4.4908561618019281E-2</v>
      </c>
      <c r="J84" s="121">
        <f t="shared" si="5"/>
        <v>-529011</v>
      </c>
      <c r="K84" s="121">
        <f t="shared" si="6"/>
        <v>-54269</v>
      </c>
      <c r="L84" s="27">
        <f t="shared" si="7"/>
        <v>0</v>
      </c>
    </row>
    <row r="86" spans="1:12">
      <c r="E86" s="159"/>
      <c r="F86" s="159"/>
    </row>
    <row r="87" spans="1:12">
      <c r="E87" s="159"/>
      <c r="F87" s="159"/>
      <c r="G87" s="159"/>
      <c r="H87" s="159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4"/>
  <sheetViews>
    <sheetView zoomScale="80" zoomScaleNormal="80" workbookViewId="0">
      <selection activeCell="Q2" sqref="Q2"/>
    </sheetView>
  </sheetViews>
  <sheetFormatPr defaultRowHeight="15"/>
  <cols>
    <col min="2" max="2" width="39.5703125" customWidth="1"/>
    <col min="3" max="3" width="14.42578125" style="157" customWidth="1"/>
    <col min="4" max="4" width="13.85546875" style="155" customWidth="1"/>
    <col min="5" max="5" width="13.140625" style="156" customWidth="1"/>
    <col min="6" max="6" width="12.42578125" style="157" customWidth="1"/>
    <col min="7" max="7" width="12.85546875" style="157" customWidth="1"/>
    <col min="8" max="8" width="12.42578125" style="157" customWidth="1"/>
    <col min="9" max="9" width="27.42578125" customWidth="1"/>
    <col min="10" max="10" width="20" customWidth="1"/>
    <col min="11" max="11" width="23.42578125" customWidth="1"/>
    <col min="12" max="12" width="23.42578125" style="157" customWidth="1"/>
  </cols>
  <sheetData>
    <row r="1" spans="1:12" s="157" customFormat="1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2" ht="62.1" customHeight="1">
      <c r="A2" s="95" t="s">
        <v>1</v>
      </c>
      <c r="B2" s="94" t="s">
        <v>90</v>
      </c>
      <c r="C2" s="93">
        <v>43282</v>
      </c>
      <c r="D2" s="93">
        <v>43617</v>
      </c>
      <c r="E2" s="93">
        <v>43647</v>
      </c>
      <c r="F2" s="93">
        <v>43282</v>
      </c>
      <c r="G2" s="93">
        <v>43617</v>
      </c>
      <c r="H2" s="93">
        <v>43647</v>
      </c>
      <c r="I2" s="92" t="s">
        <v>361</v>
      </c>
      <c r="J2" s="92" t="s">
        <v>362</v>
      </c>
      <c r="K2" s="1" t="s">
        <v>363</v>
      </c>
      <c r="L2" s="164" t="s">
        <v>317</v>
      </c>
    </row>
    <row r="3" spans="1:12">
      <c r="A3" s="84">
        <v>1</v>
      </c>
      <c r="B3" s="85" t="s">
        <v>2</v>
      </c>
      <c r="C3" s="27">
        <v>100428</v>
      </c>
      <c r="D3" s="27">
        <v>98912</v>
      </c>
      <c r="E3" s="27">
        <v>99258</v>
      </c>
      <c r="F3" s="27"/>
      <c r="G3" s="27"/>
      <c r="H3" s="27"/>
      <c r="I3" s="90">
        <f>(E3-C3)/C3</f>
        <v>-1.1650137411877166E-2</v>
      </c>
      <c r="J3" s="27">
        <f>E3-C3</f>
        <v>-1170</v>
      </c>
      <c r="K3" s="27">
        <f>E3-D3</f>
        <v>346</v>
      </c>
      <c r="L3" s="27">
        <f>H3-G3</f>
        <v>0</v>
      </c>
    </row>
    <row r="4" spans="1:12">
      <c r="A4" s="84">
        <v>2</v>
      </c>
      <c r="B4" s="85" t="s">
        <v>3</v>
      </c>
      <c r="C4" s="27">
        <v>45224</v>
      </c>
      <c r="D4" s="27">
        <v>37478</v>
      </c>
      <c r="E4" s="27">
        <v>36752</v>
      </c>
      <c r="F4" s="27"/>
      <c r="G4" s="27"/>
      <c r="H4" s="27"/>
      <c r="I4" s="90">
        <f t="shared" ref="I4:I67" si="0">(E4-C4)/C4</f>
        <v>-0.187334158853706</v>
      </c>
      <c r="J4" s="27">
        <f t="shared" ref="J4:J67" si="1">E4-C4</f>
        <v>-8472</v>
      </c>
      <c r="K4" s="27">
        <f t="shared" ref="K4:K67" si="2">E4-D4</f>
        <v>-726</v>
      </c>
      <c r="L4" s="27">
        <f t="shared" ref="L4:L67" si="3">H4-G4</f>
        <v>0</v>
      </c>
    </row>
    <row r="5" spans="1:12">
      <c r="A5" s="84">
        <v>3</v>
      </c>
      <c r="B5" s="85" t="s">
        <v>4</v>
      </c>
      <c r="C5" s="27">
        <v>8366</v>
      </c>
      <c r="D5" s="27">
        <v>7893</v>
      </c>
      <c r="E5" s="27">
        <v>8060</v>
      </c>
      <c r="F5" s="27"/>
      <c r="G5" s="27"/>
      <c r="H5" s="27"/>
      <c r="I5" s="90">
        <f t="shared" si="0"/>
        <v>-3.6576619650968208E-2</v>
      </c>
      <c r="J5" s="27">
        <f t="shared" si="1"/>
        <v>-306</v>
      </c>
      <c r="K5" s="27">
        <f t="shared" si="2"/>
        <v>167</v>
      </c>
      <c r="L5" s="27">
        <f t="shared" si="3"/>
        <v>0</v>
      </c>
    </row>
    <row r="6" spans="1:12">
      <c r="A6" s="84">
        <v>5</v>
      </c>
      <c r="B6" s="85" t="s">
        <v>5</v>
      </c>
      <c r="C6" s="27">
        <v>12086</v>
      </c>
      <c r="D6" s="27">
        <v>11785</v>
      </c>
      <c r="E6" s="27">
        <v>12420</v>
      </c>
      <c r="F6" s="27"/>
      <c r="G6" s="27"/>
      <c r="H6" s="27"/>
      <c r="I6" s="90">
        <f t="shared" si="0"/>
        <v>2.7635280489822937E-2</v>
      </c>
      <c r="J6" s="27">
        <f t="shared" si="1"/>
        <v>334</v>
      </c>
      <c r="K6" s="27">
        <f t="shared" si="2"/>
        <v>635</v>
      </c>
      <c r="L6" s="27">
        <f t="shared" si="3"/>
        <v>0</v>
      </c>
    </row>
    <row r="7" spans="1:12">
      <c r="A7" s="84">
        <v>6</v>
      </c>
      <c r="B7" s="85" t="s">
        <v>6</v>
      </c>
      <c r="C7" s="27">
        <v>1075</v>
      </c>
      <c r="D7" s="27">
        <v>1174</v>
      </c>
      <c r="E7" s="27">
        <v>1305</v>
      </c>
      <c r="F7" s="27"/>
      <c r="G7" s="27"/>
      <c r="H7" s="27"/>
      <c r="I7" s="90">
        <f t="shared" si="0"/>
        <v>0.21395348837209302</v>
      </c>
      <c r="J7" s="27">
        <f t="shared" si="1"/>
        <v>230</v>
      </c>
      <c r="K7" s="27">
        <f t="shared" si="2"/>
        <v>131</v>
      </c>
      <c r="L7" s="27">
        <f t="shared" si="3"/>
        <v>0</v>
      </c>
    </row>
    <row r="8" spans="1:12">
      <c r="A8" s="84">
        <v>7</v>
      </c>
      <c r="B8" s="85" t="s">
        <v>7</v>
      </c>
      <c r="C8" s="27">
        <v>17547</v>
      </c>
      <c r="D8" s="27">
        <v>16756</v>
      </c>
      <c r="E8" s="27">
        <v>17187</v>
      </c>
      <c r="F8" s="27"/>
      <c r="G8" s="27"/>
      <c r="H8" s="27"/>
      <c r="I8" s="90">
        <f t="shared" si="0"/>
        <v>-2.0516327577363651E-2</v>
      </c>
      <c r="J8" s="27">
        <f t="shared" si="1"/>
        <v>-360</v>
      </c>
      <c r="K8" s="27">
        <f t="shared" si="2"/>
        <v>431</v>
      </c>
      <c r="L8" s="27">
        <f t="shared" si="3"/>
        <v>0</v>
      </c>
    </row>
    <row r="9" spans="1:12">
      <c r="A9" s="84">
        <v>8</v>
      </c>
      <c r="B9" s="85" t="s">
        <v>300</v>
      </c>
      <c r="C9" s="27">
        <v>64930</v>
      </c>
      <c r="D9" s="27">
        <v>56011</v>
      </c>
      <c r="E9" s="27">
        <v>56504</v>
      </c>
      <c r="F9" s="27"/>
      <c r="G9" s="27"/>
      <c r="H9" s="27"/>
      <c r="I9" s="90">
        <f t="shared" si="0"/>
        <v>-0.12977052210072385</v>
      </c>
      <c r="J9" s="27">
        <f t="shared" si="1"/>
        <v>-8426</v>
      </c>
      <c r="K9" s="27">
        <f t="shared" si="2"/>
        <v>493</v>
      </c>
      <c r="L9" s="27">
        <f t="shared" si="3"/>
        <v>0</v>
      </c>
    </row>
    <row r="10" spans="1:12">
      <c r="A10" s="84">
        <v>9</v>
      </c>
      <c r="B10" s="85" t="s">
        <v>8</v>
      </c>
      <c r="C10" s="27">
        <v>9015</v>
      </c>
      <c r="D10" s="27">
        <v>7899</v>
      </c>
      <c r="E10" s="27">
        <v>8081</v>
      </c>
      <c r="F10" s="27"/>
      <c r="G10" s="27"/>
      <c r="H10" s="27"/>
      <c r="I10" s="90">
        <f t="shared" si="0"/>
        <v>-0.1036051026067665</v>
      </c>
      <c r="J10" s="27">
        <f t="shared" si="1"/>
        <v>-934</v>
      </c>
      <c r="K10" s="27">
        <f t="shared" si="2"/>
        <v>182</v>
      </c>
      <c r="L10" s="27">
        <f t="shared" si="3"/>
        <v>0</v>
      </c>
    </row>
    <row r="11" spans="1:12">
      <c r="A11" s="86">
        <v>10</v>
      </c>
      <c r="B11" s="85" t="s">
        <v>9</v>
      </c>
      <c r="C11" s="27">
        <v>336472</v>
      </c>
      <c r="D11" s="27">
        <v>335310</v>
      </c>
      <c r="E11" s="27">
        <v>339256</v>
      </c>
      <c r="F11" s="27"/>
      <c r="G11" s="27"/>
      <c r="H11" s="27"/>
      <c r="I11" s="90">
        <f t="shared" si="0"/>
        <v>8.2740911576594783E-3</v>
      </c>
      <c r="J11" s="27">
        <f t="shared" si="1"/>
        <v>2784</v>
      </c>
      <c r="K11" s="27">
        <f t="shared" si="2"/>
        <v>3946</v>
      </c>
      <c r="L11" s="27">
        <f t="shared" si="3"/>
        <v>0</v>
      </c>
    </row>
    <row r="12" spans="1:12">
      <c r="A12" s="86">
        <v>11</v>
      </c>
      <c r="B12" s="85" t="s">
        <v>10</v>
      </c>
      <c r="C12" s="27">
        <v>14796</v>
      </c>
      <c r="D12" s="27">
        <v>14657</v>
      </c>
      <c r="E12" s="27">
        <v>15097</v>
      </c>
      <c r="F12" s="27"/>
      <c r="G12" s="27"/>
      <c r="H12" s="27"/>
      <c r="I12" s="90">
        <f t="shared" si="0"/>
        <v>2.0343336036766694E-2</v>
      </c>
      <c r="J12" s="27">
        <f t="shared" si="1"/>
        <v>301</v>
      </c>
      <c r="K12" s="27">
        <f t="shared" si="2"/>
        <v>440</v>
      </c>
      <c r="L12" s="27">
        <f t="shared" si="3"/>
        <v>0</v>
      </c>
    </row>
    <row r="13" spans="1:12">
      <c r="A13" s="86">
        <v>12</v>
      </c>
      <c r="B13" s="85" t="s">
        <v>11</v>
      </c>
      <c r="C13" s="27">
        <v>1062</v>
      </c>
      <c r="D13" s="27">
        <v>1188</v>
      </c>
      <c r="E13" s="27">
        <v>1349</v>
      </c>
      <c r="F13" s="27"/>
      <c r="G13" s="27"/>
      <c r="H13" s="27"/>
      <c r="I13" s="90">
        <f t="shared" si="0"/>
        <v>0.27024482109227871</v>
      </c>
      <c r="J13" s="27">
        <f t="shared" si="1"/>
        <v>287</v>
      </c>
      <c r="K13" s="27">
        <f t="shared" si="2"/>
        <v>161</v>
      </c>
      <c r="L13" s="27">
        <f t="shared" si="3"/>
        <v>0</v>
      </c>
    </row>
    <row r="14" spans="1:12">
      <c r="A14" s="86">
        <v>13</v>
      </c>
      <c r="B14" s="85" t="s">
        <v>12</v>
      </c>
      <c r="C14" s="27">
        <v>269596</v>
      </c>
      <c r="D14" s="27">
        <v>259934</v>
      </c>
      <c r="E14" s="27">
        <v>262532</v>
      </c>
      <c r="F14" s="27"/>
      <c r="G14" s="27"/>
      <c r="H14" s="27"/>
      <c r="I14" s="90">
        <f t="shared" si="0"/>
        <v>-2.6202169171649432E-2</v>
      </c>
      <c r="J14" s="27">
        <f t="shared" si="1"/>
        <v>-7064</v>
      </c>
      <c r="K14" s="27">
        <f t="shared" si="2"/>
        <v>2598</v>
      </c>
      <c r="L14" s="27">
        <f t="shared" si="3"/>
        <v>0</v>
      </c>
    </row>
    <row r="15" spans="1:12">
      <c r="A15" s="86">
        <v>14</v>
      </c>
      <c r="B15" s="85" t="s">
        <v>13</v>
      </c>
      <c r="C15" s="27">
        <v>400963</v>
      </c>
      <c r="D15" s="27">
        <v>418669</v>
      </c>
      <c r="E15" s="27">
        <v>426141</v>
      </c>
      <c r="F15" s="27"/>
      <c r="G15" s="27"/>
      <c r="H15" s="27"/>
      <c r="I15" s="90">
        <f t="shared" si="0"/>
        <v>6.2793823869035301E-2</v>
      </c>
      <c r="J15" s="27">
        <f t="shared" si="1"/>
        <v>25178</v>
      </c>
      <c r="K15" s="27">
        <f t="shared" si="2"/>
        <v>7472</v>
      </c>
      <c r="L15" s="27">
        <f t="shared" si="3"/>
        <v>0</v>
      </c>
    </row>
    <row r="16" spans="1:12">
      <c r="A16" s="86">
        <v>15</v>
      </c>
      <c r="B16" s="85" t="s">
        <v>14</v>
      </c>
      <c r="C16" s="27">
        <v>55125</v>
      </c>
      <c r="D16" s="27">
        <v>52099</v>
      </c>
      <c r="E16" s="27">
        <v>52850</v>
      </c>
      <c r="F16" s="27"/>
      <c r="G16" s="27"/>
      <c r="H16" s="27"/>
      <c r="I16" s="90">
        <f t="shared" si="0"/>
        <v>-4.1269841269841269E-2</v>
      </c>
      <c r="J16" s="27">
        <f t="shared" si="1"/>
        <v>-2275</v>
      </c>
      <c r="K16" s="27">
        <f t="shared" si="2"/>
        <v>751</v>
      </c>
      <c r="L16" s="27">
        <f t="shared" si="3"/>
        <v>0</v>
      </c>
    </row>
    <row r="17" spans="1:12">
      <c r="A17" s="86">
        <v>16</v>
      </c>
      <c r="B17" s="85" t="s">
        <v>15</v>
      </c>
      <c r="C17" s="27">
        <v>55005</v>
      </c>
      <c r="D17" s="27">
        <v>49667</v>
      </c>
      <c r="E17" s="27">
        <v>50583</v>
      </c>
      <c r="F17" s="27"/>
      <c r="G17" s="27"/>
      <c r="H17" s="27"/>
      <c r="I17" s="90">
        <f t="shared" si="0"/>
        <v>-8.0392691573493325E-2</v>
      </c>
      <c r="J17" s="27">
        <f t="shared" si="1"/>
        <v>-4422</v>
      </c>
      <c r="K17" s="27">
        <f t="shared" si="2"/>
        <v>916</v>
      </c>
      <c r="L17" s="27">
        <f t="shared" si="3"/>
        <v>0</v>
      </c>
    </row>
    <row r="18" spans="1:12">
      <c r="A18" s="86">
        <v>17</v>
      </c>
      <c r="B18" s="85" t="s">
        <v>16</v>
      </c>
      <c r="C18" s="27">
        <v>44355</v>
      </c>
      <c r="D18" s="27">
        <v>44499</v>
      </c>
      <c r="E18" s="27">
        <v>45373</v>
      </c>
      <c r="F18" s="27"/>
      <c r="G18" s="27"/>
      <c r="H18" s="27"/>
      <c r="I18" s="90">
        <f t="shared" si="0"/>
        <v>2.2951189268402662E-2</v>
      </c>
      <c r="J18" s="27">
        <f t="shared" si="1"/>
        <v>1018</v>
      </c>
      <c r="K18" s="27">
        <f t="shared" si="2"/>
        <v>874</v>
      </c>
      <c r="L18" s="27">
        <f t="shared" si="3"/>
        <v>0</v>
      </c>
    </row>
    <row r="19" spans="1:12">
      <c r="A19" s="86">
        <v>18</v>
      </c>
      <c r="B19" s="85" t="s">
        <v>17</v>
      </c>
      <c r="C19" s="27">
        <v>47944</v>
      </c>
      <c r="D19" s="27">
        <v>44125</v>
      </c>
      <c r="E19" s="27">
        <v>44705</v>
      </c>
      <c r="F19" s="27"/>
      <c r="G19" s="27"/>
      <c r="H19" s="27"/>
      <c r="I19" s="90">
        <f t="shared" si="0"/>
        <v>-6.7557984315034209E-2</v>
      </c>
      <c r="J19" s="27">
        <f t="shared" si="1"/>
        <v>-3239</v>
      </c>
      <c r="K19" s="27">
        <f t="shared" si="2"/>
        <v>580</v>
      </c>
      <c r="L19" s="27">
        <f t="shared" si="3"/>
        <v>0</v>
      </c>
    </row>
    <row r="20" spans="1:12">
      <c r="A20" s="86">
        <v>19</v>
      </c>
      <c r="B20" s="85" t="s">
        <v>18</v>
      </c>
      <c r="C20" s="27">
        <v>2995</v>
      </c>
      <c r="D20" s="27">
        <v>2844</v>
      </c>
      <c r="E20" s="27">
        <v>2909</v>
      </c>
      <c r="F20" s="27"/>
      <c r="G20" s="27"/>
      <c r="H20" s="27"/>
      <c r="I20" s="90">
        <f t="shared" si="0"/>
        <v>-2.8714524207011687E-2</v>
      </c>
      <c r="J20" s="27">
        <f t="shared" si="1"/>
        <v>-86</v>
      </c>
      <c r="K20" s="27">
        <f t="shared" si="2"/>
        <v>65</v>
      </c>
      <c r="L20" s="27">
        <f t="shared" si="3"/>
        <v>0</v>
      </c>
    </row>
    <row r="21" spans="1:12">
      <c r="A21" s="86">
        <v>20</v>
      </c>
      <c r="B21" s="85" t="s">
        <v>19</v>
      </c>
      <c r="C21" s="27">
        <v>58545</v>
      </c>
      <c r="D21" s="27">
        <v>60843</v>
      </c>
      <c r="E21" s="27">
        <v>61942</v>
      </c>
      <c r="F21" s="27"/>
      <c r="G21" s="27"/>
      <c r="H21" s="27"/>
      <c r="I21" s="90">
        <f t="shared" si="0"/>
        <v>5.8023742420360409E-2</v>
      </c>
      <c r="J21" s="27">
        <f t="shared" si="1"/>
        <v>3397</v>
      </c>
      <c r="K21" s="27">
        <f t="shared" si="2"/>
        <v>1099</v>
      </c>
      <c r="L21" s="27">
        <f t="shared" si="3"/>
        <v>0</v>
      </c>
    </row>
    <row r="22" spans="1:12">
      <c r="A22" s="86">
        <v>21</v>
      </c>
      <c r="B22" s="85" t="s">
        <v>20</v>
      </c>
      <c r="C22" s="27">
        <v>10758</v>
      </c>
      <c r="D22" s="27">
        <v>11667</v>
      </c>
      <c r="E22" s="27">
        <v>11396</v>
      </c>
      <c r="F22" s="27"/>
      <c r="G22" s="27"/>
      <c r="H22" s="27"/>
      <c r="I22" s="90">
        <f t="shared" si="0"/>
        <v>5.9304703476482618E-2</v>
      </c>
      <c r="J22" s="27">
        <f t="shared" si="1"/>
        <v>638</v>
      </c>
      <c r="K22" s="27">
        <f t="shared" si="2"/>
        <v>-271</v>
      </c>
      <c r="L22" s="27">
        <f t="shared" si="3"/>
        <v>0</v>
      </c>
    </row>
    <row r="23" spans="1:12">
      <c r="A23" s="86">
        <v>22</v>
      </c>
      <c r="B23" s="85" t="s">
        <v>21</v>
      </c>
      <c r="C23" s="27">
        <v>158830</v>
      </c>
      <c r="D23" s="27">
        <v>151614</v>
      </c>
      <c r="E23" s="27">
        <v>154218</v>
      </c>
      <c r="F23" s="27"/>
      <c r="G23" s="27"/>
      <c r="H23" s="27"/>
      <c r="I23" s="90">
        <f t="shared" si="0"/>
        <v>-2.9037335515960459E-2</v>
      </c>
      <c r="J23" s="27">
        <f t="shared" si="1"/>
        <v>-4612</v>
      </c>
      <c r="K23" s="27">
        <f t="shared" si="2"/>
        <v>2604</v>
      </c>
      <c r="L23" s="27">
        <f t="shared" si="3"/>
        <v>0</v>
      </c>
    </row>
    <row r="24" spans="1:12">
      <c r="A24" s="86">
        <v>23</v>
      </c>
      <c r="B24" s="85" t="s">
        <v>22</v>
      </c>
      <c r="C24" s="27">
        <v>180104</v>
      </c>
      <c r="D24" s="27">
        <v>154762</v>
      </c>
      <c r="E24" s="27">
        <v>156194</v>
      </c>
      <c r="F24" s="27"/>
      <c r="G24" s="27"/>
      <c r="H24" s="27"/>
      <c r="I24" s="90">
        <f t="shared" si="0"/>
        <v>-0.13275662950295386</v>
      </c>
      <c r="J24" s="27">
        <f t="shared" si="1"/>
        <v>-23910</v>
      </c>
      <c r="K24" s="27">
        <f t="shared" si="2"/>
        <v>1432</v>
      </c>
      <c r="L24" s="27">
        <f t="shared" si="3"/>
        <v>0</v>
      </c>
    </row>
    <row r="25" spans="1:12">
      <c r="A25" s="86">
        <v>24</v>
      </c>
      <c r="B25" s="85" t="s">
        <v>23</v>
      </c>
      <c r="C25" s="27">
        <v>87488</v>
      </c>
      <c r="D25" s="27">
        <v>77821</v>
      </c>
      <c r="E25" s="27">
        <v>79244</v>
      </c>
      <c r="F25" s="27"/>
      <c r="G25" s="27"/>
      <c r="H25" s="27"/>
      <c r="I25" s="90">
        <f t="shared" si="0"/>
        <v>-9.4230065837600588E-2</v>
      </c>
      <c r="J25" s="27">
        <f t="shared" si="1"/>
        <v>-8244</v>
      </c>
      <c r="K25" s="27">
        <f t="shared" si="2"/>
        <v>1423</v>
      </c>
      <c r="L25" s="27">
        <f t="shared" si="3"/>
        <v>0</v>
      </c>
    </row>
    <row r="26" spans="1:12">
      <c r="A26" s="86">
        <v>25</v>
      </c>
      <c r="B26" s="85" t="s">
        <v>24</v>
      </c>
      <c r="C26" s="27">
        <v>310349</v>
      </c>
      <c r="D26" s="27">
        <v>286061</v>
      </c>
      <c r="E26" s="27">
        <v>291030</v>
      </c>
      <c r="F26" s="27"/>
      <c r="G26" s="27"/>
      <c r="H26" s="27"/>
      <c r="I26" s="90">
        <f t="shared" si="0"/>
        <v>-6.2249274204202364E-2</v>
      </c>
      <c r="J26" s="27">
        <f t="shared" si="1"/>
        <v>-19319</v>
      </c>
      <c r="K26" s="27">
        <f t="shared" si="2"/>
        <v>4969</v>
      </c>
      <c r="L26" s="27">
        <f t="shared" si="3"/>
        <v>0</v>
      </c>
    </row>
    <row r="27" spans="1:12">
      <c r="A27" s="86">
        <v>26</v>
      </c>
      <c r="B27" s="85" t="s">
        <v>25</v>
      </c>
      <c r="C27" s="27">
        <v>20044</v>
      </c>
      <c r="D27" s="27">
        <v>20220</v>
      </c>
      <c r="E27" s="27">
        <v>20682</v>
      </c>
      <c r="F27" s="27"/>
      <c r="G27" s="27"/>
      <c r="H27" s="27"/>
      <c r="I27" s="90">
        <f t="shared" si="0"/>
        <v>3.1829974057074439E-2</v>
      </c>
      <c r="J27" s="27">
        <f t="shared" si="1"/>
        <v>638</v>
      </c>
      <c r="K27" s="27">
        <f t="shared" si="2"/>
        <v>462</v>
      </c>
      <c r="L27" s="27">
        <f t="shared" si="3"/>
        <v>0</v>
      </c>
    </row>
    <row r="28" spans="1:12">
      <c r="A28" s="86">
        <v>27</v>
      </c>
      <c r="B28" s="85" t="s">
        <v>26</v>
      </c>
      <c r="C28" s="27">
        <v>79326</v>
      </c>
      <c r="D28" s="27">
        <v>77481</v>
      </c>
      <c r="E28" s="27">
        <v>78510</v>
      </c>
      <c r="F28" s="27"/>
      <c r="G28" s="27"/>
      <c r="H28" s="27"/>
      <c r="I28" s="90">
        <f t="shared" si="0"/>
        <v>-1.0286665153921791E-2</v>
      </c>
      <c r="J28" s="27">
        <f t="shared" si="1"/>
        <v>-816</v>
      </c>
      <c r="K28" s="27">
        <f t="shared" si="2"/>
        <v>1029</v>
      </c>
      <c r="L28" s="27">
        <f t="shared" si="3"/>
        <v>0</v>
      </c>
    </row>
    <row r="29" spans="1:12">
      <c r="A29" s="86">
        <v>28</v>
      </c>
      <c r="B29" s="85" t="s">
        <v>27</v>
      </c>
      <c r="C29" s="27">
        <v>135812</v>
      </c>
      <c r="D29" s="27">
        <v>130728</v>
      </c>
      <c r="E29" s="27">
        <v>132593</v>
      </c>
      <c r="F29" s="27"/>
      <c r="G29" s="27"/>
      <c r="H29" s="27"/>
      <c r="I29" s="90">
        <f t="shared" si="0"/>
        <v>-2.3701882013371426E-2</v>
      </c>
      <c r="J29" s="27">
        <f t="shared" si="1"/>
        <v>-3219</v>
      </c>
      <c r="K29" s="27">
        <f t="shared" si="2"/>
        <v>1865</v>
      </c>
      <c r="L29" s="27">
        <f t="shared" si="3"/>
        <v>0</v>
      </c>
    </row>
    <row r="30" spans="1:12">
      <c r="A30" s="86">
        <v>29</v>
      </c>
      <c r="B30" s="85" t="s">
        <v>28</v>
      </c>
      <c r="C30" s="27">
        <v>67369</v>
      </c>
      <c r="D30" s="27">
        <v>67678</v>
      </c>
      <c r="E30" s="27">
        <v>68981</v>
      </c>
      <c r="F30" s="27"/>
      <c r="G30" s="27"/>
      <c r="H30" s="27"/>
      <c r="I30" s="90">
        <f t="shared" si="0"/>
        <v>2.392791936944292E-2</v>
      </c>
      <c r="J30" s="27">
        <f t="shared" si="1"/>
        <v>1612</v>
      </c>
      <c r="K30" s="27">
        <f t="shared" si="2"/>
        <v>1303</v>
      </c>
      <c r="L30" s="27">
        <f t="shared" si="3"/>
        <v>0</v>
      </c>
    </row>
    <row r="31" spans="1:12">
      <c r="A31" s="86">
        <v>30</v>
      </c>
      <c r="B31" s="85" t="s">
        <v>29</v>
      </c>
      <c r="C31" s="27">
        <v>18186</v>
      </c>
      <c r="D31" s="27">
        <v>19194</v>
      </c>
      <c r="E31" s="27">
        <v>20401</v>
      </c>
      <c r="F31" s="27"/>
      <c r="G31" s="27"/>
      <c r="H31" s="27"/>
      <c r="I31" s="90">
        <f t="shared" si="0"/>
        <v>0.12179698669306059</v>
      </c>
      <c r="J31" s="27">
        <f t="shared" si="1"/>
        <v>2215</v>
      </c>
      <c r="K31" s="27">
        <f t="shared" si="2"/>
        <v>1207</v>
      </c>
      <c r="L31" s="27">
        <f t="shared" si="3"/>
        <v>0</v>
      </c>
    </row>
    <row r="32" spans="1:12">
      <c r="A32" s="86">
        <v>31</v>
      </c>
      <c r="B32" s="85" t="s">
        <v>30</v>
      </c>
      <c r="C32" s="27">
        <v>139082</v>
      </c>
      <c r="D32" s="27">
        <v>129379</v>
      </c>
      <c r="E32" s="27">
        <v>131476</v>
      </c>
      <c r="F32" s="27"/>
      <c r="G32" s="27"/>
      <c r="H32" s="27"/>
      <c r="I32" s="90">
        <f t="shared" si="0"/>
        <v>-5.4687162968608448E-2</v>
      </c>
      <c r="J32" s="27">
        <f t="shared" si="1"/>
        <v>-7606</v>
      </c>
      <c r="K32" s="27">
        <f t="shared" si="2"/>
        <v>2097</v>
      </c>
      <c r="L32" s="27">
        <f t="shared" si="3"/>
        <v>0</v>
      </c>
    </row>
    <row r="33" spans="1:12">
      <c r="A33" s="86">
        <v>32</v>
      </c>
      <c r="B33" s="85" t="s">
        <v>31</v>
      </c>
      <c r="C33" s="27">
        <v>52033</v>
      </c>
      <c r="D33" s="27">
        <v>53449</v>
      </c>
      <c r="E33" s="27">
        <v>54077</v>
      </c>
      <c r="F33" s="27"/>
      <c r="G33" s="27"/>
      <c r="H33" s="27"/>
      <c r="I33" s="90">
        <f t="shared" si="0"/>
        <v>3.9282762862029863E-2</v>
      </c>
      <c r="J33" s="27">
        <f t="shared" si="1"/>
        <v>2044</v>
      </c>
      <c r="K33" s="27">
        <f t="shared" si="2"/>
        <v>628</v>
      </c>
      <c r="L33" s="27">
        <f t="shared" si="3"/>
        <v>0</v>
      </c>
    </row>
    <row r="34" spans="1:12">
      <c r="A34" s="86">
        <v>33</v>
      </c>
      <c r="B34" s="85" t="s">
        <v>32</v>
      </c>
      <c r="C34" s="27">
        <v>114725</v>
      </c>
      <c r="D34" s="27">
        <v>109950</v>
      </c>
      <c r="E34" s="27">
        <v>111521</v>
      </c>
      <c r="F34" s="27"/>
      <c r="G34" s="27"/>
      <c r="H34" s="27"/>
      <c r="I34" s="90">
        <f t="shared" si="0"/>
        <v>-2.7927653083460451E-2</v>
      </c>
      <c r="J34" s="27">
        <f t="shared" si="1"/>
        <v>-3204</v>
      </c>
      <c r="K34" s="27">
        <f t="shared" si="2"/>
        <v>1571</v>
      </c>
      <c r="L34" s="27">
        <f t="shared" si="3"/>
        <v>0</v>
      </c>
    </row>
    <row r="35" spans="1:12">
      <c r="A35" s="86">
        <v>35</v>
      </c>
      <c r="B35" s="85" t="s">
        <v>33</v>
      </c>
      <c r="C35" s="27">
        <v>76072</v>
      </c>
      <c r="D35" s="27">
        <v>76828</v>
      </c>
      <c r="E35" s="27">
        <v>77167</v>
      </c>
      <c r="F35" s="27"/>
      <c r="G35" s="27"/>
      <c r="H35" s="27"/>
      <c r="I35" s="90">
        <f t="shared" si="0"/>
        <v>1.4394258071300873E-2</v>
      </c>
      <c r="J35" s="27">
        <f t="shared" si="1"/>
        <v>1095</v>
      </c>
      <c r="K35" s="27">
        <f t="shared" si="2"/>
        <v>339</v>
      </c>
      <c r="L35" s="27">
        <f t="shared" si="3"/>
        <v>0</v>
      </c>
    </row>
    <row r="36" spans="1:12">
      <c r="A36" s="86">
        <v>36</v>
      </c>
      <c r="B36" s="85" t="s">
        <v>34</v>
      </c>
      <c r="C36" s="27">
        <v>10994</v>
      </c>
      <c r="D36" s="27">
        <v>9595</v>
      </c>
      <c r="E36" s="27">
        <v>9443</v>
      </c>
      <c r="F36" s="27"/>
      <c r="G36" s="27"/>
      <c r="H36" s="27"/>
      <c r="I36" s="90">
        <f t="shared" si="0"/>
        <v>-0.14107695106421683</v>
      </c>
      <c r="J36" s="27">
        <f t="shared" si="1"/>
        <v>-1551</v>
      </c>
      <c r="K36" s="27">
        <f t="shared" si="2"/>
        <v>-152</v>
      </c>
      <c r="L36" s="27">
        <f t="shared" si="3"/>
        <v>0</v>
      </c>
    </row>
    <row r="37" spans="1:12">
      <c r="A37" s="86">
        <v>37</v>
      </c>
      <c r="B37" s="85" t="s">
        <v>35</v>
      </c>
      <c r="C37" s="27">
        <v>7481</v>
      </c>
      <c r="D37" s="27">
        <v>6937</v>
      </c>
      <c r="E37" s="27">
        <v>6798</v>
      </c>
      <c r="F37" s="27"/>
      <c r="G37" s="27"/>
      <c r="H37" s="27"/>
      <c r="I37" s="90">
        <f t="shared" si="0"/>
        <v>-9.1297954818874483E-2</v>
      </c>
      <c r="J37" s="27">
        <f t="shared" si="1"/>
        <v>-683</v>
      </c>
      <c r="K37" s="27">
        <f t="shared" si="2"/>
        <v>-139</v>
      </c>
      <c r="L37" s="27">
        <f t="shared" si="3"/>
        <v>0</v>
      </c>
    </row>
    <row r="38" spans="1:12">
      <c r="A38" s="86">
        <v>38</v>
      </c>
      <c r="B38" s="85" t="s">
        <v>36</v>
      </c>
      <c r="C38" s="27">
        <v>52687</v>
      </c>
      <c r="D38" s="27">
        <v>52996</v>
      </c>
      <c r="E38" s="27">
        <v>52346</v>
      </c>
      <c r="F38" s="27"/>
      <c r="G38" s="27"/>
      <c r="H38" s="27"/>
      <c r="I38" s="90">
        <f t="shared" si="0"/>
        <v>-6.4721847894167444E-3</v>
      </c>
      <c r="J38" s="27">
        <f t="shared" si="1"/>
        <v>-341</v>
      </c>
      <c r="K38" s="27">
        <f t="shared" si="2"/>
        <v>-650</v>
      </c>
      <c r="L38" s="27">
        <f t="shared" si="3"/>
        <v>0</v>
      </c>
    </row>
    <row r="39" spans="1:12">
      <c r="A39" s="86">
        <v>39</v>
      </c>
      <c r="B39" s="85" t="s">
        <v>37</v>
      </c>
      <c r="C39" s="27">
        <v>1224</v>
      </c>
      <c r="D39" s="27">
        <v>1423</v>
      </c>
      <c r="E39" s="27">
        <v>1442</v>
      </c>
      <c r="F39" s="27"/>
      <c r="G39" s="27"/>
      <c r="H39" s="27"/>
      <c r="I39" s="90">
        <f t="shared" si="0"/>
        <v>0.1781045751633987</v>
      </c>
      <c r="J39" s="27">
        <f t="shared" si="1"/>
        <v>218</v>
      </c>
      <c r="K39" s="27">
        <f t="shared" si="2"/>
        <v>19</v>
      </c>
      <c r="L39" s="27">
        <f t="shared" si="3"/>
        <v>0</v>
      </c>
    </row>
    <row r="40" spans="1:12">
      <c r="A40" s="86">
        <v>41</v>
      </c>
      <c r="B40" s="85" t="s">
        <v>38</v>
      </c>
      <c r="C40" s="27">
        <v>1055709</v>
      </c>
      <c r="D40" s="27">
        <v>654558</v>
      </c>
      <c r="E40" s="27">
        <v>669363</v>
      </c>
      <c r="F40" s="27"/>
      <c r="G40" s="27"/>
      <c r="H40" s="27"/>
      <c r="I40" s="90">
        <f t="shared" si="0"/>
        <v>-0.36595880114690699</v>
      </c>
      <c r="J40" s="27">
        <f t="shared" si="1"/>
        <v>-386346</v>
      </c>
      <c r="K40" s="27">
        <f t="shared" si="2"/>
        <v>14805</v>
      </c>
      <c r="L40" s="27">
        <f t="shared" si="3"/>
        <v>0</v>
      </c>
    </row>
    <row r="41" spans="1:12">
      <c r="A41" s="86">
        <v>42</v>
      </c>
      <c r="B41" s="85" t="s">
        <v>39</v>
      </c>
      <c r="C41" s="27">
        <v>283596</v>
      </c>
      <c r="D41" s="27">
        <v>208021</v>
      </c>
      <c r="E41" s="27">
        <v>216396</v>
      </c>
      <c r="F41" s="27"/>
      <c r="G41" s="27"/>
      <c r="H41" s="27"/>
      <c r="I41" s="90">
        <f t="shared" si="0"/>
        <v>-0.23695679769813396</v>
      </c>
      <c r="J41" s="27">
        <f t="shared" si="1"/>
        <v>-67200</v>
      </c>
      <c r="K41" s="27">
        <f t="shared" si="2"/>
        <v>8375</v>
      </c>
      <c r="L41" s="27">
        <f t="shared" si="3"/>
        <v>0</v>
      </c>
    </row>
    <row r="42" spans="1:12">
      <c r="A42" s="86">
        <v>43</v>
      </c>
      <c r="B42" s="85" t="s">
        <v>40</v>
      </c>
      <c r="C42" s="27">
        <v>309731</v>
      </c>
      <c r="D42" s="27">
        <v>252803</v>
      </c>
      <c r="E42" s="27">
        <v>262388</v>
      </c>
      <c r="F42" s="27"/>
      <c r="G42" s="27"/>
      <c r="H42" s="27"/>
      <c r="I42" s="90">
        <f t="shared" si="0"/>
        <v>-0.15285199092115417</v>
      </c>
      <c r="J42" s="27">
        <f t="shared" si="1"/>
        <v>-47343</v>
      </c>
      <c r="K42" s="27">
        <f t="shared" si="2"/>
        <v>9585</v>
      </c>
      <c r="L42" s="27">
        <f t="shared" si="3"/>
        <v>0</v>
      </c>
    </row>
    <row r="43" spans="1:12">
      <c r="A43" s="86">
        <v>45</v>
      </c>
      <c r="B43" s="85" t="s">
        <v>41</v>
      </c>
      <c r="C43" s="27">
        <v>211749</v>
      </c>
      <c r="D43" s="27">
        <v>204369</v>
      </c>
      <c r="E43" s="27">
        <v>207453</v>
      </c>
      <c r="F43" s="27"/>
      <c r="G43" s="27"/>
      <c r="H43" s="27"/>
      <c r="I43" s="90">
        <f t="shared" si="0"/>
        <v>-2.0288171372710141E-2</v>
      </c>
      <c r="J43" s="27">
        <f t="shared" si="1"/>
        <v>-4296</v>
      </c>
      <c r="K43" s="27">
        <f t="shared" si="2"/>
        <v>3084</v>
      </c>
      <c r="L43" s="27">
        <f t="shared" si="3"/>
        <v>0</v>
      </c>
    </row>
    <row r="44" spans="1:12">
      <c r="A44" s="86">
        <v>46</v>
      </c>
      <c r="B44" s="85" t="s">
        <v>42</v>
      </c>
      <c r="C44" s="27">
        <v>704346</v>
      </c>
      <c r="D44" s="27">
        <v>682039</v>
      </c>
      <c r="E44" s="27">
        <v>691578</v>
      </c>
      <c r="F44" s="27"/>
      <c r="G44" s="27"/>
      <c r="H44" s="27"/>
      <c r="I44" s="90">
        <f t="shared" si="0"/>
        <v>-1.8127454404511419E-2</v>
      </c>
      <c r="J44" s="27">
        <f t="shared" si="1"/>
        <v>-12768</v>
      </c>
      <c r="K44" s="27">
        <f t="shared" si="2"/>
        <v>9539</v>
      </c>
      <c r="L44" s="27">
        <f t="shared" si="3"/>
        <v>0</v>
      </c>
    </row>
    <row r="45" spans="1:12">
      <c r="A45" s="86">
        <v>47</v>
      </c>
      <c r="B45" s="85" t="s">
        <v>43</v>
      </c>
      <c r="C45" s="27">
        <v>1322650</v>
      </c>
      <c r="D45" s="27">
        <v>1286909</v>
      </c>
      <c r="E45" s="27">
        <v>1306271</v>
      </c>
      <c r="F45" s="27"/>
      <c r="G45" s="27"/>
      <c r="H45" s="27"/>
      <c r="I45" s="90">
        <f t="shared" si="0"/>
        <v>-1.2383472573999169E-2</v>
      </c>
      <c r="J45" s="27">
        <f t="shared" si="1"/>
        <v>-16379</v>
      </c>
      <c r="K45" s="27">
        <f t="shared" si="2"/>
        <v>19362</v>
      </c>
      <c r="L45" s="27">
        <f t="shared" si="3"/>
        <v>0</v>
      </c>
    </row>
    <row r="46" spans="1:12">
      <c r="A46" s="86">
        <v>49</v>
      </c>
      <c r="B46" s="85" t="s">
        <v>44</v>
      </c>
      <c r="C46" s="27">
        <v>454000</v>
      </c>
      <c r="D46" s="27">
        <v>484730</v>
      </c>
      <c r="E46" s="27">
        <v>453079</v>
      </c>
      <c r="F46" s="27"/>
      <c r="G46" s="27"/>
      <c r="H46" s="27"/>
      <c r="I46" s="90">
        <f t="shared" si="0"/>
        <v>-2.0286343612334803E-3</v>
      </c>
      <c r="J46" s="27">
        <f t="shared" si="1"/>
        <v>-921</v>
      </c>
      <c r="K46" s="27">
        <f t="shared" si="2"/>
        <v>-31651</v>
      </c>
      <c r="L46" s="27">
        <f t="shared" si="3"/>
        <v>0</v>
      </c>
    </row>
    <row r="47" spans="1:12">
      <c r="A47" s="86">
        <v>50</v>
      </c>
      <c r="B47" s="85" t="s">
        <v>45</v>
      </c>
      <c r="C47" s="27">
        <v>16747</v>
      </c>
      <c r="D47" s="27">
        <v>16389</v>
      </c>
      <c r="E47" s="27">
        <v>17001</v>
      </c>
      <c r="F47" s="27"/>
      <c r="G47" s="27"/>
      <c r="H47" s="27"/>
      <c r="I47" s="90">
        <f t="shared" si="0"/>
        <v>1.5166895563384486E-2</v>
      </c>
      <c r="J47" s="27">
        <f t="shared" si="1"/>
        <v>254</v>
      </c>
      <c r="K47" s="27">
        <f t="shared" si="2"/>
        <v>612</v>
      </c>
      <c r="L47" s="27">
        <f t="shared" si="3"/>
        <v>0</v>
      </c>
    </row>
    <row r="48" spans="1:12">
      <c r="A48" s="86">
        <v>51</v>
      </c>
      <c r="B48" s="85" t="s">
        <v>46</v>
      </c>
      <c r="C48" s="27">
        <v>5108</v>
      </c>
      <c r="D48" s="27">
        <v>4621</v>
      </c>
      <c r="E48" s="27">
        <v>4716</v>
      </c>
      <c r="F48" s="27"/>
      <c r="G48" s="27"/>
      <c r="H48" s="27"/>
      <c r="I48" s="90">
        <f t="shared" si="0"/>
        <v>-7.6742364917776043E-2</v>
      </c>
      <c r="J48" s="27">
        <f t="shared" si="1"/>
        <v>-392</v>
      </c>
      <c r="K48" s="27">
        <f t="shared" si="2"/>
        <v>95</v>
      </c>
      <c r="L48" s="27">
        <f t="shared" si="3"/>
        <v>0</v>
      </c>
    </row>
    <row r="49" spans="1:12">
      <c r="A49" s="86">
        <v>52</v>
      </c>
      <c r="B49" s="85" t="s">
        <v>47</v>
      </c>
      <c r="C49" s="27">
        <v>192707</v>
      </c>
      <c r="D49" s="27">
        <v>184915</v>
      </c>
      <c r="E49" s="27">
        <v>184775</v>
      </c>
      <c r="F49" s="27"/>
      <c r="G49" s="27"/>
      <c r="H49" s="27"/>
      <c r="I49" s="90">
        <f t="shared" si="0"/>
        <v>-4.116093343780973E-2</v>
      </c>
      <c r="J49" s="27">
        <f t="shared" si="1"/>
        <v>-7932</v>
      </c>
      <c r="K49" s="27">
        <f t="shared" si="2"/>
        <v>-140</v>
      </c>
      <c r="L49" s="27">
        <f t="shared" si="3"/>
        <v>0</v>
      </c>
    </row>
    <row r="50" spans="1:12">
      <c r="A50" s="86">
        <v>53</v>
      </c>
      <c r="B50" s="85" t="s">
        <v>48</v>
      </c>
      <c r="C50" s="27">
        <v>27471</v>
      </c>
      <c r="D50" s="27">
        <v>30024</v>
      </c>
      <c r="E50" s="27">
        <v>30178</v>
      </c>
      <c r="F50" s="27"/>
      <c r="G50" s="27"/>
      <c r="H50" s="27"/>
      <c r="I50" s="90">
        <f t="shared" si="0"/>
        <v>9.8540278839503476E-2</v>
      </c>
      <c r="J50" s="27">
        <f t="shared" si="1"/>
        <v>2707</v>
      </c>
      <c r="K50" s="27">
        <f t="shared" si="2"/>
        <v>154</v>
      </c>
      <c r="L50" s="27">
        <f t="shared" si="3"/>
        <v>0</v>
      </c>
    </row>
    <row r="51" spans="1:12">
      <c r="A51" s="86">
        <v>55</v>
      </c>
      <c r="B51" s="85" t="s">
        <v>49</v>
      </c>
      <c r="C51" s="27">
        <v>251997</v>
      </c>
      <c r="D51" s="27">
        <v>269095</v>
      </c>
      <c r="E51" s="27">
        <v>270510</v>
      </c>
      <c r="F51" s="27"/>
      <c r="G51" s="27"/>
      <c r="H51" s="27"/>
      <c r="I51" s="90">
        <f t="shared" si="0"/>
        <v>7.3465160299527377E-2</v>
      </c>
      <c r="J51" s="27">
        <f t="shared" si="1"/>
        <v>18513</v>
      </c>
      <c r="K51" s="27">
        <f t="shared" si="2"/>
        <v>1415</v>
      </c>
      <c r="L51" s="27">
        <f t="shared" si="3"/>
        <v>0</v>
      </c>
    </row>
    <row r="52" spans="1:12">
      <c r="A52" s="86">
        <v>56</v>
      </c>
      <c r="B52" s="85" t="s">
        <v>50</v>
      </c>
      <c r="C52" s="27">
        <v>644982</v>
      </c>
      <c r="D52" s="27">
        <v>644729</v>
      </c>
      <c r="E52" s="27">
        <v>650800</v>
      </c>
      <c r="F52" s="27"/>
      <c r="G52" s="27"/>
      <c r="H52" s="27"/>
      <c r="I52" s="90">
        <f t="shared" si="0"/>
        <v>9.0204067710416731E-3</v>
      </c>
      <c r="J52" s="27">
        <f t="shared" si="1"/>
        <v>5818</v>
      </c>
      <c r="K52" s="27">
        <f t="shared" si="2"/>
        <v>6071</v>
      </c>
      <c r="L52" s="27">
        <f t="shared" si="3"/>
        <v>0</v>
      </c>
    </row>
    <row r="53" spans="1:12">
      <c r="A53" s="86">
        <v>58</v>
      </c>
      <c r="B53" s="85" t="s">
        <v>51</v>
      </c>
      <c r="C53" s="27">
        <v>22071</v>
      </c>
      <c r="D53" s="27">
        <v>21504</v>
      </c>
      <c r="E53" s="27">
        <v>21752</v>
      </c>
      <c r="F53" s="27"/>
      <c r="G53" s="27"/>
      <c r="H53" s="27"/>
      <c r="I53" s="90">
        <f t="shared" si="0"/>
        <v>-1.445335508132844E-2</v>
      </c>
      <c r="J53" s="27">
        <f t="shared" si="1"/>
        <v>-319</v>
      </c>
      <c r="K53" s="27">
        <f t="shared" si="2"/>
        <v>248</v>
      </c>
      <c r="L53" s="27">
        <f t="shared" si="3"/>
        <v>0</v>
      </c>
    </row>
    <row r="54" spans="1:12">
      <c r="A54" s="86">
        <v>59</v>
      </c>
      <c r="B54" s="85" t="s">
        <v>52</v>
      </c>
      <c r="C54" s="27">
        <v>14585</v>
      </c>
      <c r="D54" s="27">
        <v>14297</v>
      </c>
      <c r="E54" s="27">
        <v>14698</v>
      </c>
      <c r="F54" s="27"/>
      <c r="G54" s="27"/>
      <c r="H54" s="27"/>
      <c r="I54" s="90">
        <f t="shared" si="0"/>
        <v>7.747685978745286E-3</v>
      </c>
      <c r="J54" s="27">
        <f t="shared" si="1"/>
        <v>113</v>
      </c>
      <c r="K54" s="27">
        <f t="shared" si="2"/>
        <v>401</v>
      </c>
      <c r="L54" s="27">
        <f t="shared" si="3"/>
        <v>0</v>
      </c>
    </row>
    <row r="55" spans="1:12">
      <c r="A55" s="86">
        <v>60</v>
      </c>
      <c r="B55" s="85" t="s">
        <v>53</v>
      </c>
      <c r="C55" s="27">
        <v>9031</v>
      </c>
      <c r="D55" s="27">
        <v>8351</v>
      </c>
      <c r="E55" s="27">
        <v>8350</v>
      </c>
      <c r="F55" s="27"/>
      <c r="G55" s="27"/>
      <c r="H55" s="27"/>
      <c r="I55" s="90">
        <f t="shared" si="0"/>
        <v>-7.5406931679769681E-2</v>
      </c>
      <c r="J55" s="27">
        <f t="shared" si="1"/>
        <v>-681</v>
      </c>
      <c r="K55" s="27">
        <f t="shared" si="2"/>
        <v>-1</v>
      </c>
      <c r="L55" s="27">
        <f t="shared" si="3"/>
        <v>0</v>
      </c>
    </row>
    <row r="56" spans="1:12">
      <c r="A56" s="86">
        <v>61</v>
      </c>
      <c r="B56" s="85" t="s">
        <v>54</v>
      </c>
      <c r="C56" s="27">
        <v>18933</v>
      </c>
      <c r="D56" s="27">
        <v>18387</v>
      </c>
      <c r="E56" s="27">
        <v>18606</v>
      </c>
      <c r="F56" s="27"/>
      <c r="G56" s="27"/>
      <c r="H56" s="27"/>
      <c r="I56" s="90">
        <f t="shared" si="0"/>
        <v>-1.7271430835049912E-2</v>
      </c>
      <c r="J56" s="27">
        <f t="shared" si="1"/>
        <v>-327</v>
      </c>
      <c r="K56" s="27">
        <f t="shared" si="2"/>
        <v>219</v>
      </c>
      <c r="L56" s="27">
        <f t="shared" si="3"/>
        <v>0</v>
      </c>
    </row>
    <row r="57" spans="1:12">
      <c r="A57" s="86">
        <v>62</v>
      </c>
      <c r="B57" s="85" t="s">
        <v>55</v>
      </c>
      <c r="C57" s="27">
        <v>69197</v>
      </c>
      <c r="D57" s="27">
        <v>77175</v>
      </c>
      <c r="E57" s="27">
        <v>78500</v>
      </c>
      <c r="F57" s="27"/>
      <c r="G57" s="27"/>
      <c r="H57" s="27"/>
      <c r="I57" s="90">
        <f t="shared" si="0"/>
        <v>0.13444224460598003</v>
      </c>
      <c r="J57" s="27">
        <f t="shared" si="1"/>
        <v>9303</v>
      </c>
      <c r="K57" s="27">
        <f t="shared" si="2"/>
        <v>1325</v>
      </c>
      <c r="L57" s="27">
        <f t="shared" si="3"/>
        <v>0</v>
      </c>
    </row>
    <row r="58" spans="1:12">
      <c r="A58" s="86">
        <v>63</v>
      </c>
      <c r="B58" s="85" t="s">
        <v>56</v>
      </c>
      <c r="C58" s="27">
        <v>31702</v>
      </c>
      <c r="D58" s="27">
        <v>31657</v>
      </c>
      <c r="E58" s="27">
        <v>32216</v>
      </c>
      <c r="F58" s="27"/>
      <c r="G58" s="27"/>
      <c r="H58" s="27"/>
      <c r="I58" s="90">
        <f t="shared" si="0"/>
        <v>1.6213488108005804E-2</v>
      </c>
      <c r="J58" s="27">
        <f t="shared" si="1"/>
        <v>514</v>
      </c>
      <c r="K58" s="27">
        <f t="shared" si="2"/>
        <v>559</v>
      </c>
      <c r="L58" s="27">
        <f t="shared" si="3"/>
        <v>0</v>
      </c>
    </row>
    <row r="59" spans="1:12">
      <c r="A59" s="86">
        <v>64</v>
      </c>
      <c r="B59" s="85" t="s">
        <v>57</v>
      </c>
      <c r="C59" s="27">
        <v>62064</v>
      </c>
      <c r="D59" s="27">
        <v>59806</v>
      </c>
      <c r="E59" s="27">
        <v>60691</v>
      </c>
      <c r="F59" s="27"/>
      <c r="G59" s="27"/>
      <c r="H59" s="27"/>
      <c r="I59" s="90">
        <f t="shared" si="0"/>
        <v>-2.2122325341582882E-2</v>
      </c>
      <c r="J59" s="27">
        <f t="shared" si="1"/>
        <v>-1373</v>
      </c>
      <c r="K59" s="27">
        <f t="shared" si="2"/>
        <v>885</v>
      </c>
      <c r="L59" s="27">
        <f t="shared" si="3"/>
        <v>0</v>
      </c>
    </row>
    <row r="60" spans="1:12">
      <c r="A60" s="86">
        <v>65</v>
      </c>
      <c r="B60" s="85" t="s">
        <v>58</v>
      </c>
      <c r="C60" s="27">
        <v>19242</v>
      </c>
      <c r="D60" s="27">
        <v>17260</v>
      </c>
      <c r="E60" s="27">
        <v>17758</v>
      </c>
      <c r="F60" s="27"/>
      <c r="G60" s="27"/>
      <c r="H60" s="27"/>
      <c r="I60" s="90">
        <f t="shared" si="0"/>
        <v>-7.7122960191248313E-2</v>
      </c>
      <c r="J60" s="27">
        <f t="shared" si="1"/>
        <v>-1484</v>
      </c>
      <c r="K60" s="27">
        <f t="shared" si="2"/>
        <v>498</v>
      </c>
      <c r="L60" s="27">
        <f t="shared" si="3"/>
        <v>0</v>
      </c>
    </row>
    <row r="61" spans="1:12">
      <c r="A61" s="86">
        <v>66</v>
      </c>
      <c r="B61" s="85" t="s">
        <v>59</v>
      </c>
      <c r="C61" s="27">
        <v>45909</v>
      </c>
      <c r="D61" s="27">
        <v>46229</v>
      </c>
      <c r="E61" s="27">
        <v>47027</v>
      </c>
      <c r="F61" s="27"/>
      <c r="G61" s="27"/>
      <c r="H61" s="27"/>
      <c r="I61" s="90">
        <f t="shared" si="0"/>
        <v>2.4352523470343505E-2</v>
      </c>
      <c r="J61" s="27">
        <f t="shared" si="1"/>
        <v>1118</v>
      </c>
      <c r="K61" s="27">
        <f t="shared" si="2"/>
        <v>798</v>
      </c>
      <c r="L61" s="27">
        <f t="shared" si="3"/>
        <v>0</v>
      </c>
    </row>
    <row r="62" spans="1:12">
      <c r="A62" s="86">
        <v>68</v>
      </c>
      <c r="B62" s="85" t="s">
        <v>60</v>
      </c>
      <c r="C62" s="27">
        <v>127252</v>
      </c>
      <c r="D62" s="27">
        <v>132478</v>
      </c>
      <c r="E62" s="27">
        <v>134551</v>
      </c>
      <c r="F62" s="27"/>
      <c r="G62" s="27"/>
      <c r="H62" s="27"/>
      <c r="I62" s="90">
        <f t="shared" si="0"/>
        <v>5.7358626976393295E-2</v>
      </c>
      <c r="J62" s="27">
        <f t="shared" si="1"/>
        <v>7299</v>
      </c>
      <c r="K62" s="27">
        <f t="shared" si="2"/>
        <v>2073</v>
      </c>
      <c r="L62" s="27">
        <f t="shared" si="3"/>
        <v>0</v>
      </c>
    </row>
    <row r="63" spans="1:12">
      <c r="A63" s="86">
        <v>69</v>
      </c>
      <c r="B63" s="85" t="s">
        <v>61</v>
      </c>
      <c r="C63" s="27">
        <v>144593</v>
      </c>
      <c r="D63" s="27">
        <v>147258</v>
      </c>
      <c r="E63" s="27">
        <v>150932</v>
      </c>
      <c r="F63" s="27"/>
      <c r="G63" s="27"/>
      <c r="H63" s="27"/>
      <c r="I63" s="90">
        <f t="shared" si="0"/>
        <v>4.3840296556541467E-2</v>
      </c>
      <c r="J63" s="27">
        <f t="shared" si="1"/>
        <v>6339</v>
      </c>
      <c r="K63" s="27">
        <f t="shared" si="2"/>
        <v>3674</v>
      </c>
      <c r="L63" s="27">
        <f t="shared" si="3"/>
        <v>0</v>
      </c>
    </row>
    <row r="64" spans="1:12">
      <c r="A64" s="86">
        <v>70</v>
      </c>
      <c r="B64" s="85" t="s">
        <v>62</v>
      </c>
      <c r="C64" s="27">
        <v>169874</v>
      </c>
      <c r="D64" s="27">
        <v>165284</v>
      </c>
      <c r="E64" s="27">
        <v>165088</v>
      </c>
      <c r="F64" s="27"/>
      <c r="G64" s="27"/>
      <c r="H64" s="27"/>
      <c r="I64" s="90">
        <f t="shared" si="0"/>
        <v>-2.8173822951128483E-2</v>
      </c>
      <c r="J64" s="27">
        <f t="shared" si="1"/>
        <v>-4786</v>
      </c>
      <c r="K64" s="27">
        <f t="shared" si="2"/>
        <v>-196</v>
      </c>
      <c r="L64" s="27">
        <f t="shared" si="3"/>
        <v>0</v>
      </c>
    </row>
    <row r="65" spans="1:12">
      <c r="A65" s="86">
        <v>71</v>
      </c>
      <c r="B65" s="85" t="s">
        <v>63</v>
      </c>
      <c r="C65" s="27">
        <v>147539</v>
      </c>
      <c r="D65" s="27">
        <v>134700</v>
      </c>
      <c r="E65" s="27">
        <v>136630</v>
      </c>
      <c r="F65" s="27"/>
      <c r="G65" s="27"/>
      <c r="H65" s="27"/>
      <c r="I65" s="90">
        <f t="shared" si="0"/>
        <v>-7.3939771856932748E-2</v>
      </c>
      <c r="J65" s="27">
        <f t="shared" si="1"/>
        <v>-10909</v>
      </c>
      <c r="K65" s="27">
        <f t="shared" si="2"/>
        <v>1930</v>
      </c>
      <c r="L65" s="27">
        <f t="shared" si="3"/>
        <v>0</v>
      </c>
    </row>
    <row r="66" spans="1:12">
      <c r="A66" s="86">
        <v>72</v>
      </c>
      <c r="B66" s="85" t="s">
        <v>64</v>
      </c>
      <c r="C66" s="27">
        <v>8666</v>
      </c>
      <c r="D66" s="27">
        <v>8070</v>
      </c>
      <c r="E66" s="27">
        <v>8761</v>
      </c>
      <c r="F66" s="27"/>
      <c r="G66" s="27"/>
      <c r="H66" s="27"/>
      <c r="I66" s="90">
        <f t="shared" si="0"/>
        <v>1.0962381721670899E-2</v>
      </c>
      <c r="J66" s="27">
        <f t="shared" si="1"/>
        <v>95</v>
      </c>
      <c r="K66" s="27">
        <f t="shared" si="2"/>
        <v>691</v>
      </c>
      <c r="L66" s="27">
        <f t="shared" si="3"/>
        <v>0</v>
      </c>
    </row>
    <row r="67" spans="1:12">
      <c r="A67" s="86">
        <v>73</v>
      </c>
      <c r="B67" s="85" t="s">
        <v>65</v>
      </c>
      <c r="C67" s="27">
        <v>45937</v>
      </c>
      <c r="D67" s="27">
        <v>42824</v>
      </c>
      <c r="E67" s="27">
        <v>43274</v>
      </c>
      <c r="F67" s="27"/>
      <c r="G67" s="27"/>
      <c r="H67" s="27"/>
      <c r="I67" s="90">
        <f t="shared" si="0"/>
        <v>-5.7970699000805453E-2</v>
      </c>
      <c r="J67" s="27">
        <f t="shared" si="1"/>
        <v>-2663</v>
      </c>
      <c r="K67" s="27">
        <f t="shared" si="2"/>
        <v>450</v>
      </c>
      <c r="L67" s="27">
        <f t="shared" si="3"/>
        <v>0</v>
      </c>
    </row>
    <row r="68" spans="1:12">
      <c r="A68" s="86">
        <v>74</v>
      </c>
      <c r="B68" s="85" t="s">
        <v>66</v>
      </c>
      <c r="C68" s="27">
        <v>39220</v>
      </c>
      <c r="D68" s="27">
        <v>39335</v>
      </c>
      <c r="E68" s="27">
        <v>39646</v>
      </c>
      <c r="F68" s="27"/>
      <c r="G68" s="27"/>
      <c r="H68" s="27"/>
      <c r="I68" s="90">
        <f t="shared" ref="I68:I92" si="4">(E68-C68)/C68</f>
        <v>1.0861805201427844E-2</v>
      </c>
      <c r="J68" s="27">
        <f t="shared" ref="J68:J92" si="5">E68-C68</f>
        <v>426</v>
      </c>
      <c r="K68" s="27">
        <f t="shared" ref="K68:K92" si="6">E68-D68</f>
        <v>311</v>
      </c>
      <c r="L68" s="27">
        <f t="shared" ref="L68:L92" si="7">H68-G68</f>
        <v>0</v>
      </c>
    </row>
    <row r="69" spans="1:12">
      <c r="A69" s="86">
        <v>75</v>
      </c>
      <c r="B69" s="85" t="s">
        <v>67</v>
      </c>
      <c r="C69" s="27">
        <v>7966</v>
      </c>
      <c r="D69" s="27">
        <v>7976</v>
      </c>
      <c r="E69" s="27">
        <v>8142</v>
      </c>
      <c r="F69" s="27"/>
      <c r="G69" s="27"/>
      <c r="H69" s="27"/>
      <c r="I69" s="90">
        <f t="shared" si="4"/>
        <v>2.209389907105197E-2</v>
      </c>
      <c r="J69" s="27">
        <f t="shared" si="5"/>
        <v>176</v>
      </c>
      <c r="K69" s="27">
        <f t="shared" si="6"/>
        <v>166</v>
      </c>
      <c r="L69" s="27">
        <f t="shared" si="7"/>
        <v>0</v>
      </c>
    </row>
    <row r="70" spans="1:12">
      <c r="A70" s="86">
        <v>77</v>
      </c>
      <c r="B70" s="85" t="s">
        <v>68</v>
      </c>
      <c r="C70" s="27">
        <v>26522</v>
      </c>
      <c r="D70" s="27">
        <v>23153</v>
      </c>
      <c r="E70" s="27">
        <v>22974</v>
      </c>
      <c r="F70" s="27"/>
      <c r="G70" s="27"/>
      <c r="H70" s="27"/>
      <c r="I70" s="90">
        <f t="shared" si="4"/>
        <v>-0.13377573335344242</v>
      </c>
      <c r="J70" s="27">
        <f t="shared" si="5"/>
        <v>-3548</v>
      </c>
      <c r="K70" s="27">
        <f t="shared" si="6"/>
        <v>-179</v>
      </c>
      <c r="L70" s="27">
        <f t="shared" si="7"/>
        <v>0</v>
      </c>
    </row>
    <row r="71" spans="1:12">
      <c r="A71" s="86">
        <v>78</v>
      </c>
      <c r="B71" s="85" t="s">
        <v>69</v>
      </c>
      <c r="C71" s="27">
        <v>38912</v>
      </c>
      <c r="D71" s="27">
        <v>40892</v>
      </c>
      <c r="E71" s="27">
        <v>40666</v>
      </c>
      <c r="F71" s="27"/>
      <c r="G71" s="27"/>
      <c r="H71" s="27"/>
      <c r="I71" s="90">
        <f t="shared" si="4"/>
        <v>4.5076069078947366E-2</v>
      </c>
      <c r="J71" s="27">
        <f t="shared" si="5"/>
        <v>1754</v>
      </c>
      <c r="K71" s="27">
        <f t="shared" si="6"/>
        <v>-226</v>
      </c>
      <c r="L71" s="27">
        <f t="shared" si="7"/>
        <v>0</v>
      </c>
    </row>
    <row r="72" spans="1:12">
      <c r="A72" s="86">
        <v>79</v>
      </c>
      <c r="B72" s="85" t="s">
        <v>70</v>
      </c>
      <c r="C72" s="27">
        <v>47232</v>
      </c>
      <c r="D72" s="27">
        <v>51724</v>
      </c>
      <c r="E72" s="27">
        <v>52583</v>
      </c>
      <c r="F72" s="27"/>
      <c r="G72" s="27"/>
      <c r="H72" s="27"/>
      <c r="I72" s="90">
        <f t="shared" si="4"/>
        <v>0.11329183604336043</v>
      </c>
      <c r="J72" s="27">
        <f t="shared" si="5"/>
        <v>5351</v>
      </c>
      <c r="K72" s="27">
        <f t="shared" si="6"/>
        <v>859</v>
      </c>
      <c r="L72" s="27">
        <f t="shared" si="7"/>
        <v>0</v>
      </c>
    </row>
    <row r="73" spans="1:12">
      <c r="A73" s="86">
        <v>80</v>
      </c>
      <c r="B73" s="85" t="s">
        <v>71</v>
      </c>
      <c r="C73" s="27">
        <v>239927</v>
      </c>
      <c r="D73" s="27">
        <v>243007</v>
      </c>
      <c r="E73" s="27">
        <v>240635</v>
      </c>
      <c r="F73" s="27"/>
      <c r="G73" s="27"/>
      <c r="H73" s="27"/>
      <c r="I73" s="90">
        <f t="shared" si="4"/>
        <v>2.9508975646759224E-3</v>
      </c>
      <c r="J73" s="27">
        <f t="shared" si="5"/>
        <v>708</v>
      </c>
      <c r="K73" s="27">
        <f t="shared" si="6"/>
        <v>-2372</v>
      </c>
      <c r="L73" s="27">
        <f t="shared" si="7"/>
        <v>0</v>
      </c>
    </row>
    <row r="74" spans="1:12">
      <c r="A74" s="86">
        <v>81</v>
      </c>
      <c r="B74" s="85" t="s">
        <v>72</v>
      </c>
      <c r="C74" s="27">
        <v>483418</v>
      </c>
      <c r="D74" s="27">
        <v>520099</v>
      </c>
      <c r="E74" s="27">
        <v>446787</v>
      </c>
      <c r="F74" s="27"/>
      <c r="G74" s="27"/>
      <c r="H74" s="27"/>
      <c r="I74" s="90">
        <f t="shared" si="4"/>
        <v>-7.5775002172033312E-2</v>
      </c>
      <c r="J74" s="27">
        <f t="shared" si="5"/>
        <v>-36631</v>
      </c>
      <c r="K74" s="27">
        <f t="shared" si="6"/>
        <v>-73312</v>
      </c>
      <c r="L74" s="27">
        <f t="shared" si="7"/>
        <v>0</v>
      </c>
    </row>
    <row r="75" spans="1:12">
      <c r="A75" s="86">
        <v>82</v>
      </c>
      <c r="B75" s="85" t="s">
        <v>73</v>
      </c>
      <c r="C75" s="27">
        <v>331890</v>
      </c>
      <c r="D75" s="27">
        <v>321119</v>
      </c>
      <c r="E75" s="27">
        <v>328687</v>
      </c>
      <c r="F75" s="27"/>
      <c r="G75" s="27"/>
      <c r="H75" s="27"/>
      <c r="I75" s="90">
        <f t="shared" si="4"/>
        <v>-9.6507879116574762E-3</v>
      </c>
      <c r="J75" s="27">
        <f t="shared" si="5"/>
        <v>-3203</v>
      </c>
      <c r="K75" s="27">
        <f t="shared" si="6"/>
        <v>7568</v>
      </c>
      <c r="L75" s="27">
        <f t="shared" si="7"/>
        <v>0</v>
      </c>
    </row>
    <row r="76" spans="1:12">
      <c r="A76" s="86">
        <v>84</v>
      </c>
      <c r="B76" s="85" t="s">
        <v>74</v>
      </c>
      <c r="C76" s="27">
        <v>96137</v>
      </c>
      <c r="D76" s="27">
        <v>108373</v>
      </c>
      <c r="E76" s="27">
        <v>102367</v>
      </c>
      <c r="F76" s="27"/>
      <c r="G76" s="27"/>
      <c r="H76" s="27"/>
      <c r="I76" s="90">
        <f t="shared" si="4"/>
        <v>6.4803353547541534E-2</v>
      </c>
      <c r="J76" s="27">
        <f t="shared" si="5"/>
        <v>6230</v>
      </c>
      <c r="K76" s="27">
        <f t="shared" si="6"/>
        <v>-6006</v>
      </c>
      <c r="L76" s="27">
        <f t="shared" si="7"/>
        <v>0</v>
      </c>
    </row>
    <row r="77" spans="1:12">
      <c r="A77" s="86">
        <v>85</v>
      </c>
      <c r="B77" s="85" t="s">
        <v>75</v>
      </c>
      <c r="C77" s="27">
        <v>335116</v>
      </c>
      <c r="D77" s="27">
        <v>454336</v>
      </c>
      <c r="E77" s="27">
        <v>368279</v>
      </c>
      <c r="F77" s="27"/>
      <c r="G77" s="27"/>
      <c r="H77" s="27"/>
      <c r="I77" s="90">
        <f t="shared" si="4"/>
        <v>9.8959763186478714E-2</v>
      </c>
      <c r="J77" s="27">
        <f t="shared" si="5"/>
        <v>33163</v>
      </c>
      <c r="K77" s="27">
        <f t="shared" si="6"/>
        <v>-86057</v>
      </c>
      <c r="L77" s="27">
        <f t="shared" si="7"/>
        <v>0</v>
      </c>
    </row>
    <row r="78" spans="1:12">
      <c r="A78" s="86">
        <v>86</v>
      </c>
      <c r="B78" s="85" t="s">
        <v>76</v>
      </c>
      <c r="C78" s="27">
        <v>219011</v>
      </c>
      <c r="D78" s="27">
        <v>240974</v>
      </c>
      <c r="E78" s="27">
        <v>245529</v>
      </c>
      <c r="F78" s="27"/>
      <c r="G78" s="27"/>
      <c r="H78" s="27"/>
      <c r="I78" s="90">
        <f t="shared" si="4"/>
        <v>0.12108067631306191</v>
      </c>
      <c r="J78" s="27">
        <f t="shared" si="5"/>
        <v>26518</v>
      </c>
      <c r="K78" s="27">
        <f t="shared" si="6"/>
        <v>4555</v>
      </c>
      <c r="L78" s="27">
        <f t="shared" si="7"/>
        <v>0</v>
      </c>
    </row>
    <row r="79" spans="1:12">
      <c r="A79" s="86">
        <v>87</v>
      </c>
      <c r="B79" s="85" t="s">
        <v>77</v>
      </c>
      <c r="C79" s="27">
        <v>29736</v>
      </c>
      <c r="D79" s="27">
        <v>31754</v>
      </c>
      <c r="E79" s="27">
        <v>31907</v>
      </c>
      <c r="F79" s="27"/>
      <c r="G79" s="27"/>
      <c r="H79" s="27"/>
      <c r="I79" s="90">
        <f t="shared" si="4"/>
        <v>7.3009147161689533E-2</v>
      </c>
      <c r="J79" s="27">
        <f t="shared" si="5"/>
        <v>2171</v>
      </c>
      <c r="K79" s="27">
        <f t="shared" si="6"/>
        <v>153</v>
      </c>
      <c r="L79" s="27">
        <f t="shared" si="7"/>
        <v>0</v>
      </c>
    </row>
    <row r="80" spans="1:12">
      <c r="A80" s="86">
        <v>88</v>
      </c>
      <c r="B80" s="85" t="s">
        <v>78</v>
      </c>
      <c r="C80" s="27">
        <v>48368</v>
      </c>
      <c r="D80" s="27">
        <v>53845</v>
      </c>
      <c r="E80" s="27">
        <v>53019</v>
      </c>
      <c r="F80" s="27"/>
      <c r="G80" s="27"/>
      <c r="H80" s="27"/>
      <c r="I80" s="90">
        <f t="shared" si="4"/>
        <v>9.6158617267614946E-2</v>
      </c>
      <c r="J80" s="27">
        <f t="shared" si="5"/>
        <v>4651</v>
      </c>
      <c r="K80" s="27">
        <f t="shared" si="6"/>
        <v>-826</v>
      </c>
      <c r="L80" s="27">
        <f t="shared" si="7"/>
        <v>0</v>
      </c>
    </row>
    <row r="81" spans="1:12">
      <c r="A81" s="86">
        <v>90</v>
      </c>
      <c r="B81" s="85" t="s">
        <v>79</v>
      </c>
      <c r="C81" s="27">
        <v>10240</v>
      </c>
      <c r="D81" s="27">
        <v>10237</v>
      </c>
      <c r="E81" s="27">
        <v>9994</v>
      </c>
      <c r="F81" s="27"/>
      <c r="G81" s="27"/>
      <c r="H81" s="27"/>
      <c r="I81" s="90">
        <f t="shared" si="4"/>
        <v>-2.4023437500000001E-2</v>
      </c>
      <c r="J81" s="27">
        <f t="shared" si="5"/>
        <v>-246</v>
      </c>
      <c r="K81" s="27">
        <f t="shared" si="6"/>
        <v>-243</v>
      </c>
      <c r="L81" s="27">
        <f t="shared" si="7"/>
        <v>0</v>
      </c>
    </row>
    <row r="82" spans="1:12">
      <c r="A82" s="86">
        <v>91</v>
      </c>
      <c r="B82" s="85" t="s">
        <v>80</v>
      </c>
      <c r="C82" s="27">
        <v>4235</v>
      </c>
      <c r="D82" s="27">
        <v>4589</v>
      </c>
      <c r="E82" s="27">
        <v>5681</v>
      </c>
      <c r="F82" s="27"/>
      <c r="G82" s="27"/>
      <c r="H82" s="27"/>
      <c r="I82" s="90">
        <f t="shared" si="4"/>
        <v>0.34144037780401415</v>
      </c>
      <c r="J82" s="27">
        <f t="shared" si="5"/>
        <v>1446</v>
      </c>
      <c r="K82" s="27">
        <f t="shared" si="6"/>
        <v>1092</v>
      </c>
      <c r="L82" s="27">
        <f t="shared" si="7"/>
        <v>0</v>
      </c>
    </row>
    <row r="83" spans="1:12">
      <c r="A83" s="86">
        <v>92</v>
      </c>
      <c r="B83" s="85" t="s">
        <v>81</v>
      </c>
      <c r="C83" s="27">
        <v>7232</v>
      </c>
      <c r="D83" s="27">
        <v>6534</v>
      </c>
      <c r="E83" s="27">
        <v>6679</v>
      </c>
      <c r="F83" s="27"/>
      <c r="G83" s="27"/>
      <c r="H83" s="27"/>
      <c r="I83" s="90">
        <f t="shared" si="4"/>
        <v>-7.6465707964601767E-2</v>
      </c>
      <c r="J83" s="27">
        <f t="shared" si="5"/>
        <v>-553</v>
      </c>
      <c r="K83" s="27">
        <f t="shared" si="6"/>
        <v>145</v>
      </c>
      <c r="L83" s="27">
        <f t="shared" si="7"/>
        <v>0</v>
      </c>
    </row>
    <row r="84" spans="1:12">
      <c r="A84" s="86">
        <v>93</v>
      </c>
      <c r="B84" s="85" t="s">
        <v>82</v>
      </c>
      <c r="C84" s="27">
        <v>49541</v>
      </c>
      <c r="D84" s="27">
        <v>52117</v>
      </c>
      <c r="E84" s="27">
        <v>54493</v>
      </c>
      <c r="F84" s="27"/>
      <c r="G84" s="27"/>
      <c r="H84" s="27"/>
      <c r="I84" s="90">
        <f t="shared" si="4"/>
        <v>9.9957610867766097E-2</v>
      </c>
      <c r="J84" s="27">
        <f t="shared" si="5"/>
        <v>4952</v>
      </c>
      <c r="K84" s="27">
        <f t="shared" si="6"/>
        <v>2376</v>
      </c>
      <c r="L84" s="27">
        <f t="shared" si="7"/>
        <v>0</v>
      </c>
    </row>
    <row r="85" spans="1:12">
      <c r="A85" s="86">
        <v>94</v>
      </c>
      <c r="B85" s="85" t="s">
        <v>83</v>
      </c>
      <c r="C85" s="27">
        <v>54730</v>
      </c>
      <c r="D85" s="27">
        <v>61375</v>
      </c>
      <c r="E85" s="27">
        <v>60837</v>
      </c>
      <c r="F85" s="27"/>
      <c r="G85" s="27"/>
      <c r="H85" s="27"/>
      <c r="I85" s="90">
        <f t="shared" si="4"/>
        <v>0.11158414032523296</v>
      </c>
      <c r="J85" s="27">
        <f t="shared" si="5"/>
        <v>6107</v>
      </c>
      <c r="K85" s="27">
        <f t="shared" si="6"/>
        <v>-538</v>
      </c>
      <c r="L85" s="27">
        <f t="shared" si="7"/>
        <v>0</v>
      </c>
    </row>
    <row r="86" spans="1:12">
      <c r="A86" s="86">
        <v>95</v>
      </c>
      <c r="B86" s="85" t="s">
        <v>84</v>
      </c>
      <c r="C86" s="27">
        <v>54582</v>
      </c>
      <c r="D86" s="27">
        <v>50705</v>
      </c>
      <c r="E86" s="27">
        <v>51534</v>
      </c>
      <c r="F86" s="27"/>
      <c r="G86" s="27"/>
      <c r="H86" s="27"/>
      <c r="I86" s="90">
        <f t="shared" si="4"/>
        <v>-5.5842585467736613E-2</v>
      </c>
      <c r="J86" s="27">
        <f t="shared" si="5"/>
        <v>-3048</v>
      </c>
      <c r="K86" s="27">
        <f t="shared" si="6"/>
        <v>829</v>
      </c>
      <c r="L86" s="27">
        <f t="shared" si="7"/>
        <v>0</v>
      </c>
    </row>
    <row r="87" spans="1:12">
      <c r="A87" s="86">
        <v>96</v>
      </c>
      <c r="B87" s="85" t="s">
        <v>85</v>
      </c>
      <c r="C87" s="27">
        <v>105720</v>
      </c>
      <c r="D87" s="27">
        <v>108364</v>
      </c>
      <c r="E87" s="27">
        <v>110866</v>
      </c>
      <c r="F87" s="27"/>
      <c r="G87" s="27"/>
      <c r="H87" s="27"/>
      <c r="I87" s="90">
        <f t="shared" si="4"/>
        <v>4.867574725690503E-2</v>
      </c>
      <c r="J87" s="27">
        <f t="shared" si="5"/>
        <v>5146</v>
      </c>
      <c r="K87" s="27">
        <f t="shared" si="6"/>
        <v>2502</v>
      </c>
      <c r="L87" s="27">
        <f t="shared" si="7"/>
        <v>0</v>
      </c>
    </row>
    <row r="88" spans="1:12">
      <c r="A88" s="86">
        <v>97</v>
      </c>
      <c r="B88" s="85" t="s">
        <v>86</v>
      </c>
      <c r="C88" s="27">
        <v>15926</v>
      </c>
      <c r="D88" s="27">
        <v>13076</v>
      </c>
      <c r="E88" s="27">
        <v>12844</v>
      </c>
      <c r="F88" s="27"/>
      <c r="G88" s="27"/>
      <c r="H88" s="27"/>
      <c r="I88" s="90">
        <f t="shared" si="4"/>
        <v>-0.1935200301393947</v>
      </c>
      <c r="J88" s="27">
        <f t="shared" si="5"/>
        <v>-3082</v>
      </c>
      <c r="K88" s="27">
        <f t="shared" si="6"/>
        <v>-232</v>
      </c>
      <c r="L88" s="27">
        <f t="shared" si="7"/>
        <v>0</v>
      </c>
    </row>
    <row r="89" spans="1:12">
      <c r="A89" s="86">
        <v>98</v>
      </c>
      <c r="B89" s="85" t="s">
        <v>87</v>
      </c>
      <c r="C89" s="27">
        <v>864</v>
      </c>
      <c r="D89" s="27">
        <v>727</v>
      </c>
      <c r="E89" s="27">
        <v>738</v>
      </c>
      <c r="F89" s="27"/>
      <c r="G89" s="27"/>
      <c r="H89" s="27"/>
      <c r="I89" s="90">
        <f t="shared" si="4"/>
        <v>-0.14583333333333334</v>
      </c>
      <c r="J89" s="27">
        <f t="shared" si="5"/>
        <v>-126</v>
      </c>
      <c r="K89" s="27">
        <f t="shared" si="6"/>
        <v>11</v>
      </c>
      <c r="L89" s="27">
        <f t="shared" si="7"/>
        <v>0</v>
      </c>
    </row>
    <row r="90" spans="1:12">
      <c r="A90" s="86">
        <v>99</v>
      </c>
      <c r="B90" s="85" t="s">
        <v>88</v>
      </c>
      <c r="C90" s="27">
        <v>3965</v>
      </c>
      <c r="D90" s="27">
        <v>4194</v>
      </c>
      <c r="E90" s="27">
        <v>4215</v>
      </c>
      <c r="F90" s="27"/>
      <c r="G90" s="27"/>
      <c r="H90" s="27"/>
      <c r="I90" s="90">
        <f t="shared" si="4"/>
        <v>6.3051702395964693E-2</v>
      </c>
      <c r="J90" s="27">
        <f t="shared" si="5"/>
        <v>250</v>
      </c>
      <c r="K90" s="27">
        <f t="shared" si="6"/>
        <v>21</v>
      </c>
      <c r="L90" s="27">
        <f t="shared" si="7"/>
        <v>0</v>
      </c>
    </row>
    <row r="91" spans="1:12" s="157" customFormat="1">
      <c r="A91" s="86"/>
      <c r="B91" s="99" t="s">
        <v>285</v>
      </c>
      <c r="C91" s="27">
        <v>43765</v>
      </c>
      <c r="D91" s="27">
        <v>48481</v>
      </c>
      <c r="E91" s="27">
        <v>48458</v>
      </c>
      <c r="F91" s="27"/>
      <c r="G91" s="27"/>
      <c r="H91" s="27"/>
      <c r="I91" s="90">
        <f>(E91-C91)/C91</f>
        <v>0.1072318062378613</v>
      </c>
      <c r="J91" s="27">
        <f>E91-C91</f>
        <v>4693</v>
      </c>
      <c r="K91" s="27">
        <f>E91-D91</f>
        <v>-23</v>
      </c>
      <c r="L91" s="27">
        <f>H91-G91</f>
        <v>0</v>
      </c>
    </row>
    <row r="92" spans="1:12" s="116" customFormat="1" ht="14.45" customHeight="1">
      <c r="A92" s="190" t="s">
        <v>89</v>
      </c>
      <c r="B92" s="190"/>
      <c r="C92" s="120">
        <v>11779736</v>
      </c>
      <c r="D92" s="120">
        <v>11304994</v>
      </c>
      <c r="E92" s="120">
        <v>11250725</v>
      </c>
      <c r="F92" s="120"/>
      <c r="G92" s="120"/>
      <c r="H92" s="120"/>
      <c r="I92" s="113">
        <f t="shared" si="4"/>
        <v>-4.4908561618019281E-2</v>
      </c>
      <c r="J92" s="121">
        <f t="shared" si="5"/>
        <v>-529011</v>
      </c>
      <c r="K92" s="121">
        <f t="shared" si="6"/>
        <v>-54269</v>
      </c>
      <c r="L92" s="27">
        <f t="shared" si="7"/>
        <v>0</v>
      </c>
    </row>
    <row r="94" spans="1:12">
      <c r="C94" s="171"/>
      <c r="D94" s="171"/>
      <c r="E94" s="171"/>
      <c r="F94" s="171"/>
      <c r="G94" s="171"/>
      <c r="H94" s="171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activeCell="J74" sqref="J74"/>
    </sheetView>
  </sheetViews>
  <sheetFormatPr defaultRowHeight="15"/>
  <cols>
    <col min="1" max="1" width="9.140625" style="157"/>
    <col min="2" max="2" width="15.28515625" style="157" customWidth="1"/>
    <col min="3" max="3" width="16" style="157" customWidth="1"/>
    <col min="4" max="4" width="16.28515625" style="157" customWidth="1"/>
    <col min="5" max="5" width="17" style="157" customWidth="1"/>
    <col min="6" max="6" width="15.85546875" style="157" customWidth="1"/>
    <col min="7" max="7" width="16.42578125" style="157" customWidth="1"/>
    <col min="8" max="16384" width="9.140625" style="157"/>
  </cols>
  <sheetData>
    <row r="1" spans="1:14" ht="60">
      <c r="A1" s="172" t="s">
        <v>0</v>
      </c>
      <c r="B1" s="172" t="s">
        <v>293</v>
      </c>
      <c r="C1" s="172" t="s">
        <v>294</v>
      </c>
      <c r="D1" s="172" t="s">
        <v>295</v>
      </c>
      <c r="E1" s="172" t="s">
        <v>296</v>
      </c>
      <c r="F1" s="172" t="s">
        <v>297</v>
      </c>
      <c r="G1" s="172" t="s">
        <v>298</v>
      </c>
    </row>
    <row r="2" spans="1:14">
      <c r="A2" s="178">
        <v>41275</v>
      </c>
      <c r="B2" s="159">
        <v>11698045</v>
      </c>
      <c r="C2" s="179">
        <v>11908029.4620366</v>
      </c>
      <c r="D2" s="159">
        <v>2963719</v>
      </c>
      <c r="E2" s="179">
        <v>2963719</v>
      </c>
      <c r="F2" s="159">
        <v>2667984</v>
      </c>
      <c r="G2" s="179">
        <v>2667984</v>
      </c>
      <c r="J2" s="180"/>
      <c r="L2" s="180"/>
      <c r="N2" s="159"/>
    </row>
    <row r="3" spans="1:14">
      <c r="A3" s="178">
        <v>41306</v>
      </c>
      <c r="B3" s="159">
        <v>11620928</v>
      </c>
      <c r="C3" s="179">
        <v>11919038.0677936</v>
      </c>
      <c r="D3" s="159">
        <v>2969232</v>
      </c>
      <c r="E3" s="179">
        <v>2969232</v>
      </c>
      <c r="F3" s="159">
        <v>2670744</v>
      </c>
      <c r="G3" s="179">
        <v>2670744</v>
      </c>
      <c r="J3" s="180"/>
      <c r="L3" s="180"/>
      <c r="N3" s="159"/>
    </row>
    <row r="4" spans="1:14">
      <c r="A4" s="178">
        <v>41334</v>
      </c>
      <c r="B4" s="159">
        <v>11896801</v>
      </c>
      <c r="C4" s="179">
        <v>12001978.184523201</v>
      </c>
      <c r="D4" s="159">
        <v>2973096</v>
      </c>
      <c r="E4" s="179">
        <v>2973096</v>
      </c>
      <c r="F4" s="159">
        <v>2651342</v>
      </c>
      <c r="G4" s="179">
        <v>2651342</v>
      </c>
      <c r="J4" s="180"/>
      <c r="L4" s="180"/>
      <c r="N4" s="159"/>
    </row>
    <row r="5" spans="1:14">
      <c r="A5" s="178">
        <v>41365</v>
      </c>
      <c r="B5" s="159">
        <v>12132681</v>
      </c>
      <c r="C5" s="179">
        <v>12057093.0691055</v>
      </c>
      <c r="D5" s="159">
        <v>2976760</v>
      </c>
      <c r="E5" s="179">
        <v>2976760</v>
      </c>
      <c r="F5" s="159">
        <v>2649513</v>
      </c>
      <c r="G5" s="179">
        <v>2649513</v>
      </c>
      <c r="J5" s="180"/>
      <c r="L5" s="180"/>
      <c r="N5" s="159"/>
    </row>
    <row r="6" spans="1:14">
      <c r="A6" s="178">
        <v>41395</v>
      </c>
      <c r="B6" s="159">
        <v>12216079</v>
      </c>
      <c r="C6" s="179">
        <v>12065569.9785174</v>
      </c>
      <c r="D6" s="159">
        <v>2981302</v>
      </c>
      <c r="E6" s="179">
        <v>2981302</v>
      </c>
      <c r="F6" s="159">
        <v>2650756</v>
      </c>
      <c r="G6" s="179">
        <v>2650756</v>
      </c>
      <c r="J6" s="180"/>
      <c r="L6" s="180"/>
      <c r="N6" s="159"/>
    </row>
    <row r="7" spans="1:14">
      <c r="A7" s="178">
        <v>41426</v>
      </c>
      <c r="B7" s="159">
        <v>12274403</v>
      </c>
      <c r="C7" s="179">
        <v>12111199.676723201</v>
      </c>
      <c r="D7" s="159">
        <v>2974355</v>
      </c>
      <c r="E7" s="179">
        <v>2974355</v>
      </c>
      <c r="F7" s="159">
        <v>2663305</v>
      </c>
      <c r="G7" s="179">
        <v>2663305</v>
      </c>
      <c r="J7" s="180"/>
      <c r="L7" s="180"/>
      <c r="N7" s="159"/>
    </row>
    <row r="8" spans="1:14">
      <c r="A8" s="178">
        <v>41456</v>
      </c>
      <c r="B8" s="159">
        <v>12200031</v>
      </c>
      <c r="C8" s="179">
        <v>12235966.216985701</v>
      </c>
      <c r="D8" s="159">
        <v>2970694</v>
      </c>
      <c r="E8" s="179">
        <v>2970694</v>
      </c>
      <c r="F8" s="159">
        <v>2668898</v>
      </c>
      <c r="G8" s="179">
        <v>2668898</v>
      </c>
      <c r="J8" s="180"/>
      <c r="L8" s="180"/>
      <c r="N8" s="159"/>
    </row>
    <row r="9" spans="1:14">
      <c r="A9" s="178">
        <v>41487</v>
      </c>
      <c r="B9" s="159">
        <v>12236880</v>
      </c>
      <c r="C9" s="179">
        <v>12250855.386630001</v>
      </c>
      <c r="D9" s="159">
        <v>2931681</v>
      </c>
      <c r="E9" s="179">
        <v>2931681</v>
      </c>
      <c r="F9" s="159">
        <v>2663081</v>
      </c>
      <c r="G9" s="179">
        <v>2663081</v>
      </c>
      <c r="J9" s="180"/>
      <c r="L9" s="180"/>
      <c r="N9" s="159"/>
    </row>
    <row r="10" spans="1:14">
      <c r="A10" s="178">
        <v>41518</v>
      </c>
      <c r="B10" s="159">
        <v>12523723</v>
      </c>
      <c r="C10" s="179">
        <v>12318467.523695899</v>
      </c>
      <c r="D10" s="159">
        <v>2883080</v>
      </c>
      <c r="E10" s="179">
        <v>2883080</v>
      </c>
      <c r="F10" s="159">
        <v>2707070</v>
      </c>
      <c r="G10" s="179">
        <v>2707070</v>
      </c>
      <c r="J10" s="180"/>
      <c r="L10" s="180"/>
      <c r="N10" s="159"/>
    </row>
    <row r="11" spans="1:14">
      <c r="A11" s="178">
        <v>41548</v>
      </c>
      <c r="B11" s="159">
        <v>12297151</v>
      </c>
      <c r="C11" s="179">
        <v>12270127.253929799</v>
      </c>
      <c r="D11" s="159">
        <v>2856746</v>
      </c>
      <c r="E11" s="179">
        <v>2856746</v>
      </c>
      <c r="F11" s="159">
        <v>2756891</v>
      </c>
      <c r="G11" s="179">
        <v>2756891</v>
      </c>
      <c r="J11" s="180"/>
      <c r="L11" s="180"/>
      <c r="N11" s="159"/>
    </row>
    <row r="12" spans="1:14">
      <c r="A12" s="178">
        <v>41579</v>
      </c>
      <c r="B12" s="159">
        <v>12433976</v>
      </c>
      <c r="C12" s="179">
        <v>12385718.312135501</v>
      </c>
      <c r="D12" s="159">
        <v>2800861</v>
      </c>
      <c r="E12" s="179">
        <v>2800861</v>
      </c>
      <c r="F12" s="159">
        <v>2766055</v>
      </c>
      <c r="G12" s="179">
        <v>2766055</v>
      </c>
      <c r="J12" s="180"/>
      <c r="L12" s="180"/>
      <c r="N12" s="159"/>
    </row>
    <row r="13" spans="1:14">
      <c r="A13" s="178">
        <v>41609</v>
      </c>
      <c r="B13" s="159">
        <v>12363785</v>
      </c>
      <c r="C13" s="179">
        <v>12426550.9240418</v>
      </c>
      <c r="D13" s="159">
        <v>2760917</v>
      </c>
      <c r="E13" s="179">
        <v>2760917</v>
      </c>
      <c r="F13" s="159">
        <v>2822178</v>
      </c>
      <c r="G13" s="179">
        <v>2822178</v>
      </c>
      <c r="J13" s="180"/>
      <c r="L13" s="180"/>
      <c r="N13" s="159"/>
    </row>
    <row r="14" spans="1:14">
      <c r="A14" s="178">
        <v>41640</v>
      </c>
      <c r="B14" s="159">
        <v>12329012</v>
      </c>
      <c r="C14" s="179">
        <v>12555112.813291401</v>
      </c>
      <c r="D14" s="159">
        <v>2720965</v>
      </c>
      <c r="E14" s="179">
        <v>2720965</v>
      </c>
      <c r="F14" s="159">
        <v>2838873</v>
      </c>
      <c r="G14" s="179">
        <v>2838873</v>
      </c>
      <c r="J14" s="180"/>
      <c r="L14" s="180"/>
      <c r="N14" s="159"/>
    </row>
    <row r="15" spans="1:14">
      <c r="A15" s="178">
        <v>41671</v>
      </c>
      <c r="B15" s="159">
        <v>12355589</v>
      </c>
      <c r="C15" s="179">
        <v>12666256.170641201</v>
      </c>
      <c r="D15" s="159">
        <v>2855300</v>
      </c>
      <c r="E15" s="179">
        <v>2855300</v>
      </c>
      <c r="F15" s="159">
        <v>2836699</v>
      </c>
      <c r="G15" s="179">
        <v>2836699</v>
      </c>
      <c r="J15" s="180"/>
      <c r="L15" s="180"/>
      <c r="N15" s="159"/>
    </row>
    <row r="16" spans="1:14">
      <c r="A16" s="178">
        <v>41699</v>
      </c>
      <c r="B16" s="159">
        <v>12566310</v>
      </c>
      <c r="C16" s="179">
        <v>12624041.904791901</v>
      </c>
      <c r="D16" s="159">
        <v>2871284</v>
      </c>
      <c r="E16" s="179">
        <v>2871284</v>
      </c>
      <c r="F16" s="159">
        <v>2849623</v>
      </c>
      <c r="G16" s="179">
        <v>2849623</v>
      </c>
      <c r="J16" s="180"/>
      <c r="L16" s="180"/>
      <c r="N16" s="159"/>
    </row>
    <row r="17" spans="1:14">
      <c r="A17" s="178">
        <v>41730</v>
      </c>
      <c r="B17" s="159">
        <v>12730077</v>
      </c>
      <c r="C17" s="179">
        <v>12647613.7993584</v>
      </c>
      <c r="D17" s="159">
        <v>2815090</v>
      </c>
      <c r="E17" s="179">
        <v>2815090</v>
      </c>
      <c r="F17" s="159">
        <v>2844868</v>
      </c>
      <c r="G17" s="179">
        <v>2844868</v>
      </c>
      <c r="J17" s="180"/>
      <c r="L17" s="180"/>
      <c r="N17" s="159"/>
    </row>
    <row r="18" spans="1:14">
      <c r="A18" s="178">
        <v>41760</v>
      </c>
      <c r="B18" s="159">
        <v>12922571</v>
      </c>
      <c r="C18" s="179">
        <v>12758752.178914599</v>
      </c>
      <c r="D18" s="159">
        <v>2815276</v>
      </c>
      <c r="E18" s="179">
        <v>2815276</v>
      </c>
      <c r="F18" s="159">
        <v>2849314</v>
      </c>
      <c r="G18" s="179">
        <v>2849314</v>
      </c>
      <c r="J18" s="180"/>
      <c r="L18" s="180"/>
      <c r="N18" s="159"/>
    </row>
    <row r="19" spans="1:14">
      <c r="A19" s="178">
        <v>41791</v>
      </c>
      <c r="B19" s="159">
        <v>13034290</v>
      </c>
      <c r="C19" s="179">
        <v>12853086.3848434</v>
      </c>
      <c r="D19" s="159">
        <v>2816946</v>
      </c>
      <c r="E19" s="179">
        <v>2816946</v>
      </c>
      <c r="F19" s="159">
        <v>2852087</v>
      </c>
      <c r="G19" s="179">
        <v>2852087</v>
      </c>
      <c r="J19" s="180"/>
      <c r="L19" s="180"/>
      <c r="N19" s="159"/>
    </row>
    <row r="20" spans="1:14">
      <c r="A20" s="178">
        <v>41821</v>
      </c>
      <c r="B20" s="159">
        <v>12701507</v>
      </c>
      <c r="C20" s="179">
        <v>12815167.781236701</v>
      </c>
      <c r="D20" s="159">
        <v>2875917</v>
      </c>
      <c r="E20" s="179">
        <v>2875917</v>
      </c>
      <c r="F20" s="159">
        <v>2864800</v>
      </c>
      <c r="G20" s="179">
        <v>2864800</v>
      </c>
      <c r="J20" s="180"/>
      <c r="L20" s="180"/>
      <c r="N20" s="159"/>
    </row>
    <row r="21" spans="1:14">
      <c r="A21" s="178">
        <v>41852</v>
      </c>
      <c r="B21" s="159">
        <v>12884711</v>
      </c>
      <c r="C21" s="179">
        <v>12900707.4720308</v>
      </c>
      <c r="D21" s="159">
        <v>2909657</v>
      </c>
      <c r="E21" s="179">
        <v>2909657</v>
      </c>
      <c r="F21" s="159">
        <v>2859563</v>
      </c>
      <c r="G21" s="179">
        <v>2859563</v>
      </c>
      <c r="J21" s="180"/>
      <c r="L21" s="180"/>
      <c r="N21" s="159"/>
    </row>
    <row r="22" spans="1:14">
      <c r="A22" s="178">
        <v>41883</v>
      </c>
      <c r="B22" s="159">
        <v>13155308</v>
      </c>
      <c r="C22" s="179">
        <v>12953898.3927445</v>
      </c>
      <c r="D22" s="159">
        <v>2907549</v>
      </c>
      <c r="E22" s="179">
        <v>2907549</v>
      </c>
      <c r="F22" s="159">
        <v>2879940</v>
      </c>
      <c r="G22" s="179">
        <v>2879940</v>
      </c>
      <c r="J22" s="180"/>
      <c r="L22" s="180"/>
      <c r="N22" s="159"/>
    </row>
    <row r="23" spans="1:14">
      <c r="A23" s="178">
        <v>41913</v>
      </c>
      <c r="B23" s="159">
        <v>13072609</v>
      </c>
      <c r="C23" s="179">
        <v>13006152.962754199</v>
      </c>
      <c r="D23" s="159">
        <v>2924846</v>
      </c>
      <c r="E23" s="179">
        <v>2924846</v>
      </c>
      <c r="F23" s="159">
        <v>2908367</v>
      </c>
      <c r="G23" s="179">
        <v>2908367</v>
      </c>
      <c r="J23" s="180"/>
      <c r="L23" s="180"/>
      <c r="N23" s="159"/>
    </row>
    <row r="24" spans="1:14">
      <c r="A24" s="181">
        <v>41944</v>
      </c>
      <c r="B24" s="159">
        <v>13100694</v>
      </c>
      <c r="C24" s="179">
        <v>13030734.0153217</v>
      </c>
      <c r="D24" s="159">
        <v>2868886</v>
      </c>
      <c r="E24" s="179">
        <v>2868886</v>
      </c>
      <c r="F24" s="159">
        <v>2929226</v>
      </c>
      <c r="G24" s="179">
        <v>2929226</v>
      </c>
      <c r="J24" s="180"/>
      <c r="L24" s="180"/>
      <c r="N24" s="159"/>
    </row>
    <row r="25" spans="1:14">
      <c r="A25" s="182">
        <v>41974</v>
      </c>
      <c r="B25" s="159">
        <v>13093230</v>
      </c>
      <c r="C25" s="179">
        <v>13083545.5768808</v>
      </c>
      <c r="D25" s="159">
        <v>2827633</v>
      </c>
      <c r="E25" s="179">
        <v>2827633</v>
      </c>
      <c r="F25" s="159">
        <v>2909003</v>
      </c>
      <c r="G25" s="179">
        <v>2909003</v>
      </c>
      <c r="J25" s="180"/>
      <c r="L25" s="180"/>
      <c r="N25" s="159"/>
    </row>
    <row r="26" spans="1:14">
      <c r="A26" s="182">
        <v>42005</v>
      </c>
      <c r="B26" s="159">
        <v>12913416</v>
      </c>
      <c r="C26" s="179">
        <v>13183729.2202332</v>
      </c>
      <c r="D26" s="159">
        <v>2821819</v>
      </c>
      <c r="E26" s="179">
        <v>2821819</v>
      </c>
      <c r="F26" s="159">
        <v>2926680</v>
      </c>
      <c r="G26" s="179">
        <v>2926680</v>
      </c>
      <c r="J26" s="180"/>
      <c r="L26" s="180"/>
      <c r="N26" s="159"/>
    </row>
    <row r="27" spans="1:14">
      <c r="A27" s="182">
        <v>42036</v>
      </c>
      <c r="B27" s="159">
        <v>12851205</v>
      </c>
      <c r="C27" s="179">
        <v>13201596.3530301</v>
      </c>
      <c r="D27" s="159">
        <v>2914541</v>
      </c>
      <c r="E27" s="179">
        <v>2914541</v>
      </c>
      <c r="F27" s="159">
        <v>2929385</v>
      </c>
      <c r="G27" s="179">
        <v>2929385</v>
      </c>
      <c r="J27" s="180"/>
      <c r="L27" s="180"/>
      <c r="N27" s="159"/>
    </row>
    <row r="28" spans="1:14">
      <c r="A28" s="182">
        <v>42064</v>
      </c>
      <c r="B28" s="159">
        <v>13148326</v>
      </c>
      <c r="C28" s="179">
        <v>13267774.8583425</v>
      </c>
      <c r="D28" s="159">
        <v>2898016</v>
      </c>
      <c r="E28" s="179">
        <v>2898016</v>
      </c>
      <c r="F28" s="159">
        <v>2926533</v>
      </c>
      <c r="G28" s="179">
        <v>2926533</v>
      </c>
      <c r="J28" s="180"/>
      <c r="L28" s="180"/>
      <c r="N28" s="159"/>
    </row>
    <row r="29" spans="1:14">
      <c r="A29" s="182">
        <v>42095</v>
      </c>
      <c r="B29" s="159">
        <v>13451823</v>
      </c>
      <c r="C29" s="179">
        <v>13362837.565925701</v>
      </c>
      <c r="D29" s="159">
        <v>2789168</v>
      </c>
      <c r="E29" s="179">
        <v>2789168</v>
      </c>
      <c r="F29" s="159">
        <v>2928695</v>
      </c>
      <c r="G29" s="179">
        <v>2928695</v>
      </c>
      <c r="J29" s="180"/>
      <c r="L29" s="180"/>
      <c r="N29" s="159"/>
    </row>
    <row r="30" spans="1:14">
      <c r="A30" s="182">
        <v>42125</v>
      </c>
      <c r="B30" s="159">
        <v>13585611</v>
      </c>
      <c r="C30" s="179">
        <v>13402662.7725509</v>
      </c>
      <c r="D30" s="159">
        <v>2874835</v>
      </c>
      <c r="E30" s="179">
        <v>2874835</v>
      </c>
      <c r="F30" s="159">
        <v>2928677</v>
      </c>
      <c r="G30" s="179">
        <v>2928677</v>
      </c>
      <c r="J30" s="180"/>
      <c r="L30" s="180"/>
      <c r="N30" s="159"/>
    </row>
    <row r="31" spans="1:14">
      <c r="A31" s="182">
        <v>42156</v>
      </c>
      <c r="B31" s="159">
        <v>13596512</v>
      </c>
      <c r="C31" s="179">
        <v>13422762.766946601</v>
      </c>
      <c r="D31" s="159">
        <v>2829934</v>
      </c>
      <c r="E31" s="179">
        <v>2829934</v>
      </c>
      <c r="F31" s="159">
        <v>2936848</v>
      </c>
      <c r="G31" s="179">
        <v>2936848</v>
      </c>
      <c r="J31" s="180"/>
      <c r="L31" s="180"/>
      <c r="N31" s="159"/>
    </row>
    <row r="32" spans="1:14">
      <c r="A32" s="182">
        <v>42186</v>
      </c>
      <c r="B32" s="159">
        <v>13318215</v>
      </c>
      <c r="C32" s="179">
        <v>13450747.929646101</v>
      </c>
      <c r="D32" s="159">
        <v>2838611</v>
      </c>
      <c r="E32" s="179">
        <v>2838611</v>
      </c>
      <c r="F32" s="159">
        <v>2948014</v>
      </c>
      <c r="G32" s="179">
        <v>2948014</v>
      </c>
      <c r="J32" s="180"/>
      <c r="L32" s="180"/>
      <c r="N32" s="159"/>
    </row>
    <row r="33" spans="1:14">
      <c r="A33" s="182">
        <v>42217</v>
      </c>
      <c r="B33" s="159">
        <v>13566414</v>
      </c>
      <c r="C33" s="179">
        <v>13530870.7825797</v>
      </c>
      <c r="D33" s="159">
        <v>2629792</v>
      </c>
      <c r="E33" s="179">
        <v>2629792</v>
      </c>
      <c r="F33" s="159">
        <v>2949836</v>
      </c>
      <c r="G33" s="179">
        <v>2949836</v>
      </c>
      <c r="J33" s="180"/>
      <c r="L33" s="180"/>
      <c r="N33" s="159"/>
    </row>
    <row r="34" spans="1:14">
      <c r="A34" s="182">
        <v>42248</v>
      </c>
      <c r="B34" s="159">
        <v>13489364</v>
      </c>
      <c r="C34" s="179">
        <v>13290139.259936601</v>
      </c>
      <c r="D34" s="159">
        <v>2841359</v>
      </c>
      <c r="E34" s="179">
        <v>2841359</v>
      </c>
      <c r="F34" s="159">
        <v>2967562</v>
      </c>
      <c r="G34" s="179">
        <v>2967562</v>
      </c>
      <c r="J34" s="180"/>
      <c r="L34" s="180"/>
      <c r="N34" s="159"/>
    </row>
    <row r="35" spans="1:14">
      <c r="A35" s="182">
        <v>42278</v>
      </c>
      <c r="B35" s="159">
        <v>13741124</v>
      </c>
      <c r="C35" s="179">
        <v>13626829.983500401</v>
      </c>
      <c r="D35" s="159">
        <v>2834268</v>
      </c>
      <c r="E35" s="179">
        <v>2834268</v>
      </c>
      <c r="F35" s="159">
        <v>3071020</v>
      </c>
      <c r="G35" s="179">
        <v>3071020</v>
      </c>
      <c r="J35" s="180"/>
      <c r="L35" s="180"/>
      <c r="N35" s="159"/>
    </row>
    <row r="36" spans="1:14">
      <c r="A36" s="182">
        <v>42309</v>
      </c>
      <c r="B36" s="159">
        <v>13755572</v>
      </c>
      <c r="C36" s="179">
        <v>13650186.928932499</v>
      </c>
      <c r="D36" s="159">
        <v>2830809</v>
      </c>
      <c r="E36" s="179">
        <v>2830809</v>
      </c>
      <c r="F36" s="159">
        <v>2996123</v>
      </c>
      <c r="G36" s="179">
        <v>2996123</v>
      </c>
      <c r="J36" s="180"/>
      <c r="L36" s="180"/>
      <c r="N36" s="159"/>
    </row>
    <row r="37" spans="1:14">
      <c r="A37" s="182">
        <v>42339</v>
      </c>
      <c r="B37" s="159">
        <v>13713717</v>
      </c>
      <c r="C37" s="179">
        <v>13734441.901374601</v>
      </c>
      <c r="D37" s="159">
        <v>2833035</v>
      </c>
      <c r="E37" s="179">
        <v>2833035</v>
      </c>
      <c r="F37" s="159">
        <v>3031979</v>
      </c>
      <c r="G37" s="179">
        <v>3031979</v>
      </c>
      <c r="J37" s="180"/>
      <c r="L37" s="180"/>
      <c r="N37" s="159"/>
    </row>
    <row r="38" spans="1:14">
      <c r="A38" s="182">
        <v>42370</v>
      </c>
      <c r="B38" s="159">
        <v>13352629</v>
      </c>
      <c r="C38" s="179">
        <v>13652206.662237801</v>
      </c>
      <c r="D38" s="159">
        <v>2803728</v>
      </c>
      <c r="E38" s="179">
        <v>2803728</v>
      </c>
      <c r="F38" s="159">
        <v>3034105</v>
      </c>
      <c r="G38" s="179">
        <v>3034105</v>
      </c>
      <c r="J38" s="180"/>
      <c r="L38" s="180"/>
      <c r="N38" s="159"/>
    </row>
    <row r="39" spans="1:14">
      <c r="A39" s="182">
        <v>42401</v>
      </c>
      <c r="B39" s="159">
        <v>13258741</v>
      </c>
      <c r="C39" s="179">
        <v>13607963.181730499</v>
      </c>
      <c r="D39" s="159">
        <v>2708174</v>
      </c>
      <c r="E39" s="179">
        <v>2708174</v>
      </c>
      <c r="F39" s="159">
        <v>3059263</v>
      </c>
      <c r="G39" s="179">
        <v>3059263</v>
      </c>
      <c r="J39" s="180"/>
      <c r="L39" s="180"/>
      <c r="N39" s="159"/>
    </row>
    <row r="40" spans="1:14">
      <c r="A40" s="182">
        <v>42430</v>
      </c>
      <c r="B40" s="159">
        <v>13503330</v>
      </c>
      <c r="C40" s="179">
        <v>13618746.438297801</v>
      </c>
      <c r="D40" s="159">
        <v>2683978</v>
      </c>
      <c r="E40" s="179">
        <v>2683978</v>
      </c>
      <c r="F40" s="159">
        <v>3068719</v>
      </c>
      <c r="G40" s="179">
        <v>3068719</v>
      </c>
      <c r="J40" s="180"/>
      <c r="L40" s="180"/>
      <c r="N40" s="159"/>
    </row>
    <row r="41" spans="1:14">
      <c r="A41" s="182">
        <v>42461</v>
      </c>
      <c r="B41" s="159">
        <v>13665900</v>
      </c>
      <c r="C41" s="179">
        <v>13576012.267238701</v>
      </c>
      <c r="D41" s="159">
        <v>2671866</v>
      </c>
      <c r="E41" s="179">
        <v>2671866</v>
      </c>
      <c r="F41" s="159">
        <v>3062031</v>
      </c>
      <c r="G41" s="179">
        <v>3062031</v>
      </c>
      <c r="J41" s="180"/>
      <c r="L41" s="180"/>
      <c r="N41" s="159"/>
    </row>
    <row r="42" spans="1:14">
      <c r="A42" s="182">
        <v>42491</v>
      </c>
      <c r="B42" s="159">
        <v>13696518</v>
      </c>
      <c r="C42" s="179">
        <v>13505398.989917301</v>
      </c>
      <c r="D42" s="159">
        <v>2683126</v>
      </c>
      <c r="E42" s="179">
        <v>2683126</v>
      </c>
      <c r="F42" s="159">
        <v>3063975</v>
      </c>
      <c r="G42" s="179">
        <v>3063975</v>
      </c>
      <c r="J42" s="180"/>
      <c r="L42" s="180"/>
      <c r="N42" s="159"/>
    </row>
    <row r="43" spans="1:14">
      <c r="A43" s="182">
        <v>42522</v>
      </c>
      <c r="B43" s="159">
        <v>13686743</v>
      </c>
      <c r="C43" s="179">
        <v>13515708.053593401</v>
      </c>
      <c r="D43" s="159">
        <v>2679867</v>
      </c>
      <c r="E43" s="179">
        <v>2679867</v>
      </c>
      <c r="F43" s="159">
        <v>3083240</v>
      </c>
      <c r="G43" s="179">
        <v>3083240</v>
      </c>
      <c r="J43" s="180"/>
      <c r="L43" s="180"/>
      <c r="N43" s="159"/>
    </row>
    <row r="44" spans="1:14">
      <c r="A44" s="182">
        <v>42552</v>
      </c>
      <c r="B44" s="159">
        <v>13362031</v>
      </c>
      <c r="C44" s="179">
        <v>13486377.1474918</v>
      </c>
      <c r="D44" s="159">
        <v>2684141</v>
      </c>
      <c r="E44" s="179">
        <v>2684141</v>
      </c>
      <c r="F44" s="159">
        <v>3071724</v>
      </c>
      <c r="G44" s="179">
        <v>3071724</v>
      </c>
      <c r="J44" s="180"/>
      <c r="L44" s="180"/>
      <c r="N44" s="159"/>
    </row>
    <row r="45" spans="1:14">
      <c r="A45" s="182">
        <v>42583</v>
      </c>
      <c r="B45" s="159">
        <v>13471407</v>
      </c>
      <c r="C45" s="179">
        <v>13439508.7628054</v>
      </c>
      <c r="D45" s="159">
        <v>2690074</v>
      </c>
      <c r="E45" s="179">
        <v>2690074</v>
      </c>
      <c r="F45" s="159">
        <v>3042243</v>
      </c>
      <c r="G45" s="179">
        <v>3042243</v>
      </c>
      <c r="J45" s="180"/>
      <c r="L45" s="180"/>
      <c r="N45" s="159"/>
    </row>
    <row r="46" spans="1:14">
      <c r="A46" s="182">
        <v>42614</v>
      </c>
      <c r="B46" s="159">
        <v>13470684</v>
      </c>
      <c r="C46" s="179">
        <v>13355213.408289401</v>
      </c>
      <c r="D46" s="159">
        <v>2692666</v>
      </c>
      <c r="E46" s="179">
        <v>2692666</v>
      </c>
      <c r="F46" s="159">
        <v>2992784</v>
      </c>
      <c r="G46" s="179">
        <v>2992784</v>
      </c>
      <c r="J46" s="180"/>
      <c r="L46" s="180"/>
      <c r="N46" s="159"/>
    </row>
    <row r="47" spans="1:14">
      <c r="A47" s="182">
        <v>42644</v>
      </c>
      <c r="B47" s="159">
        <v>13660465</v>
      </c>
      <c r="C47" s="179">
        <v>13454659.4962507</v>
      </c>
      <c r="D47" s="159">
        <v>2695038</v>
      </c>
      <c r="E47" s="179">
        <v>2695038</v>
      </c>
      <c r="F47" s="159">
        <v>2994165</v>
      </c>
      <c r="G47" s="179">
        <v>2994165</v>
      </c>
      <c r="J47" s="180"/>
      <c r="L47" s="180"/>
      <c r="N47" s="159"/>
    </row>
    <row r="48" spans="1:14">
      <c r="A48" s="182">
        <v>42675</v>
      </c>
      <c r="B48" s="159">
        <v>13583875</v>
      </c>
      <c r="C48" s="179">
        <v>13477055.259975201</v>
      </c>
      <c r="D48" s="159">
        <v>2706609</v>
      </c>
      <c r="E48" s="179">
        <v>2706609</v>
      </c>
      <c r="F48" s="159">
        <v>2985474</v>
      </c>
      <c r="G48" s="179">
        <v>2985474</v>
      </c>
      <c r="J48" s="180"/>
      <c r="L48" s="180"/>
      <c r="N48" s="159"/>
    </row>
    <row r="49" spans="1:14">
      <c r="A49" s="182">
        <v>42705</v>
      </c>
      <c r="B49" s="159">
        <v>13415843</v>
      </c>
      <c r="C49" s="179">
        <v>13468023.061687199</v>
      </c>
      <c r="D49" s="159">
        <v>2701537</v>
      </c>
      <c r="E49" s="179">
        <v>2701537</v>
      </c>
      <c r="F49" s="159">
        <v>2981646</v>
      </c>
      <c r="G49" s="179">
        <v>2981646</v>
      </c>
      <c r="J49" s="180"/>
      <c r="L49" s="180"/>
      <c r="N49" s="159"/>
    </row>
    <row r="50" spans="1:14">
      <c r="A50" s="182">
        <v>42736</v>
      </c>
      <c r="B50" s="57">
        <v>13115945</v>
      </c>
      <c r="C50" s="179">
        <v>13463859.708660601</v>
      </c>
      <c r="D50" s="159">
        <v>2520079</v>
      </c>
      <c r="E50" s="179">
        <v>2520079</v>
      </c>
      <c r="F50" s="159">
        <v>2970210</v>
      </c>
      <c r="G50" s="179">
        <v>2970210</v>
      </c>
      <c r="J50" s="180"/>
      <c r="L50" s="180"/>
      <c r="N50" s="159"/>
    </row>
    <row r="51" spans="1:14">
      <c r="A51" s="182">
        <v>42767</v>
      </c>
      <c r="B51" s="57">
        <v>13126079</v>
      </c>
      <c r="C51" s="179">
        <v>13531285.4996468</v>
      </c>
      <c r="D51" s="159">
        <v>2698940</v>
      </c>
      <c r="E51" s="179">
        <v>2698940</v>
      </c>
      <c r="F51" s="159">
        <v>2965218</v>
      </c>
      <c r="G51" s="179">
        <v>2965218</v>
      </c>
      <c r="J51" s="180"/>
      <c r="L51" s="180"/>
      <c r="N51" s="159"/>
    </row>
    <row r="52" spans="1:14">
      <c r="A52" s="182">
        <v>42795</v>
      </c>
      <c r="B52" s="57">
        <v>13558783</v>
      </c>
      <c r="C52" s="179">
        <v>13692941.204790501</v>
      </c>
      <c r="D52" s="159">
        <v>2734104</v>
      </c>
      <c r="E52" s="179">
        <v>2734104</v>
      </c>
      <c r="F52" s="159">
        <v>2970810</v>
      </c>
      <c r="G52" s="179">
        <v>2970810</v>
      </c>
      <c r="J52" s="180"/>
      <c r="L52" s="180"/>
      <c r="N52" s="159"/>
    </row>
    <row r="53" spans="1:14">
      <c r="A53" s="182">
        <v>42826</v>
      </c>
      <c r="B53" s="57">
        <v>13849359</v>
      </c>
      <c r="C53" s="179">
        <v>13765485.052735699</v>
      </c>
      <c r="D53" s="159">
        <v>2760089</v>
      </c>
      <c r="E53" s="179">
        <v>2760089</v>
      </c>
      <c r="F53" s="159">
        <v>2969930</v>
      </c>
      <c r="G53" s="179">
        <v>2969930</v>
      </c>
      <c r="J53" s="180"/>
      <c r="L53" s="180"/>
      <c r="N53" s="159"/>
    </row>
    <row r="54" spans="1:14">
      <c r="A54" s="182">
        <v>42856</v>
      </c>
      <c r="B54" s="57">
        <v>14105505</v>
      </c>
      <c r="C54" s="179">
        <v>13835944.820474001</v>
      </c>
      <c r="D54" s="159">
        <v>2771634</v>
      </c>
      <c r="E54" s="179">
        <v>2771634</v>
      </c>
      <c r="F54" s="159">
        <v>2970555</v>
      </c>
      <c r="G54" s="179">
        <v>2970555</v>
      </c>
      <c r="J54" s="180"/>
      <c r="L54" s="180"/>
      <c r="N54" s="159"/>
    </row>
    <row r="55" spans="1:14">
      <c r="A55" s="182">
        <v>42887</v>
      </c>
      <c r="B55" s="57">
        <v>14009873</v>
      </c>
      <c r="C55" s="179">
        <v>13910069.1198346</v>
      </c>
      <c r="D55" s="159">
        <v>2789173</v>
      </c>
      <c r="E55" s="179">
        <v>2789173</v>
      </c>
      <c r="F55" s="159">
        <v>2976758</v>
      </c>
      <c r="G55" s="179">
        <v>2976758</v>
      </c>
      <c r="J55" s="180"/>
      <c r="L55" s="180"/>
      <c r="N55" s="159"/>
    </row>
    <row r="56" spans="1:14">
      <c r="A56" s="182">
        <v>42917</v>
      </c>
      <c r="B56" s="57">
        <v>14195607</v>
      </c>
      <c r="C56" s="179">
        <v>14244056.7260371</v>
      </c>
      <c r="D56" s="159">
        <v>2751389</v>
      </c>
      <c r="E56" s="179">
        <v>2751389</v>
      </c>
      <c r="F56" s="159">
        <v>2975092</v>
      </c>
      <c r="G56" s="179">
        <v>2975092</v>
      </c>
      <c r="J56" s="180"/>
      <c r="L56" s="180"/>
      <c r="N56" s="159"/>
    </row>
    <row r="57" spans="1:14">
      <c r="A57" s="182">
        <v>42948</v>
      </c>
      <c r="B57" s="57">
        <v>14265038</v>
      </c>
      <c r="C57" s="159">
        <v>14270560.7752668</v>
      </c>
      <c r="D57" s="159">
        <v>2753919</v>
      </c>
      <c r="E57" s="159">
        <v>2753919</v>
      </c>
      <c r="F57" s="159">
        <v>2960311</v>
      </c>
      <c r="G57" s="159">
        <v>2960311</v>
      </c>
      <c r="J57" s="180"/>
      <c r="L57" s="180"/>
      <c r="N57" s="159"/>
    </row>
    <row r="58" spans="1:14">
      <c r="A58" s="182">
        <v>42979</v>
      </c>
      <c r="B58" s="57">
        <v>14547574</v>
      </c>
      <c r="C58" s="159">
        <v>14309300.003730001</v>
      </c>
      <c r="D58" s="159">
        <v>2772117</v>
      </c>
      <c r="E58" s="159">
        <v>2772117</v>
      </c>
      <c r="F58" s="159">
        <v>2964754</v>
      </c>
      <c r="G58" s="159">
        <v>2964754</v>
      </c>
      <c r="J58" s="180"/>
      <c r="L58" s="180"/>
      <c r="N58" s="159"/>
    </row>
    <row r="59" spans="1:14">
      <c r="A59" s="182">
        <v>43009</v>
      </c>
      <c r="B59" s="57">
        <v>14644895</v>
      </c>
      <c r="C59" s="159">
        <v>14436379.0151412</v>
      </c>
      <c r="D59" s="159">
        <v>2768836</v>
      </c>
      <c r="E59" s="159">
        <v>2768836</v>
      </c>
      <c r="F59" s="159">
        <v>2976497</v>
      </c>
      <c r="G59" s="159">
        <v>2976497</v>
      </c>
      <c r="J59" s="180"/>
      <c r="L59" s="180"/>
      <c r="N59" s="159"/>
    </row>
    <row r="60" spans="1:14">
      <c r="A60" s="182">
        <v>43040</v>
      </c>
      <c r="B60" s="57">
        <v>14555878</v>
      </c>
      <c r="C60" s="159">
        <v>14420425.7934024</v>
      </c>
      <c r="D60" s="176">
        <v>2767790</v>
      </c>
      <c r="E60" s="159">
        <v>2767790</v>
      </c>
      <c r="F60" s="176">
        <v>2979048</v>
      </c>
      <c r="G60" s="159">
        <v>2979048</v>
      </c>
    </row>
    <row r="61" spans="1:14">
      <c r="A61" s="182">
        <v>43070</v>
      </c>
      <c r="B61" s="57">
        <v>14477817</v>
      </c>
      <c r="C61" s="159">
        <v>14529779.5034052</v>
      </c>
      <c r="D61" s="159">
        <v>2777484</v>
      </c>
      <c r="E61" s="159">
        <v>2777484</v>
      </c>
      <c r="F61" s="176">
        <v>2986088</v>
      </c>
      <c r="G61" s="159">
        <v>2986088</v>
      </c>
    </row>
    <row r="62" spans="1:14">
      <c r="A62" s="182">
        <v>43101</v>
      </c>
      <c r="B62" s="57">
        <v>14218231</v>
      </c>
      <c r="C62" s="159">
        <v>14538865.5598587</v>
      </c>
      <c r="D62" s="176">
        <v>2762901</v>
      </c>
      <c r="E62" s="159">
        <v>2762901</v>
      </c>
      <c r="F62" s="176">
        <v>2989631</v>
      </c>
      <c r="G62" s="159">
        <v>2989631</v>
      </c>
      <c r="H62" s="177"/>
    </row>
    <row r="63" spans="1:14">
      <c r="A63" s="182">
        <v>43132</v>
      </c>
      <c r="B63" s="176">
        <v>14127524</v>
      </c>
      <c r="C63" s="159">
        <v>14556099.7241544</v>
      </c>
      <c r="D63" s="159">
        <v>2835795</v>
      </c>
      <c r="E63" s="159">
        <v>2835795</v>
      </c>
      <c r="F63" s="176">
        <v>2996690</v>
      </c>
      <c r="G63" s="159">
        <v>2996690</v>
      </c>
    </row>
    <row r="64" spans="1:14">
      <c r="A64" s="182">
        <v>43160</v>
      </c>
      <c r="B64" s="159">
        <v>14325806</v>
      </c>
      <c r="C64" s="159">
        <v>14504012.021059001</v>
      </c>
      <c r="D64" s="159">
        <v>2804909</v>
      </c>
      <c r="E64" s="159">
        <v>2804909</v>
      </c>
      <c r="F64" s="176">
        <v>3006828</v>
      </c>
      <c r="G64" s="159">
        <v>3006828</v>
      </c>
      <c r="I64" s="159"/>
    </row>
    <row r="65" spans="1:9">
      <c r="A65" s="182">
        <v>43191</v>
      </c>
      <c r="B65" s="159">
        <v>14527332</v>
      </c>
      <c r="C65" s="159">
        <v>14470951.0661151</v>
      </c>
      <c r="D65" s="159">
        <v>2812961</v>
      </c>
      <c r="E65" s="159">
        <v>2812961</v>
      </c>
      <c r="F65" s="176">
        <v>3011373</v>
      </c>
      <c r="G65" s="159">
        <v>3011373</v>
      </c>
      <c r="I65" s="159"/>
    </row>
    <row r="66" spans="1:9">
      <c r="A66" s="182">
        <v>43221</v>
      </c>
      <c r="B66" s="159">
        <v>14729306</v>
      </c>
      <c r="C66" s="159">
        <v>14531555.4075261</v>
      </c>
      <c r="D66" s="159">
        <v>2803693</v>
      </c>
      <c r="E66" s="159">
        <v>2803693</v>
      </c>
      <c r="F66" s="176">
        <v>3014740</v>
      </c>
      <c r="G66" s="159">
        <v>3014740</v>
      </c>
      <c r="I66" s="159"/>
    </row>
    <row r="67" spans="1:9">
      <c r="A67" s="182">
        <v>43252</v>
      </c>
      <c r="B67" s="159">
        <v>14570283</v>
      </c>
      <c r="C67" s="159">
        <v>14437924.7415906</v>
      </c>
      <c r="D67" s="159">
        <v>2702964</v>
      </c>
      <c r="E67" s="159">
        <v>2702964</v>
      </c>
      <c r="F67" s="176">
        <v>3019444</v>
      </c>
      <c r="G67" s="159">
        <v>3019444</v>
      </c>
      <c r="I67" s="159"/>
    </row>
    <row r="68" spans="1:9">
      <c r="A68" s="182">
        <v>43282</v>
      </c>
      <c r="B68" s="159">
        <v>14664384</v>
      </c>
      <c r="C68" s="159">
        <v>14768444.697873199</v>
      </c>
      <c r="D68" s="159">
        <v>2848614</v>
      </c>
      <c r="E68" s="159">
        <v>2848614</v>
      </c>
      <c r="F68" s="159">
        <v>3010588</v>
      </c>
      <c r="G68" s="159">
        <v>3010588</v>
      </c>
      <c r="I68" s="159"/>
    </row>
    <row r="69" spans="1:9">
      <c r="A69" s="182">
        <v>43313</v>
      </c>
      <c r="B69" s="159">
        <v>14482653</v>
      </c>
      <c r="C69" s="159">
        <v>14461270.911390999</v>
      </c>
      <c r="D69" s="159">
        <v>2844133</v>
      </c>
      <c r="E69" s="159">
        <v>2844133</v>
      </c>
      <c r="F69" s="159">
        <v>2998531</v>
      </c>
      <c r="G69" s="159">
        <v>2998531</v>
      </c>
    </row>
    <row r="70" spans="1:9">
      <c r="A70" s="182">
        <v>43344</v>
      </c>
      <c r="B70" s="159">
        <v>14809349</v>
      </c>
      <c r="C70" s="159">
        <v>14502967.0420509</v>
      </c>
      <c r="D70" s="159">
        <v>2810852</v>
      </c>
      <c r="E70" s="159">
        <v>2810852</v>
      </c>
      <c r="F70" s="159">
        <v>3001713</v>
      </c>
      <c r="G70" s="159">
        <v>3001713</v>
      </c>
    </row>
    <row r="71" spans="1:9">
      <c r="A71" s="182">
        <v>43374</v>
      </c>
      <c r="B71" s="159">
        <v>14695062</v>
      </c>
      <c r="C71" s="159">
        <v>14391508.1701659</v>
      </c>
      <c r="D71" s="159">
        <v>2904436</v>
      </c>
      <c r="E71" s="159">
        <v>2904436</v>
      </c>
      <c r="F71" s="176">
        <v>3020919</v>
      </c>
      <c r="G71" s="159">
        <v>3020919</v>
      </c>
    </row>
    <row r="72" spans="1:9">
      <c r="A72" s="182">
        <v>43405</v>
      </c>
      <c r="B72" s="159">
        <v>14448590</v>
      </c>
      <c r="C72" s="159">
        <v>14367537.729364799</v>
      </c>
      <c r="D72" s="159">
        <v>2879630</v>
      </c>
      <c r="E72" s="159">
        <v>2879630</v>
      </c>
      <c r="F72" s="176">
        <v>3021127</v>
      </c>
      <c r="G72" s="159">
        <v>3021127</v>
      </c>
    </row>
    <row r="73" spans="1:9">
      <c r="A73" s="182">
        <v>43435</v>
      </c>
      <c r="B73" s="159">
        <v>14229170</v>
      </c>
      <c r="C73" s="159">
        <v>14241632.6084751</v>
      </c>
      <c r="D73" s="159">
        <v>2833299</v>
      </c>
      <c r="E73" s="159">
        <v>2833299</v>
      </c>
      <c r="F73" s="176">
        <v>3031311</v>
      </c>
      <c r="G73" s="159">
        <v>3031311</v>
      </c>
    </row>
    <row r="74" spans="1:9">
      <c r="A74" s="182">
        <v>43466</v>
      </c>
      <c r="B74" s="159">
        <v>13826757</v>
      </c>
      <c r="C74" s="159">
        <v>14227098.8656349</v>
      </c>
      <c r="D74" s="159">
        <v>2791418</v>
      </c>
      <c r="E74" s="159">
        <v>2791418</v>
      </c>
      <c r="F74" s="159">
        <v>3030725</v>
      </c>
      <c r="G74" s="159">
        <v>3030725</v>
      </c>
    </row>
    <row r="75" spans="1:9">
      <c r="A75" s="182">
        <v>43497</v>
      </c>
      <c r="B75" s="159">
        <v>13807689</v>
      </c>
      <c r="C75" s="177">
        <v>14236042.2826619</v>
      </c>
      <c r="D75" s="159">
        <v>2801378</v>
      </c>
      <c r="E75" s="177">
        <v>2801378</v>
      </c>
      <c r="F75" s="159">
        <v>3038819</v>
      </c>
      <c r="G75" s="159">
        <v>3038819</v>
      </c>
    </row>
    <row r="76" spans="1:9">
      <c r="A76" s="182">
        <v>43525</v>
      </c>
      <c r="B76" s="159">
        <v>13994899</v>
      </c>
      <c r="C76" s="159">
        <v>14188839.206741501</v>
      </c>
      <c r="D76" s="159">
        <v>2793511</v>
      </c>
      <c r="E76" s="159">
        <v>2793511</v>
      </c>
      <c r="F76" s="159">
        <v>3039681</v>
      </c>
      <c r="G76" s="159">
        <v>3039681</v>
      </c>
    </row>
    <row r="77" spans="1:9">
      <c r="A77" s="182">
        <v>43556</v>
      </c>
      <c r="B77" s="159">
        <v>14226393</v>
      </c>
      <c r="C77" s="159">
        <v>14197599.9579347</v>
      </c>
      <c r="D77" s="159">
        <v>2761695</v>
      </c>
      <c r="E77" s="159">
        <v>2761695</v>
      </c>
      <c r="F77" s="159">
        <v>3050182</v>
      </c>
      <c r="G77" s="159">
        <v>3050182</v>
      </c>
    </row>
    <row r="78" spans="1:9">
      <c r="A78" s="182">
        <v>43586</v>
      </c>
      <c r="B78" s="159">
        <v>14324472</v>
      </c>
      <c r="C78" s="159">
        <v>14158887.138668399</v>
      </c>
      <c r="D78" s="159">
        <v>2838167</v>
      </c>
      <c r="E78" s="159">
        <v>2838167</v>
      </c>
      <c r="F78" s="159">
        <v>3055833</v>
      </c>
      <c r="G78" s="159">
        <v>3055833</v>
      </c>
    </row>
    <row r="79" spans="1:9">
      <c r="A79" s="182">
        <v>43617</v>
      </c>
      <c r="B79" s="159">
        <v>14287607</v>
      </c>
      <c r="C79" s="159">
        <v>14175739.557852</v>
      </c>
      <c r="D79" s="159">
        <v>2874942</v>
      </c>
      <c r="E79" s="159">
        <v>2874942</v>
      </c>
      <c r="F79" s="159">
        <v>3058258</v>
      </c>
      <c r="G79" s="159">
        <v>3058258</v>
      </c>
    </row>
    <row r="80" spans="1:9">
      <c r="A80" s="182">
        <v>43647</v>
      </c>
      <c r="B80" s="159">
        <v>14198097</v>
      </c>
      <c r="C80" s="159">
        <v>14226485.8818209</v>
      </c>
      <c r="D80" s="159">
        <v>2835662</v>
      </c>
      <c r="E80" s="159">
        <v>2835662</v>
      </c>
      <c r="F80" s="159">
        <v>3069057</v>
      </c>
      <c r="G80" s="159">
        <v>3069057</v>
      </c>
    </row>
    <row r="81" spans="2:7">
      <c r="B81" s="159"/>
      <c r="C81" s="159"/>
      <c r="D81" s="159"/>
      <c r="E81" s="159"/>
      <c r="F81" s="159"/>
      <c r="G81" s="159"/>
    </row>
    <row r="82" spans="2:7">
      <c r="B82" s="159"/>
      <c r="C82" s="159"/>
      <c r="D82" s="159"/>
      <c r="E82" s="159"/>
      <c r="F82" s="159"/>
      <c r="G82" s="159"/>
    </row>
    <row r="83" spans="2:7">
      <c r="C83" s="159"/>
      <c r="D83" s="177"/>
      <c r="E83" s="159"/>
      <c r="G83" s="159"/>
    </row>
    <row r="84" spans="2:7">
      <c r="D84" s="177"/>
      <c r="F84" s="17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100"/>
  <sheetViews>
    <sheetView zoomScale="80" zoomScaleNormal="80" workbookViewId="0">
      <pane ySplit="2" topLeftCell="A3" activePane="bottomLeft" state="frozen"/>
      <selection activeCell="X1" sqref="X1"/>
      <selection pane="bottomLeft" activeCell="Q3" sqref="Q3"/>
    </sheetView>
  </sheetViews>
  <sheetFormatPr defaultColWidth="9.140625" defaultRowHeight="15"/>
  <cols>
    <col min="1" max="1" width="17.28515625" style="6" customWidth="1"/>
    <col min="2" max="2" width="34.42578125" style="6" bestFit="1" customWidth="1"/>
    <col min="3" max="8" width="13.42578125" style="6" customWidth="1"/>
    <col min="9" max="9" width="21.85546875" style="6" customWidth="1"/>
    <col min="10" max="10" width="30" style="6" customWidth="1"/>
    <col min="11" max="11" width="26.7109375" style="6" customWidth="1"/>
    <col min="12" max="12" width="22" style="6" customWidth="1"/>
    <col min="13" max="13" width="27.140625" style="6" customWidth="1"/>
    <col min="14" max="14" width="25" style="6" customWidth="1"/>
    <col min="15" max="15" width="10.140625" style="6" customWidth="1"/>
    <col min="16" max="16384" width="9.140625" style="6"/>
  </cols>
  <sheetData>
    <row r="1" spans="1:15" ht="15.75" thickBot="1">
      <c r="B1" s="160"/>
      <c r="C1" s="185" t="s">
        <v>281</v>
      </c>
      <c r="D1" s="185"/>
      <c r="E1" s="186"/>
      <c r="F1" s="187" t="s">
        <v>280</v>
      </c>
      <c r="G1" s="185"/>
      <c r="H1" s="186"/>
    </row>
    <row r="2" spans="1:15" ht="63" customHeight="1">
      <c r="A2" s="94" t="s">
        <v>1</v>
      </c>
      <c r="B2" s="94" t="s">
        <v>90</v>
      </c>
      <c r="C2" s="93">
        <v>43282</v>
      </c>
      <c r="D2" s="93">
        <v>43617</v>
      </c>
      <c r="E2" s="93">
        <v>43647</v>
      </c>
      <c r="F2" s="93">
        <v>43282</v>
      </c>
      <c r="G2" s="93">
        <v>43617</v>
      </c>
      <c r="H2" s="93">
        <v>43647</v>
      </c>
      <c r="I2" s="92" t="s">
        <v>318</v>
      </c>
      <c r="J2" s="92" t="s">
        <v>319</v>
      </c>
      <c r="K2" s="92" t="s">
        <v>320</v>
      </c>
      <c r="L2" s="92" t="s">
        <v>321</v>
      </c>
      <c r="M2" s="96" t="s">
        <v>322</v>
      </c>
      <c r="N2" s="161" t="s">
        <v>304</v>
      </c>
    </row>
    <row r="3" spans="1:15">
      <c r="A3" s="39">
        <v>1</v>
      </c>
      <c r="B3" s="99" t="s">
        <v>2</v>
      </c>
      <c r="C3" s="97">
        <v>116159</v>
      </c>
      <c r="D3" s="97">
        <v>110570</v>
      </c>
      <c r="E3" s="97">
        <v>120860</v>
      </c>
      <c r="F3" s="97"/>
      <c r="G3" s="97"/>
      <c r="H3" s="97"/>
      <c r="I3" s="100">
        <f t="shared" ref="I3:I34" si="0">E3/$E$92</f>
        <v>8.5124083882509045E-3</v>
      </c>
      <c r="J3" s="100">
        <f t="shared" ref="J3:J34" si="1">(E3-C3)/C3</f>
        <v>4.0470389724429442E-2</v>
      </c>
      <c r="K3" s="97">
        <f t="shared" ref="K3:K34" si="2">E3-C3</f>
        <v>4701</v>
      </c>
      <c r="L3" s="101">
        <f>K3/$K$92</f>
        <v>-1.008177367157995E-2</v>
      </c>
      <c r="M3" s="98">
        <f>E3-D3</f>
        <v>10290</v>
      </c>
      <c r="N3" s="98">
        <f t="shared" ref="N3:N34" si="3">H3-G3</f>
        <v>0</v>
      </c>
    </row>
    <row r="4" spans="1:15">
      <c r="A4" s="39">
        <v>2</v>
      </c>
      <c r="B4" s="99" t="s">
        <v>3</v>
      </c>
      <c r="C4" s="97">
        <v>48182</v>
      </c>
      <c r="D4" s="97">
        <v>39819</v>
      </c>
      <c r="E4" s="97">
        <v>38597</v>
      </c>
      <c r="F4" s="97"/>
      <c r="G4" s="97"/>
      <c r="H4" s="97"/>
      <c r="I4" s="100">
        <f t="shared" si="0"/>
        <v>2.718462903866624E-3</v>
      </c>
      <c r="J4" s="100">
        <f t="shared" si="1"/>
        <v>-0.19893321157278651</v>
      </c>
      <c r="K4" s="97">
        <f t="shared" si="2"/>
        <v>-9585</v>
      </c>
      <c r="L4" s="101">
        <f t="shared" ref="L4:L67" si="4">K4/$K$92</f>
        <v>2.0556009496297344E-2</v>
      </c>
      <c r="M4" s="98">
        <f t="shared" ref="M4:M67" si="5">E4-D4</f>
        <v>-1222</v>
      </c>
      <c r="N4" s="98">
        <f t="shared" si="3"/>
        <v>0</v>
      </c>
    </row>
    <row r="5" spans="1:15">
      <c r="A5" s="39">
        <v>3</v>
      </c>
      <c r="B5" s="99" t="s">
        <v>4</v>
      </c>
      <c r="C5" s="97">
        <v>8366</v>
      </c>
      <c r="D5" s="97">
        <v>8181</v>
      </c>
      <c r="E5" s="97">
        <v>8347</v>
      </c>
      <c r="F5" s="97"/>
      <c r="G5" s="97"/>
      <c r="H5" s="97"/>
      <c r="I5" s="100">
        <f t="shared" si="0"/>
        <v>5.8789568771082487E-4</v>
      </c>
      <c r="J5" s="100">
        <f t="shared" si="1"/>
        <v>-2.2710972985895291E-3</v>
      </c>
      <c r="K5" s="97">
        <f t="shared" si="2"/>
        <v>-19</v>
      </c>
      <c r="L5" s="101">
        <f t="shared" si="4"/>
        <v>4.0747436664543508E-5</v>
      </c>
      <c r="M5" s="98">
        <f t="shared" si="5"/>
        <v>166</v>
      </c>
      <c r="N5" s="98">
        <f t="shared" si="3"/>
        <v>0</v>
      </c>
    </row>
    <row r="6" spans="1:15">
      <c r="A6" s="39">
        <v>5</v>
      </c>
      <c r="B6" s="99" t="s">
        <v>5</v>
      </c>
      <c r="C6" s="97">
        <v>35518</v>
      </c>
      <c r="D6" s="97">
        <v>35875</v>
      </c>
      <c r="E6" s="97">
        <v>35802</v>
      </c>
      <c r="F6" s="97"/>
      <c r="G6" s="97"/>
      <c r="H6" s="97"/>
      <c r="I6" s="100">
        <f t="shared" si="0"/>
        <v>2.5216055362912368E-3</v>
      </c>
      <c r="J6" s="100">
        <f t="shared" si="1"/>
        <v>7.995945717664283E-3</v>
      </c>
      <c r="K6" s="97">
        <f t="shared" si="2"/>
        <v>284</v>
      </c>
      <c r="L6" s="101">
        <f t="shared" si="4"/>
        <v>-6.0906694803843987E-4</v>
      </c>
      <c r="M6" s="98">
        <f t="shared" si="5"/>
        <v>-73</v>
      </c>
      <c r="N6" s="98">
        <f t="shared" si="3"/>
        <v>0</v>
      </c>
    </row>
    <row r="7" spans="1:15">
      <c r="A7" s="39">
        <v>6</v>
      </c>
      <c r="B7" s="99" t="s">
        <v>6</v>
      </c>
      <c r="C7" s="97">
        <v>2200</v>
      </c>
      <c r="D7" s="97">
        <v>2208</v>
      </c>
      <c r="E7" s="97">
        <v>2333</v>
      </c>
      <c r="F7" s="97"/>
      <c r="G7" s="97"/>
      <c r="H7" s="97"/>
      <c r="I7" s="100">
        <f t="shared" si="0"/>
        <v>1.6431779554682574E-4</v>
      </c>
      <c r="J7" s="100">
        <f t="shared" si="1"/>
        <v>6.0454545454545455E-2</v>
      </c>
      <c r="K7" s="97">
        <f t="shared" si="2"/>
        <v>133</v>
      </c>
      <c r="L7" s="101">
        <f t="shared" si="4"/>
        <v>-2.8523205665180457E-4</v>
      </c>
      <c r="M7" s="98">
        <f t="shared" si="5"/>
        <v>125</v>
      </c>
      <c r="N7" s="98">
        <f t="shared" si="3"/>
        <v>0</v>
      </c>
    </row>
    <row r="8" spans="1:15">
      <c r="A8" s="39">
        <v>7</v>
      </c>
      <c r="B8" s="99" t="s">
        <v>7</v>
      </c>
      <c r="C8" s="97">
        <v>29735</v>
      </c>
      <c r="D8" s="97">
        <v>29645</v>
      </c>
      <c r="E8" s="97">
        <v>30105</v>
      </c>
      <c r="F8" s="97"/>
      <c r="G8" s="97"/>
      <c r="H8" s="97"/>
      <c r="I8" s="100">
        <f t="shared" si="0"/>
        <v>2.1203545799130686E-3</v>
      </c>
      <c r="J8" s="100">
        <f t="shared" si="1"/>
        <v>1.2443248696821927E-2</v>
      </c>
      <c r="K8" s="97">
        <f t="shared" si="2"/>
        <v>370</v>
      </c>
      <c r="L8" s="101">
        <f t="shared" si="4"/>
        <v>-7.9350271399374203E-4</v>
      </c>
      <c r="M8" s="98">
        <f t="shared" si="5"/>
        <v>460</v>
      </c>
      <c r="N8" s="98">
        <f t="shared" si="3"/>
        <v>0</v>
      </c>
    </row>
    <row r="9" spans="1:15">
      <c r="A9" s="39">
        <v>8</v>
      </c>
      <c r="B9" s="99" t="s">
        <v>303</v>
      </c>
      <c r="C9" s="97">
        <v>71344</v>
      </c>
      <c r="D9" s="97">
        <v>62199</v>
      </c>
      <c r="E9" s="97">
        <v>62944</v>
      </c>
      <c r="F9" s="97"/>
      <c r="G9" s="97"/>
      <c r="H9" s="97"/>
      <c r="I9" s="100">
        <f t="shared" si="0"/>
        <v>4.4332701769821689E-3</v>
      </c>
      <c r="J9" s="100">
        <f t="shared" si="1"/>
        <v>-0.11773940345368916</v>
      </c>
      <c r="K9" s="97">
        <f t="shared" si="2"/>
        <v>-8400</v>
      </c>
      <c r="L9" s="101">
        <f t="shared" si="4"/>
        <v>1.8014656209587657E-2</v>
      </c>
      <c r="M9" s="98">
        <f t="shared" si="5"/>
        <v>745</v>
      </c>
      <c r="N9" s="98">
        <f t="shared" si="3"/>
        <v>0</v>
      </c>
    </row>
    <row r="10" spans="1:15">
      <c r="A10" s="39">
        <v>9</v>
      </c>
      <c r="B10" s="99" t="s">
        <v>8</v>
      </c>
      <c r="C10" s="97">
        <v>10608</v>
      </c>
      <c r="D10" s="97">
        <v>9585</v>
      </c>
      <c r="E10" s="97">
        <v>9759</v>
      </c>
      <c r="F10" s="97"/>
      <c r="G10" s="97"/>
      <c r="H10" s="97"/>
      <c r="I10" s="100">
        <f t="shared" si="0"/>
        <v>6.873456351227915E-4</v>
      </c>
      <c r="J10" s="100">
        <f t="shared" si="1"/>
        <v>-8.0033936651583704E-2</v>
      </c>
      <c r="K10" s="97">
        <f t="shared" si="2"/>
        <v>-849</v>
      </c>
      <c r="L10" s="101">
        <f t="shared" si="4"/>
        <v>1.820767038326181E-3</v>
      </c>
      <c r="M10" s="98">
        <f t="shared" si="5"/>
        <v>174</v>
      </c>
      <c r="N10" s="98">
        <f t="shared" si="3"/>
        <v>0</v>
      </c>
    </row>
    <row r="11" spans="1:15" s="20" customFormat="1">
      <c r="A11" s="39">
        <v>10</v>
      </c>
      <c r="B11" s="99" t="s">
        <v>9</v>
      </c>
      <c r="C11" s="97">
        <v>458896</v>
      </c>
      <c r="D11" s="97">
        <v>452999</v>
      </c>
      <c r="E11" s="97">
        <v>461533</v>
      </c>
      <c r="F11" s="97"/>
      <c r="G11" s="97"/>
      <c r="H11" s="97"/>
      <c r="I11" s="100">
        <f t="shared" si="0"/>
        <v>3.2506680296662295E-2</v>
      </c>
      <c r="J11" s="100">
        <f t="shared" si="1"/>
        <v>5.7464000557860603E-3</v>
      </c>
      <c r="K11" s="97">
        <f t="shared" si="2"/>
        <v>2637</v>
      </c>
      <c r="L11" s="101">
        <f t="shared" si="4"/>
        <v>-5.6553152886526965E-3</v>
      </c>
      <c r="M11" s="98">
        <f t="shared" si="5"/>
        <v>8534</v>
      </c>
      <c r="N11" s="98">
        <f t="shared" si="3"/>
        <v>0</v>
      </c>
    </row>
    <row r="12" spans="1:15">
      <c r="A12" s="102">
        <v>11</v>
      </c>
      <c r="B12" s="99" t="s">
        <v>10</v>
      </c>
      <c r="C12" s="97">
        <v>17105</v>
      </c>
      <c r="D12" s="97">
        <v>16591</v>
      </c>
      <c r="E12" s="97">
        <v>16788</v>
      </c>
      <c r="F12" s="97"/>
      <c r="G12" s="97"/>
      <c r="H12" s="97"/>
      <c r="I12" s="100">
        <f t="shared" si="0"/>
        <v>1.1824119809859025E-3</v>
      </c>
      <c r="J12" s="100">
        <f t="shared" si="1"/>
        <v>-1.8532592809120139E-2</v>
      </c>
      <c r="K12" s="97">
        <f t="shared" si="2"/>
        <v>-317</v>
      </c>
      <c r="L12" s="101">
        <f t="shared" si="4"/>
        <v>6.7983881171896276E-4</v>
      </c>
      <c r="M12" s="98">
        <f t="shared" si="5"/>
        <v>197</v>
      </c>
      <c r="N12" s="98">
        <f t="shared" si="3"/>
        <v>0</v>
      </c>
    </row>
    <row r="13" spans="1:15" ht="16.5" customHeight="1">
      <c r="A13" s="102">
        <v>12</v>
      </c>
      <c r="B13" s="99" t="s">
        <v>11</v>
      </c>
      <c r="C13" s="97">
        <v>4893</v>
      </c>
      <c r="D13" s="97">
        <v>5442</v>
      </c>
      <c r="E13" s="97">
        <v>5258</v>
      </c>
      <c r="F13" s="97"/>
      <c r="G13" s="97"/>
      <c r="H13" s="97"/>
      <c r="I13" s="100">
        <f t="shared" si="0"/>
        <v>3.7033131975362614E-4</v>
      </c>
      <c r="J13" s="100">
        <f t="shared" si="1"/>
        <v>7.4596362150010212E-2</v>
      </c>
      <c r="K13" s="97">
        <f t="shared" si="2"/>
        <v>365</v>
      </c>
      <c r="L13" s="101">
        <f t="shared" si="4"/>
        <v>-7.8277970434517793E-4</v>
      </c>
      <c r="M13" s="98">
        <f t="shared" si="5"/>
        <v>-184</v>
      </c>
      <c r="N13" s="98">
        <f t="shared" si="3"/>
        <v>0</v>
      </c>
    </row>
    <row r="14" spans="1:15">
      <c r="A14" s="102">
        <v>13</v>
      </c>
      <c r="B14" s="99" t="s">
        <v>12</v>
      </c>
      <c r="C14" s="97">
        <v>424253</v>
      </c>
      <c r="D14" s="97">
        <v>413790</v>
      </c>
      <c r="E14" s="97">
        <v>418781</v>
      </c>
      <c r="F14" s="97"/>
      <c r="G14" s="97"/>
      <c r="H14" s="97"/>
      <c r="I14" s="100">
        <f t="shared" si="0"/>
        <v>2.9495572540460879E-2</v>
      </c>
      <c r="J14" s="100">
        <f t="shared" si="1"/>
        <v>-1.2897964186464208E-2</v>
      </c>
      <c r="K14" s="97">
        <f t="shared" si="2"/>
        <v>-5472</v>
      </c>
      <c r="L14" s="101">
        <f t="shared" si="4"/>
        <v>1.1735261759388532E-2</v>
      </c>
      <c r="M14" s="98">
        <f t="shared" si="5"/>
        <v>4991</v>
      </c>
      <c r="N14" s="98">
        <f t="shared" si="3"/>
        <v>0</v>
      </c>
    </row>
    <row r="15" spans="1:15" s="20" customFormat="1">
      <c r="A15" s="102">
        <v>14</v>
      </c>
      <c r="B15" s="99" t="s">
        <v>13</v>
      </c>
      <c r="C15" s="97">
        <v>513315</v>
      </c>
      <c r="D15" s="97">
        <v>540752</v>
      </c>
      <c r="E15" s="97">
        <v>553794</v>
      </c>
      <c r="F15" s="97"/>
      <c r="G15" s="97"/>
      <c r="H15" s="97"/>
      <c r="I15" s="100">
        <f t="shared" si="0"/>
        <v>3.9004804657976344E-2</v>
      </c>
      <c r="J15" s="100">
        <f t="shared" si="1"/>
        <v>7.885801116273633E-2</v>
      </c>
      <c r="K15" s="97">
        <f t="shared" si="2"/>
        <v>40479</v>
      </c>
      <c r="L15" s="101">
        <f t="shared" si="4"/>
        <v>-8.68113415128451E-2</v>
      </c>
      <c r="M15" s="98">
        <f t="shared" si="5"/>
        <v>13042</v>
      </c>
      <c r="N15" s="98">
        <f t="shared" si="3"/>
        <v>0</v>
      </c>
      <c r="O15" s="24"/>
    </row>
    <row r="16" spans="1:15">
      <c r="A16" s="102">
        <v>15</v>
      </c>
      <c r="B16" s="99" t="s">
        <v>14</v>
      </c>
      <c r="C16" s="97">
        <v>62801</v>
      </c>
      <c r="D16" s="97">
        <v>59814</v>
      </c>
      <c r="E16" s="97">
        <v>60901</v>
      </c>
      <c r="F16" s="97"/>
      <c r="G16" s="97"/>
      <c r="H16" s="97"/>
      <c r="I16" s="100">
        <f t="shared" si="0"/>
        <v>4.2893776539208034E-3</v>
      </c>
      <c r="J16" s="100">
        <f t="shared" si="1"/>
        <v>-3.025429531376889E-2</v>
      </c>
      <c r="K16" s="97">
        <f t="shared" si="2"/>
        <v>-1900</v>
      </c>
      <c r="L16" s="101">
        <f t="shared" si="4"/>
        <v>4.0747436664543514E-3</v>
      </c>
      <c r="M16" s="98">
        <f t="shared" si="5"/>
        <v>1087</v>
      </c>
      <c r="N16" s="98">
        <f t="shared" si="3"/>
        <v>0</v>
      </c>
      <c r="O16" s="24"/>
    </row>
    <row r="17" spans="1:15">
      <c r="A17" s="102">
        <v>16</v>
      </c>
      <c r="B17" s="99" t="s">
        <v>15</v>
      </c>
      <c r="C17" s="97">
        <v>64879</v>
      </c>
      <c r="D17" s="97">
        <v>58713</v>
      </c>
      <c r="E17" s="97">
        <v>59709</v>
      </c>
      <c r="F17" s="97"/>
      <c r="G17" s="97"/>
      <c r="H17" s="97"/>
      <c r="I17" s="100">
        <f t="shared" si="0"/>
        <v>4.2054227408081521E-3</v>
      </c>
      <c r="J17" s="100">
        <f t="shared" si="1"/>
        <v>-7.9686801584488043E-2</v>
      </c>
      <c r="K17" s="97">
        <f t="shared" si="2"/>
        <v>-5170</v>
      </c>
      <c r="L17" s="101">
        <f t="shared" si="4"/>
        <v>1.108759197661526E-2</v>
      </c>
      <c r="M17" s="98">
        <f t="shared" si="5"/>
        <v>996</v>
      </c>
      <c r="N17" s="98">
        <f t="shared" si="3"/>
        <v>0</v>
      </c>
      <c r="O17" s="25"/>
    </row>
    <row r="18" spans="1:15">
      <c r="A18" s="102">
        <v>17</v>
      </c>
      <c r="B18" s="99" t="s">
        <v>16</v>
      </c>
      <c r="C18" s="97">
        <v>56367</v>
      </c>
      <c r="D18" s="97">
        <v>57054</v>
      </c>
      <c r="E18" s="97">
        <v>58007</v>
      </c>
      <c r="F18" s="97"/>
      <c r="G18" s="97"/>
      <c r="H18" s="97"/>
      <c r="I18" s="100">
        <f t="shared" si="0"/>
        <v>4.0855475209107253E-3</v>
      </c>
      <c r="J18" s="100">
        <f t="shared" si="1"/>
        <v>2.9095037876771871E-2</v>
      </c>
      <c r="K18" s="97">
        <f t="shared" si="2"/>
        <v>1640</v>
      </c>
      <c r="L18" s="101">
        <f t="shared" si="4"/>
        <v>-3.517147164729019E-3</v>
      </c>
      <c r="M18" s="98">
        <f t="shared" si="5"/>
        <v>953</v>
      </c>
      <c r="N18" s="98">
        <f t="shared" si="3"/>
        <v>0</v>
      </c>
      <c r="O18" s="25"/>
    </row>
    <row r="19" spans="1:15">
      <c r="A19" s="102">
        <v>18</v>
      </c>
      <c r="B19" s="99" t="s">
        <v>17</v>
      </c>
      <c r="C19" s="97">
        <v>52074</v>
      </c>
      <c r="D19" s="97">
        <v>47672</v>
      </c>
      <c r="E19" s="97">
        <v>48012</v>
      </c>
      <c r="F19" s="97"/>
      <c r="G19" s="97"/>
      <c r="H19" s="97"/>
      <c r="I19" s="100">
        <f t="shared" si="0"/>
        <v>3.3815799399032139E-3</v>
      </c>
      <c r="J19" s="100">
        <f t="shared" si="1"/>
        <v>-7.8004378384606526E-2</v>
      </c>
      <c r="K19" s="97">
        <f t="shared" si="2"/>
        <v>-4062</v>
      </c>
      <c r="L19" s="101">
        <f t="shared" si="4"/>
        <v>8.7113730384934598E-3</v>
      </c>
      <c r="M19" s="98">
        <f t="shared" si="5"/>
        <v>340</v>
      </c>
      <c r="N19" s="98">
        <f t="shared" si="3"/>
        <v>0</v>
      </c>
      <c r="O19" s="25"/>
    </row>
    <row r="20" spans="1:15">
      <c r="A20" s="102">
        <v>19</v>
      </c>
      <c r="B20" s="99" t="s">
        <v>18</v>
      </c>
      <c r="C20" s="97">
        <v>8888</v>
      </c>
      <c r="D20" s="97">
        <v>8842</v>
      </c>
      <c r="E20" s="97">
        <v>8953</v>
      </c>
      <c r="F20" s="97"/>
      <c r="G20" s="97"/>
      <c r="H20" s="97"/>
      <c r="I20" s="100">
        <f t="shared" si="0"/>
        <v>6.3057746400802873E-4</v>
      </c>
      <c r="J20" s="100">
        <f t="shared" si="1"/>
        <v>7.3132313231323133E-3</v>
      </c>
      <c r="K20" s="97">
        <f t="shared" si="2"/>
        <v>65</v>
      </c>
      <c r="L20" s="101">
        <f t="shared" si="4"/>
        <v>-1.3939912543133306E-4</v>
      </c>
      <c r="M20" s="98">
        <f t="shared" si="5"/>
        <v>111</v>
      </c>
      <c r="N20" s="98">
        <f t="shared" si="3"/>
        <v>0</v>
      </c>
      <c r="O20" s="25"/>
    </row>
    <row r="21" spans="1:15">
      <c r="A21" s="102">
        <v>20</v>
      </c>
      <c r="B21" s="99" t="s">
        <v>19</v>
      </c>
      <c r="C21" s="97">
        <v>82524</v>
      </c>
      <c r="D21" s="97">
        <v>84214</v>
      </c>
      <c r="E21" s="97">
        <v>85597</v>
      </c>
      <c r="F21" s="97"/>
      <c r="G21" s="97"/>
      <c r="H21" s="97"/>
      <c r="I21" s="100">
        <f t="shared" si="0"/>
        <v>6.0287656859929891E-3</v>
      </c>
      <c r="J21" s="100">
        <f t="shared" si="1"/>
        <v>3.723765207697155E-2</v>
      </c>
      <c r="K21" s="97">
        <f t="shared" si="2"/>
        <v>3073</v>
      </c>
      <c r="L21" s="101">
        <f t="shared" si="4"/>
        <v>-6.5903617300074845E-3</v>
      </c>
      <c r="M21" s="98">
        <f t="shared" si="5"/>
        <v>1383</v>
      </c>
      <c r="N21" s="98">
        <f t="shared" si="3"/>
        <v>0</v>
      </c>
      <c r="O21" s="25"/>
    </row>
    <row r="22" spans="1:15">
      <c r="A22" s="102">
        <v>21</v>
      </c>
      <c r="B22" s="99" t="s">
        <v>20</v>
      </c>
      <c r="C22" s="97">
        <v>24783</v>
      </c>
      <c r="D22" s="97">
        <v>25749</v>
      </c>
      <c r="E22" s="97">
        <v>26288</v>
      </c>
      <c r="F22" s="97"/>
      <c r="G22" s="97"/>
      <c r="H22" s="97"/>
      <c r="I22" s="100">
        <f t="shared" si="0"/>
        <v>1.8515157348199551E-3</v>
      </c>
      <c r="J22" s="100">
        <f t="shared" si="1"/>
        <v>6.0727111326312394E-2</v>
      </c>
      <c r="K22" s="97">
        <f t="shared" si="2"/>
        <v>1505</v>
      </c>
      <c r="L22" s="101">
        <f t="shared" si="4"/>
        <v>-3.2276259042177888E-3</v>
      </c>
      <c r="M22" s="98">
        <f t="shared" si="5"/>
        <v>539</v>
      </c>
      <c r="N22" s="98">
        <f t="shared" si="3"/>
        <v>0</v>
      </c>
      <c r="O22" s="25"/>
    </row>
    <row r="23" spans="1:15">
      <c r="A23" s="102">
        <v>22</v>
      </c>
      <c r="B23" s="99" t="s">
        <v>21</v>
      </c>
      <c r="C23" s="97">
        <v>215150</v>
      </c>
      <c r="D23" s="97">
        <v>205971</v>
      </c>
      <c r="E23" s="97">
        <v>209742</v>
      </c>
      <c r="F23" s="97"/>
      <c r="G23" s="97"/>
      <c r="H23" s="97"/>
      <c r="I23" s="100">
        <f t="shared" si="0"/>
        <v>1.4772543109122301E-2</v>
      </c>
      <c r="J23" s="100">
        <f t="shared" si="1"/>
        <v>-2.513595166163142E-2</v>
      </c>
      <c r="K23" s="97">
        <f t="shared" si="2"/>
        <v>-5408</v>
      </c>
      <c r="L23" s="101">
        <f t="shared" si="4"/>
        <v>1.1598007235886911E-2</v>
      </c>
      <c r="M23" s="98">
        <f t="shared" si="5"/>
        <v>3771</v>
      </c>
      <c r="N23" s="98">
        <f t="shared" si="3"/>
        <v>0</v>
      </c>
      <c r="O23" s="25"/>
    </row>
    <row r="24" spans="1:15">
      <c r="A24" s="102">
        <v>23</v>
      </c>
      <c r="B24" s="99" t="s">
        <v>22</v>
      </c>
      <c r="C24" s="97">
        <v>234704</v>
      </c>
      <c r="D24" s="97">
        <v>204413</v>
      </c>
      <c r="E24" s="97">
        <v>206385</v>
      </c>
      <c r="F24" s="97"/>
      <c r="G24" s="97"/>
      <c r="H24" s="97"/>
      <c r="I24" s="100">
        <f t="shared" si="0"/>
        <v>1.4536102972109572E-2</v>
      </c>
      <c r="J24" s="100">
        <f t="shared" si="1"/>
        <v>-0.12065836116981389</v>
      </c>
      <c r="K24" s="97">
        <f t="shared" si="2"/>
        <v>-28319</v>
      </c>
      <c r="L24" s="101">
        <f t="shared" si="4"/>
        <v>6.073298204753725E-2</v>
      </c>
      <c r="M24" s="98">
        <f t="shared" si="5"/>
        <v>1972</v>
      </c>
      <c r="N24" s="98">
        <f t="shared" si="3"/>
        <v>0</v>
      </c>
      <c r="O24" s="25"/>
    </row>
    <row r="25" spans="1:15">
      <c r="A25" s="102">
        <v>24</v>
      </c>
      <c r="B25" s="99" t="s">
        <v>23</v>
      </c>
      <c r="C25" s="97">
        <v>166366</v>
      </c>
      <c r="D25" s="97">
        <v>159697</v>
      </c>
      <c r="E25" s="97">
        <v>161451</v>
      </c>
      <c r="F25" s="97"/>
      <c r="G25" s="97"/>
      <c r="H25" s="97"/>
      <c r="I25" s="100">
        <f t="shared" si="0"/>
        <v>1.1371312648448591E-2</v>
      </c>
      <c r="J25" s="100">
        <f t="shared" si="1"/>
        <v>-2.9543296106175541E-2</v>
      </c>
      <c r="K25" s="97">
        <f t="shared" si="2"/>
        <v>-4915</v>
      </c>
      <c r="L25" s="101">
        <f t="shared" si="4"/>
        <v>1.0540718484538492E-2</v>
      </c>
      <c r="M25" s="98">
        <f t="shared" si="5"/>
        <v>1754</v>
      </c>
      <c r="N25" s="98">
        <f t="shared" si="3"/>
        <v>0</v>
      </c>
    </row>
    <row r="26" spans="1:15">
      <c r="A26" s="102">
        <v>25</v>
      </c>
      <c r="B26" s="99" t="s">
        <v>24</v>
      </c>
      <c r="C26" s="97">
        <v>382950</v>
      </c>
      <c r="D26" s="97">
        <v>356809</v>
      </c>
      <c r="E26" s="97">
        <v>363424</v>
      </c>
      <c r="F26" s="97"/>
      <c r="G26" s="97"/>
      <c r="H26" s="97"/>
      <c r="I26" s="100">
        <f t="shared" si="0"/>
        <v>2.5596669750882813E-2</v>
      </c>
      <c r="J26" s="100">
        <f t="shared" si="1"/>
        <v>-5.0988379684031859E-2</v>
      </c>
      <c r="K26" s="97">
        <f t="shared" si="2"/>
        <v>-19526</v>
      </c>
      <c r="L26" s="101">
        <f t="shared" si="4"/>
        <v>4.1875497279572453E-2</v>
      </c>
      <c r="M26" s="98">
        <f t="shared" si="5"/>
        <v>6615</v>
      </c>
      <c r="N26" s="98">
        <f t="shared" si="3"/>
        <v>0</v>
      </c>
    </row>
    <row r="27" spans="1:15">
      <c r="A27" s="102">
        <v>26</v>
      </c>
      <c r="B27" s="99" t="s">
        <v>25</v>
      </c>
      <c r="C27" s="97">
        <v>35135</v>
      </c>
      <c r="D27" s="97">
        <v>35229</v>
      </c>
      <c r="E27" s="97">
        <v>35921</v>
      </c>
      <c r="F27" s="97"/>
      <c r="G27" s="97"/>
      <c r="H27" s="97"/>
      <c r="I27" s="100">
        <f t="shared" si="0"/>
        <v>2.5299869412076844E-3</v>
      </c>
      <c r="J27" s="100">
        <f t="shared" si="1"/>
        <v>2.2370855272520279E-2</v>
      </c>
      <c r="K27" s="97">
        <f t="shared" si="2"/>
        <v>786</v>
      </c>
      <c r="L27" s="101">
        <f t="shared" si="4"/>
        <v>-1.6856571167542737E-3</v>
      </c>
      <c r="M27" s="98">
        <f t="shared" si="5"/>
        <v>692</v>
      </c>
      <c r="N27" s="98">
        <f t="shared" si="3"/>
        <v>0</v>
      </c>
    </row>
    <row r="28" spans="1:15">
      <c r="A28" s="102">
        <v>27</v>
      </c>
      <c r="B28" s="99" t="s">
        <v>26</v>
      </c>
      <c r="C28" s="97">
        <v>152342</v>
      </c>
      <c r="D28" s="97">
        <v>146184</v>
      </c>
      <c r="E28" s="97">
        <v>149019</v>
      </c>
      <c r="F28" s="97"/>
      <c r="G28" s="97"/>
      <c r="H28" s="97"/>
      <c r="I28" s="100">
        <f t="shared" si="0"/>
        <v>1.0495702346589125E-2</v>
      </c>
      <c r="J28" s="100">
        <f t="shared" si="1"/>
        <v>-2.1812763387640967E-2</v>
      </c>
      <c r="K28" s="97">
        <f t="shared" si="2"/>
        <v>-3323</v>
      </c>
      <c r="L28" s="101">
        <f t="shared" si="4"/>
        <v>7.1265122124356886E-3</v>
      </c>
      <c r="M28" s="98">
        <f t="shared" si="5"/>
        <v>2835</v>
      </c>
      <c r="N28" s="98">
        <f t="shared" si="3"/>
        <v>0</v>
      </c>
    </row>
    <row r="29" spans="1:15">
      <c r="A29" s="102">
        <v>28</v>
      </c>
      <c r="B29" s="99" t="s">
        <v>27</v>
      </c>
      <c r="C29" s="97">
        <v>164487</v>
      </c>
      <c r="D29" s="97">
        <v>155968</v>
      </c>
      <c r="E29" s="97">
        <v>158606</v>
      </c>
      <c r="F29" s="97"/>
      <c r="G29" s="97"/>
      <c r="H29" s="97"/>
      <c r="I29" s="100">
        <f t="shared" si="0"/>
        <v>1.1170933682168815E-2</v>
      </c>
      <c r="J29" s="100">
        <f t="shared" si="1"/>
        <v>-3.5753585389726845E-2</v>
      </c>
      <c r="K29" s="97">
        <f t="shared" si="2"/>
        <v>-5881</v>
      </c>
      <c r="L29" s="101">
        <f t="shared" si="4"/>
        <v>1.2612403948641073E-2</v>
      </c>
      <c r="M29" s="98">
        <f t="shared" si="5"/>
        <v>2638</v>
      </c>
      <c r="N29" s="98">
        <f t="shared" si="3"/>
        <v>0</v>
      </c>
    </row>
    <row r="30" spans="1:15">
      <c r="A30" s="102">
        <v>29</v>
      </c>
      <c r="B30" s="99" t="s">
        <v>28</v>
      </c>
      <c r="C30" s="97">
        <v>206614</v>
      </c>
      <c r="D30" s="97">
        <v>197809</v>
      </c>
      <c r="E30" s="97">
        <v>200023</v>
      </c>
      <c r="F30" s="97"/>
      <c r="G30" s="97"/>
      <c r="H30" s="97"/>
      <c r="I30" s="100">
        <f t="shared" si="0"/>
        <v>1.4088014752963021E-2</v>
      </c>
      <c r="J30" s="100">
        <f t="shared" si="1"/>
        <v>-3.1900064855237303E-2</v>
      </c>
      <c r="K30" s="97">
        <f t="shared" si="2"/>
        <v>-6591</v>
      </c>
      <c r="L30" s="101">
        <f t="shared" si="4"/>
        <v>1.4135071318737173E-2</v>
      </c>
      <c r="M30" s="98">
        <f t="shared" si="5"/>
        <v>2214</v>
      </c>
      <c r="N30" s="98">
        <f t="shared" si="3"/>
        <v>0</v>
      </c>
    </row>
    <row r="31" spans="1:15">
      <c r="A31" s="102">
        <v>30</v>
      </c>
      <c r="B31" s="99" t="s">
        <v>29</v>
      </c>
      <c r="C31" s="97">
        <v>53798</v>
      </c>
      <c r="D31" s="97">
        <v>62803</v>
      </c>
      <c r="E31" s="97">
        <v>64717</v>
      </c>
      <c r="F31" s="97"/>
      <c r="G31" s="97"/>
      <c r="H31" s="97"/>
      <c r="I31" s="100">
        <f t="shared" si="0"/>
        <v>4.5581460670398293E-3</v>
      </c>
      <c r="J31" s="100">
        <f t="shared" si="1"/>
        <v>0.20296293542510874</v>
      </c>
      <c r="K31" s="97">
        <f t="shared" si="2"/>
        <v>10919</v>
      </c>
      <c r="L31" s="101">
        <f t="shared" si="4"/>
        <v>-2.341690847053424E-2</v>
      </c>
      <c r="M31" s="98">
        <f t="shared" si="5"/>
        <v>1914</v>
      </c>
      <c r="N31" s="98">
        <f t="shared" si="3"/>
        <v>0</v>
      </c>
    </row>
    <row r="32" spans="1:15">
      <c r="A32" s="102">
        <v>31</v>
      </c>
      <c r="B32" s="99" t="s">
        <v>30</v>
      </c>
      <c r="C32" s="97">
        <v>159777</v>
      </c>
      <c r="D32" s="97">
        <v>146754</v>
      </c>
      <c r="E32" s="97">
        <v>149165</v>
      </c>
      <c r="F32" s="97"/>
      <c r="G32" s="97"/>
      <c r="H32" s="97"/>
      <c r="I32" s="100">
        <f t="shared" si="0"/>
        <v>1.0505985414805942E-2</v>
      </c>
      <c r="J32" s="100">
        <f t="shared" si="1"/>
        <v>-6.6417569487473169E-2</v>
      </c>
      <c r="K32" s="97">
        <f t="shared" si="2"/>
        <v>-10612</v>
      </c>
      <c r="L32" s="101">
        <f t="shared" si="4"/>
        <v>2.2758515678112406E-2</v>
      </c>
      <c r="M32" s="98">
        <f t="shared" si="5"/>
        <v>2411</v>
      </c>
      <c r="N32" s="98">
        <f t="shared" si="3"/>
        <v>0</v>
      </c>
    </row>
    <row r="33" spans="1:14">
      <c r="A33" s="102">
        <v>32</v>
      </c>
      <c r="B33" s="99" t="s">
        <v>31</v>
      </c>
      <c r="C33" s="97">
        <v>58960</v>
      </c>
      <c r="D33" s="97">
        <v>61756</v>
      </c>
      <c r="E33" s="97">
        <v>62549</v>
      </c>
      <c r="F33" s="97"/>
      <c r="G33" s="97"/>
      <c r="H33" s="97"/>
      <c r="I33" s="100">
        <f t="shared" si="0"/>
        <v>4.4054495472174897E-3</v>
      </c>
      <c r="J33" s="100">
        <f t="shared" si="1"/>
        <v>6.0871777476255086E-2</v>
      </c>
      <c r="K33" s="97">
        <f t="shared" si="2"/>
        <v>3589</v>
      </c>
      <c r="L33" s="101">
        <f t="shared" si="4"/>
        <v>-7.6969763257392979E-3</v>
      </c>
      <c r="M33" s="98">
        <f t="shared" si="5"/>
        <v>793</v>
      </c>
      <c r="N33" s="98">
        <f t="shared" si="3"/>
        <v>0</v>
      </c>
    </row>
    <row r="34" spans="1:14">
      <c r="A34" s="102">
        <v>33</v>
      </c>
      <c r="B34" s="99" t="s">
        <v>32</v>
      </c>
      <c r="C34" s="97">
        <v>139159</v>
      </c>
      <c r="D34" s="97">
        <v>137550</v>
      </c>
      <c r="E34" s="97">
        <v>139956</v>
      </c>
      <c r="F34" s="97"/>
      <c r="G34" s="97"/>
      <c r="H34" s="97"/>
      <c r="I34" s="100">
        <f t="shared" si="0"/>
        <v>9.8573773654314373E-3</v>
      </c>
      <c r="J34" s="100">
        <f t="shared" si="1"/>
        <v>5.7272616215983153E-3</v>
      </c>
      <c r="K34" s="97">
        <f t="shared" si="2"/>
        <v>797</v>
      </c>
      <c r="L34" s="101">
        <f t="shared" si="4"/>
        <v>-1.7092477379811147E-3</v>
      </c>
      <c r="M34" s="98">
        <f t="shared" si="5"/>
        <v>2406</v>
      </c>
      <c r="N34" s="98">
        <f t="shared" si="3"/>
        <v>0</v>
      </c>
    </row>
    <row r="35" spans="1:14">
      <c r="A35" s="102">
        <v>35</v>
      </c>
      <c r="B35" s="99" t="s">
        <v>33</v>
      </c>
      <c r="C35" s="97">
        <v>101900</v>
      </c>
      <c r="D35" s="97">
        <v>106033</v>
      </c>
      <c r="E35" s="97">
        <v>106679</v>
      </c>
      <c r="F35" s="97"/>
      <c r="G35" s="97"/>
      <c r="H35" s="97"/>
      <c r="I35" s="100">
        <f t="shared" ref="I35:I66" si="6">E35/$E$92</f>
        <v>7.513612563711883E-3</v>
      </c>
      <c r="J35" s="100">
        <f t="shared" ref="J35:J66" si="7">(E35-C35)/C35</f>
        <v>4.6898920510304219E-2</v>
      </c>
      <c r="K35" s="97">
        <f t="shared" ref="K35:K66" si="8">E35-C35</f>
        <v>4779</v>
      </c>
      <c r="L35" s="101">
        <f t="shared" si="4"/>
        <v>-1.0249052622097549E-2</v>
      </c>
      <c r="M35" s="98">
        <f t="shared" si="5"/>
        <v>646</v>
      </c>
      <c r="N35" s="98">
        <f t="shared" ref="N35:N66" si="9">H35-G35</f>
        <v>0</v>
      </c>
    </row>
    <row r="36" spans="1:14">
      <c r="A36" s="102">
        <v>36</v>
      </c>
      <c r="B36" s="99" t="s">
        <v>34</v>
      </c>
      <c r="C36" s="97">
        <v>15890</v>
      </c>
      <c r="D36" s="97">
        <v>14727</v>
      </c>
      <c r="E36" s="97">
        <v>14457</v>
      </c>
      <c r="F36" s="97"/>
      <c r="G36" s="97"/>
      <c r="H36" s="97"/>
      <c r="I36" s="100">
        <f t="shared" si="6"/>
        <v>1.0182350493872525E-3</v>
      </c>
      <c r="J36" s="100">
        <f t="shared" si="7"/>
        <v>-9.0182504719949652E-2</v>
      </c>
      <c r="K36" s="97">
        <f t="shared" si="8"/>
        <v>-1433</v>
      </c>
      <c r="L36" s="101">
        <f t="shared" si="4"/>
        <v>3.0732145652784659E-3</v>
      </c>
      <c r="M36" s="98">
        <f t="shared" si="5"/>
        <v>-270</v>
      </c>
      <c r="N36" s="98">
        <f t="shared" si="9"/>
        <v>0</v>
      </c>
    </row>
    <row r="37" spans="1:14">
      <c r="A37" s="102">
        <v>37</v>
      </c>
      <c r="B37" s="99" t="s">
        <v>35</v>
      </c>
      <c r="C37" s="97">
        <v>14818</v>
      </c>
      <c r="D37" s="97">
        <v>14414</v>
      </c>
      <c r="E37" s="97">
        <v>14211</v>
      </c>
      <c r="F37" s="97"/>
      <c r="G37" s="97"/>
      <c r="H37" s="97"/>
      <c r="I37" s="100">
        <f t="shared" si="6"/>
        <v>1.0009087837616548E-3</v>
      </c>
      <c r="J37" s="100">
        <f t="shared" si="7"/>
        <v>-4.0963692806046698E-2</v>
      </c>
      <c r="K37" s="97">
        <f t="shared" si="8"/>
        <v>-607</v>
      </c>
      <c r="L37" s="101">
        <f t="shared" si="4"/>
        <v>1.3017733713356794E-3</v>
      </c>
      <c r="M37" s="98">
        <f t="shared" si="5"/>
        <v>-203</v>
      </c>
      <c r="N37" s="98">
        <f t="shared" si="9"/>
        <v>0</v>
      </c>
    </row>
    <row r="38" spans="1:14">
      <c r="A38" s="102">
        <v>38</v>
      </c>
      <c r="B38" s="99" t="s">
        <v>36</v>
      </c>
      <c r="C38" s="97">
        <v>85131</v>
      </c>
      <c r="D38" s="97">
        <v>84475</v>
      </c>
      <c r="E38" s="97">
        <v>84051</v>
      </c>
      <c r="F38" s="97"/>
      <c r="G38" s="97"/>
      <c r="H38" s="97"/>
      <c r="I38" s="100">
        <f t="shared" si="6"/>
        <v>5.9198778540532583E-3</v>
      </c>
      <c r="J38" s="100">
        <f t="shared" si="7"/>
        <v>-1.2686330478908976E-2</v>
      </c>
      <c r="K38" s="97">
        <f t="shared" si="8"/>
        <v>-1080</v>
      </c>
      <c r="L38" s="101">
        <f t="shared" si="4"/>
        <v>2.3161700840898416E-3</v>
      </c>
      <c r="M38" s="98">
        <f t="shared" si="5"/>
        <v>-424</v>
      </c>
      <c r="N38" s="98">
        <f t="shared" si="9"/>
        <v>0</v>
      </c>
    </row>
    <row r="39" spans="1:14">
      <c r="A39" s="102">
        <v>39</v>
      </c>
      <c r="B39" s="99" t="s">
        <v>37</v>
      </c>
      <c r="C39" s="97">
        <v>2612</v>
      </c>
      <c r="D39" s="97">
        <v>3012</v>
      </c>
      <c r="E39" s="97">
        <v>3015</v>
      </c>
      <c r="F39" s="97"/>
      <c r="G39" s="97"/>
      <c r="H39" s="97"/>
      <c r="I39" s="100">
        <f t="shared" si="6"/>
        <v>2.1235240187470194E-4</v>
      </c>
      <c r="J39" s="100">
        <f t="shared" si="7"/>
        <v>0.15428790199081163</v>
      </c>
      <c r="K39" s="97">
        <f t="shared" si="8"/>
        <v>403</v>
      </c>
      <c r="L39" s="101">
        <f t="shared" si="4"/>
        <v>-8.6427457767426503E-4</v>
      </c>
      <c r="M39" s="98">
        <f t="shared" si="5"/>
        <v>3</v>
      </c>
      <c r="N39" s="98">
        <f t="shared" si="9"/>
        <v>0</v>
      </c>
    </row>
    <row r="40" spans="1:14" s="20" customFormat="1">
      <c r="A40" s="102">
        <v>41</v>
      </c>
      <c r="B40" s="99" t="s">
        <v>38</v>
      </c>
      <c r="C40" s="97">
        <v>1304855</v>
      </c>
      <c r="D40" s="97">
        <v>783222</v>
      </c>
      <c r="E40" s="97">
        <v>806277</v>
      </c>
      <c r="F40" s="97"/>
      <c r="G40" s="97"/>
      <c r="H40" s="97"/>
      <c r="I40" s="100">
        <f t="shared" si="6"/>
        <v>5.6787680771585095E-2</v>
      </c>
      <c r="J40" s="100">
        <f t="shared" si="7"/>
        <v>-0.38209456223105248</v>
      </c>
      <c r="K40" s="97">
        <f t="shared" si="8"/>
        <v>-498578</v>
      </c>
      <c r="L40" s="101">
        <f t="shared" si="4"/>
        <v>1.0692513409123565</v>
      </c>
      <c r="M40" s="98">
        <f t="shared" si="5"/>
        <v>23055</v>
      </c>
      <c r="N40" s="98">
        <f t="shared" si="9"/>
        <v>0</v>
      </c>
    </row>
    <row r="41" spans="1:14">
      <c r="A41" s="102">
        <v>42</v>
      </c>
      <c r="B41" s="99" t="s">
        <v>39</v>
      </c>
      <c r="C41" s="97">
        <v>448354</v>
      </c>
      <c r="D41" s="97">
        <v>317524</v>
      </c>
      <c r="E41" s="97">
        <v>325994</v>
      </c>
      <c r="F41" s="97"/>
      <c r="G41" s="97"/>
      <c r="H41" s="97"/>
      <c r="I41" s="100">
        <f t="shared" si="6"/>
        <v>2.2960400960776645E-2</v>
      </c>
      <c r="J41" s="100">
        <f t="shared" si="7"/>
        <v>-0.2729093528774138</v>
      </c>
      <c r="K41" s="97">
        <f t="shared" si="8"/>
        <v>-122360</v>
      </c>
      <c r="L41" s="101">
        <f t="shared" si="4"/>
        <v>0.2624134921196602</v>
      </c>
      <c r="M41" s="98">
        <f t="shared" si="5"/>
        <v>8470</v>
      </c>
      <c r="N41" s="98">
        <f t="shared" si="9"/>
        <v>0</v>
      </c>
    </row>
    <row r="42" spans="1:14">
      <c r="A42" s="102">
        <v>43</v>
      </c>
      <c r="B42" s="99" t="s">
        <v>40</v>
      </c>
      <c r="C42" s="97">
        <v>323929</v>
      </c>
      <c r="D42" s="97">
        <v>263117</v>
      </c>
      <c r="E42" s="97">
        <v>274343</v>
      </c>
      <c r="F42" s="97"/>
      <c r="G42" s="97"/>
      <c r="H42" s="97"/>
      <c r="I42" s="100">
        <f t="shared" si="6"/>
        <v>1.9322519067167945E-2</v>
      </c>
      <c r="J42" s="100">
        <f t="shared" si="7"/>
        <v>-0.15307675447397423</v>
      </c>
      <c r="K42" s="97">
        <f t="shared" si="8"/>
        <v>-49586</v>
      </c>
      <c r="L42" s="101">
        <f t="shared" si="4"/>
        <v>0.10634223128673971</v>
      </c>
      <c r="M42" s="98">
        <f t="shared" si="5"/>
        <v>11226</v>
      </c>
      <c r="N42" s="98">
        <f t="shared" si="9"/>
        <v>0</v>
      </c>
    </row>
    <row r="43" spans="1:14" s="20" customFormat="1">
      <c r="A43" s="102">
        <v>45</v>
      </c>
      <c r="B43" s="99" t="s">
        <v>41</v>
      </c>
      <c r="C43" s="97">
        <v>219446</v>
      </c>
      <c r="D43" s="97">
        <v>210038</v>
      </c>
      <c r="E43" s="97">
        <v>213103</v>
      </c>
      <c r="F43" s="97"/>
      <c r="G43" s="97"/>
      <c r="H43" s="97"/>
      <c r="I43" s="100">
        <f t="shared" si="6"/>
        <v>1.5009264974031379E-2</v>
      </c>
      <c r="J43" s="100">
        <f t="shared" si="7"/>
        <v>-2.8904605233178095E-2</v>
      </c>
      <c r="K43" s="97">
        <f t="shared" si="8"/>
        <v>-6343</v>
      </c>
      <c r="L43" s="101">
        <f t="shared" si="4"/>
        <v>1.3603210040168394E-2</v>
      </c>
      <c r="M43" s="98">
        <f t="shared" si="5"/>
        <v>3065</v>
      </c>
      <c r="N43" s="98">
        <f t="shared" si="9"/>
        <v>0</v>
      </c>
    </row>
    <row r="44" spans="1:14" s="20" customFormat="1">
      <c r="A44" s="102">
        <v>46</v>
      </c>
      <c r="B44" s="99" t="s">
        <v>42</v>
      </c>
      <c r="C44" s="97">
        <v>724687</v>
      </c>
      <c r="D44" s="97">
        <v>700838</v>
      </c>
      <c r="E44" s="97">
        <v>711306</v>
      </c>
      <c r="F44" s="97"/>
      <c r="G44" s="97"/>
      <c r="H44" s="97"/>
      <c r="I44" s="100">
        <f t="shared" si="6"/>
        <v>5.0098685760493117E-2</v>
      </c>
      <c r="J44" s="100">
        <f t="shared" si="7"/>
        <v>-1.8464523304543894E-2</v>
      </c>
      <c r="K44" s="97">
        <f t="shared" si="8"/>
        <v>-13381</v>
      </c>
      <c r="L44" s="101">
        <f t="shared" si="4"/>
        <v>2.8696918421487194E-2</v>
      </c>
      <c r="M44" s="98">
        <f t="shared" si="5"/>
        <v>10468</v>
      </c>
      <c r="N44" s="98">
        <f t="shared" si="9"/>
        <v>0</v>
      </c>
    </row>
    <row r="45" spans="1:14" s="20" customFormat="1">
      <c r="A45" s="102">
        <v>47</v>
      </c>
      <c r="B45" s="99" t="s">
        <v>43</v>
      </c>
      <c r="C45" s="97">
        <v>1351435</v>
      </c>
      <c r="D45" s="97">
        <v>1316926</v>
      </c>
      <c r="E45" s="97">
        <v>1336426</v>
      </c>
      <c r="F45" s="97"/>
      <c r="G45" s="97"/>
      <c r="H45" s="97"/>
      <c r="I45" s="100">
        <f t="shared" si="6"/>
        <v>9.4127121402255529E-2</v>
      </c>
      <c r="J45" s="100">
        <f t="shared" si="7"/>
        <v>-1.1105972540299755E-2</v>
      </c>
      <c r="K45" s="97">
        <f t="shared" si="8"/>
        <v>-15009</v>
      </c>
      <c r="L45" s="101">
        <f t="shared" si="4"/>
        <v>3.218833036305966E-2</v>
      </c>
      <c r="M45" s="98">
        <f t="shared" si="5"/>
        <v>19500</v>
      </c>
      <c r="N45" s="98">
        <f t="shared" si="9"/>
        <v>0</v>
      </c>
    </row>
    <row r="46" spans="1:14">
      <c r="A46" s="102">
        <v>49</v>
      </c>
      <c r="B46" s="99" t="s">
        <v>44</v>
      </c>
      <c r="C46" s="97">
        <v>503575</v>
      </c>
      <c r="D46" s="97">
        <v>535247</v>
      </c>
      <c r="E46" s="97">
        <v>500827</v>
      </c>
      <c r="F46" s="97"/>
      <c r="G46" s="97"/>
      <c r="H46" s="97"/>
      <c r="I46" s="100">
        <f t="shared" si="6"/>
        <v>3.5274234286468108E-2</v>
      </c>
      <c r="J46" s="100">
        <f t="shared" si="7"/>
        <v>-5.4569825745916694E-3</v>
      </c>
      <c r="K46" s="97">
        <f t="shared" si="8"/>
        <v>-2748</v>
      </c>
      <c r="L46" s="101">
        <f t="shared" si="4"/>
        <v>5.8933661028508196E-3</v>
      </c>
      <c r="M46" s="98">
        <f t="shared" si="5"/>
        <v>-34420</v>
      </c>
      <c r="N46" s="98">
        <f t="shared" si="9"/>
        <v>0</v>
      </c>
    </row>
    <row r="47" spans="1:14">
      <c r="A47" s="102">
        <v>50</v>
      </c>
      <c r="B47" s="99" t="s">
        <v>45</v>
      </c>
      <c r="C47" s="97">
        <v>17743</v>
      </c>
      <c r="D47" s="97">
        <v>17366</v>
      </c>
      <c r="E47" s="97">
        <v>17978</v>
      </c>
      <c r="F47" s="97"/>
      <c r="G47" s="97"/>
      <c r="H47" s="97"/>
      <c r="I47" s="100">
        <f t="shared" si="6"/>
        <v>1.2662260301503786E-3</v>
      </c>
      <c r="J47" s="100">
        <f t="shared" si="7"/>
        <v>1.3244659865862594E-2</v>
      </c>
      <c r="K47" s="97">
        <f t="shared" si="8"/>
        <v>235</v>
      </c>
      <c r="L47" s="101">
        <f t="shared" si="4"/>
        <v>-5.0398145348251188E-4</v>
      </c>
      <c r="M47" s="98">
        <f t="shared" si="5"/>
        <v>612</v>
      </c>
      <c r="N47" s="98">
        <f t="shared" si="9"/>
        <v>0</v>
      </c>
    </row>
    <row r="48" spans="1:14">
      <c r="A48" s="102">
        <v>51</v>
      </c>
      <c r="B48" s="99" t="s">
        <v>46</v>
      </c>
      <c r="C48" s="97">
        <v>26654</v>
      </c>
      <c r="D48" s="97">
        <v>28893</v>
      </c>
      <c r="E48" s="97">
        <v>29279</v>
      </c>
      <c r="F48" s="97"/>
      <c r="G48" s="97"/>
      <c r="H48" s="97"/>
      <c r="I48" s="100">
        <f t="shared" si="6"/>
        <v>2.0621777693165498E-3</v>
      </c>
      <c r="J48" s="100">
        <f t="shared" si="7"/>
        <v>9.8484280033015681E-2</v>
      </c>
      <c r="K48" s="97">
        <f t="shared" si="8"/>
        <v>2625</v>
      </c>
      <c r="L48" s="101">
        <f t="shared" si="4"/>
        <v>-5.6295800654961427E-3</v>
      </c>
      <c r="M48" s="98">
        <f t="shared" si="5"/>
        <v>386</v>
      </c>
      <c r="N48" s="98">
        <f t="shared" si="9"/>
        <v>0</v>
      </c>
    </row>
    <row r="49" spans="1:14">
      <c r="A49" s="102">
        <v>52</v>
      </c>
      <c r="B49" s="99" t="s">
        <v>47</v>
      </c>
      <c r="C49" s="97">
        <v>252337</v>
      </c>
      <c r="D49" s="97">
        <v>257749</v>
      </c>
      <c r="E49" s="97">
        <v>260158</v>
      </c>
      <c r="F49" s="97"/>
      <c r="G49" s="97"/>
      <c r="H49" s="97"/>
      <c r="I49" s="100">
        <f t="shared" si="6"/>
        <v>1.8323441514732572E-2</v>
      </c>
      <c r="J49" s="100">
        <f t="shared" si="7"/>
        <v>3.0994265605123306E-2</v>
      </c>
      <c r="K49" s="97">
        <f t="shared" si="8"/>
        <v>7821</v>
      </c>
      <c r="L49" s="101">
        <f t="shared" si="4"/>
        <v>-1.6772931692283936E-2</v>
      </c>
      <c r="M49" s="98">
        <f t="shared" si="5"/>
        <v>2409</v>
      </c>
      <c r="N49" s="98">
        <f t="shared" si="9"/>
        <v>0</v>
      </c>
    </row>
    <row r="50" spans="1:14">
      <c r="A50" s="102">
        <v>53</v>
      </c>
      <c r="B50" s="99" t="s">
        <v>48</v>
      </c>
      <c r="C50" s="97">
        <v>41449</v>
      </c>
      <c r="D50" s="97">
        <v>45795</v>
      </c>
      <c r="E50" s="97">
        <v>46319</v>
      </c>
      <c r="F50" s="97"/>
      <c r="G50" s="97"/>
      <c r="H50" s="97"/>
      <c r="I50" s="100">
        <f t="shared" si="6"/>
        <v>3.2623386077725767E-3</v>
      </c>
      <c r="J50" s="100">
        <f t="shared" si="7"/>
        <v>0.11749378754614104</v>
      </c>
      <c r="K50" s="97">
        <f t="shared" si="8"/>
        <v>4870</v>
      </c>
      <c r="L50" s="101">
        <f t="shared" si="4"/>
        <v>-1.0444211397701415E-2</v>
      </c>
      <c r="M50" s="98">
        <f t="shared" si="5"/>
        <v>524</v>
      </c>
      <c r="N50" s="98">
        <f t="shared" si="9"/>
        <v>0</v>
      </c>
    </row>
    <row r="51" spans="1:14" s="20" customFormat="1">
      <c r="A51" s="102">
        <v>55</v>
      </c>
      <c r="B51" s="99" t="s">
        <v>49</v>
      </c>
      <c r="C51" s="97">
        <v>398563</v>
      </c>
      <c r="D51" s="97">
        <v>429721</v>
      </c>
      <c r="E51" s="97">
        <v>438534</v>
      </c>
      <c r="F51" s="97"/>
      <c r="G51" s="97"/>
      <c r="H51" s="97"/>
      <c r="I51" s="100">
        <f t="shared" si="6"/>
        <v>3.0886815324617095E-2</v>
      </c>
      <c r="J51" s="100">
        <f t="shared" si="7"/>
        <v>0.10028778386352973</v>
      </c>
      <c r="K51" s="97">
        <f t="shared" si="8"/>
        <v>39971</v>
      </c>
      <c r="L51" s="101">
        <f t="shared" si="4"/>
        <v>-8.5721883732550977E-2</v>
      </c>
      <c r="M51" s="98">
        <f t="shared" si="5"/>
        <v>8813</v>
      </c>
      <c r="N51" s="98">
        <f t="shared" si="9"/>
        <v>0</v>
      </c>
    </row>
    <row r="52" spans="1:14" s="20" customFormat="1">
      <c r="A52" s="102">
        <v>56</v>
      </c>
      <c r="B52" s="99" t="s">
        <v>50</v>
      </c>
      <c r="C52" s="97">
        <v>665041</v>
      </c>
      <c r="D52" s="97">
        <v>667975</v>
      </c>
      <c r="E52" s="97">
        <v>672827</v>
      </c>
      <c r="F52" s="97"/>
      <c r="G52" s="97"/>
      <c r="H52" s="97"/>
      <c r="I52" s="100">
        <f t="shared" si="6"/>
        <v>4.7388533829568848E-2</v>
      </c>
      <c r="J52" s="100">
        <f t="shared" si="7"/>
        <v>1.1707548857889964E-2</v>
      </c>
      <c r="K52" s="97">
        <f t="shared" si="8"/>
        <v>7786</v>
      </c>
      <c r="L52" s="101">
        <f t="shared" si="4"/>
        <v>-1.6697870624743989E-2</v>
      </c>
      <c r="M52" s="98">
        <f t="shared" si="5"/>
        <v>4852</v>
      </c>
      <c r="N52" s="98">
        <f t="shared" si="9"/>
        <v>0</v>
      </c>
    </row>
    <row r="53" spans="1:14">
      <c r="A53" s="102">
        <v>58</v>
      </c>
      <c r="B53" s="99" t="s">
        <v>51</v>
      </c>
      <c r="C53" s="97">
        <v>24959</v>
      </c>
      <c r="D53" s="97">
        <v>23634</v>
      </c>
      <c r="E53" s="97">
        <v>23877</v>
      </c>
      <c r="F53" s="97"/>
      <c r="G53" s="97"/>
      <c r="H53" s="97"/>
      <c r="I53" s="100">
        <f t="shared" si="6"/>
        <v>1.6817042452942814E-3</v>
      </c>
      <c r="J53" s="100">
        <f t="shared" si="7"/>
        <v>-4.3351095797107254E-2</v>
      </c>
      <c r="K53" s="97">
        <f t="shared" si="8"/>
        <v>-1082</v>
      </c>
      <c r="L53" s="101">
        <f t="shared" si="4"/>
        <v>2.3204592879492673E-3</v>
      </c>
      <c r="M53" s="98">
        <f t="shared" si="5"/>
        <v>243</v>
      </c>
      <c r="N53" s="98">
        <f t="shared" si="9"/>
        <v>0</v>
      </c>
    </row>
    <row r="54" spans="1:14">
      <c r="A54" s="102">
        <v>59</v>
      </c>
      <c r="B54" s="99" t="s">
        <v>52</v>
      </c>
      <c r="C54" s="97">
        <v>15090</v>
      </c>
      <c r="D54" s="97">
        <v>17791</v>
      </c>
      <c r="E54" s="97">
        <v>17957</v>
      </c>
      <c r="F54" s="97"/>
      <c r="G54" s="97"/>
      <c r="H54" s="97"/>
      <c r="I54" s="100">
        <f t="shared" si="6"/>
        <v>1.264746958694535E-3</v>
      </c>
      <c r="J54" s="100">
        <f t="shared" si="7"/>
        <v>0.18999337309476474</v>
      </c>
      <c r="K54" s="97">
        <f t="shared" si="8"/>
        <v>2867</v>
      </c>
      <c r="L54" s="101">
        <f t="shared" si="4"/>
        <v>-6.1485737324866443E-3</v>
      </c>
      <c r="M54" s="98">
        <f t="shared" si="5"/>
        <v>166</v>
      </c>
      <c r="N54" s="98">
        <f t="shared" si="9"/>
        <v>0</v>
      </c>
    </row>
    <row r="55" spans="1:14">
      <c r="A55" s="102">
        <v>60</v>
      </c>
      <c r="B55" s="99" t="s">
        <v>53</v>
      </c>
      <c r="C55" s="97">
        <v>10015</v>
      </c>
      <c r="D55" s="97">
        <v>9633</v>
      </c>
      <c r="E55" s="97">
        <v>9631</v>
      </c>
      <c r="F55" s="97"/>
      <c r="G55" s="97"/>
      <c r="H55" s="97"/>
      <c r="I55" s="100">
        <f t="shared" si="6"/>
        <v>6.783303424395537E-4</v>
      </c>
      <c r="J55" s="100">
        <f t="shared" si="7"/>
        <v>-3.8342486270594112E-2</v>
      </c>
      <c r="K55" s="97">
        <f t="shared" si="8"/>
        <v>-384</v>
      </c>
      <c r="L55" s="101">
        <f t="shared" si="4"/>
        <v>8.2352714100972148E-4</v>
      </c>
      <c r="M55" s="98">
        <f t="shared" si="5"/>
        <v>-2</v>
      </c>
      <c r="N55" s="98">
        <f t="shared" si="9"/>
        <v>0</v>
      </c>
    </row>
    <row r="56" spans="1:14">
      <c r="A56" s="102">
        <v>61</v>
      </c>
      <c r="B56" s="99" t="s">
        <v>54</v>
      </c>
      <c r="C56" s="97">
        <v>24090</v>
      </c>
      <c r="D56" s="97">
        <v>24241</v>
      </c>
      <c r="E56" s="97">
        <v>24818</v>
      </c>
      <c r="F56" s="97"/>
      <c r="G56" s="97"/>
      <c r="H56" s="97"/>
      <c r="I56" s="100">
        <f t="shared" si="6"/>
        <v>1.7479807329108964E-3</v>
      </c>
      <c r="J56" s="100">
        <f t="shared" si="7"/>
        <v>3.0220008302200084E-2</v>
      </c>
      <c r="K56" s="97">
        <f t="shared" si="8"/>
        <v>728</v>
      </c>
      <c r="L56" s="101">
        <f t="shared" si="4"/>
        <v>-1.5612702048309302E-3</v>
      </c>
      <c r="M56" s="98">
        <f t="shared" si="5"/>
        <v>577</v>
      </c>
      <c r="N56" s="98">
        <f t="shared" si="9"/>
        <v>0</v>
      </c>
    </row>
    <row r="57" spans="1:14">
      <c r="A57" s="102">
        <v>62</v>
      </c>
      <c r="B57" s="99" t="s">
        <v>55</v>
      </c>
      <c r="C57" s="97">
        <v>79477</v>
      </c>
      <c r="D57" s="97">
        <v>89845</v>
      </c>
      <c r="E57" s="97">
        <v>91625</v>
      </c>
      <c r="F57" s="97"/>
      <c r="G57" s="97"/>
      <c r="H57" s="97"/>
      <c r="I57" s="100">
        <f t="shared" si="6"/>
        <v>6.4533296257942175E-3</v>
      </c>
      <c r="J57" s="100">
        <f t="shared" si="7"/>
        <v>0.15284925198485097</v>
      </c>
      <c r="K57" s="97">
        <f t="shared" si="8"/>
        <v>12148</v>
      </c>
      <c r="L57" s="101">
        <f t="shared" si="4"/>
        <v>-2.6052624242151292E-2</v>
      </c>
      <c r="M57" s="98">
        <f t="shared" si="5"/>
        <v>1780</v>
      </c>
      <c r="N57" s="98">
        <f t="shared" si="9"/>
        <v>0</v>
      </c>
    </row>
    <row r="58" spans="1:14">
      <c r="A58" s="102">
        <v>63</v>
      </c>
      <c r="B58" s="99" t="s">
        <v>56</v>
      </c>
      <c r="C58" s="97">
        <v>43547</v>
      </c>
      <c r="D58" s="97">
        <v>43318</v>
      </c>
      <c r="E58" s="97">
        <v>43708</v>
      </c>
      <c r="F58" s="97"/>
      <c r="G58" s="97"/>
      <c r="H58" s="97"/>
      <c r="I58" s="100">
        <f t="shared" si="6"/>
        <v>3.0784407234293442E-3</v>
      </c>
      <c r="J58" s="100">
        <f t="shared" si="7"/>
        <v>3.6971547982639448E-3</v>
      </c>
      <c r="K58" s="97">
        <f t="shared" si="8"/>
        <v>161</v>
      </c>
      <c r="L58" s="101">
        <f t="shared" si="4"/>
        <v>-3.4528091068376343E-4</v>
      </c>
      <c r="M58" s="98">
        <f t="shared" si="5"/>
        <v>390</v>
      </c>
      <c r="N58" s="98">
        <f t="shared" si="9"/>
        <v>0</v>
      </c>
    </row>
    <row r="59" spans="1:14">
      <c r="A59" s="102">
        <v>64</v>
      </c>
      <c r="B59" s="99" t="s">
        <v>57</v>
      </c>
      <c r="C59" s="97">
        <v>88145</v>
      </c>
      <c r="D59" s="97">
        <v>85671</v>
      </c>
      <c r="E59" s="97">
        <v>86929</v>
      </c>
      <c r="F59" s="97"/>
      <c r="G59" s="97"/>
      <c r="H59" s="97"/>
      <c r="I59" s="100">
        <f t="shared" si="6"/>
        <v>6.1225810754779323E-3</v>
      </c>
      <c r="J59" s="100">
        <f t="shared" si="7"/>
        <v>-1.3795450677860343E-2</v>
      </c>
      <c r="K59" s="97">
        <f t="shared" si="8"/>
        <v>-1216</v>
      </c>
      <c r="L59" s="101">
        <f t="shared" si="4"/>
        <v>2.6078359465307845E-3</v>
      </c>
      <c r="M59" s="98">
        <f t="shared" si="5"/>
        <v>1258</v>
      </c>
      <c r="N59" s="98">
        <f t="shared" si="9"/>
        <v>0</v>
      </c>
    </row>
    <row r="60" spans="1:14">
      <c r="A60" s="102">
        <v>65</v>
      </c>
      <c r="B60" s="99" t="s">
        <v>58</v>
      </c>
      <c r="C60" s="97">
        <v>23929</v>
      </c>
      <c r="D60" s="97">
        <v>22572</v>
      </c>
      <c r="E60" s="97">
        <v>22864</v>
      </c>
      <c r="F60" s="97"/>
      <c r="G60" s="97"/>
      <c r="H60" s="97"/>
      <c r="I60" s="100">
        <f t="shared" si="6"/>
        <v>1.6103566555433449E-3</v>
      </c>
      <c r="J60" s="100">
        <f t="shared" si="7"/>
        <v>-4.4506665552258767E-2</v>
      </c>
      <c r="K60" s="97">
        <f t="shared" si="8"/>
        <v>-1065</v>
      </c>
      <c r="L60" s="101">
        <f t="shared" si="4"/>
        <v>2.2840010551441496E-3</v>
      </c>
      <c r="M60" s="98">
        <f t="shared" si="5"/>
        <v>292</v>
      </c>
      <c r="N60" s="98">
        <f t="shared" si="9"/>
        <v>0</v>
      </c>
    </row>
    <row r="61" spans="1:14">
      <c r="A61" s="102">
        <v>66</v>
      </c>
      <c r="B61" s="99" t="s">
        <v>59</v>
      </c>
      <c r="C61" s="97">
        <v>48738</v>
      </c>
      <c r="D61" s="97">
        <v>49498</v>
      </c>
      <c r="E61" s="97">
        <v>50270</v>
      </c>
      <c r="F61" s="97"/>
      <c r="G61" s="97"/>
      <c r="H61" s="97"/>
      <c r="I61" s="100">
        <f t="shared" si="6"/>
        <v>3.5406153373934547E-3</v>
      </c>
      <c r="J61" s="100">
        <f t="shared" si="7"/>
        <v>3.1433378472649681E-2</v>
      </c>
      <c r="K61" s="97">
        <f t="shared" si="8"/>
        <v>1532</v>
      </c>
      <c r="L61" s="101">
        <f t="shared" si="4"/>
        <v>-3.2855301563200347E-3</v>
      </c>
      <c r="M61" s="98">
        <f t="shared" si="5"/>
        <v>772</v>
      </c>
      <c r="N61" s="98">
        <f t="shared" si="9"/>
        <v>0</v>
      </c>
    </row>
    <row r="62" spans="1:14">
      <c r="A62" s="102">
        <v>68</v>
      </c>
      <c r="B62" s="99" t="s">
        <v>60</v>
      </c>
      <c r="C62" s="97">
        <v>128538</v>
      </c>
      <c r="D62" s="97">
        <v>134610</v>
      </c>
      <c r="E62" s="97">
        <v>136311</v>
      </c>
      <c r="F62" s="97"/>
      <c r="G62" s="97"/>
      <c r="H62" s="97"/>
      <c r="I62" s="100">
        <f t="shared" si="6"/>
        <v>9.6006528198814244E-3</v>
      </c>
      <c r="J62" s="100">
        <f t="shared" si="7"/>
        <v>6.0472389487933528E-2</v>
      </c>
      <c r="K62" s="97">
        <f t="shared" si="8"/>
        <v>7773</v>
      </c>
      <c r="L62" s="101">
        <f t="shared" si="4"/>
        <v>-1.6669990799657721E-2</v>
      </c>
      <c r="M62" s="98">
        <f t="shared" si="5"/>
        <v>1701</v>
      </c>
      <c r="N62" s="98">
        <f t="shared" si="9"/>
        <v>0</v>
      </c>
    </row>
    <row r="63" spans="1:14">
      <c r="A63" s="102">
        <v>69</v>
      </c>
      <c r="B63" s="99" t="s">
        <v>61</v>
      </c>
      <c r="C63" s="97">
        <v>147309</v>
      </c>
      <c r="D63" s="97">
        <v>150500</v>
      </c>
      <c r="E63" s="97">
        <v>154227</v>
      </c>
      <c r="F63" s="97"/>
      <c r="G63" s="97"/>
      <c r="H63" s="97"/>
      <c r="I63" s="100">
        <f t="shared" si="6"/>
        <v>1.086251206763836E-2</v>
      </c>
      <c r="J63" s="100">
        <f t="shared" si="7"/>
        <v>4.6962507382440989E-2</v>
      </c>
      <c r="K63" s="97">
        <f t="shared" si="8"/>
        <v>6918</v>
      </c>
      <c r="L63" s="101">
        <f t="shared" si="4"/>
        <v>-1.4836356149753264E-2</v>
      </c>
      <c r="M63" s="98">
        <f t="shared" si="5"/>
        <v>3727</v>
      </c>
      <c r="N63" s="98">
        <f t="shared" si="9"/>
        <v>0</v>
      </c>
    </row>
    <row r="64" spans="1:14">
      <c r="A64" s="102">
        <v>70</v>
      </c>
      <c r="B64" s="99" t="s">
        <v>62</v>
      </c>
      <c r="C64" s="97">
        <v>213441</v>
      </c>
      <c r="D64" s="97">
        <v>227073</v>
      </c>
      <c r="E64" s="97">
        <v>212767</v>
      </c>
      <c r="F64" s="97"/>
      <c r="G64" s="97"/>
      <c r="H64" s="97"/>
      <c r="I64" s="100">
        <f t="shared" si="6"/>
        <v>1.498559983073788E-2</v>
      </c>
      <c r="J64" s="100">
        <f t="shared" si="7"/>
        <v>-3.1577813072464992E-3</v>
      </c>
      <c r="K64" s="97">
        <f t="shared" si="8"/>
        <v>-674</v>
      </c>
      <c r="L64" s="101">
        <f t="shared" si="4"/>
        <v>1.4454617006264383E-3</v>
      </c>
      <c r="M64" s="98">
        <f t="shared" si="5"/>
        <v>-14306</v>
      </c>
      <c r="N64" s="98">
        <f t="shared" si="9"/>
        <v>0</v>
      </c>
    </row>
    <row r="65" spans="1:14">
      <c r="A65" s="102">
        <v>71</v>
      </c>
      <c r="B65" s="99" t="s">
        <v>63</v>
      </c>
      <c r="C65" s="97">
        <v>159497</v>
      </c>
      <c r="D65" s="97">
        <v>146664</v>
      </c>
      <c r="E65" s="97">
        <v>148619</v>
      </c>
      <c r="F65" s="97"/>
      <c r="G65" s="97"/>
      <c r="H65" s="97"/>
      <c r="I65" s="100">
        <f t="shared" si="6"/>
        <v>1.0467529556954005E-2</v>
      </c>
      <c r="J65" s="100">
        <f t="shared" si="7"/>
        <v>-6.8201909753788467E-2</v>
      </c>
      <c r="K65" s="97">
        <f t="shared" si="8"/>
        <v>-10878</v>
      </c>
      <c r="L65" s="101">
        <f t="shared" si="4"/>
        <v>2.3328979791416016E-2</v>
      </c>
      <c r="M65" s="98">
        <f t="shared" si="5"/>
        <v>1955</v>
      </c>
      <c r="N65" s="98">
        <f t="shared" si="9"/>
        <v>0</v>
      </c>
    </row>
    <row r="66" spans="1:14">
      <c r="A66" s="102">
        <v>72</v>
      </c>
      <c r="B66" s="99" t="s">
        <v>64</v>
      </c>
      <c r="C66" s="97">
        <v>13949</v>
      </c>
      <c r="D66" s="97">
        <v>13537</v>
      </c>
      <c r="E66" s="97">
        <v>14286</v>
      </c>
      <c r="F66" s="97"/>
      <c r="G66" s="97"/>
      <c r="H66" s="97"/>
      <c r="I66" s="100">
        <f t="shared" si="6"/>
        <v>1.0061911818182395E-3</v>
      </c>
      <c r="J66" s="100">
        <f t="shared" si="7"/>
        <v>2.4159437952541402E-2</v>
      </c>
      <c r="K66" s="97">
        <f t="shared" si="8"/>
        <v>337</v>
      </c>
      <c r="L66" s="101">
        <f t="shared" si="4"/>
        <v>-7.2273085031321913E-4</v>
      </c>
      <c r="M66" s="98">
        <f t="shared" si="5"/>
        <v>749</v>
      </c>
      <c r="N66" s="98">
        <f t="shared" si="9"/>
        <v>0</v>
      </c>
    </row>
    <row r="67" spans="1:14">
      <c r="A67" s="102">
        <v>73</v>
      </c>
      <c r="B67" s="99" t="s">
        <v>65</v>
      </c>
      <c r="C67" s="97">
        <v>57520</v>
      </c>
      <c r="D67" s="97">
        <v>57599</v>
      </c>
      <c r="E67" s="97">
        <v>56595</v>
      </c>
      <c r="F67" s="97"/>
      <c r="G67" s="97"/>
      <c r="H67" s="97"/>
      <c r="I67" s="100">
        <f t="shared" ref="I67:I92" si="10">E67/$E$92</f>
        <v>3.9860975734987581E-3</v>
      </c>
      <c r="J67" s="100">
        <f t="shared" ref="J67:J92" si="11">(E67-C67)/C67</f>
        <v>-1.6081363004172462E-2</v>
      </c>
      <c r="K67" s="97">
        <f t="shared" ref="K67:K92" si="12">E67-C67</f>
        <v>-925</v>
      </c>
      <c r="L67" s="101">
        <f t="shared" si="4"/>
        <v>1.983756784984355E-3</v>
      </c>
      <c r="M67" s="98">
        <f t="shared" si="5"/>
        <v>-1004</v>
      </c>
      <c r="N67" s="98">
        <f t="shared" ref="N67:N92" si="13">H67-G67</f>
        <v>0</v>
      </c>
    </row>
    <row r="68" spans="1:14">
      <c r="A68" s="102">
        <v>74</v>
      </c>
      <c r="B68" s="99" t="s">
        <v>66</v>
      </c>
      <c r="C68" s="97">
        <v>47052</v>
      </c>
      <c r="D68" s="97">
        <v>45463</v>
      </c>
      <c r="E68" s="97">
        <v>45115</v>
      </c>
      <c r="F68" s="97"/>
      <c r="G68" s="97"/>
      <c r="H68" s="97"/>
      <c r="I68" s="100">
        <f t="shared" si="10"/>
        <v>3.1775385109708717E-3</v>
      </c>
      <c r="J68" s="100">
        <f t="shared" si="11"/>
        <v>-4.1167219246790787E-2</v>
      </c>
      <c r="K68" s="97">
        <f t="shared" si="12"/>
        <v>-1937</v>
      </c>
      <c r="L68" s="101">
        <f t="shared" ref="L68:L92" si="14">K68/$K$92</f>
        <v>4.1540939378537254E-3</v>
      </c>
      <c r="M68" s="98">
        <f t="shared" ref="M68:M92" si="15">E68-D68</f>
        <v>-348</v>
      </c>
      <c r="N68" s="98">
        <f t="shared" si="13"/>
        <v>0</v>
      </c>
    </row>
    <row r="69" spans="1:14">
      <c r="A69" s="102">
        <v>75</v>
      </c>
      <c r="B69" s="99" t="s">
        <v>67</v>
      </c>
      <c r="C69" s="97">
        <v>8217</v>
      </c>
      <c r="D69" s="97">
        <v>8237</v>
      </c>
      <c r="E69" s="97">
        <v>8405</v>
      </c>
      <c r="F69" s="97"/>
      <c r="G69" s="97"/>
      <c r="H69" s="97"/>
      <c r="I69" s="100">
        <f t="shared" si="10"/>
        <v>5.9198074220791707E-4</v>
      </c>
      <c r="J69" s="100">
        <f t="shared" si="11"/>
        <v>2.2879396373372277E-2</v>
      </c>
      <c r="K69" s="97">
        <f t="shared" si="12"/>
        <v>188</v>
      </c>
      <c r="L69" s="101">
        <f t="shared" si="14"/>
        <v>-4.0318516278600947E-4</v>
      </c>
      <c r="M69" s="98">
        <f t="shared" si="15"/>
        <v>168</v>
      </c>
      <c r="N69" s="98">
        <f t="shared" si="13"/>
        <v>0</v>
      </c>
    </row>
    <row r="70" spans="1:14">
      <c r="A70" s="102">
        <v>77</v>
      </c>
      <c r="B70" s="99" t="s">
        <v>68</v>
      </c>
      <c r="C70" s="97">
        <v>29087</v>
      </c>
      <c r="D70" s="97">
        <v>25931</v>
      </c>
      <c r="E70" s="97">
        <v>25713</v>
      </c>
      <c r="F70" s="97"/>
      <c r="G70" s="97"/>
      <c r="H70" s="97"/>
      <c r="I70" s="100">
        <f t="shared" si="10"/>
        <v>1.8110173497194731E-3</v>
      </c>
      <c r="J70" s="100">
        <f t="shared" si="11"/>
        <v>-0.11599683707498196</v>
      </c>
      <c r="K70" s="97">
        <f t="shared" si="12"/>
        <v>-3374</v>
      </c>
      <c r="L70" s="101">
        <f t="shared" si="14"/>
        <v>7.2358869108510426E-3</v>
      </c>
      <c r="M70" s="98">
        <f t="shared" si="15"/>
        <v>-218</v>
      </c>
      <c r="N70" s="98">
        <f t="shared" si="13"/>
        <v>0</v>
      </c>
    </row>
    <row r="71" spans="1:14">
      <c r="A71" s="102">
        <v>78</v>
      </c>
      <c r="B71" s="99" t="s">
        <v>69</v>
      </c>
      <c r="C71" s="97">
        <v>62163</v>
      </c>
      <c r="D71" s="97">
        <v>67529</v>
      </c>
      <c r="E71" s="97">
        <v>64452</v>
      </c>
      <c r="F71" s="97"/>
      <c r="G71" s="97"/>
      <c r="H71" s="97"/>
      <c r="I71" s="100">
        <f t="shared" si="10"/>
        <v>4.5394815939065634E-3</v>
      </c>
      <c r="J71" s="100">
        <f t="shared" si="11"/>
        <v>3.6822547174364173E-2</v>
      </c>
      <c r="K71" s="97">
        <f t="shared" si="12"/>
        <v>2289</v>
      </c>
      <c r="L71" s="101">
        <f t="shared" si="14"/>
        <v>-4.9089938171126366E-3</v>
      </c>
      <c r="M71" s="98">
        <f t="shared" si="15"/>
        <v>-3077</v>
      </c>
      <c r="N71" s="98">
        <f t="shared" si="13"/>
        <v>0</v>
      </c>
    </row>
    <row r="72" spans="1:14">
      <c r="A72" s="102">
        <v>79</v>
      </c>
      <c r="B72" s="99" t="s">
        <v>70</v>
      </c>
      <c r="C72" s="97">
        <v>56749</v>
      </c>
      <c r="D72" s="97">
        <v>61509</v>
      </c>
      <c r="E72" s="97">
        <v>62711</v>
      </c>
      <c r="F72" s="97"/>
      <c r="G72" s="97"/>
      <c r="H72" s="97"/>
      <c r="I72" s="100">
        <f t="shared" si="10"/>
        <v>4.416859527019713E-3</v>
      </c>
      <c r="J72" s="100">
        <f t="shared" si="11"/>
        <v>0.10505911998449312</v>
      </c>
      <c r="K72" s="97">
        <f t="shared" si="12"/>
        <v>5962</v>
      </c>
      <c r="L72" s="101">
        <f t="shared" si="14"/>
        <v>-1.278611670494781E-2</v>
      </c>
      <c r="M72" s="98">
        <f t="shared" si="15"/>
        <v>1202</v>
      </c>
      <c r="N72" s="98">
        <f t="shared" si="13"/>
        <v>0</v>
      </c>
    </row>
    <row r="73" spans="1:14">
      <c r="A73" s="102">
        <v>80</v>
      </c>
      <c r="B73" s="99" t="s">
        <v>71</v>
      </c>
      <c r="C73" s="97">
        <v>291730</v>
      </c>
      <c r="D73" s="97">
        <v>301589</v>
      </c>
      <c r="E73" s="97">
        <v>295858</v>
      </c>
      <c r="F73" s="97"/>
      <c r="G73" s="97"/>
      <c r="H73" s="97"/>
      <c r="I73" s="100">
        <f t="shared" si="10"/>
        <v>2.0837862989666854E-2</v>
      </c>
      <c r="J73" s="100">
        <f t="shared" si="11"/>
        <v>1.4150070270455558E-2</v>
      </c>
      <c r="K73" s="97">
        <f t="shared" si="12"/>
        <v>4128</v>
      </c>
      <c r="L73" s="101">
        <f t="shared" si="14"/>
        <v>-8.8529167658545054E-3</v>
      </c>
      <c r="M73" s="98">
        <f t="shared" si="15"/>
        <v>-5731</v>
      </c>
      <c r="N73" s="98">
        <f t="shared" si="13"/>
        <v>0</v>
      </c>
    </row>
    <row r="74" spans="1:14" s="20" customFormat="1">
      <c r="A74" s="102">
        <v>81</v>
      </c>
      <c r="B74" s="99" t="s">
        <v>72</v>
      </c>
      <c r="C74" s="97">
        <v>684424</v>
      </c>
      <c r="D74" s="97">
        <v>729791</v>
      </c>
      <c r="E74" s="97">
        <v>619031</v>
      </c>
      <c r="F74" s="97"/>
      <c r="G74" s="97"/>
      <c r="H74" s="97"/>
      <c r="I74" s="100">
        <f t="shared" si="10"/>
        <v>4.3599575351541832E-2</v>
      </c>
      <c r="J74" s="100">
        <f t="shared" si="11"/>
        <v>-9.5544574708075702E-2</v>
      </c>
      <c r="K74" s="97">
        <f t="shared" si="12"/>
        <v>-65393</v>
      </c>
      <c r="L74" s="101">
        <f t="shared" si="14"/>
        <v>0.14024195398971021</v>
      </c>
      <c r="M74" s="98">
        <f t="shared" si="15"/>
        <v>-110760</v>
      </c>
      <c r="N74" s="98">
        <f t="shared" si="13"/>
        <v>0</v>
      </c>
    </row>
    <row r="75" spans="1:14" s="20" customFormat="1">
      <c r="A75" s="102">
        <v>82</v>
      </c>
      <c r="B75" s="99" t="s">
        <v>73</v>
      </c>
      <c r="C75" s="97">
        <v>444372</v>
      </c>
      <c r="D75" s="97">
        <v>444573</v>
      </c>
      <c r="E75" s="97">
        <v>448601</v>
      </c>
      <c r="F75" s="97"/>
      <c r="G75" s="97"/>
      <c r="H75" s="97"/>
      <c r="I75" s="100">
        <f t="shared" si="10"/>
        <v>3.1595854007758925E-2</v>
      </c>
      <c r="J75" s="100">
        <f t="shared" si="11"/>
        <v>9.5168012386018918E-3</v>
      </c>
      <c r="K75" s="97">
        <f t="shared" si="12"/>
        <v>4229</v>
      </c>
      <c r="L75" s="101">
        <f t="shared" si="14"/>
        <v>-9.0695215607554999E-3</v>
      </c>
      <c r="M75" s="98">
        <f t="shared" si="15"/>
        <v>4028</v>
      </c>
      <c r="N75" s="98">
        <f t="shared" si="13"/>
        <v>0</v>
      </c>
    </row>
    <row r="76" spans="1:14">
      <c r="A76" s="102">
        <v>84</v>
      </c>
      <c r="B76" s="99" t="s">
        <v>74</v>
      </c>
      <c r="C76" s="97">
        <v>180931</v>
      </c>
      <c r="D76" s="97">
        <v>211333</v>
      </c>
      <c r="E76" s="97">
        <v>199529</v>
      </c>
      <c r="F76" s="97"/>
      <c r="G76" s="97"/>
      <c r="H76" s="97"/>
      <c r="I76" s="100">
        <f t="shared" si="10"/>
        <v>1.405322135776365E-2</v>
      </c>
      <c r="J76" s="100">
        <f t="shared" si="11"/>
        <v>0.10279056656957625</v>
      </c>
      <c r="K76" s="97">
        <f t="shared" si="12"/>
        <v>18598</v>
      </c>
      <c r="L76" s="101">
        <f t="shared" si="14"/>
        <v>-3.9885306688798958E-2</v>
      </c>
      <c r="M76" s="98">
        <f t="shared" si="15"/>
        <v>-11804</v>
      </c>
      <c r="N76" s="98">
        <f t="shared" si="13"/>
        <v>0</v>
      </c>
    </row>
    <row r="77" spans="1:14">
      <c r="A77" s="102">
        <v>85</v>
      </c>
      <c r="B77" s="99" t="s">
        <v>75</v>
      </c>
      <c r="C77" s="97">
        <v>409217</v>
      </c>
      <c r="D77" s="97">
        <v>573489</v>
      </c>
      <c r="E77" s="97">
        <v>471248</v>
      </c>
      <c r="F77" s="97"/>
      <c r="G77" s="97"/>
      <c r="H77" s="97"/>
      <c r="I77" s="100">
        <f t="shared" si="10"/>
        <v>3.3190926924925222E-2</v>
      </c>
      <c r="J77" s="100">
        <f t="shared" si="11"/>
        <v>0.15158461158749514</v>
      </c>
      <c r="K77" s="97">
        <f t="shared" si="12"/>
        <v>62031</v>
      </c>
      <c r="L77" s="101">
        <f t="shared" si="14"/>
        <v>-0.13303180230201572</v>
      </c>
      <c r="M77" s="98">
        <f t="shared" si="15"/>
        <v>-102241</v>
      </c>
      <c r="N77" s="98">
        <f t="shared" si="13"/>
        <v>0</v>
      </c>
    </row>
    <row r="78" spans="1:14">
      <c r="A78" s="102">
        <v>86</v>
      </c>
      <c r="B78" s="99" t="s">
        <v>76</v>
      </c>
      <c r="C78" s="97">
        <v>358699</v>
      </c>
      <c r="D78" s="97">
        <v>515348</v>
      </c>
      <c r="E78" s="97">
        <v>520386</v>
      </c>
      <c r="F78" s="97"/>
      <c r="G78" s="97"/>
      <c r="H78" s="97"/>
      <c r="I78" s="100">
        <f t="shared" si="10"/>
        <v>3.6651813267651288E-2</v>
      </c>
      <c r="J78" s="100">
        <f t="shared" si="11"/>
        <v>0.4507595504866197</v>
      </c>
      <c r="K78" s="97">
        <f t="shared" si="12"/>
        <v>161687</v>
      </c>
      <c r="L78" s="101">
        <f t="shared" si="14"/>
        <v>-0.34675425220947614</v>
      </c>
      <c r="M78" s="98">
        <f t="shared" si="15"/>
        <v>5038</v>
      </c>
      <c r="N78" s="98">
        <f t="shared" si="13"/>
        <v>0</v>
      </c>
    </row>
    <row r="79" spans="1:14">
      <c r="A79" s="102">
        <v>87</v>
      </c>
      <c r="B79" s="99" t="s">
        <v>77</v>
      </c>
      <c r="C79" s="97">
        <v>31719</v>
      </c>
      <c r="D79" s="97">
        <v>33804</v>
      </c>
      <c r="E79" s="97">
        <v>33953</v>
      </c>
      <c r="F79" s="97"/>
      <c r="G79" s="97"/>
      <c r="H79" s="97"/>
      <c r="I79" s="100">
        <f t="shared" si="10"/>
        <v>2.3913768162029036E-3</v>
      </c>
      <c r="J79" s="100">
        <f t="shared" si="11"/>
        <v>7.0430971972634704E-2</v>
      </c>
      <c r="K79" s="97">
        <f t="shared" si="12"/>
        <v>2234</v>
      </c>
      <c r="L79" s="101">
        <f t="shared" si="14"/>
        <v>-4.7910407109784314E-3</v>
      </c>
      <c r="M79" s="98">
        <f t="shared" si="15"/>
        <v>149</v>
      </c>
      <c r="N79" s="98">
        <f t="shared" si="13"/>
        <v>0</v>
      </c>
    </row>
    <row r="80" spans="1:14">
      <c r="A80" s="102">
        <v>88</v>
      </c>
      <c r="B80" s="99" t="s">
        <v>78</v>
      </c>
      <c r="C80" s="97">
        <v>49343</v>
      </c>
      <c r="D80" s="97">
        <v>55469</v>
      </c>
      <c r="E80" s="97">
        <v>54587</v>
      </c>
      <c r="F80" s="97"/>
      <c r="G80" s="97"/>
      <c r="H80" s="97"/>
      <c r="I80" s="100">
        <f t="shared" si="10"/>
        <v>3.8446701695304657E-3</v>
      </c>
      <c r="J80" s="100">
        <f t="shared" si="11"/>
        <v>0.10627647285329227</v>
      </c>
      <c r="K80" s="97">
        <f t="shared" si="12"/>
        <v>5244</v>
      </c>
      <c r="L80" s="101">
        <f t="shared" si="14"/>
        <v>-1.124629251941401E-2</v>
      </c>
      <c r="M80" s="98">
        <f t="shared" si="15"/>
        <v>-882</v>
      </c>
      <c r="N80" s="98">
        <f t="shared" si="13"/>
        <v>0</v>
      </c>
    </row>
    <row r="81" spans="1:14">
      <c r="A81" s="102">
        <v>90</v>
      </c>
      <c r="B81" s="99" t="s">
        <v>79</v>
      </c>
      <c r="C81" s="97">
        <v>11280</v>
      </c>
      <c r="D81" s="97">
        <v>13005</v>
      </c>
      <c r="E81" s="97">
        <v>12958</v>
      </c>
      <c r="F81" s="97"/>
      <c r="G81" s="97"/>
      <c r="H81" s="97"/>
      <c r="I81" s="100">
        <f t="shared" si="10"/>
        <v>9.1265752022964765E-4</v>
      </c>
      <c r="J81" s="100">
        <f t="shared" si="11"/>
        <v>0.14875886524822696</v>
      </c>
      <c r="K81" s="97">
        <f t="shared" si="12"/>
        <v>1678</v>
      </c>
      <c r="L81" s="101">
        <f t="shared" si="14"/>
        <v>-3.5986420380581057E-3</v>
      </c>
      <c r="M81" s="98">
        <f t="shared" si="15"/>
        <v>-47</v>
      </c>
      <c r="N81" s="98">
        <f t="shared" si="13"/>
        <v>0</v>
      </c>
    </row>
    <row r="82" spans="1:14">
      <c r="A82" s="102">
        <v>91</v>
      </c>
      <c r="B82" s="99" t="s">
        <v>80</v>
      </c>
      <c r="C82" s="97">
        <v>4492</v>
      </c>
      <c r="D82" s="97">
        <v>4589</v>
      </c>
      <c r="E82" s="97">
        <v>5681</v>
      </c>
      <c r="F82" s="97"/>
      <c r="G82" s="97"/>
      <c r="H82" s="97"/>
      <c r="I82" s="100">
        <f t="shared" si="10"/>
        <v>4.0012404479276343E-4</v>
      </c>
      <c r="J82" s="100">
        <f t="shared" si="11"/>
        <v>0.2646927871772039</v>
      </c>
      <c r="K82" s="97">
        <f t="shared" si="12"/>
        <v>1189</v>
      </c>
      <c r="L82" s="101">
        <f t="shared" si="14"/>
        <v>-2.5499316944285386E-3</v>
      </c>
      <c r="M82" s="98">
        <f t="shared" si="15"/>
        <v>1092</v>
      </c>
      <c r="N82" s="98">
        <f t="shared" si="13"/>
        <v>0</v>
      </c>
    </row>
    <row r="83" spans="1:14">
      <c r="A83" s="102">
        <v>92</v>
      </c>
      <c r="B83" s="99" t="s">
        <v>81</v>
      </c>
      <c r="C83" s="97">
        <v>7232</v>
      </c>
      <c r="D83" s="97">
        <v>6534</v>
      </c>
      <c r="E83" s="97">
        <v>6679</v>
      </c>
      <c r="F83" s="97"/>
      <c r="G83" s="97"/>
      <c r="H83" s="97"/>
      <c r="I83" s="100">
        <f t="shared" si="10"/>
        <v>4.7041515493238286E-4</v>
      </c>
      <c r="J83" s="100">
        <f t="shared" si="11"/>
        <v>-7.6465707964601767E-2</v>
      </c>
      <c r="K83" s="97">
        <f t="shared" si="12"/>
        <v>-553</v>
      </c>
      <c r="L83" s="101">
        <f t="shared" si="14"/>
        <v>1.1859648671311875E-3</v>
      </c>
      <c r="M83" s="98">
        <f t="shared" si="15"/>
        <v>145</v>
      </c>
      <c r="N83" s="98">
        <f t="shared" si="13"/>
        <v>0</v>
      </c>
    </row>
    <row r="84" spans="1:14">
      <c r="A84" s="102">
        <v>93</v>
      </c>
      <c r="B84" s="99" t="s">
        <v>82</v>
      </c>
      <c r="C84" s="97">
        <v>55348</v>
      </c>
      <c r="D84" s="97">
        <v>56939</v>
      </c>
      <c r="E84" s="97">
        <v>59283</v>
      </c>
      <c r="F84" s="97"/>
      <c r="G84" s="97"/>
      <c r="H84" s="97"/>
      <c r="I84" s="100">
        <f t="shared" si="10"/>
        <v>4.175418719846751E-3</v>
      </c>
      <c r="J84" s="100">
        <f t="shared" si="11"/>
        <v>7.109561321095613E-2</v>
      </c>
      <c r="K84" s="97">
        <f t="shared" si="12"/>
        <v>3935</v>
      </c>
      <c r="L84" s="101">
        <f t="shared" si="14"/>
        <v>-8.4390085934199326E-3</v>
      </c>
      <c r="M84" s="98">
        <f t="shared" si="15"/>
        <v>2344</v>
      </c>
      <c r="N84" s="98">
        <f t="shared" si="13"/>
        <v>0</v>
      </c>
    </row>
    <row r="85" spans="1:14">
      <c r="A85" s="102">
        <v>94</v>
      </c>
      <c r="B85" s="99" t="s">
        <v>83</v>
      </c>
      <c r="C85" s="97">
        <v>56485</v>
      </c>
      <c r="D85" s="97">
        <v>63215</v>
      </c>
      <c r="E85" s="97">
        <v>62353</v>
      </c>
      <c r="F85" s="97"/>
      <c r="G85" s="97"/>
      <c r="H85" s="97"/>
      <c r="I85" s="100">
        <f t="shared" si="10"/>
        <v>4.3916448802962822E-3</v>
      </c>
      <c r="J85" s="100">
        <f t="shared" si="11"/>
        <v>0.10388598743029123</v>
      </c>
      <c r="K85" s="97">
        <f t="shared" si="12"/>
        <v>5868</v>
      </c>
      <c r="L85" s="101">
        <f t="shared" si="14"/>
        <v>-1.2584524123554807E-2</v>
      </c>
      <c r="M85" s="98">
        <f t="shared" si="15"/>
        <v>-862</v>
      </c>
      <c r="N85" s="98">
        <f t="shared" si="13"/>
        <v>0</v>
      </c>
    </row>
    <row r="86" spans="1:14">
      <c r="A86" s="102">
        <v>95</v>
      </c>
      <c r="B86" s="99" t="s">
        <v>84</v>
      </c>
      <c r="C86" s="97">
        <v>60292</v>
      </c>
      <c r="D86" s="97">
        <v>54904</v>
      </c>
      <c r="E86" s="97">
        <v>55904</v>
      </c>
      <c r="F86" s="97"/>
      <c r="G86" s="97"/>
      <c r="H86" s="97"/>
      <c r="I86" s="100">
        <f t="shared" si="10"/>
        <v>3.9374290794040919E-3</v>
      </c>
      <c r="J86" s="100">
        <f t="shared" si="11"/>
        <v>-7.2779141511311624E-2</v>
      </c>
      <c r="K86" s="97">
        <f t="shared" si="12"/>
        <v>-4388</v>
      </c>
      <c r="L86" s="101">
        <f t="shared" si="14"/>
        <v>9.4105132675798373E-3</v>
      </c>
      <c r="M86" s="98">
        <f t="shared" si="15"/>
        <v>1000</v>
      </c>
      <c r="N86" s="98">
        <f t="shared" si="13"/>
        <v>0</v>
      </c>
    </row>
    <row r="87" spans="1:14">
      <c r="A87" s="102">
        <v>96</v>
      </c>
      <c r="B87" s="99" t="s">
        <v>85</v>
      </c>
      <c r="C87" s="97">
        <v>111150</v>
      </c>
      <c r="D87" s="97">
        <v>113639</v>
      </c>
      <c r="E87" s="97">
        <v>115478</v>
      </c>
      <c r="F87" s="97"/>
      <c r="G87" s="97"/>
      <c r="H87" s="97"/>
      <c r="I87" s="100">
        <f t="shared" si="10"/>
        <v>8.1333435037103923E-3</v>
      </c>
      <c r="J87" s="100">
        <f t="shared" si="11"/>
        <v>3.8938371569950517E-2</v>
      </c>
      <c r="K87" s="97">
        <f t="shared" si="12"/>
        <v>4328</v>
      </c>
      <c r="L87" s="101">
        <f t="shared" si="14"/>
        <v>-9.2818371517970691E-3</v>
      </c>
      <c r="M87" s="98">
        <f t="shared" si="15"/>
        <v>1839</v>
      </c>
      <c r="N87" s="98">
        <f t="shared" si="13"/>
        <v>0</v>
      </c>
    </row>
    <row r="88" spans="1:14">
      <c r="A88" s="102">
        <v>97</v>
      </c>
      <c r="B88" s="99" t="s">
        <v>86</v>
      </c>
      <c r="C88" s="97">
        <v>15926</v>
      </c>
      <c r="D88" s="97">
        <v>13076</v>
      </c>
      <c r="E88" s="97">
        <v>12844</v>
      </c>
      <c r="F88" s="97"/>
      <c r="G88" s="97"/>
      <c r="H88" s="97"/>
      <c r="I88" s="100">
        <f t="shared" si="10"/>
        <v>9.046282751836391E-4</v>
      </c>
      <c r="J88" s="100">
        <f t="shared" si="11"/>
        <v>-0.1935200301393947</v>
      </c>
      <c r="K88" s="97">
        <f t="shared" si="12"/>
        <v>-3082</v>
      </c>
      <c r="L88" s="101">
        <f t="shared" si="14"/>
        <v>6.6096631473748996E-3</v>
      </c>
      <c r="M88" s="98">
        <f t="shared" si="15"/>
        <v>-232</v>
      </c>
      <c r="N88" s="98">
        <f t="shared" si="13"/>
        <v>0</v>
      </c>
    </row>
    <row r="89" spans="1:14">
      <c r="A89" s="102">
        <v>98</v>
      </c>
      <c r="B89" s="99" t="s">
        <v>87</v>
      </c>
      <c r="C89" s="97">
        <v>1431</v>
      </c>
      <c r="D89" s="97">
        <v>727</v>
      </c>
      <c r="E89" s="97">
        <v>738</v>
      </c>
      <c r="F89" s="97"/>
      <c r="G89" s="97"/>
      <c r="H89" s="97"/>
      <c r="I89" s="100">
        <f t="shared" si="10"/>
        <v>5.1978796876792711E-5</v>
      </c>
      <c r="J89" s="100">
        <f t="shared" si="11"/>
        <v>-0.48427672955974843</v>
      </c>
      <c r="K89" s="97">
        <f t="shared" si="12"/>
        <v>-693</v>
      </c>
      <c r="L89" s="101">
        <f t="shared" si="14"/>
        <v>1.4862091372909818E-3</v>
      </c>
      <c r="M89" s="98">
        <f t="shared" si="15"/>
        <v>11</v>
      </c>
      <c r="N89" s="98">
        <f t="shared" si="13"/>
        <v>0</v>
      </c>
    </row>
    <row r="90" spans="1:14">
      <c r="A90" s="102">
        <v>99</v>
      </c>
      <c r="B90" s="99" t="s">
        <v>88</v>
      </c>
      <c r="C90" s="97">
        <v>4285</v>
      </c>
      <c r="D90" s="97">
        <v>4518</v>
      </c>
      <c r="E90" s="97">
        <v>4538</v>
      </c>
      <c r="F90" s="97"/>
      <c r="G90" s="97"/>
      <c r="H90" s="97"/>
      <c r="I90" s="100">
        <f t="shared" si="10"/>
        <v>3.1962029841041374E-4</v>
      </c>
      <c r="J90" s="100">
        <f t="shared" si="11"/>
        <v>5.9043173862310387E-2</v>
      </c>
      <c r="K90" s="97">
        <f t="shared" si="12"/>
        <v>253</v>
      </c>
      <c r="L90" s="101">
        <f t="shared" si="14"/>
        <v>-5.425842882173425E-4</v>
      </c>
      <c r="M90" s="98">
        <f t="shared" si="15"/>
        <v>20</v>
      </c>
      <c r="N90" s="98">
        <f t="shared" si="13"/>
        <v>0</v>
      </c>
    </row>
    <row r="91" spans="1:14">
      <c r="A91" s="102"/>
      <c r="B91" s="99" t="s">
        <v>285</v>
      </c>
      <c r="C91" s="97">
        <v>43765</v>
      </c>
      <c r="D91" s="97">
        <v>48481</v>
      </c>
      <c r="E91" s="97">
        <v>48458</v>
      </c>
      <c r="F91" s="97"/>
      <c r="G91" s="97"/>
      <c r="H91" s="97"/>
      <c r="I91" s="100">
        <f t="shared" si="10"/>
        <v>3.4129926003463704E-3</v>
      </c>
      <c r="J91" s="100">
        <f t="shared" si="11"/>
        <v>0.1072318062378613</v>
      </c>
      <c r="K91" s="97">
        <f t="shared" si="12"/>
        <v>4693</v>
      </c>
      <c r="L91" s="101">
        <f t="shared" si="14"/>
        <v>-1.0064616856142248E-2</v>
      </c>
      <c r="M91" s="98">
        <f t="shared" si="15"/>
        <v>-23</v>
      </c>
      <c r="N91" s="98">
        <f t="shared" si="13"/>
        <v>0</v>
      </c>
    </row>
    <row r="92" spans="1:14" s="110" customFormat="1">
      <c r="A92" s="184" t="s">
        <v>89</v>
      </c>
      <c r="B92" s="184"/>
      <c r="C92" s="64">
        <v>14664384</v>
      </c>
      <c r="D92" s="64">
        <v>14287607</v>
      </c>
      <c r="E92" s="64">
        <v>14198097</v>
      </c>
      <c r="F92" s="64"/>
      <c r="G92" s="64"/>
      <c r="H92" s="64"/>
      <c r="I92" s="69">
        <f t="shared" si="10"/>
        <v>1</v>
      </c>
      <c r="J92" s="69">
        <f t="shared" si="11"/>
        <v>-3.179724426201605E-2</v>
      </c>
      <c r="K92" s="64">
        <f t="shared" si="12"/>
        <v>-466287</v>
      </c>
      <c r="L92" s="70">
        <f t="shared" si="14"/>
        <v>1</v>
      </c>
      <c r="M92" s="63">
        <f t="shared" si="15"/>
        <v>-89510</v>
      </c>
      <c r="N92" s="63">
        <f t="shared" si="13"/>
        <v>0</v>
      </c>
    </row>
    <row r="93" spans="1:14">
      <c r="A93" s="20"/>
      <c r="B93" s="20"/>
      <c r="C93" s="11"/>
      <c r="D93" s="11"/>
      <c r="E93" s="11"/>
      <c r="F93" s="11"/>
      <c r="G93" s="11"/>
      <c r="H93" s="11"/>
      <c r="I93" s="20"/>
      <c r="J93" s="20"/>
      <c r="K93" s="20"/>
      <c r="L93" s="20"/>
    </row>
    <row r="94" spans="1:14">
      <c r="D94" s="127"/>
      <c r="E94" s="127"/>
      <c r="F94" s="141"/>
      <c r="G94" s="159"/>
      <c r="H94" s="159"/>
    </row>
    <row r="95" spans="1:14">
      <c r="E95" s="141"/>
      <c r="F95" s="141"/>
    </row>
    <row r="96" spans="1:14">
      <c r="E96" s="141"/>
      <c r="F96" s="141"/>
      <c r="G96" s="141"/>
      <c r="H96" s="141"/>
      <c r="I96" s="8"/>
      <c r="K96" s="12"/>
    </row>
    <row r="97" spans="3:9">
      <c r="E97" s="141"/>
      <c r="F97" s="141"/>
      <c r="G97" s="141"/>
      <c r="H97" s="141"/>
      <c r="I97" s="23"/>
    </row>
    <row r="98" spans="3:9">
      <c r="I98" s="23"/>
    </row>
    <row r="100" spans="3:9">
      <c r="C100" s="22"/>
      <c r="D100" s="22"/>
      <c r="E100" s="22"/>
      <c r="F100" s="22"/>
      <c r="G100" s="22"/>
      <c r="H100" s="22"/>
      <c r="I100" s="23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79"/>
  <sheetViews>
    <sheetView zoomScale="82" zoomScaleNormal="82" workbookViewId="0">
      <pane ySplit="2" topLeftCell="A3" activePane="bottomLeft" state="frozen"/>
      <selection pane="bottomLeft" activeCell="O2" sqref="O2"/>
    </sheetView>
  </sheetViews>
  <sheetFormatPr defaultColWidth="8.85546875" defaultRowHeight="15"/>
  <cols>
    <col min="1" max="1" width="17.28515625" style="6" bestFit="1" customWidth="1"/>
    <col min="2" max="2" width="34.42578125" style="6" bestFit="1" customWidth="1"/>
    <col min="3" max="3" width="15.7109375" style="123" customWidth="1"/>
    <col min="4" max="4" width="13.7109375" customWidth="1"/>
    <col min="5" max="5" width="13.28515625" style="123" customWidth="1"/>
    <col min="6" max="7" width="10.140625" style="157" customWidth="1"/>
    <col min="8" max="8" width="14.28515625" style="157" customWidth="1"/>
    <col min="9" max="9" width="17.85546875" style="6" customWidth="1"/>
    <col min="10" max="10" width="28.42578125" style="6" customWidth="1"/>
    <col min="11" max="11" width="26.7109375" style="6" customWidth="1"/>
    <col min="12" max="12" width="22" style="6" customWidth="1"/>
    <col min="13" max="13" width="22.42578125" style="6" customWidth="1"/>
    <col min="14" max="15" width="22.85546875" style="6" customWidth="1"/>
    <col min="16" max="16" width="8.85546875" style="8"/>
    <col min="17" max="16384" width="8.85546875" style="6"/>
  </cols>
  <sheetData>
    <row r="1" spans="1:15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5" ht="45">
      <c r="A2" s="5" t="s">
        <v>1</v>
      </c>
      <c r="B2" s="5" t="s">
        <v>90</v>
      </c>
      <c r="C2" s="93">
        <v>43282</v>
      </c>
      <c r="D2" s="93">
        <v>43617</v>
      </c>
      <c r="E2" s="93">
        <v>43647</v>
      </c>
      <c r="F2" s="93">
        <v>43282</v>
      </c>
      <c r="G2" s="93">
        <v>43617</v>
      </c>
      <c r="H2" s="93">
        <v>43647</v>
      </c>
      <c r="I2" s="92" t="s">
        <v>318</v>
      </c>
      <c r="J2" s="92" t="s">
        <v>319</v>
      </c>
      <c r="K2" s="92" t="s">
        <v>320</v>
      </c>
      <c r="L2" s="92" t="s">
        <v>321</v>
      </c>
      <c r="M2" s="96" t="s">
        <v>323</v>
      </c>
      <c r="N2" s="161" t="s">
        <v>305</v>
      </c>
      <c r="O2" s="162"/>
    </row>
    <row r="3" spans="1:15">
      <c r="A3" s="42">
        <v>10</v>
      </c>
      <c r="B3" s="40" t="s">
        <v>9</v>
      </c>
      <c r="C3" s="97">
        <v>458896</v>
      </c>
      <c r="D3" s="97">
        <v>452999</v>
      </c>
      <c r="E3" s="97">
        <v>461533</v>
      </c>
      <c r="F3" s="97"/>
      <c r="G3" s="97"/>
      <c r="H3" s="97"/>
      <c r="I3" s="91">
        <f t="shared" ref="I3:I27" si="0">E3/$E$27</f>
        <v>0.12458446695292502</v>
      </c>
      <c r="J3" s="91">
        <f t="shared" ref="J3:J27" si="1">(E3-C3)/C3</f>
        <v>5.7464000557860603E-3</v>
      </c>
      <c r="K3" s="54">
        <f t="shared" ref="K3:K27" si="2">E3-C3</f>
        <v>2637</v>
      </c>
      <c r="L3" s="41">
        <f>K3/$K$27</f>
        <v>-7.3987823012822307E-2</v>
      </c>
      <c r="M3" s="68">
        <f>E3-D3</f>
        <v>8534</v>
      </c>
      <c r="N3" s="98">
        <f>H3-G3</f>
        <v>0</v>
      </c>
      <c r="O3" s="9"/>
    </row>
    <row r="4" spans="1:15">
      <c r="A4" s="42">
        <v>11</v>
      </c>
      <c r="B4" s="40" t="s">
        <v>10</v>
      </c>
      <c r="C4" s="97">
        <v>17105</v>
      </c>
      <c r="D4" s="97">
        <v>16591</v>
      </c>
      <c r="E4" s="97">
        <v>16788</v>
      </c>
      <c r="F4" s="97"/>
      <c r="G4" s="97"/>
      <c r="H4" s="97"/>
      <c r="I4" s="91">
        <f t="shared" si="0"/>
        <v>4.5316890259325011E-3</v>
      </c>
      <c r="J4" s="91">
        <f t="shared" si="1"/>
        <v>-1.8532592809120139E-2</v>
      </c>
      <c r="K4" s="54">
        <f t="shared" si="2"/>
        <v>-317</v>
      </c>
      <c r="L4" s="41">
        <f t="shared" ref="L4:L27" si="3">K4/$K$27</f>
        <v>8.8942510030582764E-3</v>
      </c>
      <c r="M4" s="68">
        <f t="shared" ref="M4:M27" si="4">E4-D4</f>
        <v>197</v>
      </c>
      <c r="N4" s="98">
        <f t="shared" ref="N4:N27" si="5">H4-G4</f>
        <v>0</v>
      </c>
      <c r="O4" s="9"/>
    </row>
    <row r="5" spans="1:15" ht="17.25" customHeight="1">
      <c r="A5" s="42">
        <v>12</v>
      </c>
      <c r="B5" s="40" t="s">
        <v>11</v>
      </c>
      <c r="C5" s="97">
        <v>4893</v>
      </c>
      <c r="D5" s="97">
        <v>5442</v>
      </c>
      <c r="E5" s="97">
        <v>5258</v>
      </c>
      <c r="F5" s="97"/>
      <c r="G5" s="97"/>
      <c r="H5" s="97"/>
      <c r="I5" s="91">
        <f t="shared" si="0"/>
        <v>1.4193245710241299E-3</v>
      </c>
      <c r="J5" s="91">
        <f t="shared" si="1"/>
        <v>7.4596362150010212E-2</v>
      </c>
      <c r="K5" s="54">
        <f t="shared" si="2"/>
        <v>365</v>
      </c>
      <c r="L5" s="41">
        <f t="shared" si="3"/>
        <v>-1.0241014561880979E-2</v>
      </c>
      <c r="M5" s="68">
        <f t="shared" si="4"/>
        <v>-184</v>
      </c>
      <c r="N5" s="98">
        <f t="shared" si="5"/>
        <v>0</v>
      </c>
      <c r="O5" s="9"/>
    </row>
    <row r="6" spans="1:15">
      <c r="A6" s="42">
        <v>13</v>
      </c>
      <c r="B6" s="40" t="s">
        <v>12</v>
      </c>
      <c r="C6" s="97">
        <v>424253</v>
      </c>
      <c r="D6" s="97">
        <v>413790</v>
      </c>
      <c r="E6" s="97">
        <v>418781</v>
      </c>
      <c r="F6" s="97"/>
      <c r="G6" s="97"/>
      <c r="H6" s="97"/>
      <c r="I6" s="91">
        <f t="shared" si="0"/>
        <v>0.11304415427502018</v>
      </c>
      <c r="J6" s="91">
        <f t="shared" si="1"/>
        <v>-1.2897964186464208E-2</v>
      </c>
      <c r="K6" s="54">
        <f t="shared" si="2"/>
        <v>-5472</v>
      </c>
      <c r="L6" s="41">
        <f t="shared" si="3"/>
        <v>0.15353104570578827</v>
      </c>
      <c r="M6" s="68">
        <f t="shared" si="4"/>
        <v>4991</v>
      </c>
      <c r="N6" s="98">
        <f t="shared" si="5"/>
        <v>0</v>
      </c>
      <c r="O6" s="9"/>
    </row>
    <row r="7" spans="1:15">
      <c r="A7" s="42">
        <v>14</v>
      </c>
      <c r="B7" s="40" t="s">
        <v>13</v>
      </c>
      <c r="C7" s="97">
        <v>513315</v>
      </c>
      <c r="D7" s="97">
        <v>540752</v>
      </c>
      <c r="E7" s="97">
        <v>553794</v>
      </c>
      <c r="F7" s="97"/>
      <c r="G7" s="97"/>
      <c r="H7" s="97"/>
      <c r="I7" s="91">
        <f t="shared" si="0"/>
        <v>0.14948905125251749</v>
      </c>
      <c r="J7" s="91">
        <f t="shared" si="1"/>
        <v>7.885801116273633E-2</v>
      </c>
      <c r="K7" s="54">
        <f t="shared" si="2"/>
        <v>40479</v>
      </c>
      <c r="L7" s="41">
        <f t="shared" si="3"/>
        <v>-1.1357425436996718</v>
      </c>
      <c r="M7" s="68">
        <f t="shared" si="4"/>
        <v>13042</v>
      </c>
      <c r="N7" s="98">
        <f t="shared" si="5"/>
        <v>0</v>
      </c>
      <c r="O7" s="9"/>
    </row>
    <row r="8" spans="1:15">
      <c r="A8" s="42">
        <v>15</v>
      </c>
      <c r="B8" s="40" t="s">
        <v>14</v>
      </c>
      <c r="C8" s="97">
        <v>62801</v>
      </c>
      <c r="D8" s="97">
        <v>59814</v>
      </c>
      <c r="E8" s="97">
        <v>60901</v>
      </c>
      <c r="F8" s="97"/>
      <c r="G8" s="97"/>
      <c r="H8" s="97"/>
      <c r="I8" s="91">
        <f t="shared" si="0"/>
        <v>1.6439384880171271E-2</v>
      </c>
      <c r="J8" s="91">
        <f t="shared" si="1"/>
        <v>-3.025429531376889E-2</v>
      </c>
      <c r="K8" s="54">
        <f t="shared" si="2"/>
        <v>-1900</v>
      </c>
      <c r="L8" s="41">
        <f t="shared" si="3"/>
        <v>5.3309390870065372E-2</v>
      </c>
      <c r="M8" s="68">
        <f t="shared" si="4"/>
        <v>1087</v>
      </c>
      <c r="N8" s="98">
        <f t="shared" si="5"/>
        <v>0</v>
      </c>
      <c r="O8" s="9"/>
    </row>
    <row r="9" spans="1:15">
      <c r="A9" s="42">
        <v>16</v>
      </c>
      <c r="B9" s="40" t="s">
        <v>15</v>
      </c>
      <c r="C9" s="97">
        <v>64879</v>
      </c>
      <c r="D9" s="97">
        <v>58713</v>
      </c>
      <c r="E9" s="97">
        <v>59709</v>
      </c>
      <c r="F9" s="97"/>
      <c r="G9" s="97"/>
      <c r="H9" s="97"/>
      <c r="I9" s="91">
        <f t="shared" si="0"/>
        <v>1.611762092264735E-2</v>
      </c>
      <c r="J9" s="91">
        <f t="shared" si="1"/>
        <v>-7.9686801584488043E-2</v>
      </c>
      <c r="K9" s="54">
        <f t="shared" si="2"/>
        <v>-5170</v>
      </c>
      <c r="L9" s="41">
        <f t="shared" si="3"/>
        <v>0.14505765831486209</v>
      </c>
      <c r="M9" s="68">
        <f t="shared" si="4"/>
        <v>996</v>
      </c>
      <c r="N9" s="98">
        <f t="shared" si="5"/>
        <v>0</v>
      </c>
      <c r="O9" s="9"/>
    </row>
    <row r="10" spans="1:15">
      <c r="A10" s="42">
        <v>17</v>
      </c>
      <c r="B10" s="40" t="s">
        <v>16</v>
      </c>
      <c r="C10" s="97">
        <v>56367</v>
      </c>
      <c r="D10" s="97">
        <v>57054</v>
      </c>
      <c r="E10" s="97">
        <v>58007</v>
      </c>
      <c r="F10" s="97"/>
      <c r="G10" s="97"/>
      <c r="H10" s="97"/>
      <c r="I10" s="91">
        <f t="shared" si="0"/>
        <v>1.5658189500075446E-2</v>
      </c>
      <c r="J10" s="91">
        <f t="shared" si="1"/>
        <v>2.9095037876771871E-2</v>
      </c>
      <c r="K10" s="54">
        <f t="shared" si="2"/>
        <v>1640</v>
      </c>
      <c r="L10" s="41">
        <f t="shared" si="3"/>
        <v>-4.6014421593109062E-2</v>
      </c>
      <c r="M10" s="68">
        <f t="shared" si="4"/>
        <v>953</v>
      </c>
      <c r="N10" s="98">
        <f t="shared" si="5"/>
        <v>0</v>
      </c>
      <c r="O10" s="9"/>
    </row>
    <row r="11" spans="1:15">
      <c r="A11" s="42">
        <v>18</v>
      </c>
      <c r="B11" s="40" t="s">
        <v>17</v>
      </c>
      <c r="C11" s="97">
        <v>52074</v>
      </c>
      <c r="D11" s="97">
        <v>47672</v>
      </c>
      <c r="E11" s="97">
        <v>48012</v>
      </c>
      <c r="F11" s="97"/>
      <c r="G11" s="97"/>
      <c r="H11" s="97"/>
      <c r="I11" s="91">
        <f t="shared" si="0"/>
        <v>1.2960177121340913E-2</v>
      </c>
      <c r="J11" s="91">
        <f t="shared" si="1"/>
        <v>-7.8004378384606526E-2</v>
      </c>
      <c r="K11" s="54">
        <f t="shared" si="2"/>
        <v>-4062</v>
      </c>
      <c r="L11" s="41">
        <f t="shared" si="3"/>
        <v>0.11396986616537134</v>
      </c>
      <c r="M11" s="68">
        <f t="shared" si="4"/>
        <v>340</v>
      </c>
      <c r="N11" s="98">
        <f t="shared" si="5"/>
        <v>0</v>
      </c>
      <c r="O11" s="9"/>
    </row>
    <row r="12" spans="1:15">
      <c r="A12" s="42">
        <v>19</v>
      </c>
      <c r="B12" s="40" t="s">
        <v>18</v>
      </c>
      <c r="C12" s="97">
        <v>8888</v>
      </c>
      <c r="D12" s="97">
        <v>8842</v>
      </c>
      <c r="E12" s="97">
        <v>8953</v>
      </c>
      <c r="F12" s="97"/>
      <c r="G12" s="97"/>
      <c r="H12" s="97"/>
      <c r="I12" s="91">
        <f t="shared" si="0"/>
        <v>2.4167388521070814E-3</v>
      </c>
      <c r="J12" s="91">
        <f t="shared" si="1"/>
        <v>7.3132313231323133E-3</v>
      </c>
      <c r="K12" s="54">
        <f t="shared" si="2"/>
        <v>65</v>
      </c>
      <c r="L12" s="41">
        <f t="shared" si="3"/>
        <v>-1.8237423192390787E-3</v>
      </c>
      <c r="M12" s="68">
        <f t="shared" si="4"/>
        <v>111</v>
      </c>
      <c r="N12" s="98">
        <f t="shared" si="5"/>
        <v>0</v>
      </c>
      <c r="O12" s="9"/>
    </row>
    <row r="13" spans="1:15">
      <c r="A13" s="42">
        <v>20</v>
      </c>
      <c r="B13" s="40" t="s">
        <v>19</v>
      </c>
      <c r="C13" s="97">
        <v>82524</v>
      </c>
      <c r="D13" s="97">
        <v>84214</v>
      </c>
      <c r="E13" s="97">
        <v>85597</v>
      </c>
      <c r="F13" s="97"/>
      <c r="G13" s="97"/>
      <c r="H13" s="97"/>
      <c r="I13" s="91">
        <f t="shared" si="0"/>
        <v>2.310572942296547E-2</v>
      </c>
      <c r="J13" s="91">
        <f t="shared" si="1"/>
        <v>3.723765207697155E-2</v>
      </c>
      <c r="K13" s="54">
        <f t="shared" si="2"/>
        <v>3073</v>
      </c>
      <c r="L13" s="41">
        <f t="shared" si="3"/>
        <v>-8.6220925338795204E-2</v>
      </c>
      <c r="M13" s="68">
        <f t="shared" si="4"/>
        <v>1383</v>
      </c>
      <c r="N13" s="98">
        <f t="shared" si="5"/>
        <v>0</v>
      </c>
      <c r="O13" s="8"/>
    </row>
    <row r="14" spans="1:15">
      <c r="A14" s="42">
        <v>21</v>
      </c>
      <c r="B14" s="40" t="s">
        <v>20</v>
      </c>
      <c r="C14" s="97">
        <v>24783</v>
      </c>
      <c r="D14" s="97">
        <v>25749</v>
      </c>
      <c r="E14" s="97">
        <v>26288</v>
      </c>
      <c r="F14" s="97"/>
      <c r="G14" s="97"/>
      <c r="H14" s="97"/>
      <c r="I14" s="91">
        <f t="shared" si="0"/>
        <v>7.0960829827086966E-3</v>
      </c>
      <c r="J14" s="91">
        <f t="shared" si="1"/>
        <v>6.0727111326312394E-2</v>
      </c>
      <c r="K14" s="54">
        <f t="shared" si="2"/>
        <v>1505</v>
      </c>
      <c r="L14" s="41">
        <f t="shared" si="3"/>
        <v>-4.2226649083920202E-2</v>
      </c>
      <c r="M14" s="68">
        <f t="shared" si="4"/>
        <v>539</v>
      </c>
      <c r="N14" s="98">
        <f t="shared" si="5"/>
        <v>0</v>
      </c>
      <c r="O14" s="8"/>
    </row>
    <row r="15" spans="1:15">
      <c r="A15" s="42">
        <v>22</v>
      </c>
      <c r="B15" s="40" t="s">
        <v>21</v>
      </c>
      <c r="C15" s="97">
        <v>215150</v>
      </c>
      <c r="D15" s="97">
        <v>205971</v>
      </c>
      <c r="E15" s="97">
        <v>209742</v>
      </c>
      <c r="F15" s="97"/>
      <c r="G15" s="97"/>
      <c r="H15" s="97"/>
      <c r="I15" s="91">
        <f t="shared" si="0"/>
        <v>5.6616959713910814E-2</v>
      </c>
      <c r="J15" s="91">
        <f t="shared" si="1"/>
        <v>-2.513595166163142E-2</v>
      </c>
      <c r="K15" s="54">
        <f t="shared" si="2"/>
        <v>-5408</v>
      </c>
      <c r="L15" s="41">
        <f t="shared" si="3"/>
        <v>0.15173536096069135</v>
      </c>
      <c r="M15" s="68">
        <f t="shared" si="4"/>
        <v>3771</v>
      </c>
      <c r="N15" s="98">
        <f t="shared" si="5"/>
        <v>0</v>
      </c>
      <c r="O15" s="8"/>
    </row>
    <row r="16" spans="1:15">
      <c r="A16" s="42">
        <v>23</v>
      </c>
      <c r="B16" s="40" t="s">
        <v>22</v>
      </c>
      <c r="C16" s="97">
        <v>234704</v>
      </c>
      <c r="D16" s="97">
        <v>204413</v>
      </c>
      <c r="E16" s="97">
        <v>206385</v>
      </c>
      <c r="F16" s="97"/>
      <c r="G16" s="97"/>
      <c r="H16" s="97"/>
      <c r="I16" s="91">
        <f t="shared" si="0"/>
        <v>5.5710783870447894E-2</v>
      </c>
      <c r="J16" s="91">
        <f t="shared" si="1"/>
        <v>-0.12065836116981389</v>
      </c>
      <c r="K16" s="54">
        <f t="shared" si="2"/>
        <v>-28319</v>
      </c>
      <c r="L16" s="41">
        <f t="shared" si="3"/>
        <v>0.79456244213125338</v>
      </c>
      <c r="M16" s="68">
        <f t="shared" si="4"/>
        <v>1972</v>
      </c>
      <c r="N16" s="98">
        <f t="shared" si="5"/>
        <v>0</v>
      </c>
      <c r="O16" s="8"/>
    </row>
    <row r="17" spans="1:16">
      <c r="A17" s="42">
        <v>24</v>
      </c>
      <c r="B17" s="40" t="s">
        <v>23</v>
      </c>
      <c r="C17" s="97">
        <v>166366</v>
      </c>
      <c r="D17" s="97">
        <v>159697</v>
      </c>
      <c r="E17" s="97">
        <v>161451</v>
      </c>
      <c r="F17" s="97"/>
      <c r="G17" s="97"/>
      <c r="H17" s="97"/>
      <c r="I17" s="91">
        <f t="shared" si="0"/>
        <v>4.3581470391102474E-2</v>
      </c>
      <c r="J17" s="91">
        <f t="shared" si="1"/>
        <v>-2.9543296106175541E-2</v>
      </c>
      <c r="K17" s="54">
        <f t="shared" si="2"/>
        <v>-4915</v>
      </c>
      <c r="L17" s="41">
        <f t="shared" si="3"/>
        <v>0.13790297690861647</v>
      </c>
      <c r="M17" s="68">
        <f t="shared" si="4"/>
        <v>1754</v>
      </c>
      <c r="N17" s="98">
        <f t="shared" si="5"/>
        <v>0</v>
      </c>
      <c r="O17" s="8"/>
    </row>
    <row r="18" spans="1:16">
      <c r="A18" s="42">
        <v>25</v>
      </c>
      <c r="B18" s="40" t="s">
        <v>24</v>
      </c>
      <c r="C18" s="97">
        <v>382950</v>
      </c>
      <c r="D18" s="97">
        <v>356809</v>
      </c>
      <c r="E18" s="97">
        <v>363424</v>
      </c>
      <c r="F18" s="97"/>
      <c r="G18" s="97"/>
      <c r="H18" s="97"/>
      <c r="I18" s="91">
        <f t="shared" si="0"/>
        <v>9.8101295720782314E-2</v>
      </c>
      <c r="J18" s="91">
        <f t="shared" si="1"/>
        <v>-5.0988379684031859E-2</v>
      </c>
      <c r="K18" s="54">
        <f t="shared" si="2"/>
        <v>-19526</v>
      </c>
      <c r="L18" s="41">
        <f t="shared" si="3"/>
        <v>0.5478521926994192</v>
      </c>
      <c r="M18" s="68">
        <f t="shared" si="4"/>
        <v>6615</v>
      </c>
      <c r="N18" s="98">
        <f t="shared" si="5"/>
        <v>0</v>
      </c>
      <c r="O18" s="8"/>
    </row>
    <row r="19" spans="1:16">
      <c r="A19" s="42">
        <v>26</v>
      </c>
      <c r="B19" s="40" t="s">
        <v>25</v>
      </c>
      <c r="C19" s="97">
        <v>35135</v>
      </c>
      <c r="D19" s="97">
        <v>35229</v>
      </c>
      <c r="E19" s="97">
        <v>35921</v>
      </c>
      <c r="F19" s="97"/>
      <c r="G19" s="97"/>
      <c r="H19" s="97"/>
      <c r="I19" s="91">
        <f t="shared" si="0"/>
        <v>9.6963784548797574E-3</v>
      </c>
      <c r="J19" s="91">
        <f t="shared" si="1"/>
        <v>2.2370855272520279E-2</v>
      </c>
      <c r="K19" s="54">
        <f t="shared" si="2"/>
        <v>786</v>
      </c>
      <c r="L19" s="41">
        <f t="shared" si="3"/>
        <v>-2.2053253275721781E-2</v>
      </c>
      <c r="M19" s="68">
        <f t="shared" si="4"/>
        <v>692</v>
      </c>
      <c r="N19" s="98">
        <f t="shared" si="5"/>
        <v>0</v>
      </c>
      <c r="O19" s="8"/>
    </row>
    <row r="20" spans="1:16">
      <c r="A20" s="42">
        <v>27</v>
      </c>
      <c r="B20" s="40" t="s">
        <v>26</v>
      </c>
      <c r="C20" s="97">
        <v>152342</v>
      </c>
      <c r="D20" s="97">
        <v>146184</v>
      </c>
      <c r="E20" s="97">
        <v>149019</v>
      </c>
      <c r="F20" s="97"/>
      <c r="G20" s="97"/>
      <c r="H20" s="97"/>
      <c r="I20" s="91">
        <f t="shared" si="0"/>
        <v>4.0225623478403347E-2</v>
      </c>
      <c r="J20" s="91">
        <f t="shared" si="1"/>
        <v>-2.1812763387640967E-2</v>
      </c>
      <c r="K20" s="54">
        <f t="shared" si="2"/>
        <v>-3323</v>
      </c>
      <c r="L20" s="41">
        <f t="shared" si="3"/>
        <v>9.323531887433012E-2</v>
      </c>
      <c r="M20" s="68">
        <f t="shared" si="4"/>
        <v>2835</v>
      </c>
      <c r="N20" s="98">
        <f t="shared" si="5"/>
        <v>0</v>
      </c>
      <c r="O20" s="8"/>
    </row>
    <row r="21" spans="1:16">
      <c r="A21" s="42">
        <v>28</v>
      </c>
      <c r="B21" s="40" t="s">
        <v>27</v>
      </c>
      <c r="C21" s="97">
        <v>164487</v>
      </c>
      <c r="D21" s="97">
        <v>155968</v>
      </c>
      <c r="E21" s="97">
        <v>158606</v>
      </c>
      <c r="F21" s="97"/>
      <c r="G21" s="97"/>
      <c r="H21" s="97"/>
      <c r="I21" s="91">
        <f t="shared" si="0"/>
        <v>4.2813501885099498E-2</v>
      </c>
      <c r="J21" s="91">
        <f t="shared" si="1"/>
        <v>-3.5753585389726845E-2</v>
      </c>
      <c r="K21" s="54">
        <f t="shared" si="2"/>
        <v>-5881</v>
      </c>
      <c r="L21" s="41">
        <f t="shared" si="3"/>
        <v>0.16500659352992339</v>
      </c>
      <c r="M21" s="68">
        <f t="shared" si="4"/>
        <v>2638</v>
      </c>
      <c r="N21" s="98">
        <f t="shared" si="5"/>
        <v>0</v>
      </c>
      <c r="O21" s="8"/>
    </row>
    <row r="22" spans="1:16">
      <c r="A22" s="42">
        <v>29</v>
      </c>
      <c r="B22" s="40" t="s">
        <v>28</v>
      </c>
      <c r="C22" s="97">
        <v>206614</v>
      </c>
      <c r="D22" s="97">
        <v>197809</v>
      </c>
      <c r="E22" s="97">
        <v>200023</v>
      </c>
      <c r="F22" s="97"/>
      <c r="G22" s="97"/>
      <c r="H22" s="97"/>
      <c r="I22" s="91">
        <f t="shared" si="0"/>
        <v>5.3993449728025777E-2</v>
      </c>
      <c r="J22" s="91">
        <f t="shared" si="1"/>
        <v>-3.1900064855237303E-2</v>
      </c>
      <c r="K22" s="54">
        <f t="shared" si="2"/>
        <v>-6591</v>
      </c>
      <c r="L22" s="41">
        <f t="shared" si="3"/>
        <v>0.18492747117084257</v>
      </c>
      <c r="M22" s="68">
        <f t="shared" si="4"/>
        <v>2214</v>
      </c>
      <c r="N22" s="98">
        <f t="shared" si="5"/>
        <v>0</v>
      </c>
      <c r="O22" s="8"/>
    </row>
    <row r="23" spans="1:16">
      <c r="A23" s="42">
        <v>30</v>
      </c>
      <c r="B23" s="40" t="s">
        <v>29</v>
      </c>
      <c r="C23" s="97">
        <v>53798</v>
      </c>
      <c r="D23" s="97">
        <v>62803</v>
      </c>
      <c r="E23" s="97">
        <v>64717</v>
      </c>
      <c r="F23" s="97"/>
      <c r="G23" s="97"/>
      <c r="H23" s="97"/>
      <c r="I23" s="91">
        <f t="shared" si="0"/>
        <v>1.746946144217737E-2</v>
      </c>
      <c r="J23" s="91">
        <f t="shared" si="1"/>
        <v>0.20296293542510874</v>
      </c>
      <c r="K23" s="54">
        <f t="shared" si="2"/>
        <v>10919</v>
      </c>
      <c r="L23" s="41">
        <f t="shared" si="3"/>
        <v>-0.30636065205802304</v>
      </c>
      <c r="M23" s="68">
        <f t="shared" si="4"/>
        <v>1914</v>
      </c>
      <c r="N23" s="98">
        <f t="shared" si="5"/>
        <v>0</v>
      </c>
      <c r="O23" s="8"/>
    </row>
    <row r="24" spans="1:16">
      <c r="A24" s="42">
        <v>31</v>
      </c>
      <c r="B24" s="40" t="s">
        <v>30</v>
      </c>
      <c r="C24" s="97">
        <v>159777</v>
      </c>
      <c r="D24" s="97">
        <v>146754</v>
      </c>
      <c r="E24" s="97">
        <v>149165</v>
      </c>
      <c r="F24" s="97"/>
      <c r="G24" s="97"/>
      <c r="H24" s="97"/>
      <c r="I24" s="91">
        <f t="shared" si="0"/>
        <v>4.026503416447591E-2</v>
      </c>
      <c r="J24" s="91">
        <f t="shared" si="1"/>
        <v>-6.6417569487473169E-2</v>
      </c>
      <c r="K24" s="54">
        <f t="shared" si="2"/>
        <v>-10612</v>
      </c>
      <c r="L24" s="41">
        <f t="shared" si="3"/>
        <v>0.29774697679638618</v>
      </c>
      <c r="M24" s="68">
        <f t="shared" si="4"/>
        <v>2411</v>
      </c>
      <c r="N24" s="98">
        <f t="shared" si="5"/>
        <v>0</v>
      </c>
      <c r="O24" s="8"/>
    </row>
    <row r="25" spans="1:16">
      <c r="A25" s="42">
        <v>32</v>
      </c>
      <c r="B25" s="40" t="s">
        <v>31</v>
      </c>
      <c r="C25" s="97">
        <v>58960</v>
      </c>
      <c r="D25" s="97">
        <v>61756</v>
      </c>
      <c r="E25" s="97">
        <v>62549</v>
      </c>
      <c r="F25" s="97"/>
      <c r="G25" s="97"/>
      <c r="H25" s="97"/>
      <c r="I25" s="91">
        <f t="shared" si="0"/>
        <v>1.6884239747620444E-2</v>
      </c>
      <c r="J25" s="91">
        <f t="shared" si="1"/>
        <v>6.0871777476255086E-2</v>
      </c>
      <c r="K25" s="54">
        <f t="shared" si="2"/>
        <v>3589</v>
      </c>
      <c r="L25" s="41">
        <f t="shared" si="3"/>
        <v>-0.10069863359613927</v>
      </c>
      <c r="M25" s="68">
        <f t="shared" si="4"/>
        <v>793</v>
      </c>
      <c r="N25" s="98">
        <f t="shared" si="5"/>
        <v>0</v>
      </c>
      <c r="O25" s="8"/>
    </row>
    <row r="26" spans="1:16">
      <c r="A26" s="42">
        <v>33</v>
      </c>
      <c r="B26" s="40" t="s">
        <v>32</v>
      </c>
      <c r="C26" s="97">
        <v>139159</v>
      </c>
      <c r="D26" s="97">
        <v>137550</v>
      </c>
      <c r="E26" s="97">
        <v>139956</v>
      </c>
      <c r="F26" s="97"/>
      <c r="G26" s="97"/>
      <c r="H26" s="97"/>
      <c r="I26" s="91">
        <f t="shared" si="0"/>
        <v>3.7779191643638861E-2</v>
      </c>
      <c r="J26" s="91">
        <f t="shared" si="1"/>
        <v>5.7272616215983153E-3</v>
      </c>
      <c r="K26" s="54">
        <f t="shared" si="2"/>
        <v>797</v>
      </c>
      <c r="L26" s="41">
        <f t="shared" si="3"/>
        <v>-2.2361886591285317E-2</v>
      </c>
      <c r="M26" s="68">
        <f t="shared" si="4"/>
        <v>2406</v>
      </c>
      <c r="N26" s="98">
        <f t="shared" si="5"/>
        <v>0</v>
      </c>
      <c r="O26" s="8"/>
    </row>
    <row r="27" spans="1:16" s="110" customFormat="1">
      <c r="A27" s="184" t="s">
        <v>254</v>
      </c>
      <c r="B27" s="184"/>
      <c r="C27" s="64">
        <v>3740220</v>
      </c>
      <c r="D27" s="64">
        <v>3642575</v>
      </c>
      <c r="E27" s="64">
        <v>3704579</v>
      </c>
      <c r="F27" s="64"/>
      <c r="G27" s="64"/>
      <c r="H27" s="64"/>
      <c r="I27" s="100">
        <f t="shared" si="0"/>
        <v>1</v>
      </c>
      <c r="J27" s="100">
        <f t="shared" si="1"/>
        <v>-9.5291186079963213E-3</v>
      </c>
      <c r="K27" s="97">
        <f t="shared" si="2"/>
        <v>-35641</v>
      </c>
      <c r="L27" s="101">
        <f t="shared" si="3"/>
        <v>1</v>
      </c>
      <c r="M27" s="97">
        <f t="shared" si="4"/>
        <v>62004</v>
      </c>
      <c r="N27" s="98">
        <f t="shared" si="5"/>
        <v>0</v>
      </c>
      <c r="O27" s="58"/>
      <c r="P27" s="111"/>
    </row>
    <row r="28" spans="1:16">
      <c r="I28" s="58"/>
      <c r="K28" s="18"/>
      <c r="L28" s="17"/>
      <c r="N28" s="9"/>
      <c r="O28" s="9"/>
    </row>
    <row r="29" spans="1:16">
      <c r="C29" s="124"/>
      <c r="D29" s="109"/>
      <c r="E29" s="124"/>
      <c r="F29" s="128"/>
      <c r="G29" s="128"/>
      <c r="H29" s="128"/>
      <c r="N29" s="9"/>
      <c r="O29" s="9"/>
    </row>
    <row r="30" spans="1:16">
      <c r="E30" s="159"/>
      <c r="F30" s="159"/>
      <c r="N30" s="9"/>
      <c r="O30" s="9"/>
    </row>
    <row r="31" spans="1:16">
      <c r="B31" s="8"/>
      <c r="N31" s="9"/>
      <c r="O31" s="9"/>
    </row>
    <row r="32" spans="1:16">
      <c r="B32" s="8"/>
      <c r="N32" s="9"/>
      <c r="O32" s="9"/>
    </row>
    <row r="33" spans="2:15">
      <c r="B33" s="8"/>
      <c r="N33" s="9"/>
      <c r="O33" s="9"/>
    </row>
    <row r="34" spans="2:15">
      <c r="B34" s="57"/>
      <c r="N34" s="9"/>
      <c r="O34" s="9"/>
    </row>
    <row r="35" spans="2:15">
      <c r="B35" s="8"/>
      <c r="N35" s="9"/>
      <c r="O35" s="9"/>
    </row>
    <row r="36" spans="2:15">
      <c r="B36" s="8"/>
      <c r="N36" s="9"/>
      <c r="O36" s="9"/>
    </row>
    <row r="37" spans="2:15">
      <c r="B37" s="8"/>
      <c r="N37" s="8"/>
      <c r="O37" s="8"/>
    </row>
    <row r="38" spans="2:15">
      <c r="N38" s="8"/>
      <c r="O38" s="8"/>
    </row>
    <row r="39" spans="2:15">
      <c r="N39" s="8"/>
      <c r="O39" s="8"/>
    </row>
    <row r="40" spans="2:15">
      <c r="N40" s="8"/>
      <c r="O40" s="8"/>
    </row>
    <row r="41" spans="2:15">
      <c r="N41" s="8"/>
      <c r="O41" s="8"/>
    </row>
    <row r="42" spans="2:15">
      <c r="N42" s="8"/>
      <c r="O42" s="8"/>
    </row>
    <row r="43" spans="2:15">
      <c r="N43" s="8"/>
      <c r="O43" s="8"/>
    </row>
    <row r="44" spans="2:15">
      <c r="N44" s="8"/>
      <c r="O44" s="8"/>
    </row>
    <row r="45" spans="2:15">
      <c r="N45" s="8"/>
      <c r="O45" s="8"/>
    </row>
    <row r="46" spans="2:15">
      <c r="N46" s="8"/>
      <c r="O46" s="8"/>
    </row>
    <row r="47" spans="2:15">
      <c r="N47" s="8"/>
      <c r="O47" s="8"/>
    </row>
    <row r="48" spans="2:15">
      <c r="N48" s="8"/>
      <c r="O48" s="8"/>
    </row>
    <row r="49" spans="14:15">
      <c r="N49" s="8"/>
      <c r="O49" s="8"/>
    </row>
    <row r="50" spans="14:15">
      <c r="N50" s="8"/>
      <c r="O50" s="8"/>
    </row>
    <row r="51" spans="14:15">
      <c r="N51" s="8"/>
      <c r="O51" s="8"/>
    </row>
    <row r="52" spans="14:15">
      <c r="N52" s="8"/>
      <c r="O52" s="8"/>
    </row>
    <row r="53" spans="14:15">
      <c r="N53" s="8"/>
      <c r="O53" s="8"/>
    </row>
    <row r="54" spans="14:15">
      <c r="N54" s="8"/>
      <c r="O54" s="8"/>
    </row>
    <row r="55" spans="14:15">
      <c r="N55" s="8"/>
      <c r="O55" s="8"/>
    </row>
    <row r="56" spans="14:15">
      <c r="N56" s="8"/>
      <c r="O56" s="8"/>
    </row>
    <row r="57" spans="14:15">
      <c r="N57" s="8"/>
      <c r="O57" s="8"/>
    </row>
    <row r="58" spans="14:15">
      <c r="N58" s="8"/>
      <c r="O58" s="8"/>
    </row>
    <row r="59" spans="14:15">
      <c r="N59" s="8"/>
      <c r="O59" s="8"/>
    </row>
    <row r="60" spans="14:15">
      <c r="N60" s="8"/>
      <c r="O60" s="8"/>
    </row>
    <row r="61" spans="14:15">
      <c r="N61" s="8"/>
      <c r="O61" s="8"/>
    </row>
    <row r="62" spans="14:15">
      <c r="N62" s="8"/>
      <c r="O62" s="8"/>
    </row>
    <row r="63" spans="14:15">
      <c r="N63" s="8"/>
      <c r="O63" s="8"/>
    </row>
    <row r="64" spans="14:15">
      <c r="N64" s="8"/>
      <c r="O64" s="8"/>
    </row>
    <row r="65" spans="14:15">
      <c r="N65" s="8"/>
      <c r="O65" s="8"/>
    </row>
    <row r="66" spans="14:15">
      <c r="N66" s="8"/>
      <c r="O66" s="8"/>
    </row>
    <row r="67" spans="14:15">
      <c r="N67" s="8"/>
      <c r="O67" s="8"/>
    </row>
    <row r="68" spans="14:15">
      <c r="N68" s="8"/>
      <c r="O68" s="8"/>
    </row>
    <row r="69" spans="14:15">
      <c r="N69" s="8"/>
      <c r="O69" s="8"/>
    </row>
    <row r="70" spans="14:15">
      <c r="N70" s="8"/>
      <c r="O70" s="8"/>
    </row>
    <row r="71" spans="14:15">
      <c r="N71" s="8"/>
      <c r="O71" s="8"/>
    </row>
    <row r="72" spans="14:15">
      <c r="N72" s="8"/>
      <c r="O72" s="8"/>
    </row>
    <row r="73" spans="14:15">
      <c r="N73" s="8"/>
      <c r="O73" s="8"/>
    </row>
    <row r="74" spans="14:15">
      <c r="N74" s="8"/>
      <c r="O74" s="8"/>
    </row>
    <row r="75" spans="14:15">
      <c r="N75" s="8"/>
      <c r="O75" s="8"/>
    </row>
    <row r="76" spans="14:15">
      <c r="N76" s="8"/>
      <c r="O76" s="8"/>
    </row>
    <row r="77" spans="14:15">
      <c r="N77" s="8"/>
      <c r="O77" s="8"/>
    </row>
    <row r="78" spans="14:15">
      <c r="N78" s="8"/>
      <c r="O78" s="8"/>
    </row>
    <row r="79" spans="14:15">
      <c r="N79" s="8"/>
      <c r="O79" s="8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88"/>
  <sheetViews>
    <sheetView zoomScale="89" zoomScaleNormal="89" workbookViewId="0">
      <pane ySplit="2" topLeftCell="A3" activePane="bottomLeft" state="frozen"/>
      <selection activeCell="W1" sqref="W1"/>
      <selection pane="bottomLeft" activeCell="F5" sqref="F5"/>
    </sheetView>
  </sheetViews>
  <sheetFormatPr defaultColWidth="9.140625" defaultRowHeight="15"/>
  <cols>
    <col min="1" max="1" width="11.85546875" style="6" customWidth="1"/>
    <col min="2" max="2" width="16.42578125" style="6" bestFit="1" customWidth="1"/>
    <col min="3" max="8" width="12" style="6" customWidth="1"/>
    <col min="9" max="9" width="18.140625" style="6" customWidth="1"/>
    <col min="10" max="10" width="30.42578125" style="6" customWidth="1"/>
    <col min="11" max="11" width="27.42578125" style="6" customWidth="1"/>
    <col min="12" max="12" width="22.28515625" style="6" customWidth="1"/>
    <col min="13" max="13" width="29.7109375" style="6" customWidth="1"/>
    <col min="14" max="14" width="25.42578125" style="6" customWidth="1"/>
    <col min="15" max="16384" width="9.140625" style="6"/>
  </cols>
  <sheetData>
    <row r="1" spans="1:14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4" ht="45">
      <c r="A2" s="93" t="s">
        <v>91</v>
      </c>
      <c r="B2" s="93" t="s">
        <v>174</v>
      </c>
      <c r="C2" s="93">
        <v>43282</v>
      </c>
      <c r="D2" s="93">
        <v>43617</v>
      </c>
      <c r="E2" s="93">
        <v>43647</v>
      </c>
      <c r="F2" s="93">
        <v>43282</v>
      </c>
      <c r="G2" s="93">
        <v>43617</v>
      </c>
      <c r="H2" s="93">
        <v>43647</v>
      </c>
      <c r="I2" s="92" t="s">
        <v>311</v>
      </c>
      <c r="J2" s="92" t="s">
        <v>319</v>
      </c>
      <c r="K2" s="92" t="s">
        <v>324</v>
      </c>
      <c r="L2" s="92" t="s">
        <v>325</v>
      </c>
      <c r="M2" s="122" t="s">
        <v>326</v>
      </c>
      <c r="N2" s="161" t="s">
        <v>305</v>
      </c>
    </row>
    <row r="3" spans="1:14">
      <c r="A3" s="43">
        <v>1</v>
      </c>
      <c r="B3" s="104" t="s">
        <v>92</v>
      </c>
      <c r="C3" s="98">
        <v>304422</v>
      </c>
      <c r="D3" s="98">
        <v>291370</v>
      </c>
      <c r="E3" s="98">
        <v>287486</v>
      </c>
      <c r="F3" s="98"/>
      <c r="G3" s="97"/>
      <c r="H3" s="98"/>
      <c r="I3" s="100">
        <f t="shared" ref="I3:I66" si="0">E3/$E$84</f>
        <v>2.0248206502603835E-2</v>
      </c>
      <c r="J3" s="100">
        <f t="shared" ref="J3:J66" si="1">(E3-C3)/C3</f>
        <v>-5.563329851324806E-2</v>
      </c>
      <c r="K3" s="97">
        <f t="shared" ref="K3:K66" si="2">E3-C3</f>
        <v>-16936</v>
      </c>
      <c r="L3" s="101">
        <f>K3/$K$84</f>
        <v>3.6320978281616255E-2</v>
      </c>
      <c r="M3" s="98">
        <f t="shared" ref="M3:M66" si="3">E3-D3</f>
        <v>-3884</v>
      </c>
      <c r="N3" s="98">
        <f>H3-G3</f>
        <v>0</v>
      </c>
    </row>
    <row r="4" spans="1:14">
      <c r="A4" s="43">
        <v>2</v>
      </c>
      <c r="B4" s="104" t="s">
        <v>93</v>
      </c>
      <c r="C4" s="98">
        <v>53333</v>
      </c>
      <c r="D4" s="98">
        <v>54694</v>
      </c>
      <c r="E4" s="98">
        <v>52771</v>
      </c>
      <c r="F4" s="98"/>
      <c r="G4" s="97"/>
      <c r="H4" s="98"/>
      <c r="I4" s="100">
        <f t="shared" si="0"/>
        <v>3.7167657045870301E-3</v>
      </c>
      <c r="J4" s="100">
        <f t="shared" si="1"/>
        <v>-1.0537565859786624E-2</v>
      </c>
      <c r="K4" s="97">
        <f t="shared" si="2"/>
        <v>-562</v>
      </c>
      <c r="L4" s="101">
        <f t="shared" ref="L4:L67" si="4">K4/$K$84</f>
        <v>1.2052662844986028E-3</v>
      </c>
      <c r="M4" s="98">
        <f t="shared" si="3"/>
        <v>-1923</v>
      </c>
      <c r="N4" s="98">
        <f t="shared" ref="N4:N67" si="5">H4-G4</f>
        <v>0</v>
      </c>
    </row>
    <row r="5" spans="1:14">
      <c r="A5" s="43">
        <v>3</v>
      </c>
      <c r="B5" s="104" t="s">
        <v>94</v>
      </c>
      <c r="C5" s="98">
        <v>95208</v>
      </c>
      <c r="D5" s="98">
        <v>89142</v>
      </c>
      <c r="E5" s="98">
        <v>88351</v>
      </c>
      <c r="F5" s="98"/>
      <c r="G5" s="97"/>
      <c r="H5" s="98"/>
      <c r="I5" s="100">
        <f t="shared" si="0"/>
        <v>6.2227353426307763E-3</v>
      </c>
      <c r="J5" s="100">
        <f t="shared" si="1"/>
        <v>-7.2021258717754805E-2</v>
      </c>
      <c r="K5" s="97">
        <f t="shared" si="2"/>
        <v>-6857</v>
      </c>
      <c r="L5" s="101">
        <f t="shared" si="4"/>
        <v>1.4705535432040782E-2</v>
      </c>
      <c r="M5" s="98">
        <f t="shared" si="3"/>
        <v>-791</v>
      </c>
      <c r="N5" s="98">
        <f t="shared" si="5"/>
        <v>0</v>
      </c>
    </row>
    <row r="6" spans="1:14">
      <c r="A6" s="43">
        <v>4</v>
      </c>
      <c r="B6" s="104" t="s">
        <v>95</v>
      </c>
      <c r="C6" s="98">
        <v>28080</v>
      </c>
      <c r="D6" s="98">
        <v>32955</v>
      </c>
      <c r="E6" s="98">
        <v>30864</v>
      </c>
      <c r="F6" s="98"/>
      <c r="G6" s="97"/>
      <c r="H6" s="98"/>
      <c r="I6" s="100">
        <f t="shared" si="0"/>
        <v>2.1738124482457051E-3</v>
      </c>
      <c r="J6" s="100">
        <f t="shared" si="1"/>
        <v>9.914529914529914E-2</v>
      </c>
      <c r="K6" s="97">
        <f t="shared" si="2"/>
        <v>2784</v>
      </c>
      <c r="L6" s="101">
        <f t="shared" si="4"/>
        <v>-5.970571772320481E-3</v>
      </c>
      <c r="M6" s="98">
        <f t="shared" si="3"/>
        <v>-2091</v>
      </c>
      <c r="N6" s="98">
        <f t="shared" si="5"/>
        <v>0</v>
      </c>
    </row>
    <row r="7" spans="1:14">
      <c r="A7" s="43">
        <v>5</v>
      </c>
      <c r="B7" s="104" t="s">
        <v>96</v>
      </c>
      <c r="C7" s="98">
        <v>41382</v>
      </c>
      <c r="D7" s="98">
        <v>39105</v>
      </c>
      <c r="E7" s="98">
        <v>37692</v>
      </c>
      <c r="F7" s="98"/>
      <c r="G7" s="97"/>
      <c r="H7" s="98"/>
      <c r="I7" s="100">
        <f t="shared" si="0"/>
        <v>2.6547219673171692E-3</v>
      </c>
      <c r="J7" s="100">
        <f t="shared" si="1"/>
        <v>-8.9169204001739888E-2</v>
      </c>
      <c r="K7" s="97">
        <f t="shared" si="2"/>
        <v>-3690</v>
      </c>
      <c r="L7" s="101">
        <f t="shared" si="4"/>
        <v>7.9135811206402923E-3</v>
      </c>
      <c r="M7" s="98">
        <f t="shared" si="3"/>
        <v>-1413</v>
      </c>
      <c r="N7" s="98">
        <f t="shared" si="5"/>
        <v>0</v>
      </c>
    </row>
    <row r="8" spans="1:14">
      <c r="A8" s="43">
        <v>6</v>
      </c>
      <c r="B8" s="104" t="s">
        <v>97</v>
      </c>
      <c r="C8" s="98">
        <v>1157550</v>
      </c>
      <c r="D8" s="98">
        <v>1101358</v>
      </c>
      <c r="E8" s="98">
        <v>1098273</v>
      </c>
      <c r="F8" s="98"/>
      <c r="G8" s="97"/>
      <c r="H8" s="98"/>
      <c r="I8" s="100">
        <f t="shared" si="0"/>
        <v>7.7353535477324889E-2</v>
      </c>
      <c r="J8" s="100">
        <f t="shared" si="1"/>
        <v>-5.120901904885318E-2</v>
      </c>
      <c r="K8" s="97">
        <f t="shared" si="2"/>
        <v>-59277</v>
      </c>
      <c r="L8" s="101">
        <f t="shared" si="4"/>
        <v>0.12712556858758661</v>
      </c>
      <c r="M8" s="98">
        <f t="shared" si="3"/>
        <v>-3085</v>
      </c>
      <c r="N8" s="98">
        <f t="shared" si="5"/>
        <v>0</v>
      </c>
    </row>
    <row r="9" spans="1:14">
      <c r="A9" s="43">
        <v>7</v>
      </c>
      <c r="B9" s="104" t="s">
        <v>98</v>
      </c>
      <c r="C9" s="98">
        <v>621082</v>
      </c>
      <c r="D9" s="98">
        <v>642913</v>
      </c>
      <c r="E9" s="98">
        <v>646122</v>
      </c>
      <c r="F9" s="98"/>
      <c r="G9" s="97"/>
      <c r="H9" s="98"/>
      <c r="I9" s="100">
        <f t="shared" si="0"/>
        <v>4.5507647961554286E-2</v>
      </c>
      <c r="J9" s="100">
        <f t="shared" si="1"/>
        <v>4.031673756444399E-2</v>
      </c>
      <c r="K9" s="97">
        <f t="shared" si="2"/>
        <v>25040</v>
      </c>
      <c r="L9" s="101">
        <f t="shared" si="4"/>
        <v>-5.3700832320008919E-2</v>
      </c>
      <c r="M9" s="98">
        <f t="shared" si="3"/>
        <v>3209</v>
      </c>
      <c r="N9" s="98">
        <f t="shared" si="5"/>
        <v>0</v>
      </c>
    </row>
    <row r="10" spans="1:14">
      <c r="A10" s="43">
        <v>8</v>
      </c>
      <c r="B10" s="104" t="s">
        <v>99</v>
      </c>
      <c r="C10" s="98">
        <v>26600</v>
      </c>
      <c r="D10" s="98">
        <v>28700</v>
      </c>
      <c r="E10" s="98">
        <v>27365</v>
      </c>
      <c r="F10" s="98"/>
      <c r="G10" s="97"/>
      <c r="H10" s="98"/>
      <c r="I10" s="100">
        <f t="shared" si="0"/>
        <v>1.9273709709125104E-3</v>
      </c>
      <c r="J10" s="100">
        <f t="shared" si="1"/>
        <v>2.8759398496240603E-2</v>
      </c>
      <c r="K10" s="97">
        <f t="shared" si="2"/>
        <v>765</v>
      </c>
      <c r="L10" s="101">
        <f t="shared" si="4"/>
        <v>-1.6406204762303045E-3</v>
      </c>
      <c r="M10" s="98">
        <f t="shared" si="3"/>
        <v>-1335</v>
      </c>
      <c r="N10" s="98">
        <f t="shared" si="5"/>
        <v>0</v>
      </c>
    </row>
    <row r="11" spans="1:14">
      <c r="A11" s="43">
        <v>9</v>
      </c>
      <c r="B11" s="104" t="s">
        <v>100</v>
      </c>
      <c r="C11" s="98">
        <v>169309</v>
      </c>
      <c r="D11" s="98">
        <v>160519</v>
      </c>
      <c r="E11" s="98">
        <v>159005</v>
      </c>
      <c r="F11" s="98"/>
      <c r="G11" s="97"/>
      <c r="H11" s="98"/>
      <c r="I11" s="100">
        <f t="shared" si="0"/>
        <v>1.1199036039829845E-2</v>
      </c>
      <c r="J11" s="100">
        <f t="shared" si="1"/>
        <v>-6.0859139207012032E-2</v>
      </c>
      <c r="K11" s="97">
        <f t="shared" si="2"/>
        <v>-10304</v>
      </c>
      <c r="L11" s="101">
        <f t="shared" si="4"/>
        <v>2.2097978283760859E-2</v>
      </c>
      <c r="M11" s="98">
        <f t="shared" si="3"/>
        <v>-1514</v>
      </c>
      <c r="N11" s="98">
        <f t="shared" si="5"/>
        <v>0</v>
      </c>
    </row>
    <row r="12" spans="1:14">
      <c r="A12" s="43">
        <v>10</v>
      </c>
      <c r="B12" s="104" t="s">
        <v>101</v>
      </c>
      <c r="C12" s="98">
        <v>186086</v>
      </c>
      <c r="D12" s="98">
        <v>177881</v>
      </c>
      <c r="E12" s="98">
        <v>178709</v>
      </c>
      <c r="F12" s="98"/>
      <c r="G12" s="97"/>
      <c r="H12" s="98"/>
      <c r="I12" s="100">
        <f t="shared" si="0"/>
        <v>1.2586827657255757E-2</v>
      </c>
      <c r="J12" s="100">
        <f t="shared" si="1"/>
        <v>-3.9642960781574109E-2</v>
      </c>
      <c r="K12" s="97">
        <f t="shared" si="2"/>
        <v>-7377</v>
      </c>
      <c r="L12" s="101">
        <f t="shared" si="4"/>
        <v>1.5820728435491448E-2</v>
      </c>
      <c r="M12" s="98">
        <f t="shared" si="3"/>
        <v>828</v>
      </c>
      <c r="N12" s="98">
        <f t="shared" si="5"/>
        <v>0</v>
      </c>
    </row>
    <row r="13" spans="1:14">
      <c r="A13" s="43">
        <v>11</v>
      </c>
      <c r="B13" s="104" t="s">
        <v>102</v>
      </c>
      <c r="C13" s="98">
        <v>46911</v>
      </c>
      <c r="D13" s="98">
        <v>43481</v>
      </c>
      <c r="E13" s="98">
        <v>43625</v>
      </c>
      <c r="F13" s="98"/>
      <c r="G13" s="97"/>
      <c r="H13" s="98"/>
      <c r="I13" s="100">
        <f t="shared" si="0"/>
        <v>3.0725948695800569E-3</v>
      </c>
      <c r="J13" s="100">
        <f t="shared" si="1"/>
        <v>-7.0047536825051687E-2</v>
      </c>
      <c r="K13" s="97">
        <f t="shared" si="2"/>
        <v>-3286</v>
      </c>
      <c r="L13" s="101">
        <f t="shared" si="4"/>
        <v>7.0471619410363145E-3</v>
      </c>
      <c r="M13" s="98">
        <f t="shared" si="3"/>
        <v>144</v>
      </c>
      <c r="N13" s="98">
        <f t="shared" si="5"/>
        <v>0</v>
      </c>
    </row>
    <row r="14" spans="1:14">
      <c r="A14" s="43">
        <v>12</v>
      </c>
      <c r="B14" s="104" t="s">
        <v>103</v>
      </c>
      <c r="C14" s="98">
        <v>30404</v>
      </c>
      <c r="D14" s="98">
        <v>30710</v>
      </c>
      <c r="E14" s="98">
        <v>29746</v>
      </c>
      <c r="F14" s="98"/>
      <c r="G14" s="97"/>
      <c r="H14" s="98"/>
      <c r="I14" s="100">
        <f t="shared" si="0"/>
        <v>2.0950695012155502E-3</v>
      </c>
      <c r="J14" s="100">
        <f t="shared" si="1"/>
        <v>-2.1641889225101959E-2</v>
      </c>
      <c r="K14" s="97">
        <f t="shared" si="2"/>
        <v>-658</v>
      </c>
      <c r="L14" s="101">
        <f t="shared" si="4"/>
        <v>1.4111480697510332E-3</v>
      </c>
      <c r="M14" s="98">
        <f t="shared" si="3"/>
        <v>-964</v>
      </c>
      <c r="N14" s="98">
        <f t="shared" si="5"/>
        <v>0</v>
      </c>
    </row>
    <row r="15" spans="1:14">
      <c r="A15" s="43">
        <v>13</v>
      </c>
      <c r="B15" s="104" t="s">
        <v>104</v>
      </c>
      <c r="C15" s="98">
        <v>30198</v>
      </c>
      <c r="D15" s="98">
        <v>31307</v>
      </c>
      <c r="E15" s="98">
        <v>29776</v>
      </c>
      <c r="F15" s="98"/>
      <c r="G15" s="97"/>
      <c r="H15" s="98"/>
      <c r="I15" s="100">
        <f t="shared" si="0"/>
        <v>2.0971824604381841E-3</v>
      </c>
      <c r="J15" s="100">
        <f t="shared" si="1"/>
        <v>-1.3974435393072389E-2</v>
      </c>
      <c r="K15" s="97">
        <f t="shared" si="2"/>
        <v>-422</v>
      </c>
      <c r="L15" s="101">
        <f t="shared" si="4"/>
        <v>9.0502201433880847E-4</v>
      </c>
      <c r="M15" s="98">
        <f t="shared" si="3"/>
        <v>-1531</v>
      </c>
      <c r="N15" s="98">
        <f t="shared" si="5"/>
        <v>0</v>
      </c>
    </row>
    <row r="16" spans="1:14">
      <c r="A16" s="43">
        <v>14</v>
      </c>
      <c r="B16" s="104" t="s">
        <v>105</v>
      </c>
      <c r="C16" s="98">
        <v>59700</v>
      </c>
      <c r="D16" s="98">
        <v>57309</v>
      </c>
      <c r="E16" s="98">
        <v>57223</v>
      </c>
      <c r="F16" s="98"/>
      <c r="G16" s="97"/>
      <c r="H16" s="98"/>
      <c r="I16" s="100">
        <f t="shared" si="0"/>
        <v>4.0303288532258933E-3</v>
      </c>
      <c r="J16" s="100">
        <f t="shared" si="1"/>
        <v>-4.1490787269681743E-2</v>
      </c>
      <c r="K16" s="97">
        <f t="shared" si="2"/>
        <v>-2477</v>
      </c>
      <c r="L16" s="101">
        <f t="shared" si="4"/>
        <v>5.3121789798986465E-3</v>
      </c>
      <c r="M16" s="98">
        <f t="shared" si="3"/>
        <v>-86</v>
      </c>
      <c r="N16" s="98">
        <f t="shared" si="5"/>
        <v>0</v>
      </c>
    </row>
    <row r="17" spans="1:14">
      <c r="A17" s="43">
        <v>15</v>
      </c>
      <c r="B17" s="104" t="s">
        <v>106</v>
      </c>
      <c r="C17" s="98">
        <v>36201</v>
      </c>
      <c r="D17" s="98">
        <v>33890</v>
      </c>
      <c r="E17" s="98">
        <v>33082</v>
      </c>
      <c r="F17" s="98"/>
      <c r="G17" s="97"/>
      <c r="H17" s="98"/>
      <c r="I17" s="100">
        <f t="shared" si="0"/>
        <v>2.3300305667724344E-3</v>
      </c>
      <c r="J17" s="100">
        <f t="shared" si="1"/>
        <v>-8.6157840943620348E-2</v>
      </c>
      <c r="K17" s="97">
        <f t="shared" si="2"/>
        <v>-3119</v>
      </c>
      <c r="L17" s="101">
        <f t="shared" si="4"/>
        <v>6.6890134187742745E-3</v>
      </c>
      <c r="M17" s="98">
        <f t="shared" si="3"/>
        <v>-808</v>
      </c>
      <c r="N17" s="98">
        <f t="shared" si="5"/>
        <v>0</v>
      </c>
    </row>
    <row r="18" spans="1:14">
      <c r="A18" s="43">
        <v>16</v>
      </c>
      <c r="B18" s="104" t="s">
        <v>107</v>
      </c>
      <c r="C18" s="98">
        <v>697817</v>
      </c>
      <c r="D18" s="98">
        <v>665912</v>
      </c>
      <c r="E18" s="98">
        <v>672691</v>
      </c>
      <c r="F18" s="98"/>
      <c r="G18" s="97"/>
      <c r="H18" s="98"/>
      <c r="I18" s="100">
        <f t="shared" si="0"/>
        <v>4.7378955081092911E-2</v>
      </c>
      <c r="J18" s="100">
        <f t="shared" si="1"/>
        <v>-3.6006574789665485E-2</v>
      </c>
      <c r="K18" s="97">
        <f t="shared" si="2"/>
        <v>-25126</v>
      </c>
      <c r="L18" s="101">
        <f t="shared" si="4"/>
        <v>5.3885268085964222E-2</v>
      </c>
      <c r="M18" s="98">
        <f t="shared" si="3"/>
        <v>6779</v>
      </c>
      <c r="N18" s="98">
        <f t="shared" si="5"/>
        <v>0</v>
      </c>
    </row>
    <row r="19" spans="1:14">
      <c r="A19" s="43">
        <v>17</v>
      </c>
      <c r="B19" s="104" t="s">
        <v>108</v>
      </c>
      <c r="C19" s="98">
        <v>89530</v>
      </c>
      <c r="D19" s="98">
        <v>85773</v>
      </c>
      <c r="E19" s="98">
        <v>86094</v>
      </c>
      <c r="F19" s="98"/>
      <c r="G19" s="97"/>
      <c r="H19" s="98"/>
      <c r="I19" s="100">
        <f t="shared" si="0"/>
        <v>6.063770377114623E-3</v>
      </c>
      <c r="J19" s="100">
        <f t="shared" si="1"/>
        <v>-3.8378197252317656E-2</v>
      </c>
      <c r="K19" s="97">
        <f t="shared" si="2"/>
        <v>-3436</v>
      </c>
      <c r="L19" s="101">
        <f t="shared" si="4"/>
        <v>7.3688522304932369E-3</v>
      </c>
      <c r="M19" s="98">
        <f t="shared" si="3"/>
        <v>321</v>
      </c>
      <c r="N19" s="98">
        <f t="shared" si="5"/>
        <v>0</v>
      </c>
    </row>
    <row r="20" spans="1:14">
      <c r="A20" s="43">
        <v>18</v>
      </c>
      <c r="B20" s="104" t="s">
        <v>109</v>
      </c>
      <c r="C20" s="98">
        <v>28535</v>
      </c>
      <c r="D20" s="98">
        <v>26323</v>
      </c>
      <c r="E20" s="98">
        <v>25403</v>
      </c>
      <c r="F20" s="98"/>
      <c r="G20" s="97"/>
      <c r="H20" s="98"/>
      <c r="I20" s="100">
        <f t="shared" si="0"/>
        <v>1.7891834377522565E-3</v>
      </c>
      <c r="J20" s="100">
        <f t="shared" si="1"/>
        <v>-0.10975994392850885</v>
      </c>
      <c r="K20" s="97">
        <f t="shared" si="2"/>
        <v>-3132</v>
      </c>
      <c r="L20" s="101">
        <f t="shared" si="4"/>
        <v>6.716893243860541E-3</v>
      </c>
      <c r="M20" s="98">
        <f t="shared" si="3"/>
        <v>-920</v>
      </c>
      <c r="N20" s="98">
        <f t="shared" si="5"/>
        <v>0</v>
      </c>
    </row>
    <row r="21" spans="1:14">
      <c r="A21" s="43">
        <v>19</v>
      </c>
      <c r="B21" s="104" t="s">
        <v>110</v>
      </c>
      <c r="C21" s="98">
        <v>61572</v>
      </c>
      <c r="D21" s="98">
        <v>57148</v>
      </c>
      <c r="E21" s="98">
        <v>56082</v>
      </c>
      <c r="F21" s="98"/>
      <c r="G21" s="97"/>
      <c r="H21" s="98"/>
      <c r="I21" s="100">
        <f t="shared" si="0"/>
        <v>3.9499659707917193E-3</v>
      </c>
      <c r="J21" s="100">
        <f t="shared" si="1"/>
        <v>-8.9163905671409083E-2</v>
      </c>
      <c r="K21" s="97">
        <f t="shared" si="2"/>
        <v>-5490</v>
      </c>
      <c r="L21" s="101">
        <f t="shared" si="4"/>
        <v>1.1773864594123362E-2</v>
      </c>
      <c r="M21" s="98">
        <f t="shared" si="3"/>
        <v>-1066</v>
      </c>
      <c r="N21" s="98">
        <f t="shared" si="5"/>
        <v>0</v>
      </c>
    </row>
    <row r="22" spans="1:14">
      <c r="A22" s="43">
        <v>20</v>
      </c>
      <c r="B22" s="104" t="s">
        <v>111</v>
      </c>
      <c r="C22" s="98">
        <v>191815</v>
      </c>
      <c r="D22" s="98">
        <v>181492</v>
      </c>
      <c r="E22" s="98">
        <v>181496</v>
      </c>
      <c r="F22" s="98"/>
      <c r="G22" s="97"/>
      <c r="H22" s="98"/>
      <c r="I22" s="100">
        <f t="shared" si="0"/>
        <v>1.2783121569038443E-2</v>
      </c>
      <c r="J22" s="100">
        <f t="shared" si="1"/>
        <v>-5.3796626958267077E-2</v>
      </c>
      <c r="K22" s="97">
        <f t="shared" si="2"/>
        <v>-10319</v>
      </c>
      <c r="L22" s="101">
        <f t="shared" si="4"/>
        <v>2.2130147312706551E-2</v>
      </c>
      <c r="M22" s="98">
        <f t="shared" si="3"/>
        <v>4</v>
      </c>
      <c r="N22" s="98">
        <f t="shared" si="5"/>
        <v>0</v>
      </c>
    </row>
    <row r="23" spans="1:14">
      <c r="A23" s="43">
        <v>21</v>
      </c>
      <c r="B23" s="104" t="s">
        <v>112</v>
      </c>
      <c r="C23" s="98">
        <v>141459</v>
      </c>
      <c r="D23" s="98">
        <v>152510</v>
      </c>
      <c r="E23" s="98">
        <v>143528</v>
      </c>
      <c r="F23" s="98"/>
      <c r="G23" s="97"/>
      <c r="H23" s="98"/>
      <c r="I23" s="100">
        <f t="shared" si="0"/>
        <v>1.0108960376873042E-2</v>
      </c>
      <c r="J23" s="100">
        <f t="shared" si="1"/>
        <v>1.4626146091800451E-2</v>
      </c>
      <c r="K23" s="97">
        <f t="shared" si="2"/>
        <v>2069</v>
      </c>
      <c r="L23" s="101">
        <f t="shared" si="4"/>
        <v>-4.4371813925758175E-3</v>
      </c>
      <c r="M23" s="98">
        <f t="shared" si="3"/>
        <v>-8982</v>
      </c>
      <c r="N23" s="98">
        <f t="shared" si="5"/>
        <v>0</v>
      </c>
    </row>
    <row r="24" spans="1:14">
      <c r="A24" s="43">
        <v>22</v>
      </c>
      <c r="B24" s="104" t="s">
        <v>113</v>
      </c>
      <c r="C24" s="98">
        <v>61303</v>
      </c>
      <c r="D24" s="98">
        <v>60970</v>
      </c>
      <c r="E24" s="98">
        <v>59675</v>
      </c>
      <c r="F24" s="98"/>
      <c r="G24" s="97"/>
      <c r="H24" s="98"/>
      <c r="I24" s="100">
        <f t="shared" si="0"/>
        <v>4.203028053689167E-3</v>
      </c>
      <c r="J24" s="100">
        <f t="shared" si="1"/>
        <v>-2.6556612237574016E-2</v>
      </c>
      <c r="K24" s="97">
        <f t="shared" si="2"/>
        <v>-1628</v>
      </c>
      <c r="L24" s="101">
        <f t="shared" si="4"/>
        <v>3.4914119415724652E-3</v>
      </c>
      <c r="M24" s="98">
        <f t="shared" si="3"/>
        <v>-1295</v>
      </c>
      <c r="N24" s="98">
        <f t="shared" si="5"/>
        <v>0</v>
      </c>
    </row>
    <row r="25" spans="1:14">
      <c r="A25" s="43">
        <v>23</v>
      </c>
      <c r="B25" s="104" t="s">
        <v>114</v>
      </c>
      <c r="C25" s="98">
        <v>73423</v>
      </c>
      <c r="D25" s="98">
        <v>69155</v>
      </c>
      <c r="E25" s="98">
        <v>67715</v>
      </c>
      <c r="F25" s="98"/>
      <c r="G25" s="97"/>
      <c r="H25" s="98"/>
      <c r="I25" s="100">
        <f t="shared" si="0"/>
        <v>4.7693011253550389E-3</v>
      </c>
      <c r="J25" s="100">
        <f t="shared" si="1"/>
        <v>-7.77413072198085E-2</v>
      </c>
      <c r="K25" s="97">
        <f t="shared" si="2"/>
        <v>-5708</v>
      </c>
      <c r="L25" s="101">
        <f t="shared" si="4"/>
        <v>1.2241387814800756E-2</v>
      </c>
      <c r="M25" s="98">
        <f t="shared" si="3"/>
        <v>-1440</v>
      </c>
      <c r="N25" s="98">
        <f t="shared" si="5"/>
        <v>0</v>
      </c>
    </row>
    <row r="26" spans="1:14">
      <c r="A26" s="43">
        <v>24</v>
      </c>
      <c r="B26" s="104" t="s">
        <v>115</v>
      </c>
      <c r="C26" s="98">
        <v>35213</v>
      </c>
      <c r="D26" s="98">
        <v>32598</v>
      </c>
      <c r="E26" s="98">
        <v>32510</v>
      </c>
      <c r="F26" s="98"/>
      <c r="G26" s="97"/>
      <c r="H26" s="98"/>
      <c r="I26" s="100">
        <f t="shared" si="0"/>
        <v>2.2897434775942158E-3</v>
      </c>
      <c r="J26" s="100">
        <f t="shared" si="1"/>
        <v>-7.6761423337971771E-2</v>
      </c>
      <c r="K26" s="97">
        <f t="shared" si="2"/>
        <v>-2703</v>
      </c>
      <c r="L26" s="101">
        <f t="shared" si="4"/>
        <v>5.796859016013743E-3</v>
      </c>
      <c r="M26" s="98">
        <f t="shared" si="3"/>
        <v>-88</v>
      </c>
      <c r="N26" s="98">
        <f t="shared" si="5"/>
        <v>0</v>
      </c>
    </row>
    <row r="27" spans="1:14">
      <c r="A27" s="43">
        <v>25</v>
      </c>
      <c r="B27" s="104" t="s">
        <v>116</v>
      </c>
      <c r="C27" s="98">
        <v>92010</v>
      </c>
      <c r="D27" s="98">
        <v>85274</v>
      </c>
      <c r="E27" s="98">
        <v>82384</v>
      </c>
      <c r="F27" s="98"/>
      <c r="G27" s="97"/>
      <c r="H27" s="98"/>
      <c r="I27" s="100">
        <f t="shared" si="0"/>
        <v>5.8024677532489037E-3</v>
      </c>
      <c r="J27" s="100">
        <f t="shared" si="1"/>
        <v>-0.10461906314531029</v>
      </c>
      <c r="K27" s="97">
        <f t="shared" si="2"/>
        <v>-9626</v>
      </c>
      <c r="L27" s="101">
        <f t="shared" si="4"/>
        <v>2.0643938175415572E-2</v>
      </c>
      <c r="M27" s="98">
        <f t="shared" si="3"/>
        <v>-2890</v>
      </c>
      <c r="N27" s="98">
        <f t="shared" si="5"/>
        <v>0</v>
      </c>
    </row>
    <row r="28" spans="1:14">
      <c r="A28" s="43">
        <v>26</v>
      </c>
      <c r="B28" s="104" t="s">
        <v>117</v>
      </c>
      <c r="C28" s="98">
        <v>172843</v>
      </c>
      <c r="D28" s="98">
        <v>167711</v>
      </c>
      <c r="E28" s="98">
        <v>168730</v>
      </c>
      <c r="F28" s="98"/>
      <c r="G28" s="97"/>
      <c r="H28" s="98"/>
      <c r="I28" s="100">
        <f t="shared" si="0"/>
        <v>1.1883986987833651E-2</v>
      </c>
      <c r="J28" s="100">
        <f t="shared" si="1"/>
        <v>-2.3796161834728626E-2</v>
      </c>
      <c r="K28" s="97">
        <f t="shared" si="2"/>
        <v>-4113</v>
      </c>
      <c r="L28" s="101">
        <f t="shared" si="4"/>
        <v>8.8207477369088138E-3</v>
      </c>
      <c r="M28" s="98">
        <f t="shared" si="3"/>
        <v>1019</v>
      </c>
      <c r="N28" s="98">
        <f t="shared" si="5"/>
        <v>0</v>
      </c>
    </row>
    <row r="29" spans="1:14">
      <c r="A29" s="43">
        <v>27</v>
      </c>
      <c r="B29" s="104" t="s">
        <v>118</v>
      </c>
      <c r="C29" s="98">
        <v>290043</v>
      </c>
      <c r="D29" s="98">
        <v>288767</v>
      </c>
      <c r="E29" s="98">
        <v>284920</v>
      </c>
      <c r="F29" s="98"/>
      <c r="G29" s="97"/>
      <c r="H29" s="98"/>
      <c r="I29" s="100">
        <f t="shared" si="0"/>
        <v>2.0067478057094554E-2</v>
      </c>
      <c r="J29" s="100">
        <f t="shared" si="1"/>
        <v>-1.7662898259913185E-2</v>
      </c>
      <c r="K29" s="97">
        <f t="shared" si="2"/>
        <v>-5123</v>
      </c>
      <c r="L29" s="101">
        <f t="shared" si="4"/>
        <v>1.0986795685918758E-2</v>
      </c>
      <c r="M29" s="98">
        <f t="shared" si="3"/>
        <v>-3847</v>
      </c>
      <c r="N29" s="98">
        <f t="shared" si="5"/>
        <v>0</v>
      </c>
    </row>
    <row r="30" spans="1:14">
      <c r="A30" s="43">
        <v>28</v>
      </c>
      <c r="B30" s="104" t="s">
        <v>119</v>
      </c>
      <c r="C30" s="98">
        <v>53820</v>
      </c>
      <c r="D30" s="98">
        <v>52671</v>
      </c>
      <c r="E30" s="98">
        <v>51096</v>
      </c>
      <c r="F30" s="98"/>
      <c r="G30" s="97"/>
      <c r="H30" s="98"/>
      <c r="I30" s="100">
        <f t="shared" si="0"/>
        <v>3.5987921479899735E-3</v>
      </c>
      <c r="J30" s="100">
        <f t="shared" si="1"/>
        <v>-5.0613154960981045E-2</v>
      </c>
      <c r="K30" s="97">
        <f t="shared" si="2"/>
        <v>-2724</v>
      </c>
      <c r="L30" s="101">
        <f t="shared" si="4"/>
        <v>5.8418956565377119E-3</v>
      </c>
      <c r="M30" s="98">
        <f t="shared" si="3"/>
        <v>-1575</v>
      </c>
      <c r="N30" s="98">
        <f t="shared" si="5"/>
        <v>0</v>
      </c>
    </row>
    <row r="31" spans="1:14">
      <c r="A31" s="43">
        <v>29</v>
      </c>
      <c r="B31" s="104" t="s">
        <v>120</v>
      </c>
      <c r="C31" s="98">
        <v>17405</v>
      </c>
      <c r="D31" s="98">
        <v>15706</v>
      </c>
      <c r="E31" s="98">
        <v>15102</v>
      </c>
      <c r="F31" s="98"/>
      <c r="G31" s="97"/>
      <c r="H31" s="98"/>
      <c r="I31" s="100">
        <f t="shared" si="0"/>
        <v>1.0636636726738802E-3</v>
      </c>
      <c r="J31" s="100">
        <f t="shared" si="1"/>
        <v>-0.13231829933927033</v>
      </c>
      <c r="K31" s="97">
        <f t="shared" si="2"/>
        <v>-2303</v>
      </c>
      <c r="L31" s="101">
        <f t="shared" si="4"/>
        <v>4.9390182441286156E-3</v>
      </c>
      <c r="M31" s="98">
        <f t="shared" si="3"/>
        <v>-604</v>
      </c>
      <c r="N31" s="98">
        <f t="shared" si="5"/>
        <v>0</v>
      </c>
    </row>
    <row r="32" spans="1:14">
      <c r="A32" s="43">
        <v>30</v>
      </c>
      <c r="B32" s="104" t="s">
        <v>121</v>
      </c>
      <c r="C32" s="98">
        <v>25901</v>
      </c>
      <c r="D32" s="98">
        <v>28460</v>
      </c>
      <c r="E32" s="98">
        <v>27587</v>
      </c>
      <c r="F32" s="98"/>
      <c r="G32" s="97"/>
      <c r="H32" s="98"/>
      <c r="I32" s="100">
        <f t="shared" si="0"/>
        <v>1.9430068691600009E-3</v>
      </c>
      <c r="J32" s="100">
        <f t="shared" si="1"/>
        <v>6.5094011814215674E-2</v>
      </c>
      <c r="K32" s="97">
        <f t="shared" si="2"/>
        <v>1686</v>
      </c>
      <c r="L32" s="101">
        <f t="shared" si="4"/>
        <v>-3.6157988534958082E-3</v>
      </c>
      <c r="M32" s="98">
        <f t="shared" si="3"/>
        <v>-873</v>
      </c>
      <c r="N32" s="98">
        <f t="shared" si="5"/>
        <v>0</v>
      </c>
    </row>
    <row r="33" spans="1:14">
      <c r="A33" s="43">
        <v>31</v>
      </c>
      <c r="B33" s="104" t="s">
        <v>122</v>
      </c>
      <c r="C33" s="98">
        <v>165957</v>
      </c>
      <c r="D33" s="98">
        <v>165798</v>
      </c>
      <c r="E33" s="98">
        <v>162439</v>
      </c>
      <c r="F33" s="98"/>
      <c r="G33" s="97"/>
      <c r="H33" s="98"/>
      <c r="I33" s="100">
        <f t="shared" si="0"/>
        <v>1.1440899438847333E-2</v>
      </c>
      <c r="J33" s="100">
        <f t="shared" si="1"/>
        <v>-2.1198262200449514E-2</v>
      </c>
      <c r="K33" s="97">
        <f t="shared" si="2"/>
        <v>-3518</v>
      </c>
      <c r="L33" s="101">
        <f t="shared" si="4"/>
        <v>7.5447095887296875E-3</v>
      </c>
      <c r="M33" s="98">
        <f t="shared" si="3"/>
        <v>-3359</v>
      </c>
      <c r="N33" s="98">
        <f t="shared" si="5"/>
        <v>0</v>
      </c>
    </row>
    <row r="34" spans="1:14">
      <c r="A34" s="43">
        <v>32</v>
      </c>
      <c r="B34" s="104" t="s">
        <v>123</v>
      </c>
      <c r="C34" s="98">
        <v>59558</v>
      </c>
      <c r="D34" s="98">
        <v>58285</v>
      </c>
      <c r="E34" s="98">
        <v>57266</v>
      </c>
      <c r="F34" s="98"/>
      <c r="G34" s="97"/>
      <c r="H34" s="98"/>
      <c r="I34" s="100">
        <f t="shared" si="0"/>
        <v>4.0333574281116689E-3</v>
      </c>
      <c r="J34" s="100">
        <f t="shared" si="1"/>
        <v>-3.8483495080425804E-2</v>
      </c>
      <c r="K34" s="97">
        <f t="shared" si="2"/>
        <v>-2292</v>
      </c>
      <c r="L34" s="101">
        <f t="shared" si="4"/>
        <v>4.9154276229017753E-3</v>
      </c>
      <c r="M34" s="98">
        <f t="shared" si="3"/>
        <v>-1019</v>
      </c>
      <c r="N34" s="98">
        <f t="shared" si="5"/>
        <v>0</v>
      </c>
    </row>
    <row r="35" spans="1:14">
      <c r="A35" s="43">
        <v>33</v>
      </c>
      <c r="B35" s="104" t="s">
        <v>124</v>
      </c>
      <c r="C35" s="98">
        <v>245962</v>
      </c>
      <c r="D35" s="98">
        <v>240405</v>
      </c>
      <c r="E35" s="98">
        <v>241369</v>
      </c>
      <c r="F35" s="98"/>
      <c r="G35" s="97"/>
      <c r="H35" s="98"/>
      <c r="I35" s="100">
        <f t="shared" si="0"/>
        <v>1.7000095153596993E-2</v>
      </c>
      <c r="J35" s="100">
        <f t="shared" si="1"/>
        <v>-1.8673616249664581E-2</v>
      </c>
      <c r="K35" s="97">
        <f t="shared" si="2"/>
        <v>-4593</v>
      </c>
      <c r="L35" s="101">
        <f t="shared" si="4"/>
        <v>9.8501566631709649E-3</v>
      </c>
      <c r="M35" s="98">
        <f t="shared" si="3"/>
        <v>964</v>
      </c>
      <c r="N35" s="98">
        <f t="shared" si="5"/>
        <v>0</v>
      </c>
    </row>
    <row r="36" spans="1:14">
      <c r="A36" s="43">
        <v>34</v>
      </c>
      <c r="B36" s="104" t="s">
        <v>125</v>
      </c>
      <c r="C36" s="98">
        <v>4049767</v>
      </c>
      <c r="D36" s="98">
        <v>3962915</v>
      </c>
      <c r="E36" s="98">
        <v>3954773</v>
      </c>
      <c r="F36" s="98"/>
      <c r="G36" s="97"/>
      <c r="H36" s="98"/>
      <c r="I36" s="100">
        <f t="shared" si="0"/>
        <v>0.27854246945911132</v>
      </c>
      <c r="J36" s="100">
        <f t="shared" si="1"/>
        <v>-2.3456658123788356E-2</v>
      </c>
      <c r="K36" s="97">
        <f t="shared" si="2"/>
        <v>-94994</v>
      </c>
      <c r="L36" s="101">
        <f t="shared" si="4"/>
        <v>0.20372431571113928</v>
      </c>
      <c r="M36" s="98">
        <f t="shared" si="3"/>
        <v>-8142</v>
      </c>
      <c r="N36" s="98">
        <f t="shared" si="5"/>
        <v>0</v>
      </c>
    </row>
    <row r="37" spans="1:14">
      <c r="A37" s="43">
        <v>35</v>
      </c>
      <c r="B37" s="104" t="s">
        <v>126</v>
      </c>
      <c r="C37" s="98">
        <v>933045</v>
      </c>
      <c r="D37" s="98">
        <v>887210</v>
      </c>
      <c r="E37" s="98">
        <v>893182</v>
      </c>
      <c r="F37" s="98"/>
      <c r="G37" s="97"/>
      <c r="H37" s="98"/>
      <c r="I37" s="100">
        <f t="shared" si="0"/>
        <v>6.2908571479684913E-2</v>
      </c>
      <c r="J37" s="100">
        <f t="shared" si="1"/>
        <v>-4.2723555669876588E-2</v>
      </c>
      <c r="K37" s="97">
        <f t="shared" si="2"/>
        <v>-39863</v>
      </c>
      <c r="L37" s="101">
        <f t="shared" si="4"/>
        <v>8.5490266724141992E-2</v>
      </c>
      <c r="M37" s="98">
        <f t="shared" si="3"/>
        <v>5972</v>
      </c>
      <c r="N37" s="98">
        <f t="shared" si="5"/>
        <v>0</v>
      </c>
    </row>
    <row r="38" spans="1:14">
      <c r="A38" s="43">
        <v>36</v>
      </c>
      <c r="B38" s="104" t="s">
        <v>127</v>
      </c>
      <c r="C38" s="98">
        <v>26873</v>
      </c>
      <c r="D38" s="98">
        <v>26829</v>
      </c>
      <c r="E38" s="98">
        <v>24490</v>
      </c>
      <c r="F38" s="98"/>
      <c r="G38" s="97"/>
      <c r="H38" s="98"/>
      <c r="I38" s="100">
        <f t="shared" si="0"/>
        <v>1.7248790454100996E-3</v>
      </c>
      <c r="J38" s="100">
        <f t="shared" si="1"/>
        <v>-8.8676366613329366E-2</v>
      </c>
      <c r="K38" s="97">
        <f t="shared" si="2"/>
        <v>-2383</v>
      </c>
      <c r="L38" s="101">
        <f t="shared" si="4"/>
        <v>5.1105863985056411E-3</v>
      </c>
      <c r="M38" s="98">
        <f t="shared" si="3"/>
        <v>-2339</v>
      </c>
      <c r="N38" s="98">
        <f t="shared" si="5"/>
        <v>0</v>
      </c>
    </row>
    <row r="39" spans="1:14">
      <c r="A39" s="43">
        <v>37</v>
      </c>
      <c r="B39" s="104" t="s">
        <v>128</v>
      </c>
      <c r="C39" s="98">
        <v>52351</v>
      </c>
      <c r="D39" s="98">
        <v>47750</v>
      </c>
      <c r="E39" s="98">
        <v>47103</v>
      </c>
      <c r="F39" s="98"/>
      <c r="G39" s="97"/>
      <c r="H39" s="98"/>
      <c r="I39" s="100">
        <f t="shared" si="0"/>
        <v>3.3175572754574082E-3</v>
      </c>
      <c r="J39" s="100">
        <f t="shared" si="1"/>
        <v>-0.10024641363106722</v>
      </c>
      <c r="K39" s="97">
        <f t="shared" si="2"/>
        <v>-5248</v>
      </c>
      <c r="L39" s="101">
        <f t="shared" si="4"/>
        <v>1.125487092713286E-2</v>
      </c>
      <c r="M39" s="98">
        <f t="shared" si="3"/>
        <v>-647</v>
      </c>
      <c r="N39" s="98">
        <f t="shared" si="5"/>
        <v>0</v>
      </c>
    </row>
    <row r="40" spans="1:14">
      <c r="A40" s="43">
        <v>38</v>
      </c>
      <c r="B40" s="104" t="s">
        <v>129</v>
      </c>
      <c r="C40" s="98">
        <v>223087</v>
      </c>
      <c r="D40" s="98">
        <v>216291</v>
      </c>
      <c r="E40" s="98">
        <v>217184</v>
      </c>
      <c r="F40" s="98"/>
      <c r="G40" s="97"/>
      <c r="H40" s="98"/>
      <c r="I40" s="100">
        <f t="shared" si="0"/>
        <v>1.529669786028367E-2</v>
      </c>
      <c r="J40" s="100">
        <f t="shared" si="1"/>
        <v>-2.6460528851972549E-2</v>
      </c>
      <c r="K40" s="97">
        <f t="shared" si="2"/>
        <v>-5903</v>
      </c>
      <c r="L40" s="101">
        <f t="shared" si="4"/>
        <v>1.2659585191094756E-2</v>
      </c>
      <c r="M40" s="98">
        <f t="shared" si="3"/>
        <v>893</v>
      </c>
      <c r="N40" s="98">
        <f t="shared" si="5"/>
        <v>0</v>
      </c>
    </row>
    <row r="41" spans="1:14">
      <c r="A41" s="43">
        <v>39</v>
      </c>
      <c r="B41" s="104" t="s">
        <v>130</v>
      </c>
      <c r="C41" s="98">
        <v>68663</v>
      </c>
      <c r="D41" s="98">
        <v>66415</v>
      </c>
      <c r="E41" s="98">
        <v>66542</v>
      </c>
      <c r="F41" s="98"/>
      <c r="G41" s="97"/>
      <c r="H41" s="98"/>
      <c r="I41" s="100">
        <f t="shared" si="0"/>
        <v>4.686684419750055E-3</v>
      </c>
      <c r="J41" s="100">
        <f t="shared" si="1"/>
        <v>-3.0889998980528088E-2</v>
      </c>
      <c r="K41" s="97">
        <f t="shared" si="2"/>
        <v>-2121</v>
      </c>
      <c r="L41" s="101">
        <f t="shared" si="4"/>
        <v>4.5487006929208831E-3</v>
      </c>
      <c r="M41" s="98">
        <f t="shared" si="3"/>
        <v>127</v>
      </c>
      <c r="N41" s="98">
        <f t="shared" si="5"/>
        <v>0</v>
      </c>
    </row>
    <row r="42" spans="1:14">
      <c r="A42" s="43">
        <v>40</v>
      </c>
      <c r="B42" s="104" t="s">
        <v>131</v>
      </c>
      <c r="C42" s="98">
        <v>27878</v>
      </c>
      <c r="D42" s="98">
        <v>25707</v>
      </c>
      <c r="E42" s="98">
        <v>25458</v>
      </c>
      <c r="F42" s="98"/>
      <c r="G42" s="97"/>
      <c r="H42" s="98"/>
      <c r="I42" s="100">
        <f t="shared" si="0"/>
        <v>1.7930571963270853E-3</v>
      </c>
      <c r="J42" s="100">
        <f t="shared" si="1"/>
        <v>-8.6806801061769134E-2</v>
      </c>
      <c r="K42" s="97">
        <f t="shared" si="2"/>
        <v>-2420</v>
      </c>
      <c r="L42" s="101">
        <f t="shared" si="4"/>
        <v>5.1899366699050152E-3</v>
      </c>
      <c r="M42" s="98">
        <f t="shared" si="3"/>
        <v>-249</v>
      </c>
      <c r="N42" s="98">
        <f t="shared" si="5"/>
        <v>0</v>
      </c>
    </row>
    <row r="43" spans="1:14">
      <c r="A43" s="43">
        <v>41</v>
      </c>
      <c r="B43" s="104" t="s">
        <v>132</v>
      </c>
      <c r="C43" s="98">
        <v>513320</v>
      </c>
      <c r="D43" s="98">
        <v>491264</v>
      </c>
      <c r="E43" s="98">
        <v>492243</v>
      </c>
      <c r="F43" s="98"/>
      <c r="G43" s="97"/>
      <c r="H43" s="98"/>
      <c r="I43" s="100">
        <f t="shared" si="0"/>
        <v>3.4669646220898478E-2</v>
      </c>
      <c r="J43" s="100">
        <f t="shared" si="1"/>
        <v>-4.1060157406685886E-2</v>
      </c>
      <c r="K43" s="97">
        <f t="shared" si="2"/>
        <v>-21077</v>
      </c>
      <c r="L43" s="101">
        <f t="shared" si="4"/>
        <v>4.5201774872557034E-2</v>
      </c>
      <c r="M43" s="98">
        <f t="shared" si="3"/>
        <v>979</v>
      </c>
      <c r="N43" s="98">
        <f t="shared" si="5"/>
        <v>0</v>
      </c>
    </row>
    <row r="44" spans="1:14">
      <c r="A44" s="43">
        <v>42</v>
      </c>
      <c r="B44" s="104" t="s">
        <v>133</v>
      </c>
      <c r="C44" s="98">
        <v>322819</v>
      </c>
      <c r="D44" s="98">
        <v>295925</v>
      </c>
      <c r="E44" s="98">
        <v>296274</v>
      </c>
      <c r="F44" s="98"/>
      <c r="G44" s="97"/>
      <c r="H44" s="98"/>
      <c r="I44" s="100">
        <f t="shared" si="0"/>
        <v>2.0867162690887377E-2</v>
      </c>
      <c r="J44" s="100">
        <f t="shared" si="1"/>
        <v>-8.2228741183139775E-2</v>
      </c>
      <c r="K44" s="97">
        <f t="shared" si="2"/>
        <v>-26545</v>
      </c>
      <c r="L44" s="101">
        <f t="shared" si="4"/>
        <v>5.6928458224226708E-2</v>
      </c>
      <c r="M44" s="98">
        <f t="shared" si="3"/>
        <v>349</v>
      </c>
      <c r="N44" s="98">
        <f t="shared" si="5"/>
        <v>0</v>
      </c>
    </row>
    <row r="45" spans="1:14">
      <c r="A45" s="43">
        <v>43</v>
      </c>
      <c r="B45" s="104" t="s">
        <v>134</v>
      </c>
      <c r="C45" s="98">
        <v>86197</v>
      </c>
      <c r="D45" s="98">
        <v>80212</v>
      </c>
      <c r="E45" s="98">
        <v>79318</v>
      </c>
      <c r="F45" s="98"/>
      <c r="G45" s="97"/>
      <c r="H45" s="98"/>
      <c r="I45" s="100">
        <f t="shared" si="0"/>
        <v>5.5865233206957238E-3</v>
      </c>
      <c r="J45" s="100">
        <f t="shared" si="1"/>
        <v>-7.9805561678480685E-2</v>
      </c>
      <c r="K45" s="97">
        <f t="shared" si="2"/>
        <v>-6879</v>
      </c>
      <c r="L45" s="101">
        <f t="shared" si="4"/>
        <v>1.4752716674494465E-2</v>
      </c>
      <c r="M45" s="98">
        <f t="shared" si="3"/>
        <v>-894</v>
      </c>
      <c r="N45" s="98">
        <f t="shared" si="5"/>
        <v>0</v>
      </c>
    </row>
    <row r="46" spans="1:14">
      <c r="A46" s="43">
        <v>44</v>
      </c>
      <c r="B46" s="104" t="s">
        <v>135</v>
      </c>
      <c r="C46" s="98">
        <v>100957</v>
      </c>
      <c r="D46" s="98">
        <v>97170</v>
      </c>
      <c r="E46" s="98">
        <v>98039</v>
      </c>
      <c r="F46" s="98"/>
      <c r="G46" s="97"/>
      <c r="H46" s="98"/>
      <c r="I46" s="100">
        <f t="shared" si="0"/>
        <v>6.9050803075933346E-3</v>
      </c>
      <c r="J46" s="100">
        <f t="shared" si="1"/>
        <v>-2.8903394514496271E-2</v>
      </c>
      <c r="K46" s="97">
        <f t="shared" si="2"/>
        <v>-2918</v>
      </c>
      <c r="L46" s="101">
        <f t="shared" si="4"/>
        <v>6.2579484309019983E-3</v>
      </c>
      <c r="M46" s="98">
        <f t="shared" si="3"/>
        <v>869</v>
      </c>
      <c r="N46" s="98">
        <f t="shared" si="5"/>
        <v>0</v>
      </c>
    </row>
    <row r="47" spans="1:14">
      <c r="A47" s="43">
        <v>45</v>
      </c>
      <c r="B47" s="104" t="s">
        <v>136</v>
      </c>
      <c r="C47" s="98">
        <v>253077</v>
      </c>
      <c r="D47" s="98">
        <v>235401</v>
      </c>
      <c r="E47" s="98">
        <v>237659</v>
      </c>
      <c r="F47" s="98"/>
      <c r="G47" s="97"/>
      <c r="H47" s="98"/>
      <c r="I47" s="100">
        <f t="shared" si="0"/>
        <v>1.6738792529731272E-2</v>
      </c>
      <c r="J47" s="100">
        <f t="shared" si="1"/>
        <v>-6.0922169932471147E-2</v>
      </c>
      <c r="K47" s="97">
        <f t="shared" si="2"/>
        <v>-15418</v>
      </c>
      <c r="L47" s="101">
        <f t="shared" si="4"/>
        <v>3.3065472552312201E-2</v>
      </c>
      <c r="M47" s="98">
        <f t="shared" si="3"/>
        <v>2258</v>
      </c>
      <c r="N47" s="98">
        <f t="shared" si="5"/>
        <v>0</v>
      </c>
    </row>
    <row r="48" spans="1:14">
      <c r="A48" s="43">
        <v>46</v>
      </c>
      <c r="B48" s="104" t="s">
        <v>137</v>
      </c>
      <c r="C48" s="98">
        <v>145395</v>
      </c>
      <c r="D48" s="98">
        <v>142537</v>
      </c>
      <c r="E48" s="98">
        <v>138664</v>
      </c>
      <c r="F48" s="98"/>
      <c r="G48" s="97"/>
      <c r="H48" s="98"/>
      <c r="I48" s="100">
        <f t="shared" si="0"/>
        <v>9.7663792549100067E-3</v>
      </c>
      <c r="J48" s="100">
        <f t="shared" si="1"/>
        <v>-4.6294576842394852E-2</v>
      </c>
      <c r="K48" s="97">
        <f t="shared" si="2"/>
        <v>-6731</v>
      </c>
      <c r="L48" s="101">
        <f t="shared" si="4"/>
        <v>1.4435315588896967E-2</v>
      </c>
      <c r="M48" s="98">
        <f t="shared" si="3"/>
        <v>-3873</v>
      </c>
      <c r="N48" s="98">
        <f t="shared" si="5"/>
        <v>0</v>
      </c>
    </row>
    <row r="49" spans="1:14">
      <c r="A49" s="43">
        <v>47</v>
      </c>
      <c r="B49" s="104" t="s">
        <v>138</v>
      </c>
      <c r="C49" s="98">
        <v>73463</v>
      </c>
      <c r="D49" s="98">
        <v>78908</v>
      </c>
      <c r="E49" s="98">
        <v>74251</v>
      </c>
      <c r="F49" s="98"/>
      <c r="G49" s="97"/>
      <c r="H49" s="98"/>
      <c r="I49" s="100">
        <f t="shared" si="0"/>
        <v>5.2296445079928668E-3</v>
      </c>
      <c r="J49" s="100">
        <f t="shared" si="1"/>
        <v>1.0726488164109824E-2</v>
      </c>
      <c r="K49" s="97">
        <f t="shared" si="2"/>
        <v>788</v>
      </c>
      <c r="L49" s="101">
        <f t="shared" si="4"/>
        <v>-1.6899463206136993E-3</v>
      </c>
      <c r="M49" s="98">
        <f t="shared" si="3"/>
        <v>-4657</v>
      </c>
      <c r="N49" s="98">
        <f t="shared" si="5"/>
        <v>0</v>
      </c>
    </row>
    <row r="50" spans="1:14">
      <c r="A50" s="43">
        <v>48</v>
      </c>
      <c r="B50" s="104" t="s">
        <v>139</v>
      </c>
      <c r="C50" s="98">
        <v>248653</v>
      </c>
      <c r="D50" s="98">
        <v>253093</v>
      </c>
      <c r="E50" s="98">
        <v>256607</v>
      </c>
      <c r="F50" s="98"/>
      <c r="G50" s="97"/>
      <c r="H50" s="98"/>
      <c r="I50" s="100">
        <f t="shared" si="0"/>
        <v>1.8073337574746814E-2</v>
      </c>
      <c r="J50" s="100">
        <f t="shared" si="1"/>
        <v>3.198835324729643E-2</v>
      </c>
      <c r="K50" s="97">
        <f t="shared" si="2"/>
        <v>7954</v>
      </c>
      <c r="L50" s="101">
        <f t="shared" si="4"/>
        <v>-1.7058163748935741E-2</v>
      </c>
      <c r="M50" s="98">
        <f t="shared" si="3"/>
        <v>3514</v>
      </c>
      <c r="N50" s="98">
        <f t="shared" si="5"/>
        <v>0</v>
      </c>
    </row>
    <row r="51" spans="1:14">
      <c r="A51" s="43">
        <v>49</v>
      </c>
      <c r="B51" s="104" t="s">
        <v>140</v>
      </c>
      <c r="C51" s="98">
        <v>26441</v>
      </c>
      <c r="D51" s="98">
        <v>29721</v>
      </c>
      <c r="E51" s="98">
        <v>29065</v>
      </c>
      <c r="F51" s="98"/>
      <c r="G51" s="97"/>
      <c r="H51" s="98"/>
      <c r="I51" s="100">
        <f t="shared" si="0"/>
        <v>2.0471053268617616E-3</v>
      </c>
      <c r="J51" s="100">
        <f t="shared" si="1"/>
        <v>9.9239816950947399E-2</v>
      </c>
      <c r="K51" s="97">
        <f t="shared" si="2"/>
        <v>2624</v>
      </c>
      <c r="L51" s="101">
        <f t="shared" si="4"/>
        <v>-5.6274354635664301E-3</v>
      </c>
      <c r="M51" s="98">
        <f t="shared" si="3"/>
        <v>-656</v>
      </c>
      <c r="N51" s="98">
        <f t="shared" si="5"/>
        <v>0</v>
      </c>
    </row>
    <row r="52" spans="1:14">
      <c r="A52" s="43">
        <v>50</v>
      </c>
      <c r="B52" s="104" t="s">
        <v>141</v>
      </c>
      <c r="C52" s="98">
        <v>39924</v>
      </c>
      <c r="D52" s="98">
        <v>40909</v>
      </c>
      <c r="E52" s="98">
        <v>41501</v>
      </c>
      <c r="F52" s="98"/>
      <c r="G52" s="97"/>
      <c r="H52" s="98"/>
      <c r="I52" s="100">
        <f t="shared" si="0"/>
        <v>2.9229973566175806E-3</v>
      </c>
      <c r="J52" s="100">
        <f t="shared" si="1"/>
        <v>3.9500050095180844E-2</v>
      </c>
      <c r="K52" s="97">
        <f t="shared" si="2"/>
        <v>1577</v>
      </c>
      <c r="L52" s="101">
        <f t="shared" si="4"/>
        <v>-3.3820372431571113E-3</v>
      </c>
      <c r="M52" s="98">
        <f t="shared" si="3"/>
        <v>592</v>
      </c>
      <c r="N52" s="98">
        <f t="shared" si="5"/>
        <v>0</v>
      </c>
    </row>
    <row r="53" spans="1:14">
      <c r="A53" s="43">
        <v>51</v>
      </c>
      <c r="B53" s="104" t="s">
        <v>142</v>
      </c>
      <c r="C53" s="98">
        <v>38686</v>
      </c>
      <c r="D53" s="98">
        <v>36938</v>
      </c>
      <c r="E53" s="98">
        <v>36191</v>
      </c>
      <c r="F53" s="98"/>
      <c r="G53" s="97"/>
      <c r="H53" s="98"/>
      <c r="I53" s="100">
        <f t="shared" si="0"/>
        <v>2.5490035742113891E-3</v>
      </c>
      <c r="J53" s="100">
        <f t="shared" si="1"/>
        <v>-6.4493615261334847E-2</v>
      </c>
      <c r="K53" s="97">
        <f t="shared" si="2"/>
        <v>-2495</v>
      </c>
      <c r="L53" s="101">
        <f t="shared" si="4"/>
        <v>5.3507818146334768E-3</v>
      </c>
      <c r="M53" s="98">
        <f t="shared" si="3"/>
        <v>-747</v>
      </c>
      <c r="N53" s="98">
        <f t="shared" si="5"/>
        <v>0</v>
      </c>
    </row>
    <row r="54" spans="1:14">
      <c r="A54" s="43">
        <v>52</v>
      </c>
      <c r="B54" s="104" t="s">
        <v>143</v>
      </c>
      <c r="C54" s="98">
        <v>85927</v>
      </c>
      <c r="D54" s="98">
        <v>84066</v>
      </c>
      <c r="E54" s="98">
        <v>80958</v>
      </c>
      <c r="F54" s="98"/>
      <c r="G54" s="97"/>
      <c r="H54" s="98"/>
      <c r="I54" s="100">
        <f t="shared" si="0"/>
        <v>5.7020317581997076E-3</v>
      </c>
      <c r="J54" s="100">
        <f t="shared" si="1"/>
        <v>-5.7828156458389096E-2</v>
      </c>
      <c r="K54" s="97">
        <f t="shared" si="2"/>
        <v>-4969</v>
      </c>
      <c r="L54" s="101">
        <f t="shared" si="4"/>
        <v>1.0656526988742985E-2</v>
      </c>
      <c r="M54" s="98">
        <f t="shared" si="3"/>
        <v>-3108</v>
      </c>
      <c r="N54" s="98">
        <f t="shared" si="5"/>
        <v>0</v>
      </c>
    </row>
    <row r="55" spans="1:14">
      <c r="A55" s="43">
        <v>53</v>
      </c>
      <c r="B55" s="104" t="s">
        <v>144</v>
      </c>
      <c r="C55" s="98">
        <v>56275</v>
      </c>
      <c r="D55" s="98">
        <v>54787</v>
      </c>
      <c r="E55" s="98">
        <v>53239</v>
      </c>
      <c r="F55" s="98"/>
      <c r="G55" s="97"/>
      <c r="H55" s="98"/>
      <c r="I55" s="100">
        <f t="shared" si="0"/>
        <v>3.7497278684601185E-3</v>
      </c>
      <c r="J55" s="100">
        <f t="shared" si="1"/>
        <v>-5.3949355841848068E-2</v>
      </c>
      <c r="K55" s="97">
        <f t="shared" si="2"/>
        <v>-3036</v>
      </c>
      <c r="L55" s="101">
        <f t="shared" si="4"/>
        <v>6.5110114586081104E-3</v>
      </c>
      <c r="M55" s="98">
        <f t="shared" si="3"/>
        <v>-1548</v>
      </c>
      <c r="N55" s="98">
        <f t="shared" si="5"/>
        <v>0</v>
      </c>
    </row>
    <row r="56" spans="1:14">
      <c r="A56" s="43">
        <v>54</v>
      </c>
      <c r="B56" s="104" t="s">
        <v>145</v>
      </c>
      <c r="C56" s="98">
        <v>181901</v>
      </c>
      <c r="D56" s="98">
        <v>174204</v>
      </c>
      <c r="E56" s="98">
        <v>172911</v>
      </c>
      <c r="F56" s="98"/>
      <c r="G56" s="97"/>
      <c r="H56" s="98"/>
      <c r="I56" s="100">
        <f t="shared" si="0"/>
        <v>1.2178463071494722E-2</v>
      </c>
      <c r="J56" s="100">
        <f t="shared" si="1"/>
        <v>-4.9422488056690181E-2</v>
      </c>
      <c r="K56" s="97">
        <f t="shared" si="2"/>
        <v>-8990</v>
      </c>
      <c r="L56" s="101">
        <f t="shared" si="4"/>
        <v>1.9279971348118218E-2</v>
      </c>
      <c r="M56" s="98">
        <f t="shared" si="3"/>
        <v>-1293</v>
      </c>
      <c r="N56" s="98">
        <f t="shared" si="5"/>
        <v>0</v>
      </c>
    </row>
    <row r="57" spans="1:14">
      <c r="A57" s="43">
        <v>55</v>
      </c>
      <c r="B57" s="104" t="s">
        <v>146</v>
      </c>
      <c r="C57" s="98">
        <v>167333</v>
      </c>
      <c r="D57" s="98">
        <v>161620</v>
      </c>
      <c r="E57" s="98">
        <v>159461</v>
      </c>
      <c r="F57" s="98"/>
      <c r="G57" s="97"/>
      <c r="H57" s="98"/>
      <c r="I57" s="100">
        <f t="shared" si="0"/>
        <v>1.123115302001388E-2</v>
      </c>
      <c r="J57" s="100">
        <f t="shared" si="1"/>
        <v>-4.7043918414180111E-2</v>
      </c>
      <c r="K57" s="97">
        <f t="shared" si="2"/>
        <v>-7872</v>
      </c>
      <c r="L57" s="101">
        <f t="shared" si="4"/>
        <v>1.6882306390699292E-2</v>
      </c>
      <c r="M57" s="98">
        <f t="shared" si="3"/>
        <v>-2159</v>
      </c>
      <c r="N57" s="98">
        <f t="shared" si="5"/>
        <v>0</v>
      </c>
    </row>
    <row r="58" spans="1:14">
      <c r="A58" s="43">
        <v>56</v>
      </c>
      <c r="B58" s="104" t="s">
        <v>147</v>
      </c>
      <c r="C58" s="98">
        <v>25703</v>
      </c>
      <c r="D58" s="98">
        <v>31300</v>
      </c>
      <c r="E58" s="98">
        <v>28818</v>
      </c>
      <c r="F58" s="98"/>
      <c r="G58" s="97"/>
      <c r="H58" s="98"/>
      <c r="I58" s="100">
        <f t="shared" si="0"/>
        <v>2.0297086292620763E-3</v>
      </c>
      <c r="J58" s="100">
        <f t="shared" si="1"/>
        <v>0.12119207874567171</v>
      </c>
      <c r="K58" s="97">
        <f t="shared" si="2"/>
        <v>3115</v>
      </c>
      <c r="L58" s="101">
        <f t="shared" si="4"/>
        <v>-6.6804350110554233E-3</v>
      </c>
      <c r="M58" s="98">
        <f t="shared" si="3"/>
        <v>-2482</v>
      </c>
      <c r="N58" s="98">
        <f t="shared" si="5"/>
        <v>0</v>
      </c>
    </row>
    <row r="59" spans="1:14">
      <c r="A59" s="43">
        <v>57</v>
      </c>
      <c r="B59" s="104" t="s">
        <v>148</v>
      </c>
      <c r="C59" s="98">
        <v>25520</v>
      </c>
      <c r="D59" s="98">
        <v>24716</v>
      </c>
      <c r="E59" s="98">
        <v>23987</v>
      </c>
      <c r="F59" s="98"/>
      <c r="G59" s="97"/>
      <c r="H59" s="98"/>
      <c r="I59" s="100">
        <f t="shared" si="0"/>
        <v>1.6894517624439387E-3</v>
      </c>
      <c r="J59" s="100">
        <f t="shared" si="1"/>
        <v>-6.0070532915360499E-2</v>
      </c>
      <c r="K59" s="97">
        <f t="shared" si="2"/>
        <v>-1533</v>
      </c>
      <c r="L59" s="101">
        <f t="shared" si="4"/>
        <v>3.2876747582497473E-3</v>
      </c>
      <c r="M59" s="98">
        <f t="shared" si="3"/>
        <v>-729</v>
      </c>
      <c r="N59" s="98">
        <f t="shared" si="5"/>
        <v>0</v>
      </c>
    </row>
    <row r="60" spans="1:14">
      <c r="A60" s="43">
        <v>58</v>
      </c>
      <c r="B60" s="104" t="s">
        <v>149</v>
      </c>
      <c r="C60" s="98">
        <v>83436</v>
      </c>
      <c r="D60" s="98">
        <v>76652</v>
      </c>
      <c r="E60" s="98">
        <v>75116</v>
      </c>
      <c r="F60" s="98"/>
      <c r="G60" s="97"/>
      <c r="H60" s="98"/>
      <c r="I60" s="100">
        <f t="shared" si="0"/>
        <v>5.2905681655788092E-3</v>
      </c>
      <c r="J60" s="100">
        <f t="shared" si="1"/>
        <v>-9.9717148473081163E-2</v>
      </c>
      <c r="K60" s="97">
        <f t="shared" si="2"/>
        <v>-8320</v>
      </c>
      <c r="L60" s="101">
        <f t="shared" si="4"/>
        <v>1.7843088055210631E-2</v>
      </c>
      <c r="M60" s="98">
        <f t="shared" si="3"/>
        <v>-1536</v>
      </c>
      <c r="N60" s="98">
        <f t="shared" si="5"/>
        <v>0</v>
      </c>
    </row>
    <row r="61" spans="1:14">
      <c r="A61" s="43">
        <v>59</v>
      </c>
      <c r="B61" s="104" t="s">
        <v>150</v>
      </c>
      <c r="C61" s="98">
        <v>277349</v>
      </c>
      <c r="D61" s="98">
        <v>262656</v>
      </c>
      <c r="E61" s="98">
        <v>263782</v>
      </c>
      <c r="F61" s="98"/>
      <c r="G61" s="97"/>
      <c r="H61" s="98"/>
      <c r="I61" s="100">
        <f t="shared" si="0"/>
        <v>1.8578686988826743E-2</v>
      </c>
      <c r="J61" s="100">
        <f t="shared" si="1"/>
        <v>-4.8916707830206706E-2</v>
      </c>
      <c r="K61" s="97">
        <f t="shared" si="2"/>
        <v>-13567</v>
      </c>
      <c r="L61" s="101">
        <f t="shared" si="4"/>
        <v>2.9095814380413778E-2</v>
      </c>
      <c r="M61" s="98">
        <f t="shared" si="3"/>
        <v>1126</v>
      </c>
      <c r="N61" s="98">
        <f t="shared" si="5"/>
        <v>0</v>
      </c>
    </row>
    <row r="62" spans="1:14">
      <c r="A62" s="43">
        <v>60</v>
      </c>
      <c r="B62" s="104" t="s">
        <v>151</v>
      </c>
      <c r="C62" s="98">
        <v>60113</v>
      </c>
      <c r="D62" s="98">
        <v>58190</v>
      </c>
      <c r="E62" s="98">
        <v>56199</v>
      </c>
      <c r="F62" s="98"/>
      <c r="G62" s="97"/>
      <c r="H62" s="98"/>
      <c r="I62" s="100">
        <f t="shared" si="0"/>
        <v>3.9582065117599917E-3</v>
      </c>
      <c r="J62" s="100">
        <f t="shared" si="1"/>
        <v>-6.5110708166286821E-2</v>
      </c>
      <c r="K62" s="97">
        <f t="shared" si="2"/>
        <v>-3914</v>
      </c>
      <c r="L62" s="101">
        <f t="shared" si="4"/>
        <v>8.3939719528959636E-3</v>
      </c>
      <c r="M62" s="98">
        <f t="shared" si="3"/>
        <v>-1991</v>
      </c>
      <c r="N62" s="98">
        <f t="shared" si="5"/>
        <v>0</v>
      </c>
    </row>
    <row r="63" spans="1:14">
      <c r="A63" s="43">
        <v>61</v>
      </c>
      <c r="B63" s="104" t="s">
        <v>152</v>
      </c>
      <c r="C63" s="98">
        <v>119894</v>
      </c>
      <c r="D63" s="98">
        <v>118312</v>
      </c>
      <c r="E63" s="98">
        <v>116344</v>
      </c>
      <c r="F63" s="98"/>
      <c r="G63" s="97"/>
      <c r="H63" s="98"/>
      <c r="I63" s="100">
        <f t="shared" si="0"/>
        <v>8.1943375932704218E-3</v>
      </c>
      <c r="J63" s="100">
        <f t="shared" si="1"/>
        <v>-2.9609488381403572E-2</v>
      </c>
      <c r="K63" s="97">
        <f t="shared" si="2"/>
        <v>-3550</v>
      </c>
      <c r="L63" s="101">
        <f t="shared" si="4"/>
        <v>7.6133368504804977E-3</v>
      </c>
      <c r="M63" s="98">
        <f t="shared" si="3"/>
        <v>-1968</v>
      </c>
      <c r="N63" s="98">
        <f t="shared" si="5"/>
        <v>0</v>
      </c>
    </row>
    <row r="64" spans="1:14">
      <c r="A64" s="43">
        <v>62</v>
      </c>
      <c r="B64" s="104" t="s">
        <v>153</v>
      </c>
      <c r="C64" s="98">
        <v>10707</v>
      </c>
      <c r="D64" s="98">
        <v>10169</v>
      </c>
      <c r="E64" s="98">
        <v>9703</v>
      </c>
      <c r="F64" s="98"/>
      <c r="G64" s="97"/>
      <c r="H64" s="98"/>
      <c r="I64" s="100">
        <f t="shared" si="0"/>
        <v>6.8340144457387493E-4</v>
      </c>
      <c r="J64" s="100">
        <f t="shared" si="1"/>
        <v>-9.3770430559447088E-2</v>
      </c>
      <c r="K64" s="97">
        <f t="shared" si="2"/>
        <v>-1004</v>
      </c>
      <c r="L64" s="101">
        <f t="shared" si="4"/>
        <v>2.1531803374316674E-3</v>
      </c>
      <c r="M64" s="98">
        <f t="shared" si="3"/>
        <v>-466</v>
      </c>
      <c r="N64" s="98">
        <f t="shared" si="5"/>
        <v>0</v>
      </c>
    </row>
    <row r="65" spans="1:14">
      <c r="A65" s="43">
        <v>63</v>
      </c>
      <c r="B65" s="104" t="s">
        <v>154</v>
      </c>
      <c r="C65" s="98">
        <v>128398</v>
      </c>
      <c r="D65" s="98">
        <v>139953</v>
      </c>
      <c r="E65" s="98">
        <v>130668</v>
      </c>
      <c r="F65" s="98"/>
      <c r="G65" s="97"/>
      <c r="H65" s="98"/>
      <c r="I65" s="100">
        <f t="shared" si="0"/>
        <v>9.2032051901039975E-3</v>
      </c>
      <c r="J65" s="100">
        <f t="shared" si="1"/>
        <v>1.7679403105967384E-2</v>
      </c>
      <c r="K65" s="97">
        <f t="shared" si="2"/>
        <v>2270</v>
      </c>
      <c r="L65" s="101">
        <f t="shared" si="4"/>
        <v>-4.8682463804480929E-3</v>
      </c>
      <c r="M65" s="98">
        <f t="shared" si="3"/>
        <v>-9285</v>
      </c>
      <c r="N65" s="98">
        <f t="shared" si="5"/>
        <v>0</v>
      </c>
    </row>
    <row r="66" spans="1:14">
      <c r="A66" s="43">
        <v>64</v>
      </c>
      <c r="B66" s="104" t="s">
        <v>155</v>
      </c>
      <c r="C66" s="98">
        <v>64540</v>
      </c>
      <c r="D66" s="98">
        <v>61484</v>
      </c>
      <c r="E66" s="98">
        <v>61514</v>
      </c>
      <c r="F66" s="98"/>
      <c r="G66" s="97"/>
      <c r="H66" s="98"/>
      <c r="I66" s="100">
        <f t="shared" si="0"/>
        <v>4.3325524540366216E-3</v>
      </c>
      <c r="J66" s="100">
        <f t="shared" si="1"/>
        <v>-4.6885652308645803E-2</v>
      </c>
      <c r="K66" s="97">
        <f t="shared" si="2"/>
        <v>-3026</v>
      </c>
      <c r="L66" s="101">
        <f t="shared" si="4"/>
        <v>6.4895654393109826E-3</v>
      </c>
      <c r="M66" s="98">
        <f t="shared" si="3"/>
        <v>30</v>
      </c>
      <c r="N66" s="98">
        <f t="shared" si="5"/>
        <v>0</v>
      </c>
    </row>
    <row r="67" spans="1:14">
      <c r="A67" s="43">
        <v>65</v>
      </c>
      <c r="B67" s="104" t="s">
        <v>156</v>
      </c>
      <c r="C67" s="98">
        <v>87779</v>
      </c>
      <c r="D67" s="98">
        <v>95555</v>
      </c>
      <c r="E67" s="98">
        <v>89613</v>
      </c>
      <c r="F67" s="98"/>
      <c r="G67" s="97"/>
      <c r="H67" s="98"/>
      <c r="I67" s="100">
        <f t="shared" ref="I67:I84" si="6">E67/$E$84</f>
        <v>6.3116204939295739E-3</v>
      </c>
      <c r="J67" s="100">
        <f t="shared" ref="J67:J84" si="7">(E67-C67)/C67</f>
        <v>2.0893379965595416E-2</v>
      </c>
      <c r="K67" s="97">
        <f t="shared" ref="K67:K84" si="8">E67-C67</f>
        <v>1834</v>
      </c>
      <c r="L67" s="101">
        <f t="shared" si="4"/>
        <v>-3.9331999390933049E-3</v>
      </c>
      <c r="M67" s="98">
        <f t="shared" ref="M67:M84" si="9">E67-D67</f>
        <v>-5942</v>
      </c>
      <c r="N67" s="98">
        <f t="shared" si="5"/>
        <v>0</v>
      </c>
    </row>
    <row r="68" spans="1:14">
      <c r="A68" s="43">
        <v>66</v>
      </c>
      <c r="B68" s="104" t="s">
        <v>157</v>
      </c>
      <c r="C68" s="98">
        <v>42420</v>
      </c>
      <c r="D68" s="98">
        <v>40967</v>
      </c>
      <c r="E68" s="98">
        <v>40148</v>
      </c>
      <c r="F68" s="98"/>
      <c r="G68" s="97"/>
      <c r="H68" s="98"/>
      <c r="I68" s="100">
        <f t="shared" si="6"/>
        <v>2.8277028956767937E-3</v>
      </c>
      <c r="J68" s="100">
        <f t="shared" si="7"/>
        <v>-5.3559641678453562E-2</v>
      </c>
      <c r="K68" s="97">
        <f t="shared" si="8"/>
        <v>-2272</v>
      </c>
      <c r="L68" s="101">
        <f t="shared" ref="L68:L84" si="10">K68/$K$84</f>
        <v>4.8725355843075189E-3</v>
      </c>
      <c r="M68" s="98">
        <f t="shared" si="9"/>
        <v>-819</v>
      </c>
      <c r="N68" s="98">
        <f t="shared" ref="N68:N84" si="11">H68-G68</f>
        <v>0</v>
      </c>
    </row>
    <row r="69" spans="1:14">
      <c r="A69" s="43">
        <v>67</v>
      </c>
      <c r="B69" s="104" t="s">
        <v>158</v>
      </c>
      <c r="C69" s="98">
        <v>86787</v>
      </c>
      <c r="D69" s="98">
        <v>86138</v>
      </c>
      <c r="E69" s="98">
        <v>83736</v>
      </c>
      <c r="F69" s="98"/>
      <c r="G69" s="97"/>
      <c r="H69" s="98"/>
      <c r="I69" s="100">
        <f t="shared" si="6"/>
        <v>5.8976917822156022E-3</v>
      </c>
      <c r="J69" s="100">
        <f t="shared" si="7"/>
        <v>-3.515503474022607E-2</v>
      </c>
      <c r="K69" s="97">
        <f t="shared" si="8"/>
        <v>-3051</v>
      </c>
      <c r="L69" s="101">
        <f t="shared" si="10"/>
        <v>6.5431804875538029E-3</v>
      </c>
      <c r="M69" s="98">
        <f t="shared" si="9"/>
        <v>-2402</v>
      </c>
      <c r="N69" s="98">
        <f t="shared" si="11"/>
        <v>0</v>
      </c>
    </row>
    <row r="70" spans="1:14">
      <c r="A70" s="43">
        <v>68</v>
      </c>
      <c r="B70" s="104" t="s">
        <v>159</v>
      </c>
      <c r="C70" s="98">
        <v>53317</v>
      </c>
      <c r="D70" s="98">
        <v>51621</v>
      </c>
      <c r="E70" s="98">
        <v>51345</v>
      </c>
      <c r="F70" s="98"/>
      <c r="G70" s="97"/>
      <c r="H70" s="98"/>
      <c r="I70" s="100">
        <f t="shared" si="6"/>
        <v>3.6163297095378345E-3</v>
      </c>
      <c r="J70" s="100">
        <f t="shared" si="7"/>
        <v>-3.6986327062662944E-2</v>
      </c>
      <c r="K70" s="97">
        <f t="shared" si="8"/>
        <v>-1972</v>
      </c>
      <c r="L70" s="101">
        <f t="shared" si="10"/>
        <v>4.2291550053936734E-3</v>
      </c>
      <c r="M70" s="98">
        <f t="shared" si="9"/>
        <v>-276</v>
      </c>
      <c r="N70" s="98">
        <f t="shared" si="11"/>
        <v>0</v>
      </c>
    </row>
    <row r="71" spans="1:14">
      <c r="A71" s="43">
        <v>69</v>
      </c>
      <c r="B71" s="104" t="s">
        <v>160</v>
      </c>
      <c r="C71" s="98">
        <v>10627</v>
      </c>
      <c r="D71" s="98">
        <v>10303</v>
      </c>
      <c r="E71" s="98">
        <v>9539</v>
      </c>
      <c r="F71" s="98"/>
      <c r="G71" s="97"/>
      <c r="H71" s="98"/>
      <c r="I71" s="100">
        <f t="shared" si="6"/>
        <v>6.7185060082347657E-4</v>
      </c>
      <c r="J71" s="100">
        <f t="shared" si="7"/>
        <v>-0.10238072833349017</v>
      </c>
      <c r="K71" s="97">
        <f t="shared" si="8"/>
        <v>-1088</v>
      </c>
      <c r="L71" s="101">
        <f t="shared" si="10"/>
        <v>2.3333268995275442E-3</v>
      </c>
      <c r="M71" s="98">
        <f t="shared" si="9"/>
        <v>-764</v>
      </c>
      <c r="N71" s="98">
        <f t="shared" si="11"/>
        <v>0</v>
      </c>
    </row>
    <row r="72" spans="1:14">
      <c r="A72" s="43">
        <v>70</v>
      </c>
      <c r="B72" s="104" t="s">
        <v>161</v>
      </c>
      <c r="C72" s="98">
        <v>40763</v>
      </c>
      <c r="D72" s="98">
        <v>38898</v>
      </c>
      <c r="E72" s="98">
        <v>37682</v>
      </c>
      <c r="F72" s="98"/>
      <c r="G72" s="97"/>
      <c r="H72" s="98"/>
      <c r="I72" s="100">
        <f t="shared" si="6"/>
        <v>2.6540176475762915E-3</v>
      </c>
      <c r="J72" s="100">
        <f t="shared" si="7"/>
        <v>-7.5583249515491988E-2</v>
      </c>
      <c r="K72" s="97">
        <f t="shared" si="8"/>
        <v>-3081</v>
      </c>
      <c r="L72" s="101">
        <f t="shared" si="10"/>
        <v>6.607518545445187E-3</v>
      </c>
      <c r="M72" s="98">
        <f t="shared" si="9"/>
        <v>-1216</v>
      </c>
      <c r="N72" s="98">
        <f t="shared" si="11"/>
        <v>0</v>
      </c>
    </row>
    <row r="73" spans="1:14">
      <c r="A73" s="43">
        <v>71</v>
      </c>
      <c r="B73" s="104" t="s">
        <v>162</v>
      </c>
      <c r="C73" s="98">
        <v>35850</v>
      </c>
      <c r="D73" s="98">
        <v>34668</v>
      </c>
      <c r="E73" s="98">
        <v>33948</v>
      </c>
      <c r="F73" s="98"/>
      <c r="G73" s="97"/>
      <c r="H73" s="98"/>
      <c r="I73" s="100">
        <f t="shared" si="6"/>
        <v>2.3910246563324648E-3</v>
      </c>
      <c r="J73" s="100">
        <f t="shared" si="7"/>
        <v>-5.3054393305439332E-2</v>
      </c>
      <c r="K73" s="97">
        <f t="shared" si="8"/>
        <v>-1902</v>
      </c>
      <c r="L73" s="101">
        <f t="shared" si="10"/>
        <v>4.0790328703137766E-3</v>
      </c>
      <c r="M73" s="98">
        <f t="shared" si="9"/>
        <v>-720</v>
      </c>
      <c r="N73" s="98">
        <f t="shared" si="11"/>
        <v>0</v>
      </c>
    </row>
    <row r="74" spans="1:14">
      <c r="A74" s="43">
        <v>72</v>
      </c>
      <c r="B74" s="104" t="s">
        <v>163</v>
      </c>
      <c r="C74" s="98">
        <v>58107</v>
      </c>
      <c r="D74" s="98">
        <v>67232</v>
      </c>
      <c r="E74" s="98">
        <v>64267</v>
      </c>
      <c r="F74" s="98"/>
      <c r="G74" s="97"/>
      <c r="H74" s="98"/>
      <c r="I74" s="100">
        <f t="shared" si="6"/>
        <v>4.5264516787003216E-3</v>
      </c>
      <c r="J74" s="100">
        <f t="shared" si="7"/>
        <v>0.10601132393687508</v>
      </c>
      <c r="K74" s="97">
        <f t="shared" si="8"/>
        <v>6160</v>
      </c>
      <c r="L74" s="101">
        <f t="shared" si="10"/>
        <v>-1.3210747887030949E-2</v>
      </c>
      <c r="M74" s="98">
        <f t="shared" si="9"/>
        <v>-2965</v>
      </c>
      <c r="N74" s="98">
        <f t="shared" si="11"/>
        <v>0</v>
      </c>
    </row>
    <row r="75" spans="1:14">
      <c r="A75" s="43">
        <v>73</v>
      </c>
      <c r="B75" s="104" t="s">
        <v>164</v>
      </c>
      <c r="C75" s="98">
        <v>46335</v>
      </c>
      <c r="D75" s="98">
        <v>48765</v>
      </c>
      <c r="E75" s="98">
        <v>47525</v>
      </c>
      <c r="F75" s="98"/>
      <c r="G75" s="97"/>
      <c r="H75" s="98"/>
      <c r="I75" s="100">
        <f t="shared" si="6"/>
        <v>3.3472795685224577E-3</v>
      </c>
      <c r="J75" s="100">
        <f t="shared" si="7"/>
        <v>2.5682529405417071E-2</v>
      </c>
      <c r="K75" s="97">
        <f t="shared" si="8"/>
        <v>1190</v>
      </c>
      <c r="L75" s="101">
        <f t="shared" si="10"/>
        <v>-2.5520762963582517E-3</v>
      </c>
      <c r="M75" s="98">
        <f t="shared" si="9"/>
        <v>-1240</v>
      </c>
      <c r="N75" s="98">
        <f t="shared" si="11"/>
        <v>0</v>
      </c>
    </row>
    <row r="76" spans="1:14">
      <c r="A76" s="43">
        <v>74</v>
      </c>
      <c r="B76" s="104" t="s">
        <v>165</v>
      </c>
      <c r="C76" s="98">
        <v>28703</v>
      </c>
      <c r="D76" s="98">
        <v>26425</v>
      </c>
      <c r="E76" s="98">
        <v>26184</v>
      </c>
      <c r="F76" s="98"/>
      <c r="G76" s="97"/>
      <c r="H76" s="98"/>
      <c r="I76" s="100">
        <f t="shared" si="6"/>
        <v>1.8441908095148244E-3</v>
      </c>
      <c r="J76" s="100">
        <f t="shared" si="7"/>
        <v>-8.7760861234017357E-2</v>
      </c>
      <c r="K76" s="97">
        <f t="shared" si="8"/>
        <v>-2519</v>
      </c>
      <c r="L76" s="101">
        <f t="shared" si="10"/>
        <v>5.4022522609465844E-3</v>
      </c>
      <c r="M76" s="98">
        <f t="shared" si="9"/>
        <v>-241</v>
      </c>
      <c r="N76" s="98">
        <f t="shared" si="11"/>
        <v>0</v>
      </c>
    </row>
    <row r="77" spans="1:14">
      <c r="A77" s="43">
        <v>75</v>
      </c>
      <c r="B77" s="104" t="s">
        <v>166</v>
      </c>
      <c r="C77" s="98">
        <v>14854</v>
      </c>
      <c r="D77" s="98">
        <v>10856</v>
      </c>
      <c r="E77" s="98">
        <v>10233</v>
      </c>
      <c r="F77" s="98"/>
      <c r="G77" s="97"/>
      <c r="H77" s="98"/>
      <c r="I77" s="100">
        <f t="shared" si="6"/>
        <v>7.2073039084040631E-4</v>
      </c>
      <c r="J77" s="100">
        <f t="shared" si="7"/>
        <v>-0.31109465463848124</v>
      </c>
      <c r="K77" s="97">
        <f t="shared" si="8"/>
        <v>-4621</v>
      </c>
      <c r="L77" s="101">
        <f t="shared" si="10"/>
        <v>9.9102055172029246E-3</v>
      </c>
      <c r="M77" s="98">
        <f t="shared" si="9"/>
        <v>-623</v>
      </c>
      <c r="N77" s="98">
        <f t="shared" si="11"/>
        <v>0</v>
      </c>
    </row>
    <row r="78" spans="1:14">
      <c r="A78" s="43">
        <v>76</v>
      </c>
      <c r="B78" s="104" t="s">
        <v>167</v>
      </c>
      <c r="C78" s="98">
        <v>17001</v>
      </c>
      <c r="D78" s="98">
        <v>16968</v>
      </c>
      <c r="E78" s="98">
        <v>15997</v>
      </c>
      <c r="F78" s="98"/>
      <c r="G78" s="97"/>
      <c r="H78" s="98"/>
      <c r="I78" s="100">
        <f t="shared" si="6"/>
        <v>1.1267002894824567E-3</v>
      </c>
      <c r="J78" s="100">
        <f t="shared" si="7"/>
        <v>-5.9055349685312626E-2</v>
      </c>
      <c r="K78" s="97">
        <f t="shared" si="8"/>
        <v>-1004</v>
      </c>
      <c r="L78" s="101">
        <f t="shared" si="10"/>
        <v>2.1531803374316674E-3</v>
      </c>
      <c r="M78" s="98">
        <f t="shared" si="9"/>
        <v>-971</v>
      </c>
      <c r="N78" s="98">
        <f t="shared" si="11"/>
        <v>0</v>
      </c>
    </row>
    <row r="79" spans="1:14">
      <c r="A79" s="43">
        <v>77</v>
      </c>
      <c r="B79" s="104" t="s">
        <v>168</v>
      </c>
      <c r="C79" s="98">
        <v>54828</v>
      </c>
      <c r="D79" s="98">
        <v>60729</v>
      </c>
      <c r="E79" s="98">
        <v>61284</v>
      </c>
      <c r="F79" s="98"/>
      <c r="G79" s="97"/>
      <c r="H79" s="98"/>
      <c r="I79" s="100">
        <f t="shared" si="6"/>
        <v>4.3163530999964289E-3</v>
      </c>
      <c r="J79" s="100">
        <f t="shared" si="7"/>
        <v>0.11775005471656817</v>
      </c>
      <c r="K79" s="97">
        <f t="shared" si="8"/>
        <v>6456</v>
      </c>
      <c r="L79" s="101">
        <f t="shared" si="10"/>
        <v>-1.3845550058225943E-2</v>
      </c>
      <c r="M79" s="98">
        <f t="shared" si="9"/>
        <v>555</v>
      </c>
      <c r="N79" s="98">
        <f t="shared" si="11"/>
        <v>0</v>
      </c>
    </row>
    <row r="80" spans="1:14">
      <c r="A80" s="43">
        <v>78</v>
      </c>
      <c r="B80" s="104" t="s">
        <v>169</v>
      </c>
      <c r="C80" s="98">
        <v>36904</v>
      </c>
      <c r="D80" s="98">
        <v>36936</v>
      </c>
      <c r="E80" s="98">
        <v>36176</v>
      </c>
      <c r="F80" s="98"/>
      <c r="G80" s="97"/>
      <c r="H80" s="98"/>
      <c r="I80" s="100">
        <f t="shared" si="6"/>
        <v>2.5479470946000722E-3</v>
      </c>
      <c r="J80" s="100">
        <f t="shared" si="7"/>
        <v>-1.9726858877086494E-2</v>
      </c>
      <c r="K80" s="97">
        <f t="shared" si="8"/>
        <v>-728</v>
      </c>
      <c r="L80" s="101">
        <f t="shared" si="10"/>
        <v>1.5612702048309302E-3</v>
      </c>
      <c r="M80" s="98">
        <f t="shared" si="9"/>
        <v>-760</v>
      </c>
      <c r="N80" s="98">
        <f t="shared" si="11"/>
        <v>0</v>
      </c>
    </row>
    <row r="81" spans="1:14">
      <c r="A81" s="43">
        <v>79</v>
      </c>
      <c r="B81" s="104" t="s">
        <v>170</v>
      </c>
      <c r="C81" s="98">
        <v>17843</v>
      </c>
      <c r="D81" s="98">
        <v>18104</v>
      </c>
      <c r="E81" s="98">
        <v>16022</v>
      </c>
      <c r="F81" s="98"/>
      <c r="G81" s="97"/>
      <c r="H81" s="98"/>
      <c r="I81" s="100">
        <f t="shared" si="6"/>
        <v>1.1284610888346515E-3</v>
      </c>
      <c r="J81" s="100">
        <f t="shared" si="7"/>
        <v>-0.1020568290085748</v>
      </c>
      <c r="K81" s="97">
        <f t="shared" si="8"/>
        <v>-1821</v>
      </c>
      <c r="L81" s="101">
        <f t="shared" si="10"/>
        <v>3.9053201140070385E-3</v>
      </c>
      <c r="M81" s="98">
        <f t="shared" si="9"/>
        <v>-2082</v>
      </c>
      <c r="N81" s="98">
        <f t="shared" si="11"/>
        <v>0</v>
      </c>
    </row>
    <row r="82" spans="1:14">
      <c r="A82" s="43">
        <v>80</v>
      </c>
      <c r="B82" s="104" t="s">
        <v>171</v>
      </c>
      <c r="C82" s="98">
        <v>53093</v>
      </c>
      <c r="D82" s="98">
        <v>51164</v>
      </c>
      <c r="E82" s="98">
        <v>49154</v>
      </c>
      <c r="F82" s="98"/>
      <c r="G82" s="97"/>
      <c r="H82" s="98"/>
      <c r="I82" s="100">
        <f t="shared" si="6"/>
        <v>3.4620132543114759E-3</v>
      </c>
      <c r="J82" s="100">
        <f t="shared" si="7"/>
        <v>-7.4190571261748259E-2</v>
      </c>
      <c r="K82" s="97">
        <f t="shared" si="8"/>
        <v>-3939</v>
      </c>
      <c r="L82" s="101">
        <f t="shared" si="10"/>
        <v>8.447587001138783E-3</v>
      </c>
      <c r="M82" s="98">
        <f t="shared" si="9"/>
        <v>-2010</v>
      </c>
      <c r="N82" s="98">
        <f t="shared" si="11"/>
        <v>0</v>
      </c>
    </row>
    <row r="83" spans="1:14">
      <c r="A83" s="43">
        <v>81</v>
      </c>
      <c r="B83" s="104" t="s">
        <v>172</v>
      </c>
      <c r="C83" s="98">
        <v>70849</v>
      </c>
      <c r="D83" s="98">
        <v>68682</v>
      </c>
      <c r="E83" s="98">
        <v>67823</v>
      </c>
      <c r="F83" s="98"/>
      <c r="G83" s="97"/>
      <c r="H83" s="98"/>
      <c r="I83" s="100">
        <f t="shared" si="6"/>
        <v>4.7769077785565208E-3</v>
      </c>
      <c r="J83" s="100">
        <f t="shared" si="7"/>
        <v>-4.2710553430535363E-2</v>
      </c>
      <c r="K83" s="97">
        <f t="shared" si="8"/>
        <v>-3026</v>
      </c>
      <c r="L83" s="101">
        <f t="shared" si="10"/>
        <v>6.4895654393109826E-3</v>
      </c>
      <c r="M83" s="98">
        <f t="shared" si="9"/>
        <v>-859</v>
      </c>
      <c r="N83" s="98">
        <f t="shared" si="11"/>
        <v>0</v>
      </c>
    </row>
    <row r="84" spans="1:14" s="110" customFormat="1">
      <c r="A84" s="188" t="s">
        <v>173</v>
      </c>
      <c r="B84" s="188"/>
      <c r="C84" s="63">
        <v>14664384</v>
      </c>
      <c r="D84" s="63">
        <v>14287607</v>
      </c>
      <c r="E84" s="63">
        <v>14198097</v>
      </c>
      <c r="F84" s="63"/>
      <c r="G84" s="64"/>
      <c r="H84" s="63"/>
      <c r="I84" s="69">
        <f t="shared" si="6"/>
        <v>1</v>
      </c>
      <c r="J84" s="69">
        <f t="shared" si="7"/>
        <v>-3.179724426201605E-2</v>
      </c>
      <c r="K84" s="64">
        <f t="shared" si="8"/>
        <v>-466287</v>
      </c>
      <c r="L84" s="70">
        <f t="shared" si="10"/>
        <v>1</v>
      </c>
      <c r="M84" s="64">
        <f t="shared" si="9"/>
        <v>-89510</v>
      </c>
      <c r="N84" s="98">
        <f t="shared" si="11"/>
        <v>0</v>
      </c>
    </row>
    <row r="85" spans="1:14">
      <c r="C85" s="131"/>
      <c r="D85" s="129"/>
      <c r="E85" s="130"/>
      <c r="F85" s="141"/>
      <c r="G85" s="141"/>
      <c r="H85" s="141"/>
      <c r="L85" s="13"/>
    </row>
    <row r="86" spans="1:14">
      <c r="C86" s="127"/>
      <c r="D86" s="127"/>
      <c r="E86" s="127"/>
      <c r="F86" s="127"/>
      <c r="G86" s="127"/>
      <c r="H86" s="127"/>
    </row>
    <row r="88" spans="1:14">
      <c r="D88" s="141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4"/>
  <sheetViews>
    <sheetView zoomScale="88" zoomScaleNormal="88" workbookViewId="0">
      <pane ySplit="2" topLeftCell="A3" activePane="bottomLeft" state="frozen"/>
      <selection activeCell="W1" sqref="W1"/>
      <selection pane="bottomLeft" activeCell="F87" sqref="F87"/>
    </sheetView>
  </sheetViews>
  <sheetFormatPr defaultColWidth="9.140625" defaultRowHeight="15"/>
  <cols>
    <col min="1" max="1" width="11.85546875" style="6" customWidth="1"/>
    <col min="2" max="2" width="16.42578125" style="6" bestFit="1" customWidth="1"/>
    <col min="3" max="8" width="13.5703125" style="6" customWidth="1"/>
    <col min="9" max="9" width="18.140625" style="6" customWidth="1"/>
    <col min="10" max="10" width="30.42578125" style="6" customWidth="1"/>
    <col min="11" max="11" width="27.42578125" style="6" customWidth="1"/>
    <col min="12" max="12" width="22.28515625" style="6" customWidth="1"/>
    <col min="13" max="14" width="23.140625" style="6" customWidth="1"/>
    <col min="15" max="16384" width="9.140625" style="6"/>
  </cols>
  <sheetData>
    <row r="1" spans="1:14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4" ht="45">
      <c r="A2" s="19" t="s">
        <v>91</v>
      </c>
      <c r="B2" s="19" t="s">
        <v>174</v>
      </c>
      <c r="C2" s="93">
        <v>43282</v>
      </c>
      <c r="D2" s="93">
        <v>43617</v>
      </c>
      <c r="E2" s="93">
        <v>43647</v>
      </c>
      <c r="F2" s="93">
        <v>43282</v>
      </c>
      <c r="G2" s="93">
        <v>43617</v>
      </c>
      <c r="H2" s="93">
        <v>43647</v>
      </c>
      <c r="I2" s="59" t="s">
        <v>311</v>
      </c>
      <c r="J2" s="14" t="s">
        <v>327</v>
      </c>
      <c r="K2" s="92" t="s">
        <v>328</v>
      </c>
      <c r="L2" s="92" t="s">
        <v>325</v>
      </c>
      <c r="M2" s="96" t="s">
        <v>329</v>
      </c>
      <c r="N2" s="161" t="s">
        <v>306</v>
      </c>
    </row>
    <row r="3" spans="1:14">
      <c r="A3" s="43">
        <v>1</v>
      </c>
      <c r="B3" s="104" t="s">
        <v>92</v>
      </c>
      <c r="C3" s="55">
        <v>51286</v>
      </c>
      <c r="D3" s="55">
        <v>52773</v>
      </c>
      <c r="E3" s="55">
        <v>51461</v>
      </c>
      <c r="F3" s="55"/>
      <c r="G3" s="55"/>
      <c r="H3" s="55"/>
      <c r="I3" s="100">
        <f t="shared" ref="I3:I66" si="0">E3/$E$84</f>
        <v>2.4350404310117618E-2</v>
      </c>
      <c r="J3" s="100">
        <f t="shared" ref="J3:J66" si="1">(E3-C3)/C3</f>
        <v>3.4122372577311548E-3</v>
      </c>
      <c r="K3" s="97">
        <f t="shared" ref="K3:K66" si="2">E3-C3</f>
        <v>175</v>
      </c>
      <c r="L3" s="101">
        <f>K3/$K$84</f>
        <v>-1.4011208967173739E-2</v>
      </c>
      <c r="M3" s="98">
        <f t="shared" ref="M3:M66" si="3">E3-D3</f>
        <v>-1312</v>
      </c>
      <c r="N3" s="98">
        <f>H3-G3</f>
        <v>0</v>
      </c>
    </row>
    <row r="4" spans="1:14">
      <c r="A4" s="43">
        <v>2</v>
      </c>
      <c r="B4" s="104" t="s">
        <v>93</v>
      </c>
      <c r="C4" s="55">
        <v>12262</v>
      </c>
      <c r="D4" s="55">
        <v>12677</v>
      </c>
      <c r="E4" s="55">
        <v>11957</v>
      </c>
      <c r="F4" s="55"/>
      <c r="G4" s="55"/>
      <c r="H4" s="55"/>
      <c r="I4" s="100">
        <f t="shared" si="0"/>
        <v>5.6578337835657367E-3</v>
      </c>
      <c r="J4" s="100">
        <f t="shared" si="1"/>
        <v>-2.4873593214809982E-2</v>
      </c>
      <c r="K4" s="97">
        <f t="shared" si="2"/>
        <v>-305</v>
      </c>
      <c r="L4" s="101">
        <f t="shared" ref="L4:L67" si="4">K4/$K$84</f>
        <v>2.4419535628502801E-2</v>
      </c>
      <c r="M4" s="98">
        <f t="shared" si="3"/>
        <v>-720</v>
      </c>
      <c r="N4" s="98">
        <f t="shared" ref="N4:N67" si="5">H4-G4</f>
        <v>0</v>
      </c>
    </row>
    <row r="5" spans="1:14">
      <c r="A5" s="43">
        <v>3</v>
      </c>
      <c r="B5" s="104" t="s">
        <v>94</v>
      </c>
      <c r="C5" s="55">
        <v>18802</v>
      </c>
      <c r="D5" s="55">
        <v>19323</v>
      </c>
      <c r="E5" s="55">
        <v>18568</v>
      </c>
      <c r="F5" s="55"/>
      <c r="G5" s="55"/>
      <c r="H5" s="55"/>
      <c r="I5" s="100">
        <f t="shared" si="0"/>
        <v>8.7860381110018062E-3</v>
      </c>
      <c r="J5" s="100">
        <f t="shared" si="1"/>
        <v>-1.2445484522923093E-2</v>
      </c>
      <c r="K5" s="97">
        <f t="shared" si="2"/>
        <v>-234</v>
      </c>
      <c r="L5" s="101">
        <f t="shared" si="4"/>
        <v>1.8734987990392315E-2</v>
      </c>
      <c r="M5" s="98">
        <f t="shared" si="3"/>
        <v>-755</v>
      </c>
      <c r="N5" s="98">
        <f t="shared" si="5"/>
        <v>0</v>
      </c>
    </row>
    <row r="6" spans="1:14">
      <c r="A6" s="43">
        <v>4</v>
      </c>
      <c r="B6" s="104" t="s">
        <v>95</v>
      </c>
      <c r="C6" s="55">
        <v>7346</v>
      </c>
      <c r="D6" s="55">
        <v>7853</v>
      </c>
      <c r="E6" s="55">
        <v>7277</v>
      </c>
      <c r="F6" s="55"/>
      <c r="G6" s="55"/>
      <c r="H6" s="55"/>
      <c r="I6" s="100">
        <f t="shared" si="0"/>
        <v>3.4433433505902705E-3</v>
      </c>
      <c r="J6" s="100">
        <f t="shared" si="1"/>
        <v>-9.3928668663218074E-3</v>
      </c>
      <c r="K6" s="97">
        <f t="shared" si="2"/>
        <v>-69</v>
      </c>
      <c r="L6" s="101">
        <f t="shared" si="4"/>
        <v>5.5244195356285025E-3</v>
      </c>
      <c r="M6" s="98">
        <f t="shared" si="3"/>
        <v>-576</v>
      </c>
      <c r="N6" s="98">
        <f t="shared" si="5"/>
        <v>0</v>
      </c>
    </row>
    <row r="7" spans="1:14">
      <c r="A7" s="43">
        <v>5</v>
      </c>
      <c r="B7" s="104" t="s">
        <v>96</v>
      </c>
      <c r="C7" s="55">
        <v>7983</v>
      </c>
      <c r="D7" s="55">
        <v>8265</v>
      </c>
      <c r="E7" s="55">
        <v>7847</v>
      </c>
      <c r="F7" s="55"/>
      <c r="G7" s="55"/>
      <c r="H7" s="55"/>
      <c r="I7" s="100">
        <f t="shared" si="0"/>
        <v>3.7130569289654876E-3</v>
      </c>
      <c r="J7" s="100">
        <f t="shared" si="1"/>
        <v>-1.7036201929099336E-2</v>
      </c>
      <c r="K7" s="97">
        <f t="shared" si="2"/>
        <v>-136</v>
      </c>
      <c r="L7" s="101">
        <f t="shared" si="4"/>
        <v>1.088871096877502E-2</v>
      </c>
      <c r="M7" s="98">
        <f t="shared" si="3"/>
        <v>-418</v>
      </c>
      <c r="N7" s="98">
        <f t="shared" si="5"/>
        <v>0</v>
      </c>
    </row>
    <row r="8" spans="1:14">
      <c r="A8" s="43">
        <v>6</v>
      </c>
      <c r="B8" s="104" t="s">
        <v>97</v>
      </c>
      <c r="C8" s="55">
        <v>133964</v>
      </c>
      <c r="D8" s="55">
        <v>138618</v>
      </c>
      <c r="E8" s="55">
        <v>135453</v>
      </c>
      <c r="F8" s="55"/>
      <c r="G8" s="55"/>
      <c r="H8" s="55"/>
      <c r="I8" s="100">
        <f t="shared" si="0"/>
        <v>6.4093883037996971E-2</v>
      </c>
      <c r="J8" s="100">
        <f t="shared" si="1"/>
        <v>1.1114926398136812E-2</v>
      </c>
      <c r="K8" s="97">
        <f t="shared" si="2"/>
        <v>1489</v>
      </c>
      <c r="L8" s="101">
        <f t="shared" si="4"/>
        <v>-0.11921537229783827</v>
      </c>
      <c r="M8" s="98">
        <f t="shared" si="3"/>
        <v>-3165</v>
      </c>
      <c r="N8" s="98">
        <f t="shared" si="5"/>
        <v>0</v>
      </c>
    </row>
    <row r="9" spans="1:14">
      <c r="A9" s="43">
        <v>7</v>
      </c>
      <c r="B9" s="104" t="s">
        <v>98</v>
      </c>
      <c r="C9" s="55">
        <v>91742</v>
      </c>
      <c r="D9" s="55">
        <v>95050</v>
      </c>
      <c r="E9" s="55">
        <v>91891</v>
      </c>
      <c r="F9" s="55"/>
      <c r="G9" s="55"/>
      <c r="H9" s="55"/>
      <c r="I9" s="100">
        <f t="shared" si="0"/>
        <v>4.3481141106100116E-2</v>
      </c>
      <c r="J9" s="100">
        <f t="shared" si="1"/>
        <v>1.624119814261734E-3</v>
      </c>
      <c r="K9" s="97">
        <f t="shared" si="2"/>
        <v>149</v>
      </c>
      <c r="L9" s="101">
        <f t="shared" si="4"/>
        <v>-1.1929543634907926E-2</v>
      </c>
      <c r="M9" s="98">
        <f t="shared" si="3"/>
        <v>-3159</v>
      </c>
      <c r="N9" s="98">
        <f t="shared" si="5"/>
        <v>0</v>
      </c>
    </row>
    <row r="10" spans="1:14">
      <c r="A10" s="43">
        <v>8</v>
      </c>
      <c r="B10" s="104" t="s">
        <v>99</v>
      </c>
      <c r="C10" s="55">
        <v>4388</v>
      </c>
      <c r="D10" s="55">
        <v>4529</v>
      </c>
      <c r="E10" s="55">
        <v>4316</v>
      </c>
      <c r="F10" s="55"/>
      <c r="G10" s="55"/>
      <c r="H10" s="55"/>
      <c r="I10" s="100">
        <f t="shared" si="0"/>
        <v>2.0422522881884853E-3</v>
      </c>
      <c r="J10" s="100">
        <f t="shared" si="1"/>
        <v>-1.6408386508659983E-2</v>
      </c>
      <c r="K10" s="97">
        <f t="shared" si="2"/>
        <v>-72</v>
      </c>
      <c r="L10" s="101">
        <f t="shared" si="4"/>
        <v>5.7646116893514815E-3</v>
      </c>
      <c r="M10" s="98">
        <f t="shared" si="3"/>
        <v>-213</v>
      </c>
      <c r="N10" s="98">
        <f t="shared" si="5"/>
        <v>0</v>
      </c>
    </row>
    <row r="11" spans="1:14">
      <c r="A11" s="43">
        <v>9</v>
      </c>
      <c r="B11" s="104" t="s">
        <v>100</v>
      </c>
      <c r="C11" s="55">
        <v>36364</v>
      </c>
      <c r="D11" s="55">
        <v>37189</v>
      </c>
      <c r="E11" s="55">
        <v>36017</v>
      </c>
      <c r="F11" s="55"/>
      <c r="G11" s="55"/>
      <c r="H11" s="55"/>
      <c r="I11" s="100">
        <f t="shared" si="0"/>
        <v>1.7042585881298582E-2</v>
      </c>
      <c r="J11" s="100">
        <f t="shared" si="1"/>
        <v>-9.54240457595424E-3</v>
      </c>
      <c r="K11" s="97">
        <f t="shared" si="2"/>
        <v>-347</v>
      </c>
      <c r="L11" s="101">
        <f t="shared" si="4"/>
        <v>2.77822257806245E-2</v>
      </c>
      <c r="M11" s="98">
        <f t="shared" si="3"/>
        <v>-1172</v>
      </c>
      <c r="N11" s="98">
        <f t="shared" si="5"/>
        <v>0</v>
      </c>
    </row>
    <row r="12" spans="1:14">
      <c r="A12" s="43">
        <v>10</v>
      </c>
      <c r="B12" s="104" t="s">
        <v>101</v>
      </c>
      <c r="C12" s="55">
        <v>36047</v>
      </c>
      <c r="D12" s="55">
        <v>36636</v>
      </c>
      <c r="E12" s="55">
        <v>35685</v>
      </c>
      <c r="F12" s="55"/>
      <c r="G12" s="55"/>
      <c r="H12" s="55"/>
      <c r="I12" s="100">
        <f t="shared" si="0"/>
        <v>1.6885489551437927E-2</v>
      </c>
      <c r="J12" s="100">
        <f t="shared" si="1"/>
        <v>-1.0042444586234638E-2</v>
      </c>
      <c r="K12" s="97">
        <f t="shared" si="2"/>
        <v>-362</v>
      </c>
      <c r="L12" s="101">
        <f t="shared" si="4"/>
        <v>2.8983186549239391E-2</v>
      </c>
      <c r="M12" s="98">
        <f t="shared" si="3"/>
        <v>-951</v>
      </c>
      <c r="N12" s="98">
        <f t="shared" si="5"/>
        <v>0</v>
      </c>
    </row>
    <row r="13" spans="1:14">
      <c r="A13" s="43">
        <v>11</v>
      </c>
      <c r="B13" s="104" t="s">
        <v>102</v>
      </c>
      <c r="C13" s="55">
        <v>4223</v>
      </c>
      <c r="D13" s="55">
        <v>4379</v>
      </c>
      <c r="E13" s="55">
        <v>4209</v>
      </c>
      <c r="F13" s="55"/>
      <c r="G13" s="55"/>
      <c r="H13" s="55"/>
      <c r="I13" s="100">
        <f t="shared" si="0"/>
        <v>1.9916218445285763E-3</v>
      </c>
      <c r="J13" s="100">
        <f t="shared" si="1"/>
        <v>-3.3151787828557895E-3</v>
      </c>
      <c r="K13" s="97">
        <f t="shared" si="2"/>
        <v>-14</v>
      </c>
      <c r="L13" s="101">
        <f t="shared" si="4"/>
        <v>1.1208967173738991E-3</v>
      </c>
      <c r="M13" s="98">
        <f t="shared" si="3"/>
        <v>-170</v>
      </c>
      <c r="N13" s="98">
        <f t="shared" si="5"/>
        <v>0</v>
      </c>
    </row>
    <row r="14" spans="1:14">
      <c r="A14" s="43">
        <v>12</v>
      </c>
      <c r="B14" s="104" t="s">
        <v>103</v>
      </c>
      <c r="C14" s="55">
        <v>4071</v>
      </c>
      <c r="D14" s="55">
        <v>4266</v>
      </c>
      <c r="E14" s="55">
        <v>3779</v>
      </c>
      <c r="F14" s="55"/>
      <c r="G14" s="55"/>
      <c r="H14" s="55"/>
      <c r="I14" s="100">
        <f t="shared" si="0"/>
        <v>1.7881537064560441E-3</v>
      </c>
      <c r="J14" s="100">
        <f t="shared" si="1"/>
        <v>-7.1726848440186688E-2</v>
      </c>
      <c r="K14" s="97">
        <f t="shared" si="2"/>
        <v>-292</v>
      </c>
      <c r="L14" s="101">
        <f t="shared" si="4"/>
        <v>2.3378702962369897E-2</v>
      </c>
      <c r="M14" s="98">
        <f t="shared" si="3"/>
        <v>-487</v>
      </c>
      <c r="N14" s="98">
        <f t="shared" si="5"/>
        <v>0</v>
      </c>
    </row>
    <row r="15" spans="1:14">
      <c r="A15" s="43">
        <v>13</v>
      </c>
      <c r="B15" s="104" t="s">
        <v>104</v>
      </c>
      <c r="C15" s="55">
        <v>5283</v>
      </c>
      <c r="D15" s="55">
        <v>5621</v>
      </c>
      <c r="E15" s="55">
        <v>5196</v>
      </c>
      <c r="F15" s="55"/>
      <c r="G15" s="55"/>
      <c r="H15" s="55"/>
      <c r="I15" s="100">
        <f t="shared" si="0"/>
        <v>2.4586521986625044E-3</v>
      </c>
      <c r="J15" s="100">
        <f t="shared" si="1"/>
        <v>-1.6467915956842702E-2</v>
      </c>
      <c r="K15" s="97">
        <f t="shared" si="2"/>
        <v>-87</v>
      </c>
      <c r="L15" s="101">
        <f t="shared" si="4"/>
        <v>6.9655724579663729E-3</v>
      </c>
      <c r="M15" s="98">
        <f t="shared" si="3"/>
        <v>-425</v>
      </c>
      <c r="N15" s="98">
        <f t="shared" si="5"/>
        <v>0</v>
      </c>
    </row>
    <row r="16" spans="1:14">
      <c r="A16" s="43">
        <v>14</v>
      </c>
      <c r="B16" s="104" t="s">
        <v>105</v>
      </c>
      <c r="C16" s="55">
        <v>6908</v>
      </c>
      <c r="D16" s="55">
        <v>7081</v>
      </c>
      <c r="E16" s="55">
        <v>6851</v>
      </c>
      <c r="F16" s="55"/>
      <c r="G16" s="55"/>
      <c r="H16" s="55"/>
      <c r="I16" s="100">
        <f t="shared" si="0"/>
        <v>3.2417679393835293E-3</v>
      </c>
      <c r="J16" s="100">
        <f t="shared" si="1"/>
        <v>-8.2513028372900987E-3</v>
      </c>
      <c r="K16" s="97">
        <f t="shared" si="2"/>
        <v>-57</v>
      </c>
      <c r="L16" s="101">
        <f t="shared" si="4"/>
        <v>4.5636509207365892E-3</v>
      </c>
      <c r="M16" s="98">
        <f t="shared" si="3"/>
        <v>-230</v>
      </c>
      <c r="N16" s="98">
        <f t="shared" si="5"/>
        <v>0</v>
      </c>
    </row>
    <row r="17" spans="1:15">
      <c r="A17" s="43">
        <v>15</v>
      </c>
      <c r="B17" s="104" t="s">
        <v>106</v>
      </c>
      <c r="C17" s="55">
        <v>8813</v>
      </c>
      <c r="D17" s="55">
        <v>9089</v>
      </c>
      <c r="E17" s="55">
        <v>8695</v>
      </c>
      <c r="F17" s="55"/>
      <c r="G17" s="55"/>
      <c r="H17" s="55"/>
      <c r="I17" s="100">
        <f t="shared" si="0"/>
        <v>4.1143150245131791E-3</v>
      </c>
      <c r="J17" s="100">
        <f t="shared" si="1"/>
        <v>-1.338931124475207E-2</v>
      </c>
      <c r="K17" s="97">
        <f t="shared" si="2"/>
        <v>-118</v>
      </c>
      <c r="L17" s="101">
        <f t="shared" si="4"/>
        <v>9.4475580464371493E-3</v>
      </c>
      <c r="M17" s="98">
        <f t="shared" si="3"/>
        <v>-394</v>
      </c>
      <c r="N17" s="98">
        <f t="shared" si="5"/>
        <v>0</v>
      </c>
    </row>
    <row r="18" spans="1:15">
      <c r="A18" s="43">
        <v>16</v>
      </c>
      <c r="B18" s="104" t="s">
        <v>107</v>
      </c>
      <c r="C18" s="55">
        <v>83061</v>
      </c>
      <c r="D18" s="55">
        <v>86042</v>
      </c>
      <c r="E18" s="55">
        <v>82665</v>
      </c>
      <c r="F18" s="55"/>
      <c r="G18" s="55"/>
      <c r="H18" s="55"/>
      <c r="I18" s="100">
        <f t="shared" si="0"/>
        <v>3.9115566590153181E-2</v>
      </c>
      <c r="J18" s="100">
        <f t="shared" si="1"/>
        <v>-4.7675804529201428E-3</v>
      </c>
      <c r="K18" s="97">
        <f t="shared" si="2"/>
        <v>-396</v>
      </c>
      <c r="L18" s="101">
        <f t="shared" si="4"/>
        <v>3.1705364291433148E-2</v>
      </c>
      <c r="M18" s="98">
        <f t="shared" si="3"/>
        <v>-3377</v>
      </c>
      <c r="N18" s="98">
        <f t="shared" si="5"/>
        <v>0</v>
      </c>
    </row>
    <row r="19" spans="1:15">
      <c r="A19" s="43">
        <v>17</v>
      </c>
      <c r="B19" s="104" t="s">
        <v>108</v>
      </c>
      <c r="C19" s="55">
        <v>16554</v>
      </c>
      <c r="D19" s="55">
        <v>16863</v>
      </c>
      <c r="E19" s="55">
        <v>16523</v>
      </c>
      <c r="F19" s="55"/>
      <c r="G19" s="55"/>
      <c r="H19" s="55"/>
      <c r="I19" s="100">
        <f t="shared" si="0"/>
        <v>7.8183815008661586E-3</v>
      </c>
      <c r="J19" s="100">
        <f t="shared" si="1"/>
        <v>-1.8726591760299626E-3</v>
      </c>
      <c r="K19" s="97">
        <f t="shared" si="2"/>
        <v>-31</v>
      </c>
      <c r="L19" s="101">
        <f t="shared" si="4"/>
        <v>2.4819855884707768E-3</v>
      </c>
      <c r="M19" s="98">
        <f t="shared" si="3"/>
        <v>-340</v>
      </c>
      <c r="N19" s="98">
        <f t="shared" si="5"/>
        <v>0</v>
      </c>
      <c r="O19" s="8"/>
    </row>
    <row r="20" spans="1:15">
      <c r="A20" s="43">
        <v>18</v>
      </c>
      <c r="B20" s="104" t="s">
        <v>109</v>
      </c>
      <c r="C20" s="55">
        <v>3016</v>
      </c>
      <c r="D20" s="55">
        <v>3177</v>
      </c>
      <c r="E20" s="55">
        <v>2990</v>
      </c>
      <c r="F20" s="55"/>
      <c r="G20" s="55"/>
      <c r="H20" s="55"/>
      <c r="I20" s="100">
        <f t="shared" si="0"/>
        <v>1.41481333217877E-3</v>
      </c>
      <c r="J20" s="100">
        <f t="shared" si="1"/>
        <v>-8.6206896551724137E-3</v>
      </c>
      <c r="K20" s="97">
        <f t="shared" si="2"/>
        <v>-26</v>
      </c>
      <c r="L20" s="101">
        <f t="shared" si="4"/>
        <v>2.0816653322658129E-3</v>
      </c>
      <c r="M20" s="98">
        <f t="shared" si="3"/>
        <v>-187</v>
      </c>
      <c r="N20" s="98">
        <f t="shared" si="5"/>
        <v>0</v>
      </c>
      <c r="O20" s="2"/>
    </row>
    <row r="21" spans="1:15">
      <c r="A21" s="43">
        <v>19</v>
      </c>
      <c r="B21" s="104" t="s">
        <v>110</v>
      </c>
      <c r="C21" s="55">
        <v>12277</v>
      </c>
      <c r="D21" s="55">
        <v>12805</v>
      </c>
      <c r="E21" s="55">
        <v>11978</v>
      </c>
      <c r="F21" s="55"/>
      <c r="G21" s="55"/>
      <c r="H21" s="55"/>
      <c r="I21" s="100">
        <f t="shared" si="0"/>
        <v>5.6677705996111393E-3</v>
      </c>
      <c r="J21" s="100">
        <f t="shared" si="1"/>
        <v>-2.4354483994461187E-2</v>
      </c>
      <c r="K21" s="97">
        <f t="shared" si="2"/>
        <v>-299</v>
      </c>
      <c r="L21" s="101">
        <f t="shared" si="4"/>
        <v>2.3939151321056847E-2</v>
      </c>
      <c r="M21" s="98">
        <f t="shared" si="3"/>
        <v>-827</v>
      </c>
      <c r="N21" s="98">
        <f t="shared" si="5"/>
        <v>0</v>
      </c>
      <c r="O21" s="2"/>
    </row>
    <row r="22" spans="1:15">
      <c r="A22" s="43">
        <v>20</v>
      </c>
      <c r="B22" s="104" t="s">
        <v>111</v>
      </c>
      <c r="C22" s="55">
        <v>35985</v>
      </c>
      <c r="D22" s="55">
        <v>36388</v>
      </c>
      <c r="E22" s="55">
        <v>35170</v>
      </c>
      <c r="F22" s="55"/>
      <c r="G22" s="55"/>
      <c r="H22" s="55"/>
      <c r="I22" s="100">
        <f t="shared" si="0"/>
        <v>1.6641800967467337E-2</v>
      </c>
      <c r="J22" s="100">
        <f t="shared" si="1"/>
        <v>-2.2648325691260247E-2</v>
      </c>
      <c r="K22" s="97">
        <f t="shared" si="2"/>
        <v>-815</v>
      </c>
      <c r="L22" s="101">
        <f t="shared" si="4"/>
        <v>6.5252201761409126E-2</v>
      </c>
      <c r="M22" s="98">
        <f t="shared" si="3"/>
        <v>-1218</v>
      </c>
      <c r="N22" s="98">
        <f t="shared" si="5"/>
        <v>0</v>
      </c>
      <c r="O22" s="2"/>
    </row>
    <row r="23" spans="1:15">
      <c r="A23" s="43">
        <v>21</v>
      </c>
      <c r="B23" s="104" t="s">
        <v>112</v>
      </c>
      <c r="C23" s="55">
        <v>21969</v>
      </c>
      <c r="D23" s="55">
        <v>23110</v>
      </c>
      <c r="E23" s="55">
        <v>21587</v>
      </c>
      <c r="F23" s="55"/>
      <c r="G23" s="55"/>
      <c r="H23" s="55"/>
      <c r="I23" s="100">
        <f t="shared" si="0"/>
        <v>1.021457371295756E-2</v>
      </c>
      <c r="J23" s="100">
        <f t="shared" si="1"/>
        <v>-1.7388137830579454E-2</v>
      </c>
      <c r="K23" s="97">
        <f t="shared" si="2"/>
        <v>-382</v>
      </c>
      <c r="L23" s="101">
        <f t="shared" si="4"/>
        <v>3.0584467574059249E-2</v>
      </c>
      <c r="M23" s="98">
        <f t="shared" si="3"/>
        <v>-1523</v>
      </c>
      <c r="N23" s="98">
        <f t="shared" si="5"/>
        <v>0</v>
      </c>
      <c r="O23" s="2"/>
    </row>
    <row r="24" spans="1:15">
      <c r="A24" s="43">
        <v>22</v>
      </c>
      <c r="B24" s="104" t="s">
        <v>113</v>
      </c>
      <c r="C24" s="55">
        <v>11606</v>
      </c>
      <c r="D24" s="55">
        <v>11760</v>
      </c>
      <c r="E24" s="55">
        <v>11545</v>
      </c>
      <c r="F24" s="55"/>
      <c r="G24" s="55"/>
      <c r="H24" s="55"/>
      <c r="I24" s="100">
        <f t="shared" si="0"/>
        <v>5.4628829163892636E-3</v>
      </c>
      <c r="J24" s="100">
        <f t="shared" si="1"/>
        <v>-5.2559021195933142E-3</v>
      </c>
      <c r="K24" s="97">
        <f t="shared" si="2"/>
        <v>-61</v>
      </c>
      <c r="L24" s="101">
        <f t="shared" si="4"/>
        <v>4.88390712570056E-3</v>
      </c>
      <c r="M24" s="98">
        <f t="shared" si="3"/>
        <v>-215</v>
      </c>
      <c r="N24" s="98">
        <f t="shared" si="5"/>
        <v>0</v>
      </c>
      <c r="O24" s="2"/>
    </row>
    <row r="25" spans="1:15">
      <c r="A25" s="43">
        <v>23</v>
      </c>
      <c r="B25" s="104" t="s">
        <v>114</v>
      </c>
      <c r="C25" s="55">
        <v>10522</v>
      </c>
      <c r="D25" s="55">
        <v>10544</v>
      </c>
      <c r="E25" s="55">
        <v>10186</v>
      </c>
      <c r="F25" s="55"/>
      <c r="G25" s="55"/>
      <c r="H25" s="55"/>
      <c r="I25" s="100">
        <f t="shared" si="0"/>
        <v>4.8198289637367726E-3</v>
      </c>
      <c r="J25" s="100">
        <f t="shared" si="1"/>
        <v>-3.1933092567952862E-2</v>
      </c>
      <c r="K25" s="97">
        <f t="shared" si="2"/>
        <v>-336</v>
      </c>
      <c r="L25" s="101">
        <f t="shared" si="4"/>
        <v>2.6901521216973579E-2</v>
      </c>
      <c r="M25" s="98">
        <f t="shared" si="3"/>
        <v>-358</v>
      </c>
      <c r="N25" s="98">
        <f t="shared" si="5"/>
        <v>0</v>
      </c>
      <c r="O25" s="2"/>
    </row>
    <row r="26" spans="1:15">
      <c r="A26" s="43">
        <v>24</v>
      </c>
      <c r="B26" s="104" t="s">
        <v>115</v>
      </c>
      <c r="C26" s="55">
        <v>4793</v>
      </c>
      <c r="D26" s="55">
        <v>5046</v>
      </c>
      <c r="E26" s="55">
        <v>4782</v>
      </c>
      <c r="F26" s="55"/>
      <c r="G26" s="55"/>
      <c r="H26" s="55"/>
      <c r="I26" s="100">
        <f t="shared" si="0"/>
        <v>2.2627549680531364E-3</v>
      </c>
      <c r="J26" s="100">
        <f t="shared" si="1"/>
        <v>-2.2950135614437724E-3</v>
      </c>
      <c r="K26" s="97">
        <f t="shared" si="2"/>
        <v>-11</v>
      </c>
      <c r="L26" s="101">
        <f t="shared" si="4"/>
        <v>8.807045636509207E-4</v>
      </c>
      <c r="M26" s="98">
        <f t="shared" si="3"/>
        <v>-264</v>
      </c>
      <c r="N26" s="98">
        <f t="shared" si="5"/>
        <v>0</v>
      </c>
      <c r="O26" s="2"/>
    </row>
    <row r="27" spans="1:15">
      <c r="A27" s="43">
        <v>25</v>
      </c>
      <c r="B27" s="104" t="s">
        <v>116</v>
      </c>
      <c r="C27" s="55">
        <v>13067</v>
      </c>
      <c r="D27" s="55">
        <v>14035</v>
      </c>
      <c r="E27" s="55">
        <v>13044</v>
      </c>
      <c r="F27" s="55"/>
      <c r="G27" s="55"/>
      <c r="H27" s="55"/>
      <c r="I27" s="100">
        <f t="shared" si="0"/>
        <v>6.1721823093444398E-3</v>
      </c>
      <c r="J27" s="100">
        <f t="shared" si="1"/>
        <v>-1.7601591796127651E-3</v>
      </c>
      <c r="K27" s="97">
        <f t="shared" si="2"/>
        <v>-23</v>
      </c>
      <c r="L27" s="101">
        <f t="shared" si="4"/>
        <v>1.8414731785428343E-3</v>
      </c>
      <c r="M27" s="98">
        <f t="shared" si="3"/>
        <v>-991</v>
      </c>
      <c r="N27" s="98">
        <f t="shared" si="5"/>
        <v>0</v>
      </c>
      <c r="O27" s="2"/>
    </row>
    <row r="28" spans="1:15">
      <c r="A28" s="43">
        <v>26</v>
      </c>
      <c r="B28" s="104" t="s">
        <v>117</v>
      </c>
      <c r="C28" s="55">
        <v>18198</v>
      </c>
      <c r="D28" s="55">
        <v>18730</v>
      </c>
      <c r="E28" s="55">
        <v>18626</v>
      </c>
      <c r="F28" s="55"/>
      <c r="G28" s="55"/>
      <c r="H28" s="55"/>
      <c r="I28" s="100">
        <f t="shared" si="0"/>
        <v>8.8134826505557751E-3</v>
      </c>
      <c r="J28" s="100">
        <f t="shared" si="1"/>
        <v>2.3519068029453787E-2</v>
      </c>
      <c r="K28" s="97">
        <f t="shared" si="2"/>
        <v>428</v>
      </c>
      <c r="L28" s="101">
        <f t="shared" si="4"/>
        <v>-3.4267413931144915E-2</v>
      </c>
      <c r="M28" s="98">
        <f t="shared" si="3"/>
        <v>-104</v>
      </c>
      <c r="N28" s="98">
        <f t="shared" si="5"/>
        <v>0</v>
      </c>
      <c r="O28" s="2"/>
    </row>
    <row r="29" spans="1:15">
      <c r="A29" s="43">
        <v>27</v>
      </c>
      <c r="B29" s="104" t="s">
        <v>118</v>
      </c>
      <c r="C29" s="55">
        <v>48003</v>
      </c>
      <c r="D29" s="55">
        <v>50709</v>
      </c>
      <c r="E29" s="55">
        <v>48319</v>
      </c>
      <c r="F29" s="55"/>
      <c r="G29" s="55"/>
      <c r="H29" s="55"/>
      <c r="I29" s="100">
        <f t="shared" si="0"/>
        <v>2.2863667357038792E-2</v>
      </c>
      <c r="J29" s="100">
        <f t="shared" si="1"/>
        <v>6.5829219007145388E-3</v>
      </c>
      <c r="K29" s="97">
        <f t="shared" si="2"/>
        <v>316</v>
      </c>
      <c r="L29" s="101">
        <f t="shared" si="4"/>
        <v>-2.5300240192153722E-2</v>
      </c>
      <c r="M29" s="98">
        <f t="shared" si="3"/>
        <v>-2390</v>
      </c>
      <c r="N29" s="98">
        <f t="shared" si="5"/>
        <v>0</v>
      </c>
      <c r="O29" s="2"/>
    </row>
    <row r="30" spans="1:15">
      <c r="A30" s="43">
        <v>28</v>
      </c>
      <c r="B30" s="104" t="s">
        <v>119</v>
      </c>
      <c r="C30" s="55">
        <v>10318</v>
      </c>
      <c r="D30" s="55">
        <v>10689</v>
      </c>
      <c r="E30" s="55">
        <v>10294</v>
      </c>
      <c r="F30" s="55"/>
      <c r="G30" s="55"/>
      <c r="H30" s="55"/>
      <c r="I30" s="100">
        <f t="shared" si="0"/>
        <v>4.8709325891131295E-3</v>
      </c>
      <c r="J30" s="100">
        <f t="shared" si="1"/>
        <v>-2.3260321767784456E-3</v>
      </c>
      <c r="K30" s="97">
        <f t="shared" si="2"/>
        <v>-24</v>
      </c>
      <c r="L30" s="101">
        <f t="shared" si="4"/>
        <v>1.921537229783827E-3</v>
      </c>
      <c r="M30" s="98">
        <f t="shared" si="3"/>
        <v>-395</v>
      </c>
      <c r="N30" s="98">
        <f t="shared" si="5"/>
        <v>0</v>
      </c>
      <c r="O30" s="2"/>
    </row>
    <row r="31" spans="1:15">
      <c r="A31" s="43">
        <v>29</v>
      </c>
      <c r="B31" s="104" t="s">
        <v>120</v>
      </c>
      <c r="C31" s="55">
        <v>2514</v>
      </c>
      <c r="D31" s="55">
        <v>2498</v>
      </c>
      <c r="E31" s="55">
        <v>2386</v>
      </c>
      <c r="F31" s="55"/>
      <c r="G31" s="55"/>
      <c r="H31" s="55"/>
      <c r="I31" s="100">
        <f t="shared" si="0"/>
        <v>1.1290115754443294E-3</v>
      </c>
      <c r="J31" s="100">
        <f t="shared" si="1"/>
        <v>-5.0914876690533017E-2</v>
      </c>
      <c r="K31" s="97">
        <f t="shared" si="2"/>
        <v>-128</v>
      </c>
      <c r="L31" s="101">
        <f t="shared" si="4"/>
        <v>1.0248198558847078E-2</v>
      </c>
      <c r="M31" s="98">
        <f t="shared" si="3"/>
        <v>-112</v>
      </c>
      <c r="N31" s="98">
        <f t="shared" si="5"/>
        <v>0</v>
      </c>
      <c r="O31" s="2"/>
    </row>
    <row r="32" spans="1:15">
      <c r="A32" s="43">
        <v>30</v>
      </c>
      <c r="B32" s="104" t="s">
        <v>121</v>
      </c>
      <c r="C32" s="55">
        <v>3454</v>
      </c>
      <c r="D32" s="55">
        <v>4283</v>
      </c>
      <c r="E32" s="55">
        <v>3871</v>
      </c>
      <c r="F32" s="55"/>
      <c r="G32" s="55"/>
      <c r="H32" s="55"/>
      <c r="I32" s="100">
        <f t="shared" si="0"/>
        <v>1.8316864243692369E-3</v>
      </c>
      <c r="J32" s="100">
        <f t="shared" si="1"/>
        <v>0.12072958888245512</v>
      </c>
      <c r="K32" s="97">
        <f t="shared" si="2"/>
        <v>417</v>
      </c>
      <c r="L32" s="101">
        <f t="shared" si="4"/>
        <v>-3.3386709367493994E-2</v>
      </c>
      <c r="M32" s="98">
        <f t="shared" si="3"/>
        <v>-412</v>
      </c>
      <c r="N32" s="98">
        <f t="shared" si="5"/>
        <v>0</v>
      </c>
      <c r="O32" s="2"/>
    </row>
    <row r="33" spans="1:15">
      <c r="A33" s="43">
        <v>31</v>
      </c>
      <c r="B33" s="104" t="s">
        <v>122</v>
      </c>
      <c r="C33" s="55">
        <v>40155</v>
      </c>
      <c r="D33" s="55">
        <v>42107</v>
      </c>
      <c r="E33" s="55">
        <v>40154</v>
      </c>
      <c r="F33" s="55"/>
      <c r="G33" s="55"/>
      <c r="H33" s="55"/>
      <c r="I33" s="100">
        <f t="shared" si="0"/>
        <v>1.9000138642242918E-2</v>
      </c>
      <c r="J33" s="100">
        <f t="shared" si="1"/>
        <v>-2.4903498941601293E-5</v>
      </c>
      <c r="K33" s="97">
        <f t="shared" si="2"/>
        <v>-1</v>
      </c>
      <c r="L33" s="101">
        <f t="shared" si="4"/>
        <v>8.0064051240992797E-5</v>
      </c>
      <c r="M33" s="98">
        <f t="shared" si="3"/>
        <v>-1953</v>
      </c>
      <c r="N33" s="98">
        <f t="shared" si="5"/>
        <v>0</v>
      </c>
      <c r="O33" s="2"/>
    </row>
    <row r="34" spans="1:15">
      <c r="A34" s="43">
        <v>32</v>
      </c>
      <c r="B34" s="104" t="s">
        <v>123</v>
      </c>
      <c r="C34" s="55">
        <v>11118</v>
      </c>
      <c r="D34" s="55">
        <v>11570</v>
      </c>
      <c r="E34" s="55">
        <v>11093</v>
      </c>
      <c r="F34" s="55"/>
      <c r="G34" s="55"/>
      <c r="H34" s="55"/>
      <c r="I34" s="100">
        <f t="shared" si="0"/>
        <v>5.249004780554881E-3</v>
      </c>
      <c r="J34" s="100">
        <f t="shared" si="1"/>
        <v>-2.2486058643640941E-3</v>
      </c>
      <c r="K34" s="97">
        <f t="shared" si="2"/>
        <v>-25</v>
      </c>
      <c r="L34" s="101">
        <f t="shared" si="4"/>
        <v>2.0016012810248197E-3</v>
      </c>
      <c r="M34" s="98">
        <f t="shared" si="3"/>
        <v>-477</v>
      </c>
      <c r="N34" s="98">
        <f t="shared" si="5"/>
        <v>0</v>
      </c>
      <c r="O34" s="2"/>
    </row>
    <row r="35" spans="1:15">
      <c r="A35" s="43">
        <v>33</v>
      </c>
      <c r="B35" s="104" t="s">
        <v>124</v>
      </c>
      <c r="C35" s="55">
        <v>51155</v>
      </c>
      <c r="D35" s="55">
        <v>52804</v>
      </c>
      <c r="E35" s="55">
        <v>51083</v>
      </c>
      <c r="F35" s="55"/>
      <c r="G35" s="55"/>
      <c r="H35" s="55"/>
      <c r="I35" s="100">
        <f t="shared" si="0"/>
        <v>2.417154162130037E-2</v>
      </c>
      <c r="J35" s="100">
        <f t="shared" si="1"/>
        <v>-1.4074870491643046E-3</v>
      </c>
      <c r="K35" s="97">
        <f t="shared" si="2"/>
        <v>-72</v>
      </c>
      <c r="L35" s="101">
        <f t="shared" si="4"/>
        <v>5.7646116893514815E-3</v>
      </c>
      <c r="M35" s="98">
        <f t="shared" si="3"/>
        <v>-1721</v>
      </c>
      <c r="N35" s="98">
        <f t="shared" si="5"/>
        <v>0</v>
      </c>
      <c r="O35" s="2"/>
    </row>
    <row r="36" spans="1:15">
      <c r="A36" s="43">
        <v>34</v>
      </c>
      <c r="B36" s="104" t="s">
        <v>125</v>
      </c>
      <c r="C36" s="55">
        <v>507526</v>
      </c>
      <c r="D36" s="55">
        <v>513339</v>
      </c>
      <c r="E36" s="55">
        <v>505205</v>
      </c>
      <c r="F36" s="55"/>
      <c r="G36" s="55"/>
      <c r="H36" s="55"/>
      <c r="I36" s="100">
        <f t="shared" si="0"/>
        <v>0.23905376905798512</v>
      </c>
      <c r="J36" s="100">
        <f t="shared" si="1"/>
        <v>-4.5731647245658346E-3</v>
      </c>
      <c r="K36" s="97">
        <f t="shared" si="2"/>
        <v>-2321</v>
      </c>
      <c r="L36" s="101">
        <f t="shared" si="4"/>
        <v>0.18582866293034428</v>
      </c>
      <c r="M36" s="98">
        <f t="shared" si="3"/>
        <v>-8134</v>
      </c>
      <c r="N36" s="98">
        <f t="shared" si="5"/>
        <v>0</v>
      </c>
    </row>
    <row r="37" spans="1:15">
      <c r="A37" s="43">
        <v>35</v>
      </c>
      <c r="B37" s="104" t="s">
        <v>126</v>
      </c>
      <c r="C37" s="55">
        <v>127450</v>
      </c>
      <c r="D37" s="55">
        <v>128563</v>
      </c>
      <c r="E37" s="55">
        <v>126588</v>
      </c>
      <c r="F37" s="55"/>
      <c r="G37" s="55"/>
      <c r="H37" s="55"/>
      <c r="I37" s="100">
        <f t="shared" si="0"/>
        <v>5.989912712168767E-2</v>
      </c>
      <c r="J37" s="100">
        <f t="shared" si="1"/>
        <v>-6.763436641820322E-3</v>
      </c>
      <c r="K37" s="97">
        <f t="shared" si="2"/>
        <v>-862</v>
      </c>
      <c r="L37" s="101">
        <f t="shared" si="4"/>
        <v>6.9015212169735787E-2</v>
      </c>
      <c r="M37" s="98">
        <f t="shared" si="3"/>
        <v>-1975</v>
      </c>
      <c r="N37" s="98">
        <f t="shared" si="5"/>
        <v>0</v>
      </c>
    </row>
    <row r="38" spans="1:15">
      <c r="A38" s="43">
        <v>36</v>
      </c>
      <c r="B38" s="104" t="s">
        <v>127</v>
      </c>
      <c r="C38" s="55">
        <v>4617</v>
      </c>
      <c r="D38" s="55">
        <v>5008</v>
      </c>
      <c r="E38" s="55">
        <v>4559</v>
      </c>
      <c r="F38" s="55"/>
      <c r="G38" s="55"/>
      <c r="H38" s="55"/>
      <c r="I38" s="100">
        <f t="shared" si="0"/>
        <v>2.1572354452852882E-3</v>
      </c>
      <c r="J38" s="100">
        <f t="shared" si="1"/>
        <v>-1.2562269872211393E-2</v>
      </c>
      <c r="K38" s="97">
        <f t="shared" si="2"/>
        <v>-58</v>
      </c>
      <c r="L38" s="101">
        <f t="shared" si="4"/>
        <v>4.6437149719775819E-3</v>
      </c>
      <c r="M38" s="98">
        <f t="shared" si="3"/>
        <v>-449</v>
      </c>
      <c r="N38" s="98">
        <f t="shared" si="5"/>
        <v>0</v>
      </c>
    </row>
    <row r="39" spans="1:15">
      <c r="A39" s="43">
        <v>37</v>
      </c>
      <c r="B39" s="104" t="s">
        <v>128</v>
      </c>
      <c r="C39" s="55">
        <v>9516</v>
      </c>
      <c r="D39" s="55">
        <v>9799</v>
      </c>
      <c r="E39" s="55">
        <v>9455</v>
      </c>
      <c r="F39" s="55"/>
      <c r="G39" s="55"/>
      <c r="H39" s="55"/>
      <c r="I39" s="100">
        <f t="shared" si="0"/>
        <v>4.4739331290134686E-3</v>
      </c>
      <c r="J39" s="100">
        <f t="shared" si="1"/>
        <v>-6.41025641025641E-3</v>
      </c>
      <c r="K39" s="97">
        <f t="shared" si="2"/>
        <v>-61</v>
      </c>
      <c r="L39" s="101">
        <f t="shared" si="4"/>
        <v>4.88390712570056E-3</v>
      </c>
      <c r="M39" s="98">
        <f t="shared" si="3"/>
        <v>-344</v>
      </c>
      <c r="N39" s="98">
        <f t="shared" si="5"/>
        <v>0</v>
      </c>
    </row>
    <row r="40" spans="1:15">
      <c r="A40" s="43">
        <v>38</v>
      </c>
      <c r="B40" s="104" t="s">
        <v>129</v>
      </c>
      <c r="C40" s="55">
        <v>32782</v>
      </c>
      <c r="D40" s="55">
        <v>33491</v>
      </c>
      <c r="E40" s="55">
        <v>32427</v>
      </c>
      <c r="F40" s="55"/>
      <c r="G40" s="55"/>
      <c r="H40" s="55"/>
      <c r="I40" s="100">
        <f t="shared" si="0"/>
        <v>1.5343863519251162E-2</v>
      </c>
      <c r="J40" s="100">
        <f t="shared" si="1"/>
        <v>-1.082911353791715E-2</v>
      </c>
      <c r="K40" s="97">
        <f t="shared" si="2"/>
        <v>-355</v>
      </c>
      <c r="L40" s="101">
        <f t="shared" si="4"/>
        <v>2.8422738190552441E-2</v>
      </c>
      <c r="M40" s="98">
        <f t="shared" si="3"/>
        <v>-1064</v>
      </c>
      <c r="N40" s="98">
        <f t="shared" si="5"/>
        <v>0</v>
      </c>
    </row>
    <row r="41" spans="1:15">
      <c r="A41" s="43">
        <v>39</v>
      </c>
      <c r="B41" s="104" t="s">
        <v>130</v>
      </c>
      <c r="C41" s="55">
        <v>9744</v>
      </c>
      <c r="D41" s="55">
        <v>9977</v>
      </c>
      <c r="E41" s="55">
        <v>9733</v>
      </c>
      <c r="F41" s="55"/>
      <c r="G41" s="55"/>
      <c r="H41" s="55"/>
      <c r="I41" s="100">
        <f t="shared" si="0"/>
        <v>4.6054776461859426E-3</v>
      </c>
      <c r="J41" s="100">
        <f t="shared" si="1"/>
        <v>-1.1288998357963874E-3</v>
      </c>
      <c r="K41" s="97">
        <f t="shared" si="2"/>
        <v>-11</v>
      </c>
      <c r="L41" s="101">
        <f t="shared" si="4"/>
        <v>8.807045636509207E-4</v>
      </c>
      <c r="M41" s="98">
        <f t="shared" si="3"/>
        <v>-244</v>
      </c>
      <c r="N41" s="98">
        <f t="shared" si="5"/>
        <v>0</v>
      </c>
    </row>
    <row r="42" spans="1:15">
      <c r="A42" s="43">
        <v>40</v>
      </c>
      <c r="B42" s="104" t="s">
        <v>131</v>
      </c>
      <c r="C42" s="55">
        <v>5297</v>
      </c>
      <c r="D42" s="55">
        <v>5468</v>
      </c>
      <c r="E42" s="55">
        <v>5167</v>
      </c>
      <c r="F42" s="55"/>
      <c r="G42" s="55"/>
      <c r="H42" s="55"/>
      <c r="I42" s="100">
        <f t="shared" si="0"/>
        <v>2.4449299288855199E-3</v>
      </c>
      <c r="J42" s="100">
        <f t="shared" si="1"/>
        <v>-2.4542193694544082E-2</v>
      </c>
      <c r="K42" s="97">
        <f t="shared" si="2"/>
        <v>-130</v>
      </c>
      <c r="L42" s="101">
        <f t="shared" si="4"/>
        <v>1.0408326661329063E-2</v>
      </c>
      <c r="M42" s="98">
        <f t="shared" si="3"/>
        <v>-301</v>
      </c>
      <c r="N42" s="98">
        <f t="shared" si="5"/>
        <v>0</v>
      </c>
    </row>
    <row r="43" spans="1:15">
      <c r="A43" s="43">
        <v>41</v>
      </c>
      <c r="B43" s="104" t="s">
        <v>132</v>
      </c>
      <c r="C43" s="55">
        <v>39551</v>
      </c>
      <c r="D43" s="55">
        <v>40759</v>
      </c>
      <c r="E43" s="55">
        <v>39539</v>
      </c>
      <c r="F43" s="55"/>
      <c r="G43" s="55"/>
      <c r="H43" s="55"/>
      <c r="I43" s="100">
        <f t="shared" si="0"/>
        <v>1.8709131886627553E-2</v>
      </c>
      <c r="J43" s="100">
        <f t="shared" si="1"/>
        <v>-3.0340572931152185E-4</v>
      </c>
      <c r="K43" s="97">
        <f t="shared" si="2"/>
        <v>-12</v>
      </c>
      <c r="L43" s="101">
        <f t="shared" si="4"/>
        <v>9.6076861489191351E-4</v>
      </c>
      <c r="M43" s="98">
        <f t="shared" si="3"/>
        <v>-1220</v>
      </c>
      <c r="N43" s="98">
        <f t="shared" si="5"/>
        <v>0</v>
      </c>
    </row>
    <row r="44" spans="1:15">
      <c r="A44" s="43">
        <v>42</v>
      </c>
      <c r="B44" s="104" t="s">
        <v>133</v>
      </c>
      <c r="C44" s="55">
        <v>63715</v>
      </c>
      <c r="D44" s="55">
        <v>66079</v>
      </c>
      <c r="E44" s="55">
        <v>63700</v>
      </c>
      <c r="F44" s="55"/>
      <c r="G44" s="55"/>
      <c r="H44" s="55"/>
      <c r="I44" s="100">
        <f t="shared" si="0"/>
        <v>3.0141675337721621E-2</v>
      </c>
      <c r="J44" s="100">
        <f t="shared" si="1"/>
        <v>-2.3542336969316487E-4</v>
      </c>
      <c r="K44" s="97">
        <f t="shared" si="2"/>
        <v>-15</v>
      </c>
      <c r="L44" s="101">
        <f t="shared" si="4"/>
        <v>1.2009607686148918E-3</v>
      </c>
      <c r="M44" s="98">
        <f t="shared" si="3"/>
        <v>-2379</v>
      </c>
      <c r="N44" s="98">
        <f t="shared" si="5"/>
        <v>0</v>
      </c>
    </row>
    <row r="45" spans="1:15">
      <c r="A45" s="43">
        <v>43</v>
      </c>
      <c r="B45" s="104" t="s">
        <v>134</v>
      </c>
      <c r="C45" s="55">
        <v>12590</v>
      </c>
      <c r="D45" s="55">
        <v>12714</v>
      </c>
      <c r="E45" s="55">
        <v>12464</v>
      </c>
      <c r="F45" s="55"/>
      <c r="G45" s="55"/>
      <c r="H45" s="55"/>
      <c r="I45" s="100">
        <f t="shared" si="0"/>
        <v>5.8977369138047452E-3</v>
      </c>
      <c r="J45" s="100">
        <f t="shared" si="1"/>
        <v>-1.0007942811755361E-2</v>
      </c>
      <c r="K45" s="97">
        <f t="shared" si="2"/>
        <v>-126</v>
      </c>
      <c r="L45" s="101">
        <f t="shared" si="4"/>
        <v>1.0088070456365093E-2</v>
      </c>
      <c r="M45" s="98">
        <f t="shared" si="3"/>
        <v>-250</v>
      </c>
      <c r="N45" s="98">
        <f t="shared" si="5"/>
        <v>0</v>
      </c>
    </row>
    <row r="46" spans="1:15">
      <c r="A46" s="43">
        <v>44</v>
      </c>
      <c r="B46" s="104" t="s">
        <v>135</v>
      </c>
      <c r="C46" s="55">
        <v>16108</v>
      </c>
      <c r="D46" s="55">
        <v>16504</v>
      </c>
      <c r="E46" s="55">
        <v>15778</v>
      </c>
      <c r="F46" s="55"/>
      <c r="G46" s="55"/>
      <c r="H46" s="55"/>
      <c r="I46" s="100">
        <f t="shared" si="0"/>
        <v>7.4658611221125864E-3</v>
      </c>
      <c r="J46" s="100">
        <f t="shared" si="1"/>
        <v>-2.0486714675937424E-2</v>
      </c>
      <c r="K46" s="97">
        <f t="shared" si="2"/>
        <v>-330</v>
      </c>
      <c r="L46" s="101">
        <f t="shared" si="4"/>
        <v>2.6421136909527621E-2</v>
      </c>
      <c r="M46" s="98">
        <f t="shared" si="3"/>
        <v>-726</v>
      </c>
      <c r="N46" s="98">
        <f t="shared" si="5"/>
        <v>0</v>
      </c>
    </row>
    <row r="47" spans="1:15">
      <c r="A47" s="43">
        <v>45</v>
      </c>
      <c r="B47" s="104" t="s">
        <v>136</v>
      </c>
      <c r="C47" s="55">
        <v>40286</v>
      </c>
      <c r="D47" s="55">
        <v>40744</v>
      </c>
      <c r="E47" s="55">
        <v>39449</v>
      </c>
      <c r="F47" s="55"/>
      <c r="G47" s="55"/>
      <c r="H47" s="55"/>
      <c r="I47" s="100">
        <f t="shared" si="0"/>
        <v>1.8666545532147256E-2</v>
      </c>
      <c r="J47" s="100">
        <f t="shared" si="1"/>
        <v>-2.0776448393983023E-2</v>
      </c>
      <c r="K47" s="97">
        <f t="shared" si="2"/>
        <v>-837</v>
      </c>
      <c r="L47" s="101">
        <f t="shared" si="4"/>
        <v>6.7013610888710967E-2</v>
      </c>
      <c r="M47" s="98">
        <f t="shared" si="3"/>
        <v>-1295</v>
      </c>
      <c r="N47" s="98">
        <f t="shared" si="5"/>
        <v>0</v>
      </c>
    </row>
    <row r="48" spans="1:15">
      <c r="A48" s="43">
        <v>46</v>
      </c>
      <c r="B48" s="104" t="s">
        <v>137</v>
      </c>
      <c r="C48" s="55">
        <v>24573</v>
      </c>
      <c r="D48" s="55">
        <v>25236</v>
      </c>
      <c r="E48" s="55">
        <v>24062</v>
      </c>
      <c r="F48" s="55"/>
      <c r="G48" s="55"/>
      <c r="H48" s="55"/>
      <c r="I48" s="100">
        <f t="shared" si="0"/>
        <v>1.1385698461165741E-2</v>
      </c>
      <c r="J48" s="100">
        <f t="shared" si="1"/>
        <v>-2.0795181703495706E-2</v>
      </c>
      <c r="K48" s="97">
        <f t="shared" si="2"/>
        <v>-511</v>
      </c>
      <c r="L48" s="101">
        <f t="shared" si="4"/>
        <v>4.0912730184147317E-2</v>
      </c>
      <c r="M48" s="98">
        <f t="shared" si="3"/>
        <v>-1174</v>
      </c>
      <c r="N48" s="98">
        <f t="shared" si="5"/>
        <v>0</v>
      </c>
    </row>
    <row r="49" spans="1:14">
      <c r="A49" s="43">
        <v>47</v>
      </c>
      <c r="B49" s="104" t="s">
        <v>138</v>
      </c>
      <c r="C49" s="55">
        <v>11887</v>
      </c>
      <c r="D49" s="55">
        <v>12121</v>
      </c>
      <c r="E49" s="55">
        <v>11270</v>
      </c>
      <c r="F49" s="55"/>
      <c r="G49" s="55"/>
      <c r="H49" s="55"/>
      <c r="I49" s="100">
        <f t="shared" si="0"/>
        <v>5.3327579443661326E-3</v>
      </c>
      <c r="J49" s="100">
        <f t="shared" si="1"/>
        <v>-5.1905442920837888E-2</v>
      </c>
      <c r="K49" s="97">
        <f t="shared" si="2"/>
        <v>-617</v>
      </c>
      <c r="L49" s="101">
        <f t="shared" si="4"/>
        <v>4.9399519615692555E-2</v>
      </c>
      <c r="M49" s="98">
        <f t="shared" si="3"/>
        <v>-851</v>
      </c>
      <c r="N49" s="98">
        <f t="shared" si="5"/>
        <v>0</v>
      </c>
    </row>
    <row r="50" spans="1:14">
      <c r="A50" s="43">
        <v>48</v>
      </c>
      <c r="B50" s="104" t="s">
        <v>139</v>
      </c>
      <c r="C50" s="55">
        <v>38383</v>
      </c>
      <c r="D50" s="55">
        <v>39780</v>
      </c>
      <c r="E50" s="55">
        <v>38487</v>
      </c>
      <c r="F50" s="55"/>
      <c r="G50" s="55"/>
      <c r="H50" s="55"/>
      <c r="I50" s="100">
        <f t="shared" si="0"/>
        <v>1.8211344720924522E-2</v>
      </c>
      <c r="J50" s="100">
        <f t="shared" si="1"/>
        <v>2.709532866112602E-3</v>
      </c>
      <c r="K50" s="97">
        <f t="shared" si="2"/>
        <v>104</v>
      </c>
      <c r="L50" s="101">
        <f t="shared" si="4"/>
        <v>-8.3266613290632514E-3</v>
      </c>
      <c r="M50" s="98">
        <f t="shared" si="3"/>
        <v>-1293</v>
      </c>
      <c r="N50" s="98">
        <f t="shared" si="5"/>
        <v>0</v>
      </c>
    </row>
    <row r="51" spans="1:14">
      <c r="A51" s="43">
        <v>49</v>
      </c>
      <c r="B51" s="104" t="s">
        <v>140</v>
      </c>
      <c r="C51" s="55">
        <v>4988</v>
      </c>
      <c r="D51" s="55">
        <v>5626</v>
      </c>
      <c r="E51" s="55">
        <v>4942</v>
      </c>
      <c r="F51" s="55"/>
      <c r="G51" s="55"/>
      <c r="H51" s="55"/>
      <c r="I51" s="100">
        <f t="shared" si="0"/>
        <v>2.3384640426847765E-3</v>
      </c>
      <c r="J51" s="100">
        <f t="shared" si="1"/>
        <v>-9.2221331194867681E-3</v>
      </c>
      <c r="K51" s="97">
        <f t="shared" si="2"/>
        <v>-46</v>
      </c>
      <c r="L51" s="101">
        <f t="shared" si="4"/>
        <v>3.6829463570856686E-3</v>
      </c>
      <c r="M51" s="98">
        <f t="shared" si="3"/>
        <v>-684</v>
      </c>
      <c r="N51" s="98">
        <f t="shared" si="5"/>
        <v>0</v>
      </c>
    </row>
    <row r="52" spans="1:14">
      <c r="A52" s="43">
        <v>50</v>
      </c>
      <c r="B52" s="104" t="s">
        <v>141</v>
      </c>
      <c r="C52" s="55">
        <v>9523</v>
      </c>
      <c r="D52" s="55">
        <v>9838</v>
      </c>
      <c r="E52" s="55">
        <v>9528</v>
      </c>
      <c r="F52" s="55"/>
      <c r="G52" s="55"/>
      <c r="H52" s="55"/>
      <c r="I52" s="100">
        <f t="shared" si="0"/>
        <v>4.5084753943141539E-3</v>
      </c>
      <c r="J52" s="100">
        <f t="shared" si="1"/>
        <v>5.2504462879344744E-4</v>
      </c>
      <c r="K52" s="97">
        <f t="shared" si="2"/>
        <v>5</v>
      </c>
      <c r="L52" s="101">
        <f t="shared" si="4"/>
        <v>-4.0032025620496394E-4</v>
      </c>
      <c r="M52" s="98">
        <f t="shared" si="3"/>
        <v>-310</v>
      </c>
      <c r="N52" s="98">
        <f t="shared" si="5"/>
        <v>0</v>
      </c>
    </row>
    <row r="53" spans="1:14">
      <c r="A53" s="43">
        <v>51</v>
      </c>
      <c r="B53" s="104" t="s">
        <v>142</v>
      </c>
      <c r="C53" s="55">
        <v>8991</v>
      </c>
      <c r="D53" s="55">
        <v>9302</v>
      </c>
      <c r="E53" s="55">
        <v>8855</v>
      </c>
      <c r="F53" s="55"/>
      <c r="G53" s="55"/>
      <c r="H53" s="55"/>
      <c r="I53" s="100">
        <f t="shared" si="0"/>
        <v>4.1900240991448187E-3</v>
      </c>
      <c r="J53" s="100">
        <f t="shared" si="1"/>
        <v>-1.5126237348459571E-2</v>
      </c>
      <c r="K53" s="97">
        <f t="shared" si="2"/>
        <v>-136</v>
      </c>
      <c r="L53" s="101">
        <f t="shared" si="4"/>
        <v>1.088871096877502E-2</v>
      </c>
      <c r="M53" s="98">
        <f t="shared" si="3"/>
        <v>-447</v>
      </c>
      <c r="N53" s="98">
        <f t="shared" si="5"/>
        <v>0</v>
      </c>
    </row>
    <row r="54" spans="1:14">
      <c r="A54" s="43">
        <v>52</v>
      </c>
      <c r="B54" s="104" t="s">
        <v>143</v>
      </c>
      <c r="C54" s="55">
        <v>17090</v>
      </c>
      <c r="D54" s="55">
        <v>18188</v>
      </c>
      <c r="E54" s="55">
        <v>16888</v>
      </c>
      <c r="F54" s="55"/>
      <c r="G54" s="55"/>
      <c r="H54" s="55"/>
      <c r="I54" s="100">
        <f t="shared" si="0"/>
        <v>7.9910928273695878E-3</v>
      </c>
      <c r="J54" s="100">
        <f t="shared" si="1"/>
        <v>-1.1819777647747221E-2</v>
      </c>
      <c r="K54" s="97">
        <f t="shared" si="2"/>
        <v>-202</v>
      </c>
      <c r="L54" s="101">
        <f t="shared" si="4"/>
        <v>1.6172938350680545E-2</v>
      </c>
      <c r="M54" s="98">
        <f t="shared" si="3"/>
        <v>-1300</v>
      </c>
      <c r="N54" s="98">
        <f t="shared" si="5"/>
        <v>0</v>
      </c>
    </row>
    <row r="55" spans="1:14">
      <c r="A55" s="43">
        <v>53</v>
      </c>
      <c r="B55" s="104" t="s">
        <v>144</v>
      </c>
      <c r="C55" s="55">
        <v>7309</v>
      </c>
      <c r="D55" s="55">
        <v>7406</v>
      </c>
      <c r="E55" s="55">
        <v>7135</v>
      </c>
      <c r="F55" s="55"/>
      <c r="G55" s="55"/>
      <c r="H55" s="55"/>
      <c r="I55" s="100">
        <f t="shared" si="0"/>
        <v>3.37615154685469E-3</v>
      </c>
      <c r="J55" s="100">
        <f t="shared" si="1"/>
        <v>-2.3806266247092627E-2</v>
      </c>
      <c r="K55" s="97">
        <f t="shared" si="2"/>
        <v>-174</v>
      </c>
      <c r="L55" s="101">
        <f t="shared" si="4"/>
        <v>1.3931144915932746E-2</v>
      </c>
      <c r="M55" s="98">
        <f t="shared" si="3"/>
        <v>-271</v>
      </c>
      <c r="N55" s="98">
        <f t="shared" si="5"/>
        <v>0</v>
      </c>
    </row>
    <row r="56" spans="1:14">
      <c r="A56" s="43">
        <v>54</v>
      </c>
      <c r="B56" s="104" t="s">
        <v>145</v>
      </c>
      <c r="C56" s="55">
        <v>26877</v>
      </c>
      <c r="D56" s="55">
        <v>27470</v>
      </c>
      <c r="E56" s="55">
        <v>26477</v>
      </c>
      <c r="F56" s="55"/>
      <c r="G56" s="55"/>
      <c r="H56" s="55"/>
      <c r="I56" s="100">
        <f t="shared" si="0"/>
        <v>1.2528432306387054E-2</v>
      </c>
      <c r="J56" s="100">
        <f t="shared" si="1"/>
        <v>-1.4882613386910741E-2</v>
      </c>
      <c r="K56" s="97">
        <f t="shared" si="2"/>
        <v>-400</v>
      </c>
      <c r="L56" s="101">
        <f t="shared" si="4"/>
        <v>3.2025620496397116E-2</v>
      </c>
      <c r="M56" s="98">
        <f t="shared" si="3"/>
        <v>-993</v>
      </c>
      <c r="N56" s="98">
        <f t="shared" si="5"/>
        <v>0</v>
      </c>
    </row>
    <row r="57" spans="1:14">
      <c r="A57" s="43">
        <v>55</v>
      </c>
      <c r="B57" s="104" t="s">
        <v>146</v>
      </c>
      <c r="C57" s="55">
        <v>30990</v>
      </c>
      <c r="D57" s="55">
        <v>31782</v>
      </c>
      <c r="E57" s="55">
        <v>30787</v>
      </c>
      <c r="F57" s="55"/>
      <c r="G57" s="55"/>
      <c r="H57" s="55"/>
      <c r="I57" s="100">
        <f t="shared" si="0"/>
        <v>1.4567845504276852E-2</v>
      </c>
      <c r="J57" s="100">
        <f t="shared" si="1"/>
        <v>-6.5505001613423682E-3</v>
      </c>
      <c r="K57" s="97">
        <f t="shared" si="2"/>
        <v>-203</v>
      </c>
      <c r="L57" s="101">
        <f t="shared" si="4"/>
        <v>1.6253002401921537E-2</v>
      </c>
      <c r="M57" s="98">
        <f t="shared" si="3"/>
        <v>-995</v>
      </c>
      <c r="N57" s="98">
        <f t="shared" si="5"/>
        <v>0</v>
      </c>
    </row>
    <row r="58" spans="1:14">
      <c r="A58" s="43">
        <v>56</v>
      </c>
      <c r="B58" s="104" t="s">
        <v>147</v>
      </c>
      <c r="C58" s="55">
        <v>3630</v>
      </c>
      <c r="D58" s="55">
        <v>4048</v>
      </c>
      <c r="E58" s="55">
        <v>3418</v>
      </c>
      <c r="F58" s="55"/>
      <c r="G58" s="55"/>
      <c r="H58" s="55"/>
      <c r="I58" s="100">
        <f t="shared" si="0"/>
        <v>1.6173351068184067E-3</v>
      </c>
      <c r="J58" s="100">
        <f t="shared" si="1"/>
        <v>-5.840220385674931E-2</v>
      </c>
      <c r="K58" s="97">
        <f t="shared" si="2"/>
        <v>-212</v>
      </c>
      <c r="L58" s="101">
        <f t="shared" si="4"/>
        <v>1.6973578863090474E-2</v>
      </c>
      <c r="M58" s="98">
        <f t="shared" si="3"/>
        <v>-630</v>
      </c>
      <c r="N58" s="98">
        <f t="shared" si="5"/>
        <v>0</v>
      </c>
    </row>
    <row r="59" spans="1:14">
      <c r="A59" s="43">
        <v>57</v>
      </c>
      <c r="B59" s="104" t="s">
        <v>148</v>
      </c>
      <c r="C59" s="55">
        <v>4713</v>
      </c>
      <c r="D59" s="55">
        <v>4816</v>
      </c>
      <c r="E59" s="55">
        <v>4650</v>
      </c>
      <c r="F59" s="55"/>
      <c r="G59" s="55"/>
      <c r="H59" s="55"/>
      <c r="I59" s="100">
        <f t="shared" si="0"/>
        <v>2.2002949814820334E-3</v>
      </c>
      <c r="J59" s="100">
        <f t="shared" si="1"/>
        <v>-1.336728198599618E-2</v>
      </c>
      <c r="K59" s="97">
        <f t="shared" si="2"/>
        <v>-63</v>
      </c>
      <c r="L59" s="101">
        <f t="shared" si="4"/>
        <v>5.0440352281825463E-3</v>
      </c>
      <c r="M59" s="98">
        <f t="shared" si="3"/>
        <v>-166</v>
      </c>
      <c r="N59" s="98">
        <f t="shared" si="5"/>
        <v>0</v>
      </c>
    </row>
    <row r="60" spans="1:14">
      <c r="A60" s="43">
        <v>58</v>
      </c>
      <c r="B60" s="104" t="s">
        <v>149</v>
      </c>
      <c r="C60" s="55">
        <v>12692</v>
      </c>
      <c r="D60" s="55">
        <v>13277</v>
      </c>
      <c r="E60" s="55">
        <v>12574</v>
      </c>
      <c r="F60" s="55"/>
      <c r="G60" s="55"/>
      <c r="H60" s="55"/>
      <c r="I60" s="100">
        <f t="shared" si="0"/>
        <v>5.9497869026139977E-3</v>
      </c>
      <c r="J60" s="100">
        <f t="shared" si="1"/>
        <v>-9.297195083517177E-3</v>
      </c>
      <c r="K60" s="97">
        <f t="shared" si="2"/>
        <v>-118</v>
      </c>
      <c r="L60" s="101">
        <f t="shared" si="4"/>
        <v>9.4475580464371493E-3</v>
      </c>
      <c r="M60" s="98">
        <f t="shared" si="3"/>
        <v>-703</v>
      </c>
      <c r="N60" s="98">
        <f t="shared" si="5"/>
        <v>0</v>
      </c>
    </row>
    <row r="61" spans="1:14">
      <c r="A61" s="43">
        <v>59</v>
      </c>
      <c r="B61" s="104" t="s">
        <v>150</v>
      </c>
      <c r="C61" s="55">
        <v>25851</v>
      </c>
      <c r="D61" s="55">
        <v>26530</v>
      </c>
      <c r="E61" s="55">
        <v>25756</v>
      </c>
      <c r="F61" s="55"/>
      <c r="G61" s="55"/>
      <c r="H61" s="55"/>
      <c r="I61" s="100">
        <f t="shared" si="0"/>
        <v>1.2187268288828226E-2</v>
      </c>
      <c r="J61" s="100">
        <f t="shared" si="1"/>
        <v>-3.674906193184016E-3</v>
      </c>
      <c r="K61" s="97">
        <f t="shared" si="2"/>
        <v>-95</v>
      </c>
      <c r="L61" s="101">
        <f t="shared" si="4"/>
        <v>7.6060848678943154E-3</v>
      </c>
      <c r="M61" s="98">
        <f t="shared" si="3"/>
        <v>-774</v>
      </c>
      <c r="N61" s="98">
        <f t="shared" si="5"/>
        <v>0</v>
      </c>
    </row>
    <row r="62" spans="1:14">
      <c r="A62" s="43">
        <v>60</v>
      </c>
      <c r="B62" s="104" t="s">
        <v>151</v>
      </c>
      <c r="C62" s="55">
        <v>13063</v>
      </c>
      <c r="D62" s="55">
        <v>13463</v>
      </c>
      <c r="E62" s="55">
        <v>12858</v>
      </c>
      <c r="F62" s="55"/>
      <c r="G62" s="55"/>
      <c r="H62" s="55"/>
      <c r="I62" s="100">
        <f t="shared" si="0"/>
        <v>6.0841705100851589E-3</v>
      </c>
      <c r="J62" s="100">
        <f t="shared" si="1"/>
        <v>-1.5693179208451351E-2</v>
      </c>
      <c r="K62" s="97">
        <f t="shared" si="2"/>
        <v>-205</v>
      </c>
      <c r="L62" s="101">
        <f t="shared" si="4"/>
        <v>1.6413130504403524E-2</v>
      </c>
      <c r="M62" s="98">
        <f t="shared" si="3"/>
        <v>-605</v>
      </c>
      <c r="N62" s="98">
        <f t="shared" si="5"/>
        <v>0</v>
      </c>
    </row>
    <row r="63" spans="1:14">
      <c r="A63" s="43">
        <v>61</v>
      </c>
      <c r="B63" s="104" t="s">
        <v>152</v>
      </c>
      <c r="C63" s="55">
        <v>18793</v>
      </c>
      <c r="D63" s="55">
        <v>19282</v>
      </c>
      <c r="E63" s="55">
        <v>18339</v>
      </c>
      <c r="F63" s="55"/>
      <c r="G63" s="55"/>
      <c r="H63" s="55"/>
      <c r="I63" s="100">
        <f t="shared" si="0"/>
        <v>8.6776794979352718E-3</v>
      </c>
      <c r="J63" s="100">
        <f t="shared" si="1"/>
        <v>-2.4157931144575109E-2</v>
      </c>
      <c r="K63" s="97">
        <f t="shared" si="2"/>
        <v>-454</v>
      </c>
      <c r="L63" s="101">
        <f t="shared" si="4"/>
        <v>3.634907926341073E-2</v>
      </c>
      <c r="M63" s="98">
        <f t="shared" si="3"/>
        <v>-943</v>
      </c>
      <c r="N63" s="98">
        <f t="shared" si="5"/>
        <v>0</v>
      </c>
    </row>
    <row r="64" spans="1:14">
      <c r="A64" s="43">
        <v>62</v>
      </c>
      <c r="B64" s="104" t="s">
        <v>153</v>
      </c>
      <c r="C64" s="55">
        <v>1959</v>
      </c>
      <c r="D64" s="55">
        <v>2099</v>
      </c>
      <c r="E64" s="55">
        <v>1924</v>
      </c>
      <c r="F64" s="55"/>
      <c r="G64" s="55"/>
      <c r="H64" s="55"/>
      <c r="I64" s="100">
        <f t="shared" si="0"/>
        <v>9.1040162244546933E-4</v>
      </c>
      <c r="J64" s="100">
        <f t="shared" si="1"/>
        <v>-1.7866258295048495E-2</v>
      </c>
      <c r="K64" s="97">
        <f t="shared" si="2"/>
        <v>-35</v>
      </c>
      <c r="L64" s="101">
        <f t="shared" si="4"/>
        <v>2.8022417934347476E-3</v>
      </c>
      <c r="M64" s="98">
        <f t="shared" si="3"/>
        <v>-175</v>
      </c>
      <c r="N64" s="98">
        <f t="shared" si="5"/>
        <v>0</v>
      </c>
    </row>
    <row r="65" spans="1:14">
      <c r="A65" s="43">
        <v>63</v>
      </c>
      <c r="B65" s="104" t="s">
        <v>154</v>
      </c>
      <c r="C65" s="55">
        <v>34857</v>
      </c>
      <c r="D65" s="55">
        <v>37548</v>
      </c>
      <c r="E65" s="55">
        <v>33959</v>
      </c>
      <c r="F65" s="55"/>
      <c r="G65" s="55"/>
      <c r="H65" s="55"/>
      <c r="I65" s="100">
        <f t="shared" si="0"/>
        <v>1.6068777908849113E-2</v>
      </c>
      <c r="J65" s="100">
        <f t="shared" si="1"/>
        <v>-2.5762400665576498E-2</v>
      </c>
      <c r="K65" s="97">
        <f t="shared" si="2"/>
        <v>-898</v>
      </c>
      <c r="L65" s="101">
        <f t="shared" si="4"/>
        <v>7.1897518014411535E-2</v>
      </c>
      <c r="M65" s="98">
        <f t="shared" si="3"/>
        <v>-3589</v>
      </c>
      <c r="N65" s="98">
        <f t="shared" si="5"/>
        <v>0</v>
      </c>
    </row>
    <row r="66" spans="1:14">
      <c r="A66" s="43">
        <v>64</v>
      </c>
      <c r="B66" s="104" t="s">
        <v>155</v>
      </c>
      <c r="C66" s="55">
        <v>11677</v>
      </c>
      <c r="D66" s="55">
        <v>11956</v>
      </c>
      <c r="E66" s="55">
        <v>11419</v>
      </c>
      <c r="F66" s="55"/>
      <c r="G66" s="55"/>
      <c r="H66" s="55"/>
      <c r="I66" s="100">
        <f t="shared" si="0"/>
        <v>5.4032620201168472E-3</v>
      </c>
      <c r="J66" s="100">
        <f t="shared" si="1"/>
        <v>-2.2094716108589534E-2</v>
      </c>
      <c r="K66" s="97">
        <f t="shared" si="2"/>
        <v>-258</v>
      </c>
      <c r="L66" s="101">
        <f t="shared" si="4"/>
        <v>2.065652522017614E-2</v>
      </c>
      <c r="M66" s="98">
        <f t="shared" si="3"/>
        <v>-537</v>
      </c>
      <c r="N66" s="98">
        <f t="shared" si="5"/>
        <v>0</v>
      </c>
    </row>
    <row r="67" spans="1:14">
      <c r="A67" s="43">
        <v>65</v>
      </c>
      <c r="B67" s="104" t="s">
        <v>156</v>
      </c>
      <c r="C67" s="55">
        <v>15543</v>
      </c>
      <c r="D67" s="55">
        <v>17577</v>
      </c>
      <c r="E67" s="55">
        <v>15568</v>
      </c>
      <c r="F67" s="55"/>
      <c r="G67" s="55"/>
      <c r="H67" s="55"/>
      <c r="I67" s="100">
        <f t="shared" ref="I67:I84" si="6">E67/$E$84</f>
        <v>7.3664929616585589E-3</v>
      </c>
      <c r="J67" s="100">
        <f t="shared" ref="J67:J84" si="7">(E67-C67)/C67</f>
        <v>1.6084410988869587E-3</v>
      </c>
      <c r="K67" s="97">
        <f t="shared" ref="K67:K84" si="8">E67-C67</f>
        <v>25</v>
      </c>
      <c r="L67" s="101">
        <f t="shared" si="4"/>
        <v>-2.0016012810248197E-3</v>
      </c>
      <c r="M67" s="98">
        <f t="shared" ref="M67:M84" si="9">E67-D67</f>
        <v>-2009</v>
      </c>
      <c r="N67" s="98">
        <f t="shared" si="5"/>
        <v>0</v>
      </c>
    </row>
    <row r="68" spans="1:14">
      <c r="A68" s="43">
        <v>66</v>
      </c>
      <c r="B68" s="104" t="s">
        <v>157</v>
      </c>
      <c r="C68" s="55">
        <v>10422</v>
      </c>
      <c r="D68" s="55">
        <v>10964</v>
      </c>
      <c r="E68" s="55">
        <v>10170</v>
      </c>
      <c r="F68" s="55"/>
      <c r="G68" s="55"/>
      <c r="H68" s="55"/>
      <c r="I68" s="100">
        <f t="shared" si="6"/>
        <v>4.8122580562736088E-3</v>
      </c>
      <c r="J68" s="100">
        <f t="shared" si="7"/>
        <v>-2.4179620034542316E-2</v>
      </c>
      <c r="K68" s="97">
        <f t="shared" si="8"/>
        <v>-252</v>
      </c>
      <c r="L68" s="101">
        <f t="shared" ref="L68:L84" si="10">K68/$K$84</f>
        <v>2.0176140912730185E-2</v>
      </c>
      <c r="M68" s="98">
        <f t="shared" si="9"/>
        <v>-794</v>
      </c>
      <c r="N68" s="98">
        <f t="shared" ref="N68:N84" si="11">H68-G68</f>
        <v>0</v>
      </c>
    </row>
    <row r="69" spans="1:14">
      <c r="A69" s="43">
        <v>67</v>
      </c>
      <c r="B69" s="104" t="s">
        <v>158</v>
      </c>
      <c r="C69" s="55">
        <v>10430</v>
      </c>
      <c r="D69" s="55">
        <v>10772</v>
      </c>
      <c r="E69" s="55">
        <v>10418</v>
      </c>
      <c r="F69" s="55"/>
      <c r="G69" s="55"/>
      <c r="H69" s="55"/>
      <c r="I69" s="100">
        <f t="shared" si="6"/>
        <v>4.929607121952651E-3</v>
      </c>
      <c r="J69" s="100">
        <f t="shared" si="7"/>
        <v>-1.1505273250239693E-3</v>
      </c>
      <c r="K69" s="97">
        <f t="shared" si="8"/>
        <v>-12</v>
      </c>
      <c r="L69" s="101">
        <f t="shared" si="10"/>
        <v>9.6076861489191351E-4</v>
      </c>
      <c r="M69" s="98">
        <f t="shared" si="9"/>
        <v>-354</v>
      </c>
      <c r="N69" s="98">
        <f t="shared" si="11"/>
        <v>0</v>
      </c>
    </row>
    <row r="70" spans="1:14">
      <c r="A70" s="43">
        <v>68</v>
      </c>
      <c r="B70" s="104" t="s">
        <v>159</v>
      </c>
      <c r="C70" s="55">
        <v>11242</v>
      </c>
      <c r="D70" s="55">
        <v>11713</v>
      </c>
      <c r="E70" s="55">
        <v>11129</v>
      </c>
      <c r="F70" s="55"/>
      <c r="G70" s="55"/>
      <c r="H70" s="55"/>
      <c r="I70" s="100">
        <f t="shared" si="6"/>
        <v>5.2660393223469999E-3</v>
      </c>
      <c r="J70" s="100">
        <f t="shared" si="7"/>
        <v>-1.0051592243373065E-2</v>
      </c>
      <c r="K70" s="97">
        <f t="shared" si="8"/>
        <v>-113</v>
      </c>
      <c r="L70" s="101">
        <f t="shared" si="10"/>
        <v>9.0472377902321849E-3</v>
      </c>
      <c r="M70" s="98">
        <f t="shared" si="9"/>
        <v>-584</v>
      </c>
      <c r="N70" s="98">
        <f t="shared" si="11"/>
        <v>0</v>
      </c>
    </row>
    <row r="71" spans="1:14">
      <c r="A71" s="43">
        <v>69</v>
      </c>
      <c r="B71" s="104" t="s">
        <v>160</v>
      </c>
      <c r="C71" s="55">
        <v>1574</v>
      </c>
      <c r="D71" s="55">
        <v>1631</v>
      </c>
      <c r="E71" s="55">
        <v>1538</v>
      </c>
      <c r="F71" s="55"/>
      <c r="G71" s="55"/>
      <c r="H71" s="55"/>
      <c r="I71" s="100">
        <f t="shared" si="6"/>
        <v>7.277534798966382E-4</v>
      </c>
      <c r="J71" s="100">
        <f t="shared" si="7"/>
        <v>-2.2871664548919948E-2</v>
      </c>
      <c r="K71" s="97">
        <f t="shared" si="8"/>
        <v>-36</v>
      </c>
      <c r="L71" s="101">
        <f t="shared" si="10"/>
        <v>2.8823058446757407E-3</v>
      </c>
      <c r="M71" s="98">
        <f t="shared" si="9"/>
        <v>-93</v>
      </c>
      <c r="N71" s="98">
        <f t="shared" si="11"/>
        <v>0</v>
      </c>
    </row>
    <row r="72" spans="1:14">
      <c r="A72" s="43">
        <v>70</v>
      </c>
      <c r="B72" s="104" t="s">
        <v>161</v>
      </c>
      <c r="C72" s="55">
        <v>6964</v>
      </c>
      <c r="D72" s="55">
        <v>7102</v>
      </c>
      <c r="E72" s="55">
        <v>6809</v>
      </c>
      <c r="F72" s="55"/>
      <c r="G72" s="55"/>
      <c r="H72" s="55"/>
      <c r="I72" s="100">
        <f t="shared" si="6"/>
        <v>3.2218943072927241E-3</v>
      </c>
      <c r="J72" s="100">
        <f t="shared" si="7"/>
        <v>-2.2257323377369329E-2</v>
      </c>
      <c r="K72" s="97">
        <f t="shared" si="8"/>
        <v>-155</v>
      </c>
      <c r="L72" s="101">
        <f t="shared" si="10"/>
        <v>1.2409927942353884E-2</v>
      </c>
      <c r="M72" s="98">
        <f t="shared" si="9"/>
        <v>-293</v>
      </c>
      <c r="N72" s="98">
        <f t="shared" si="11"/>
        <v>0</v>
      </c>
    </row>
    <row r="73" spans="1:14">
      <c r="A73" s="43">
        <v>71</v>
      </c>
      <c r="B73" s="104" t="s">
        <v>162</v>
      </c>
      <c r="C73" s="55">
        <v>5587</v>
      </c>
      <c r="D73" s="55">
        <v>5730</v>
      </c>
      <c r="E73" s="55">
        <v>5434</v>
      </c>
      <c r="F73" s="55"/>
      <c r="G73" s="55"/>
      <c r="H73" s="55"/>
      <c r="I73" s="100">
        <f t="shared" si="6"/>
        <v>2.571269447177069E-3</v>
      </c>
      <c r="J73" s="100">
        <f t="shared" si="7"/>
        <v>-2.7385000894934671E-2</v>
      </c>
      <c r="K73" s="97">
        <f t="shared" si="8"/>
        <v>-153</v>
      </c>
      <c r="L73" s="101">
        <f t="shared" si="10"/>
        <v>1.2249799839871898E-2</v>
      </c>
      <c r="M73" s="98">
        <f t="shared" si="9"/>
        <v>-296</v>
      </c>
      <c r="N73" s="98">
        <f t="shared" si="11"/>
        <v>0</v>
      </c>
    </row>
    <row r="74" spans="1:14">
      <c r="A74" s="43">
        <v>72</v>
      </c>
      <c r="B74" s="104" t="s">
        <v>163</v>
      </c>
      <c r="C74" s="55">
        <v>6903</v>
      </c>
      <c r="D74" s="55">
        <v>7017</v>
      </c>
      <c r="E74" s="55">
        <v>6568</v>
      </c>
      <c r="F74" s="55"/>
      <c r="G74" s="55"/>
      <c r="H74" s="55"/>
      <c r="I74" s="100">
        <f t="shared" si="6"/>
        <v>3.1078575136288165E-3</v>
      </c>
      <c r="J74" s="100">
        <f t="shared" si="7"/>
        <v>-4.8529624800811244E-2</v>
      </c>
      <c r="K74" s="97">
        <f t="shared" si="8"/>
        <v>-335</v>
      </c>
      <c r="L74" s="101">
        <f t="shared" si="10"/>
        <v>2.6821457165732587E-2</v>
      </c>
      <c r="M74" s="98">
        <f t="shared" si="9"/>
        <v>-449</v>
      </c>
      <c r="N74" s="98">
        <f t="shared" si="11"/>
        <v>0</v>
      </c>
    </row>
    <row r="75" spans="1:14">
      <c r="A75" s="43">
        <v>73</v>
      </c>
      <c r="B75" s="104" t="s">
        <v>164</v>
      </c>
      <c r="C75" s="55">
        <v>5344</v>
      </c>
      <c r="D75" s="55">
        <v>5730</v>
      </c>
      <c r="E75" s="55">
        <v>5176</v>
      </c>
      <c r="F75" s="55"/>
      <c r="G75" s="55"/>
      <c r="H75" s="55"/>
      <c r="I75" s="100">
        <f t="shared" si="6"/>
        <v>2.4491885643335497E-3</v>
      </c>
      <c r="J75" s="100">
        <f t="shared" si="7"/>
        <v>-3.1437125748502992E-2</v>
      </c>
      <c r="K75" s="97">
        <f t="shared" si="8"/>
        <v>-168</v>
      </c>
      <c r="L75" s="101">
        <f t="shared" si="10"/>
        <v>1.345076060848679E-2</v>
      </c>
      <c r="M75" s="98">
        <f t="shared" si="9"/>
        <v>-554</v>
      </c>
      <c r="N75" s="98">
        <f t="shared" si="11"/>
        <v>0</v>
      </c>
    </row>
    <row r="76" spans="1:14">
      <c r="A76" s="43">
        <v>74</v>
      </c>
      <c r="B76" s="104" t="s">
        <v>165</v>
      </c>
      <c r="C76" s="55">
        <v>4241</v>
      </c>
      <c r="D76" s="55">
        <v>4297</v>
      </c>
      <c r="E76" s="55">
        <v>4155</v>
      </c>
      <c r="F76" s="55"/>
      <c r="G76" s="55"/>
      <c r="H76" s="55"/>
      <c r="I76" s="100">
        <f t="shared" si="6"/>
        <v>1.9660700318403978E-3</v>
      </c>
      <c r="J76" s="100">
        <f t="shared" si="7"/>
        <v>-2.0278236265031831E-2</v>
      </c>
      <c r="K76" s="97">
        <f t="shared" si="8"/>
        <v>-86</v>
      </c>
      <c r="L76" s="101">
        <f t="shared" si="10"/>
        <v>6.8855084067253802E-3</v>
      </c>
      <c r="M76" s="98">
        <f t="shared" si="9"/>
        <v>-142</v>
      </c>
      <c r="N76" s="98">
        <f t="shared" si="11"/>
        <v>0</v>
      </c>
    </row>
    <row r="77" spans="1:14">
      <c r="A77" s="43">
        <v>75</v>
      </c>
      <c r="B77" s="104" t="s">
        <v>166</v>
      </c>
      <c r="C77" s="55">
        <v>2066</v>
      </c>
      <c r="D77" s="55">
        <v>2373</v>
      </c>
      <c r="E77" s="55">
        <v>2060</v>
      </c>
      <c r="F77" s="55"/>
      <c r="G77" s="55"/>
      <c r="H77" s="55"/>
      <c r="I77" s="100">
        <f t="shared" si="6"/>
        <v>9.7475433588236325E-4</v>
      </c>
      <c r="J77" s="100">
        <f t="shared" si="7"/>
        <v>-2.9041626331074541E-3</v>
      </c>
      <c r="K77" s="97">
        <f t="shared" si="8"/>
        <v>-6</v>
      </c>
      <c r="L77" s="101">
        <f t="shared" si="10"/>
        <v>4.8038430744595676E-4</v>
      </c>
      <c r="M77" s="98">
        <f t="shared" si="9"/>
        <v>-313</v>
      </c>
      <c r="N77" s="98">
        <f t="shared" si="11"/>
        <v>0</v>
      </c>
    </row>
    <row r="78" spans="1:14">
      <c r="A78" s="43">
        <v>76</v>
      </c>
      <c r="B78" s="104" t="s">
        <v>167</v>
      </c>
      <c r="C78" s="55">
        <v>3853</v>
      </c>
      <c r="D78" s="55">
        <v>4248</v>
      </c>
      <c r="E78" s="55">
        <v>4109</v>
      </c>
      <c r="F78" s="55"/>
      <c r="G78" s="55"/>
      <c r="H78" s="55"/>
      <c r="I78" s="100">
        <f t="shared" si="6"/>
        <v>1.9443036728838013E-3</v>
      </c>
      <c r="J78" s="100">
        <f t="shared" si="7"/>
        <v>6.6441733713989093E-2</v>
      </c>
      <c r="K78" s="97">
        <f t="shared" si="8"/>
        <v>256</v>
      </c>
      <c r="L78" s="101">
        <f t="shared" si="10"/>
        <v>-2.0496397117694156E-2</v>
      </c>
      <c r="M78" s="98">
        <f t="shared" si="9"/>
        <v>-139</v>
      </c>
      <c r="N78" s="98">
        <f t="shared" si="11"/>
        <v>0</v>
      </c>
    </row>
    <row r="79" spans="1:14">
      <c r="A79" s="43">
        <v>77</v>
      </c>
      <c r="B79" s="104" t="s">
        <v>168</v>
      </c>
      <c r="C79" s="55">
        <v>7374</v>
      </c>
      <c r="D79" s="55">
        <v>7562</v>
      </c>
      <c r="E79" s="55">
        <v>7337</v>
      </c>
      <c r="F79" s="55"/>
      <c r="G79" s="55"/>
      <c r="H79" s="55"/>
      <c r="I79" s="100">
        <f t="shared" si="6"/>
        <v>3.4717342535771356E-3</v>
      </c>
      <c r="J79" s="100">
        <f t="shared" si="7"/>
        <v>-5.0176295090859774E-3</v>
      </c>
      <c r="K79" s="97">
        <f t="shared" si="8"/>
        <v>-37</v>
      </c>
      <c r="L79" s="101">
        <f t="shared" si="10"/>
        <v>2.9623698959167334E-3</v>
      </c>
      <c r="M79" s="98">
        <f t="shared" si="9"/>
        <v>-225</v>
      </c>
      <c r="N79" s="98">
        <f t="shared" si="11"/>
        <v>0</v>
      </c>
    </row>
    <row r="80" spans="1:14">
      <c r="A80" s="43">
        <v>78</v>
      </c>
      <c r="B80" s="104" t="s">
        <v>169</v>
      </c>
      <c r="C80" s="55">
        <v>4868</v>
      </c>
      <c r="D80" s="55">
        <v>4977</v>
      </c>
      <c r="E80" s="55">
        <v>4854</v>
      </c>
      <c r="F80" s="55"/>
      <c r="G80" s="55"/>
      <c r="H80" s="55"/>
      <c r="I80" s="100">
        <f t="shared" si="6"/>
        <v>2.2968240516373743E-3</v>
      </c>
      <c r="J80" s="100">
        <f t="shared" si="7"/>
        <v>-2.8759244042728021E-3</v>
      </c>
      <c r="K80" s="97">
        <f t="shared" si="8"/>
        <v>-14</v>
      </c>
      <c r="L80" s="101">
        <f t="shared" si="10"/>
        <v>1.1208967173738991E-3</v>
      </c>
      <c r="M80" s="98">
        <f t="shared" si="9"/>
        <v>-123</v>
      </c>
      <c r="N80" s="98">
        <f t="shared" si="11"/>
        <v>0</v>
      </c>
    </row>
    <row r="81" spans="1:14">
      <c r="A81" s="43">
        <v>79</v>
      </c>
      <c r="B81" s="104" t="s">
        <v>170</v>
      </c>
      <c r="C81" s="55">
        <v>3708</v>
      </c>
      <c r="D81" s="55">
        <v>4347</v>
      </c>
      <c r="E81" s="55">
        <v>3656</v>
      </c>
      <c r="F81" s="55"/>
      <c r="G81" s="55"/>
      <c r="H81" s="55"/>
      <c r="I81" s="100">
        <f t="shared" si="6"/>
        <v>1.7299523553329708E-3</v>
      </c>
      <c r="J81" s="100">
        <f t="shared" si="7"/>
        <v>-1.4023732470334413E-2</v>
      </c>
      <c r="K81" s="97">
        <f t="shared" si="8"/>
        <v>-52</v>
      </c>
      <c r="L81" s="101">
        <f t="shared" si="10"/>
        <v>4.1633306645316257E-3</v>
      </c>
      <c r="M81" s="98">
        <f t="shared" si="9"/>
        <v>-691</v>
      </c>
      <c r="N81" s="98">
        <f t="shared" si="11"/>
        <v>0</v>
      </c>
    </row>
    <row r="82" spans="1:14">
      <c r="A82" s="43">
        <v>80</v>
      </c>
      <c r="B82" s="104" t="s">
        <v>171</v>
      </c>
      <c r="C82" s="55">
        <v>11772</v>
      </c>
      <c r="D82" s="55">
        <v>12202</v>
      </c>
      <c r="E82" s="55">
        <v>11578</v>
      </c>
      <c r="F82" s="55"/>
      <c r="G82" s="55"/>
      <c r="H82" s="55"/>
      <c r="I82" s="100">
        <f t="shared" si="6"/>
        <v>5.4784979130320394E-3</v>
      </c>
      <c r="J82" s="100">
        <f t="shared" si="7"/>
        <v>-1.6479782534828406E-2</v>
      </c>
      <c r="K82" s="97">
        <f t="shared" si="8"/>
        <v>-194</v>
      </c>
      <c r="L82" s="101">
        <f t="shared" si="10"/>
        <v>1.5532425940752602E-2</v>
      </c>
      <c r="M82" s="98">
        <f t="shared" si="9"/>
        <v>-624</v>
      </c>
      <c r="N82" s="98">
        <f t="shared" si="11"/>
        <v>0</v>
      </c>
    </row>
    <row r="83" spans="1:14">
      <c r="A83" s="43">
        <v>81</v>
      </c>
      <c r="B83" s="104" t="s">
        <v>172</v>
      </c>
      <c r="C83" s="55">
        <v>9677</v>
      </c>
      <c r="D83" s="55">
        <v>10100</v>
      </c>
      <c r="E83" s="55">
        <v>9904</v>
      </c>
      <c r="F83" s="55"/>
      <c r="G83" s="55"/>
      <c r="H83" s="55"/>
      <c r="I83" s="100">
        <f t="shared" si="6"/>
        <v>4.6863917196985072E-3</v>
      </c>
      <c r="J83" s="100">
        <f t="shared" si="7"/>
        <v>2.3457683166270539E-2</v>
      </c>
      <c r="K83" s="97">
        <f t="shared" si="8"/>
        <v>227</v>
      </c>
      <c r="L83" s="101">
        <f t="shared" si="10"/>
        <v>-1.8174539631705365E-2</v>
      </c>
      <c r="M83" s="98">
        <f t="shared" si="9"/>
        <v>-196</v>
      </c>
      <c r="N83" s="98">
        <f t="shared" si="11"/>
        <v>0</v>
      </c>
    </row>
    <row r="84" spans="1:14" s="110" customFormat="1">
      <c r="A84" s="189" t="s">
        <v>173</v>
      </c>
      <c r="B84" s="189"/>
      <c r="C84" s="63">
        <v>2125843</v>
      </c>
      <c r="D84" s="63">
        <v>2187064</v>
      </c>
      <c r="E84" s="63">
        <v>2113353</v>
      </c>
      <c r="F84" s="63"/>
      <c r="G84" s="63"/>
      <c r="H84" s="63"/>
      <c r="I84" s="100">
        <f t="shared" si="6"/>
        <v>1</v>
      </c>
      <c r="J84" s="100">
        <f t="shared" si="7"/>
        <v>-5.8753162862920736E-3</v>
      </c>
      <c r="K84" s="97">
        <f t="shared" si="8"/>
        <v>-12490</v>
      </c>
      <c r="L84" s="101">
        <f t="shared" si="10"/>
        <v>1</v>
      </c>
      <c r="M84" s="97">
        <f t="shared" si="9"/>
        <v>-73711</v>
      </c>
      <c r="N84" s="98">
        <f t="shared" si="11"/>
        <v>0</v>
      </c>
    </row>
    <row r="85" spans="1:14">
      <c r="C85" s="133"/>
      <c r="D85" s="131"/>
      <c r="E85" s="132"/>
      <c r="F85" s="141"/>
      <c r="G85" s="141"/>
      <c r="H85" s="141"/>
      <c r="L85" s="13"/>
    </row>
    <row r="86" spans="1:14">
      <c r="C86" s="133"/>
      <c r="D86" s="131"/>
      <c r="E86" s="132"/>
      <c r="F86" s="141"/>
      <c r="G86" s="141"/>
      <c r="H86" s="141"/>
    </row>
    <row r="87" spans="1:14">
      <c r="E87" s="141"/>
      <c r="F87" s="141"/>
    </row>
    <row r="88" spans="1:14">
      <c r="C88" s="141"/>
      <c r="D88" s="141"/>
      <c r="E88" s="141"/>
      <c r="G88" s="23"/>
    </row>
    <row r="93" spans="1:14">
      <c r="C93" s="141"/>
      <c r="E93" s="141"/>
      <c r="F93" s="141"/>
    </row>
    <row r="94" spans="1:14">
      <c r="F94" s="23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87"/>
  <sheetViews>
    <sheetView zoomScale="82" zoomScaleNormal="82" workbookViewId="0">
      <pane ySplit="2" topLeftCell="A3" activePane="bottomLeft" state="frozen"/>
      <selection activeCell="W1" sqref="W1"/>
      <selection pane="bottomLeft" activeCell="C2" sqref="C2"/>
    </sheetView>
  </sheetViews>
  <sheetFormatPr defaultColWidth="9.140625" defaultRowHeight="15"/>
  <cols>
    <col min="1" max="1" width="11.85546875" style="6" customWidth="1"/>
    <col min="2" max="2" width="16.42578125" style="6" bestFit="1" customWidth="1"/>
    <col min="3" max="8" width="12" style="6" customWidth="1"/>
    <col min="9" max="9" width="18.140625" style="6" customWidth="1"/>
    <col min="10" max="10" width="30.42578125" style="6" customWidth="1"/>
    <col min="11" max="11" width="27.42578125" style="6" customWidth="1"/>
    <col min="12" max="12" width="22.28515625" style="6" customWidth="1"/>
    <col min="13" max="14" width="25.140625" style="6" customWidth="1"/>
    <col min="15" max="15" width="11" style="6" bestFit="1" customWidth="1"/>
    <col min="16" max="16384" width="9.140625" style="6"/>
  </cols>
  <sheetData>
    <row r="1" spans="1:15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5" ht="45">
      <c r="A2" s="93" t="s">
        <v>91</v>
      </c>
      <c r="B2" s="93" t="s">
        <v>174</v>
      </c>
      <c r="C2" s="93">
        <v>43282</v>
      </c>
      <c r="D2" s="93">
        <v>43617</v>
      </c>
      <c r="E2" s="93">
        <v>43647</v>
      </c>
      <c r="F2" s="93">
        <v>43282</v>
      </c>
      <c r="G2" s="93">
        <v>43617</v>
      </c>
      <c r="H2" s="93">
        <v>43647</v>
      </c>
      <c r="I2" s="92" t="s">
        <v>311</v>
      </c>
      <c r="J2" s="92" t="s">
        <v>330</v>
      </c>
      <c r="K2" s="92" t="s">
        <v>331</v>
      </c>
      <c r="L2" s="92" t="s">
        <v>325</v>
      </c>
      <c r="M2" s="44" t="s">
        <v>332</v>
      </c>
      <c r="N2" s="163" t="s">
        <v>307</v>
      </c>
      <c r="O2" s="4"/>
    </row>
    <row r="3" spans="1:15">
      <c r="A3" s="43">
        <v>1</v>
      </c>
      <c r="B3" s="104" t="s">
        <v>92</v>
      </c>
      <c r="C3" s="56">
        <v>15957</v>
      </c>
      <c r="D3" s="56">
        <v>14996</v>
      </c>
      <c r="E3" s="56">
        <v>15928</v>
      </c>
      <c r="F3" s="56"/>
      <c r="G3" s="56"/>
      <c r="H3" s="56"/>
      <c r="I3" s="100">
        <f>E3/$E$84</f>
        <v>2.2051504273101954E-2</v>
      </c>
      <c r="J3" s="100">
        <f t="shared" ref="J3:J66" si="0">(E3-C3)/C3</f>
        <v>-1.8173842200914958E-3</v>
      </c>
      <c r="K3" s="97">
        <f t="shared" ref="K3:K66" si="1">E3-C3</f>
        <v>-29</v>
      </c>
      <c r="L3" s="101">
        <f>K3/$K$84</f>
        <v>6.2770562770562768E-2</v>
      </c>
      <c r="M3" s="98">
        <f t="shared" ref="M3:M66" si="2">E3-D3</f>
        <v>932</v>
      </c>
      <c r="N3" s="98">
        <f>H3-G3</f>
        <v>0</v>
      </c>
    </row>
    <row r="4" spans="1:15">
      <c r="A4" s="43">
        <v>2</v>
      </c>
      <c r="B4" s="104" t="s">
        <v>93</v>
      </c>
      <c r="C4" s="56">
        <v>5489</v>
      </c>
      <c r="D4" s="56">
        <v>4902</v>
      </c>
      <c r="E4" s="56">
        <v>5521</v>
      </c>
      <c r="F4" s="56"/>
      <c r="G4" s="56"/>
      <c r="H4" s="56"/>
      <c r="I4" s="100">
        <f t="shared" ref="I4:I67" si="3">E4/$E$84</f>
        <v>7.6435431373553424E-3</v>
      </c>
      <c r="J4" s="100">
        <f t="shared" si="0"/>
        <v>5.8298415011841867E-3</v>
      </c>
      <c r="K4" s="97">
        <f t="shared" si="1"/>
        <v>32</v>
      </c>
      <c r="L4" s="101">
        <f t="shared" ref="L4:L67" si="4">K4/$K$84</f>
        <v>-6.9264069264069264E-2</v>
      </c>
      <c r="M4" s="98">
        <f t="shared" si="2"/>
        <v>619</v>
      </c>
      <c r="N4" s="98">
        <f t="shared" ref="N4:N67" si="5">H4-G4</f>
        <v>0</v>
      </c>
    </row>
    <row r="5" spans="1:15">
      <c r="A5" s="43">
        <v>3</v>
      </c>
      <c r="B5" s="104" t="s">
        <v>94</v>
      </c>
      <c r="C5" s="56">
        <v>19090</v>
      </c>
      <c r="D5" s="56">
        <v>18930</v>
      </c>
      <c r="E5" s="56">
        <v>18913</v>
      </c>
      <c r="F5" s="56"/>
      <c r="G5" s="56"/>
      <c r="H5" s="56"/>
      <c r="I5" s="100">
        <f t="shared" si="3"/>
        <v>2.6184084650751963E-2</v>
      </c>
      <c r="J5" s="100">
        <f t="shared" si="0"/>
        <v>-9.2718700890518594E-3</v>
      </c>
      <c r="K5" s="97">
        <f t="shared" si="1"/>
        <v>-177</v>
      </c>
      <c r="L5" s="101">
        <f t="shared" si="4"/>
        <v>0.38311688311688313</v>
      </c>
      <c r="M5" s="98">
        <f t="shared" si="2"/>
        <v>-17</v>
      </c>
      <c r="N5" s="98">
        <f t="shared" si="5"/>
        <v>0</v>
      </c>
    </row>
    <row r="6" spans="1:15">
      <c r="A6" s="43">
        <v>4</v>
      </c>
      <c r="B6" s="104" t="s">
        <v>95</v>
      </c>
      <c r="C6" s="56">
        <v>3731</v>
      </c>
      <c r="D6" s="56">
        <v>3903</v>
      </c>
      <c r="E6" s="56">
        <v>3865</v>
      </c>
      <c r="F6" s="56"/>
      <c r="G6" s="56"/>
      <c r="H6" s="56"/>
      <c r="I6" s="100">
        <f t="shared" si="3"/>
        <v>5.3508955308600612E-3</v>
      </c>
      <c r="J6" s="100">
        <f t="shared" si="0"/>
        <v>3.5915304207987137E-2</v>
      </c>
      <c r="K6" s="97">
        <f t="shared" si="1"/>
        <v>134</v>
      </c>
      <c r="L6" s="101">
        <f t="shared" si="4"/>
        <v>-0.29004329004329005</v>
      </c>
      <c r="M6" s="98">
        <f t="shared" si="2"/>
        <v>-38</v>
      </c>
      <c r="N6" s="98">
        <f t="shared" si="5"/>
        <v>0</v>
      </c>
    </row>
    <row r="7" spans="1:15">
      <c r="A7" s="43">
        <v>5</v>
      </c>
      <c r="B7" s="104" t="s">
        <v>96</v>
      </c>
      <c r="C7" s="56">
        <v>5306</v>
      </c>
      <c r="D7" s="56">
        <v>5218</v>
      </c>
      <c r="E7" s="56">
        <v>5278</v>
      </c>
      <c r="F7" s="56"/>
      <c r="G7" s="56"/>
      <c r="H7" s="56"/>
      <c r="I7" s="100">
        <f t="shared" si="3"/>
        <v>7.3071220211848396E-3</v>
      </c>
      <c r="J7" s="100">
        <f t="shared" si="0"/>
        <v>-5.2770448548812663E-3</v>
      </c>
      <c r="K7" s="97">
        <f t="shared" si="1"/>
        <v>-28</v>
      </c>
      <c r="L7" s="101">
        <f t="shared" si="4"/>
        <v>6.0606060606060608E-2</v>
      </c>
      <c r="M7" s="98">
        <f t="shared" si="2"/>
        <v>60</v>
      </c>
      <c r="N7" s="98">
        <f t="shared" si="5"/>
        <v>0</v>
      </c>
    </row>
    <row r="8" spans="1:15">
      <c r="A8" s="43">
        <v>6</v>
      </c>
      <c r="B8" s="104" t="s">
        <v>97</v>
      </c>
      <c r="C8" s="56">
        <v>15424</v>
      </c>
      <c r="D8" s="56">
        <v>14977</v>
      </c>
      <c r="E8" s="56">
        <v>15380</v>
      </c>
      <c r="F8" s="56"/>
      <c r="G8" s="56"/>
      <c r="H8" s="56"/>
      <c r="I8" s="100">
        <f t="shared" si="3"/>
        <v>2.1292826200421149E-2</v>
      </c>
      <c r="J8" s="100">
        <f t="shared" si="0"/>
        <v>-2.8526970954356845E-3</v>
      </c>
      <c r="K8" s="97">
        <f t="shared" si="1"/>
        <v>-44</v>
      </c>
      <c r="L8" s="101">
        <f t="shared" si="4"/>
        <v>9.5238095238095233E-2</v>
      </c>
      <c r="M8" s="98">
        <f t="shared" si="2"/>
        <v>403</v>
      </c>
      <c r="N8" s="98">
        <f t="shared" si="5"/>
        <v>0</v>
      </c>
    </row>
    <row r="9" spans="1:15">
      <c r="A9" s="43">
        <v>7</v>
      </c>
      <c r="B9" s="104" t="s">
        <v>98</v>
      </c>
      <c r="C9" s="56">
        <v>35569</v>
      </c>
      <c r="D9" s="56">
        <v>33817</v>
      </c>
      <c r="E9" s="56">
        <v>35477</v>
      </c>
      <c r="F9" s="56"/>
      <c r="G9" s="56"/>
      <c r="H9" s="56"/>
      <c r="I9" s="100">
        <f t="shared" si="3"/>
        <v>4.9116098511855728E-2</v>
      </c>
      <c r="J9" s="100">
        <f t="shared" si="0"/>
        <v>-2.5865219713795723E-3</v>
      </c>
      <c r="K9" s="97">
        <f t="shared" si="1"/>
        <v>-92</v>
      </c>
      <c r="L9" s="101">
        <f t="shared" si="4"/>
        <v>0.19913419913419914</v>
      </c>
      <c r="M9" s="98">
        <f t="shared" si="2"/>
        <v>1660</v>
      </c>
      <c r="N9" s="98">
        <f t="shared" si="5"/>
        <v>0</v>
      </c>
    </row>
    <row r="10" spans="1:15">
      <c r="A10" s="43">
        <v>8</v>
      </c>
      <c r="B10" s="104" t="s">
        <v>99</v>
      </c>
      <c r="C10" s="56">
        <v>1250</v>
      </c>
      <c r="D10" s="56">
        <v>1051</v>
      </c>
      <c r="E10" s="56">
        <v>1197</v>
      </c>
      <c r="F10" s="56"/>
      <c r="G10" s="56"/>
      <c r="H10" s="56"/>
      <c r="I10" s="100">
        <f t="shared" si="3"/>
        <v>1.6571854981732195E-3</v>
      </c>
      <c r="J10" s="100">
        <f t="shared" si="0"/>
        <v>-4.24E-2</v>
      </c>
      <c r="K10" s="97">
        <f t="shared" si="1"/>
        <v>-53</v>
      </c>
      <c r="L10" s="101">
        <f t="shared" si="4"/>
        <v>0.11471861471861472</v>
      </c>
      <c r="M10" s="98">
        <f t="shared" si="2"/>
        <v>146</v>
      </c>
      <c r="N10" s="98">
        <f t="shared" si="5"/>
        <v>0</v>
      </c>
    </row>
    <row r="11" spans="1:15">
      <c r="A11" s="43">
        <v>9</v>
      </c>
      <c r="B11" s="104" t="s">
        <v>100</v>
      </c>
      <c r="C11" s="56">
        <v>19910</v>
      </c>
      <c r="D11" s="56">
        <v>18518</v>
      </c>
      <c r="E11" s="56">
        <v>19832</v>
      </c>
      <c r="F11" s="56"/>
      <c r="G11" s="56"/>
      <c r="H11" s="56"/>
      <c r="I11" s="100">
        <f t="shared" si="3"/>
        <v>2.7456393316433826E-2</v>
      </c>
      <c r="J11" s="100">
        <f t="shared" si="0"/>
        <v>-3.9176293319939728E-3</v>
      </c>
      <c r="K11" s="97">
        <f t="shared" si="1"/>
        <v>-78</v>
      </c>
      <c r="L11" s="101">
        <f t="shared" si="4"/>
        <v>0.16883116883116883</v>
      </c>
      <c r="M11" s="98">
        <f t="shared" si="2"/>
        <v>1314</v>
      </c>
      <c r="N11" s="98">
        <f t="shared" si="5"/>
        <v>0</v>
      </c>
    </row>
    <row r="12" spans="1:15">
      <c r="A12" s="43">
        <v>10</v>
      </c>
      <c r="B12" s="104" t="s">
        <v>101</v>
      </c>
      <c r="C12" s="56">
        <v>22656</v>
      </c>
      <c r="D12" s="56">
        <v>20957</v>
      </c>
      <c r="E12" s="56">
        <v>23113</v>
      </c>
      <c r="F12" s="56"/>
      <c r="G12" s="56"/>
      <c r="H12" s="56"/>
      <c r="I12" s="100">
        <f t="shared" si="3"/>
        <v>3.199877060925449E-2</v>
      </c>
      <c r="J12" s="100">
        <f t="shared" si="0"/>
        <v>2.0171257062146893E-2</v>
      </c>
      <c r="K12" s="97">
        <f t="shared" si="1"/>
        <v>457</v>
      </c>
      <c r="L12" s="101">
        <f t="shared" si="4"/>
        <v>-0.98917748917748916</v>
      </c>
      <c r="M12" s="98">
        <f t="shared" si="2"/>
        <v>2156</v>
      </c>
      <c r="N12" s="98">
        <f t="shared" si="5"/>
        <v>0</v>
      </c>
    </row>
    <row r="13" spans="1:15">
      <c r="A13" s="43">
        <v>11</v>
      </c>
      <c r="B13" s="104" t="s">
        <v>102</v>
      </c>
      <c r="C13" s="56">
        <v>2103</v>
      </c>
      <c r="D13" s="56">
        <v>1993</v>
      </c>
      <c r="E13" s="56">
        <v>2069</v>
      </c>
      <c r="F13" s="56"/>
      <c r="G13" s="56"/>
      <c r="H13" s="56"/>
      <c r="I13" s="100">
        <f t="shared" si="3"/>
        <v>2.8644250590813625E-3</v>
      </c>
      <c r="J13" s="100">
        <f t="shared" si="0"/>
        <v>-1.6167379933428434E-2</v>
      </c>
      <c r="K13" s="97">
        <f t="shared" si="1"/>
        <v>-34</v>
      </c>
      <c r="L13" s="101">
        <f t="shared" si="4"/>
        <v>7.3593073593073599E-2</v>
      </c>
      <c r="M13" s="98">
        <f t="shared" si="2"/>
        <v>76</v>
      </c>
      <c r="N13" s="98">
        <f t="shared" si="5"/>
        <v>0</v>
      </c>
    </row>
    <row r="14" spans="1:15">
      <c r="A14" s="43">
        <v>12</v>
      </c>
      <c r="B14" s="104" t="s">
        <v>103</v>
      </c>
      <c r="C14" s="56">
        <v>812</v>
      </c>
      <c r="D14" s="56">
        <v>675</v>
      </c>
      <c r="E14" s="56">
        <v>751</v>
      </c>
      <c r="F14" s="56"/>
      <c r="G14" s="56"/>
      <c r="H14" s="56"/>
      <c r="I14" s="100">
        <f t="shared" si="3"/>
        <v>1.0397212273417608E-3</v>
      </c>
      <c r="J14" s="100">
        <f t="shared" si="0"/>
        <v>-7.5123152709359611E-2</v>
      </c>
      <c r="K14" s="97">
        <f t="shared" si="1"/>
        <v>-61</v>
      </c>
      <c r="L14" s="101">
        <f t="shared" si="4"/>
        <v>0.13203463203463203</v>
      </c>
      <c r="M14" s="98">
        <f t="shared" si="2"/>
        <v>76</v>
      </c>
      <c r="N14" s="98">
        <f t="shared" si="5"/>
        <v>0</v>
      </c>
    </row>
    <row r="15" spans="1:15">
      <c r="A15" s="43">
        <v>13</v>
      </c>
      <c r="B15" s="104" t="s">
        <v>104</v>
      </c>
      <c r="C15" s="56">
        <v>3243</v>
      </c>
      <c r="D15" s="56">
        <v>2956</v>
      </c>
      <c r="E15" s="56">
        <v>3253</v>
      </c>
      <c r="F15" s="56"/>
      <c r="G15" s="56"/>
      <c r="H15" s="56"/>
      <c r="I15" s="100">
        <f t="shared" si="3"/>
        <v>4.503612719763979E-3</v>
      </c>
      <c r="J15" s="100">
        <f t="shared" si="0"/>
        <v>3.0835646006783842E-3</v>
      </c>
      <c r="K15" s="97">
        <f t="shared" si="1"/>
        <v>10</v>
      </c>
      <c r="L15" s="101">
        <f t="shared" si="4"/>
        <v>-2.1645021645021644E-2</v>
      </c>
      <c r="M15" s="98">
        <f t="shared" si="2"/>
        <v>297</v>
      </c>
      <c r="N15" s="98">
        <f t="shared" si="5"/>
        <v>0</v>
      </c>
    </row>
    <row r="16" spans="1:15">
      <c r="A16" s="43">
        <v>14</v>
      </c>
      <c r="B16" s="104" t="s">
        <v>105</v>
      </c>
      <c r="C16" s="56">
        <v>3467</v>
      </c>
      <c r="D16" s="56">
        <v>3347</v>
      </c>
      <c r="E16" s="56">
        <v>3423</v>
      </c>
      <c r="F16" s="56"/>
      <c r="G16" s="56"/>
      <c r="H16" s="56"/>
      <c r="I16" s="100">
        <f t="shared" si="3"/>
        <v>4.7389690561795575E-3</v>
      </c>
      <c r="J16" s="100">
        <f t="shared" si="0"/>
        <v>-1.2691087395442746E-2</v>
      </c>
      <c r="K16" s="97">
        <f t="shared" si="1"/>
        <v>-44</v>
      </c>
      <c r="L16" s="101">
        <f t="shared" si="4"/>
        <v>9.5238095238095233E-2</v>
      </c>
      <c r="M16" s="98">
        <f t="shared" si="2"/>
        <v>76</v>
      </c>
      <c r="N16" s="98">
        <f t="shared" si="5"/>
        <v>0</v>
      </c>
    </row>
    <row r="17" spans="1:15">
      <c r="A17" s="43">
        <v>15</v>
      </c>
      <c r="B17" s="104" t="s">
        <v>106</v>
      </c>
      <c r="C17" s="56">
        <v>7325</v>
      </c>
      <c r="D17" s="56">
        <v>6903</v>
      </c>
      <c r="E17" s="56">
        <v>7366</v>
      </c>
      <c r="F17" s="56"/>
      <c r="G17" s="56"/>
      <c r="H17" s="56"/>
      <c r="I17" s="100">
        <f t="shared" si="3"/>
        <v>1.0197851611983237E-2</v>
      </c>
      <c r="J17" s="100">
        <f t="shared" si="0"/>
        <v>5.5972696245733785E-3</v>
      </c>
      <c r="K17" s="97">
        <f t="shared" si="1"/>
        <v>41</v>
      </c>
      <c r="L17" s="101">
        <f t="shared" si="4"/>
        <v>-8.8744588744588751E-2</v>
      </c>
      <c r="M17" s="98">
        <f t="shared" si="2"/>
        <v>463</v>
      </c>
      <c r="N17" s="98">
        <f t="shared" si="5"/>
        <v>0</v>
      </c>
    </row>
    <row r="18" spans="1:15">
      <c r="A18" s="43">
        <v>16</v>
      </c>
      <c r="B18" s="104" t="s">
        <v>107</v>
      </c>
      <c r="C18" s="56">
        <v>17905</v>
      </c>
      <c r="D18" s="56">
        <v>17051</v>
      </c>
      <c r="E18" s="56">
        <v>17959</v>
      </c>
      <c r="F18" s="56"/>
      <c r="G18" s="56"/>
      <c r="H18" s="56"/>
      <c r="I18" s="100">
        <f t="shared" si="3"/>
        <v>2.4863320268749246E-2</v>
      </c>
      <c r="J18" s="100">
        <f t="shared" si="0"/>
        <v>3.0159173415247138E-3</v>
      </c>
      <c r="K18" s="97">
        <f t="shared" si="1"/>
        <v>54</v>
      </c>
      <c r="L18" s="101">
        <f t="shared" si="4"/>
        <v>-0.11688311688311688</v>
      </c>
      <c r="M18" s="98">
        <f t="shared" si="2"/>
        <v>908</v>
      </c>
      <c r="N18" s="98">
        <f t="shared" si="5"/>
        <v>0</v>
      </c>
    </row>
    <row r="19" spans="1:15">
      <c r="A19" s="43">
        <v>17</v>
      </c>
      <c r="B19" s="104" t="s">
        <v>108</v>
      </c>
      <c r="C19" s="56">
        <v>10827</v>
      </c>
      <c r="D19" s="56">
        <v>10266</v>
      </c>
      <c r="E19" s="56">
        <v>10806</v>
      </c>
      <c r="F19" s="56"/>
      <c r="G19" s="56"/>
      <c r="H19" s="56"/>
      <c r="I19" s="100">
        <f t="shared" si="3"/>
        <v>1.4960356301804352E-2</v>
      </c>
      <c r="J19" s="100">
        <f t="shared" si="0"/>
        <v>-1.9395954558049321E-3</v>
      </c>
      <c r="K19" s="97">
        <f t="shared" si="1"/>
        <v>-21</v>
      </c>
      <c r="L19" s="101">
        <f t="shared" si="4"/>
        <v>4.5454545454545456E-2</v>
      </c>
      <c r="M19" s="98">
        <f t="shared" si="2"/>
        <v>540</v>
      </c>
      <c r="N19" s="98">
        <f t="shared" si="5"/>
        <v>0</v>
      </c>
    </row>
    <row r="20" spans="1:15">
      <c r="A20" s="43">
        <v>18</v>
      </c>
      <c r="B20" s="104" t="s">
        <v>109</v>
      </c>
      <c r="C20" s="56">
        <v>3636</v>
      </c>
      <c r="D20" s="56">
        <v>3486</v>
      </c>
      <c r="E20" s="56">
        <v>3608</v>
      </c>
      <c r="F20" s="56"/>
      <c r="G20" s="56"/>
      <c r="H20" s="56"/>
      <c r="I20" s="100">
        <f t="shared" si="3"/>
        <v>4.9950921281612165E-3</v>
      </c>
      <c r="J20" s="100">
        <f t="shared" si="0"/>
        <v>-7.7007700770077006E-3</v>
      </c>
      <c r="K20" s="97">
        <f t="shared" si="1"/>
        <v>-28</v>
      </c>
      <c r="L20" s="101">
        <f t="shared" si="4"/>
        <v>6.0606060606060608E-2</v>
      </c>
      <c r="M20" s="98">
        <f t="shared" si="2"/>
        <v>122</v>
      </c>
      <c r="N20" s="98">
        <f t="shared" si="5"/>
        <v>0</v>
      </c>
    </row>
    <row r="21" spans="1:15">
      <c r="A21" s="43">
        <v>19</v>
      </c>
      <c r="B21" s="104" t="s">
        <v>110</v>
      </c>
      <c r="C21" s="56">
        <v>7256</v>
      </c>
      <c r="D21" s="56">
        <v>6932</v>
      </c>
      <c r="E21" s="56">
        <v>7168</v>
      </c>
      <c r="F21" s="56"/>
      <c r="G21" s="56"/>
      <c r="H21" s="56"/>
      <c r="I21" s="100">
        <f t="shared" si="3"/>
        <v>9.9237307025109751E-3</v>
      </c>
      <c r="J21" s="100">
        <f t="shared" si="0"/>
        <v>-1.2127894156560088E-2</v>
      </c>
      <c r="K21" s="97">
        <f t="shared" si="1"/>
        <v>-88</v>
      </c>
      <c r="L21" s="101">
        <f t="shared" si="4"/>
        <v>0.19047619047619047</v>
      </c>
      <c r="M21" s="98">
        <f t="shared" si="2"/>
        <v>236</v>
      </c>
      <c r="N21" s="98">
        <f t="shared" si="5"/>
        <v>0</v>
      </c>
      <c r="O21" s="2"/>
    </row>
    <row r="22" spans="1:15">
      <c r="A22" s="43">
        <v>20</v>
      </c>
      <c r="B22" s="104" t="s">
        <v>111</v>
      </c>
      <c r="C22" s="56">
        <v>15973</v>
      </c>
      <c r="D22" s="56">
        <v>15069</v>
      </c>
      <c r="E22" s="56">
        <v>16021</v>
      </c>
      <c r="F22" s="56"/>
      <c r="G22" s="56"/>
      <c r="H22" s="56"/>
      <c r="I22" s="100">
        <f t="shared" si="3"/>
        <v>2.2180258033611653E-2</v>
      </c>
      <c r="J22" s="100">
        <f t="shared" si="0"/>
        <v>3.0050710574093783E-3</v>
      </c>
      <c r="K22" s="97">
        <f t="shared" si="1"/>
        <v>48</v>
      </c>
      <c r="L22" s="101">
        <f t="shared" si="4"/>
        <v>-0.1038961038961039</v>
      </c>
      <c r="M22" s="98">
        <f t="shared" si="2"/>
        <v>952</v>
      </c>
      <c r="N22" s="98">
        <f t="shared" si="5"/>
        <v>0</v>
      </c>
      <c r="O22" s="2"/>
    </row>
    <row r="23" spans="1:15">
      <c r="A23" s="43">
        <v>21</v>
      </c>
      <c r="B23" s="104" t="s">
        <v>112</v>
      </c>
      <c r="C23" s="56">
        <v>7966</v>
      </c>
      <c r="D23" s="56">
        <v>7464</v>
      </c>
      <c r="E23" s="56">
        <v>8135</v>
      </c>
      <c r="F23" s="56"/>
      <c r="G23" s="56"/>
      <c r="H23" s="56"/>
      <c r="I23" s="100">
        <f t="shared" si="3"/>
        <v>1.1262492922004295E-2</v>
      </c>
      <c r="J23" s="100">
        <f t="shared" si="0"/>
        <v>2.1215164448907857E-2</v>
      </c>
      <c r="K23" s="97">
        <f t="shared" si="1"/>
        <v>169</v>
      </c>
      <c r="L23" s="101">
        <f t="shared" si="4"/>
        <v>-0.36580086580086579</v>
      </c>
      <c r="M23" s="98">
        <f t="shared" si="2"/>
        <v>671</v>
      </c>
      <c r="N23" s="98">
        <f t="shared" si="5"/>
        <v>0</v>
      </c>
      <c r="O23" s="2"/>
    </row>
    <row r="24" spans="1:15">
      <c r="A24" s="43">
        <v>22</v>
      </c>
      <c r="B24" s="104" t="s">
        <v>113</v>
      </c>
      <c r="C24" s="56">
        <v>8697</v>
      </c>
      <c r="D24" s="56">
        <v>7867</v>
      </c>
      <c r="E24" s="56">
        <v>8469</v>
      </c>
      <c r="F24" s="56"/>
      <c r="G24" s="56"/>
      <c r="H24" s="56"/>
      <c r="I24" s="100">
        <f t="shared" si="3"/>
        <v>1.1724898900609019E-2</v>
      </c>
      <c r="J24" s="100">
        <f t="shared" si="0"/>
        <v>-2.6215936529837874E-2</v>
      </c>
      <c r="K24" s="97">
        <f t="shared" si="1"/>
        <v>-228</v>
      </c>
      <c r="L24" s="101">
        <f t="shared" si="4"/>
        <v>0.4935064935064935</v>
      </c>
      <c r="M24" s="98">
        <f t="shared" si="2"/>
        <v>602</v>
      </c>
      <c r="N24" s="98">
        <f t="shared" si="5"/>
        <v>0</v>
      </c>
      <c r="O24" s="2"/>
    </row>
    <row r="25" spans="1:15">
      <c r="A25" s="43">
        <v>23</v>
      </c>
      <c r="B25" s="104" t="s">
        <v>114</v>
      </c>
      <c r="C25" s="56">
        <v>5132</v>
      </c>
      <c r="D25" s="56">
        <v>4709</v>
      </c>
      <c r="E25" s="56">
        <v>4968</v>
      </c>
      <c r="F25" s="56"/>
      <c r="G25" s="56"/>
      <c r="H25" s="56"/>
      <c r="I25" s="100">
        <f t="shared" si="3"/>
        <v>6.8779428194858435E-3</v>
      </c>
      <c r="J25" s="100">
        <f t="shared" si="0"/>
        <v>-3.1956352299298517E-2</v>
      </c>
      <c r="K25" s="97">
        <f t="shared" si="1"/>
        <v>-164</v>
      </c>
      <c r="L25" s="101">
        <f t="shared" si="4"/>
        <v>0.354978354978355</v>
      </c>
      <c r="M25" s="98">
        <f t="shared" si="2"/>
        <v>259</v>
      </c>
      <c r="N25" s="98">
        <f t="shared" si="5"/>
        <v>0</v>
      </c>
      <c r="O25" s="2"/>
    </row>
    <row r="26" spans="1:15">
      <c r="A26" s="43">
        <v>24</v>
      </c>
      <c r="B26" s="104" t="s">
        <v>115</v>
      </c>
      <c r="C26" s="56">
        <v>3954</v>
      </c>
      <c r="D26" s="56">
        <v>3655</v>
      </c>
      <c r="E26" s="56">
        <v>3966</v>
      </c>
      <c r="F26" s="56"/>
      <c r="G26" s="56"/>
      <c r="H26" s="56"/>
      <c r="I26" s="100">
        <f t="shared" si="3"/>
        <v>5.4907248836716695E-3</v>
      </c>
      <c r="J26" s="100">
        <f t="shared" si="0"/>
        <v>3.0349013657056147E-3</v>
      </c>
      <c r="K26" s="97">
        <f t="shared" si="1"/>
        <v>12</v>
      </c>
      <c r="L26" s="101">
        <f t="shared" si="4"/>
        <v>-2.5974025974025976E-2</v>
      </c>
      <c r="M26" s="98">
        <f t="shared" si="2"/>
        <v>311</v>
      </c>
      <c r="N26" s="98">
        <f t="shared" si="5"/>
        <v>0</v>
      </c>
      <c r="O26" s="2"/>
    </row>
    <row r="27" spans="1:15">
      <c r="A27" s="43">
        <v>25</v>
      </c>
      <c r="B27" s="104" t="s">
        <v>116</v>
      </c>
      <c r="C27" s="56">
        <v>7308</v>
      </c>
      <c r="D27" s="56">
        <v>7528</v>
      </c>
      <c r="E27" s="56">
        <v>7417</v>
      </c>
      <c r="F27" s="56"/>
      <c r="G27" s="56"/>
      <c r="H27" s="56"/>
      <c r="I27" s="100">
        <f t="shared" si="3"/>
        <v>1.026845851290791E-2</v>
      </c>
      <c r="J27" s="100">
        <f t="shared" si="0"/>
        <v>1.4915161466885605E-2</v>
      </c>
      <c r="K27" s="97">
        <f t="shared" si="1"/>
        <v>109</v>
      </c>
      <c r="L27" s="101">
        <f t="shared" si="4"/>
        <v>-0.23593073593073594</v>
      </c>
      <c r="M27" s="98">
        <f t="shared" si="2"/>
        <v>-111</v>
      </c>
      <c r="N27" s="98">
        <f t="shared" si="5"/>
        <v>0</v>
      </c>
      <c r="O27" s="2"/>
    </row>
    <row r="28" spans="1:15">
      <c r="A28" s="43">
        <v>26</v>
      </c>
      <c r="B28" s="104" t="s">
        <v>117</v>
      </c>
      <c r="C28" s="56">
        <v>7138</v>
      </c>
      <c r="D28" s="56">
        <v>6808</v>
      </c>
      <c r="E28" s="56">
        <v>6977</v>
      </c>
      <c r="F28" s="56"/>
      <c r="G28" s="56"/>
      <c r="H28" s="56"/>
      <c r="I28" s="100">
        <f t="shared" si="3"/>
        <v>9.6593009363028851E-3</v>
      </c>
      <c r="J28" s="100">
        <f t="shared" si="0"/>
        <v>-2.2555337629588119E-2</v>
      </c>
      <c r="K28" s="97">
        <f t="shared" si="1"/>
        <v>-161</v>
      </c>
      <c r="L28" s="101">
        <f t="shared" si="4"/>
        <v>0.34848484848484851</v>
      </c>
      <c r="M28" s="98">
        <f t="shared" si="2"/>
        <v>169</v>
      </c>
      <c r="N28" s="98">
        <f t="shared" si="5"/>
        <v>0</v>
      </c>
      <c r="O28" s="2"/>
    </row>
    <row r="29" spans="1:15">
      <c r="A29" s="43">
        <v>27</v>
      </c>
      <c r="B29" s="104" t="s">
        <v>118</v>
      </c>
      <c r="C29" s="56">
        <v>15991</v>
      </c>
      <c r="D29" s="56">
        <v>15633</v>
      </c>
      <c r="E29" s="56">
        <v>15852</v>
      </c>
      <c r="F29" s="56"/>
      <c r="G29" s="56"/>
      <c r="H29" s="56"/>
      <c r="I29" s="100">
        <f t="shared" si="3"/>
        <v>2.1946286146233816E-2</v>
      </c>
      <c r="J29" s="100">
        <f t="shared" si="0"/>
        <v>-8.6923894690763559E-3</v>
      </c>
      <c r="K29" s="97">
        <f t="shared" si="1"/>
        <v>-139</v>
      </c>
      <c r="L29" s="101">
        <f t="shared" si="4"/>
        <v>0.30086580086580089</v>
      </c>
      <c r="M29" s="98">
        <f t="shared" si="2"/>
        <v>219</v>
      </c>
      <c r="N29" s="98">
        <f t="shared" si="5"/>
        <v>0</v>
      </c>
      <c r="O29" s="2"/>
    </row>
    <row r="30" spans="1:15">
      <c r="A30" s="43">
        <v>28</v>
      </c>
      <c r="B30" s="104" t="s">
        <v>119</v>
      </c>
      <c r="C30" s="56">
        <v>6724</v>
      </c>
      <c r="D30" s="56">
        <v>7276</v>
      </c>
      <c r="E30" s="56">
        <v>6957</v>
      </c>
      <c r="F30" s="56"/>
      <c r="G30" s="56"/>
      <c r="H30" s="56"/>
      <c r="I30" s="100">
        <f t="shared" si="3"/>
        <v>9.6316119555481111E-3</v>
      </c>
      <c r="J30" s="100">
        <f t="shared" si="0"/>
        <v>3.4651992861392027E-2</v>
      </c>
      <c r="K30" s="97">
        <f t="shared" si="1"/>
        <v>233</v>
      </c>
      <c r="L30" s="101">
        <f t="shared" si="4"/>
        <v>-0.50432900432900429</v>
      </c>
      <c r="M30" s="98">
        <f t="shared" si="2"/>
        <v>-319</v>
      </c>
      <c r="N30" s="98">
        <f t="shared" si="5"/>
        <v>0</v>
      </c>
      <c r="O30" s="2"/>
    </row>
    <row r="31" spans="1:15">
      <c r="A31" s="43">
        <v>29</v>
      </c>
      <c r="B31" s="104" t="s">
        <v>120</v>
      </c>
      <c r="C31" s="56">
        <v>2378</v>
      </c>
      <c r="D31" s="56">
        <v>2192</v>
      </c>
      <c r="E31" s="56">
        <v>2155</v>
      </c>
      <c r="F31" s="56"/>
      <c r="G31" s="56"/>
      <c r="H31" s="56"/>
      <c r="I31" s="100">
        <f t="shared" si="3"/>
        <v>2.9834876763268907E-3</v>
      </c>
      <c r="J31" s="100">
        <f t="shared" si="0"/>
        <v>-9.3776282590412111E-2</v>
      </c>
      <c r="K31" s="97">
        <f t="shared" si="1"/>
        <v>-223</v>
      </c>
      <c r="L31" s="101">
        <f t="shared" si="4"/>
        <v>0.48268398268398266</v>
      </c>
      <c r="M31" s="98">
        <f t="shared" si="2"/>
        <v>-37</v>
      </c>
      <c r="N31" s="98">
        <f t="shared" si="5"/>
        <v>0</v>
      </c>
      <c r="O31" s="2"/>
    </row>
    <row r="32" spans="1:15">
      <c r="A32" s="43">
        <v>30</v>
      </c>
      <c r="B32" s="104" t="s">
        <v>121</v>
      </c>
      <c r="C32" s="56">
        <v>901</v>
      </c>
      <c r="D32" s="56">
        <v>1038</v>
      </c>
      <c r="E32" s="56">
        <v>1139</v>
      </c>
      <c r="F32" s="56"/>
      <c r="G32" s="56"/>
      <c r="H32" s="56"/>
      <c r="I32" s="100">
        <f t="shared" si="3"/>
        <v>1.5768874539843752E-3</v>
      </c>
      <c r="J32" s="100">
        <f t="shared" si="0"/>
        <v>0.26415094339622641</v>
      </c>
      <c r="K32" s="97">
        <f t="shared" si="1"/>
        <v>238</v>
      </c>
      <c r="L32" s="101">
        <f t="shared" si="4"/>
        <v>-0.51515151515151514</v>
      </c>
      <c r="M32" s="98">
        <f t="shared" si="2"/>
        <v>101</v>
      </c>
      <c r="N32" s="98">
        <f t="shared" si="5"/>
        <v>0</v>
      </c>
      <c r="O32" s="2"/>
    </row>
    <row r="33" spans="1:15">
      <c r="A33" s="43">
        <v>31</v>
      </c>
      <c r="B33" s="104" t="s">
        <v>122</v>
      </c>
      <c r="C33" s="56">
        <v>16958</v>
      </c>
      <c r="D33" s="56">
        <v>14416</v>
      </c>
      <c r="E33" s="56">
        <v>16077</v>
      </c>
      <c r="F33" s="56"/>
      <c r="G33" s="56"/>
      <c r="H33" s="56"/>
      <c r="I33" s="100">
        <f t="shared" si="3"/>
        <v>2.2257787179725021E-2</v>
      </c>
      <c r="J33" s="100">
        <f t="shared" si="0"/>
        <v>-5.1951881118056376E-2</v>
      </c>
      <c r="K33" s="97">
        <f t="shared" si="1"/>
        <v>-881</v>
      </c>
      <c r="L33" s="101">
        <f t="shared" si="4"/>
        <v>1.9069264069264069</v>
      </c>
      <c r="M33" s="98">
        <f t="shared" si="2"/>
        <v>1661</v>
      </c>
      <c r="N33" s="98">
        <f t="shared" si="5"/>
        <v>0</v>
      </c>
      <c r="O33" s="2"/>
    </row>
    <row r="34" spans="1:15">
      <c r="A34" s="43">
        <v>32</v>
      </c>
      <c r="B34" s="104" t="s">
        <v>123</v>
      </c>
      <c r="C34" s="56">
        <v>5869</v>
      </c>
      <c r="D34" s="56">
        <v>5670</v>
      </c>
      <c r="E34" s="56">
        <v>5896</v>
      </c>
      <c r="F34" s="56"/>
      <c r="G34" s="56"/>
      <c r="H34" s="56"/>
      <c r="I34" s="100">
        <f t="shared" si="3"/>
        <v>8.1627115265073529E-3</v>
      </c>
      <c r="J34" s="100">
        <f t="shared" si="0"/>
        <v>4.6004430056227636E-3</v>
      </c>
      <c r="K34" s="97">
        <f t="shared" si="1"/>
        <v>27</v>
      </c>
      <c r="L34" s="101">
        <f t="shared" si="4"/>
        <v>-5.844155844155844E-2</v>
      </c>
      <c r="M34" s="98">
        <f t="shared" si="2"/>
        <v>226</v>
      </c>
      <c r="N34" s="98">
        <f t="shared" si="5"/>
        <v>0</v>
      </c>
      <c r="O34" s="2"/>
    </row>
    <row r="35" spans="1:15">
      <c r="A35" s="43">
        <v>33</v>
      </c>
      <c r="B35" s="104" t="s">
        <v>124</v>
      </c>
      <c r="C35" s="56">
        <v>27492</v>
      </c>
      <c r="D35" s="56">
        <v>26422</v>
      </c>
      <c r="E35" s="56">
        <v>27879</v>
      </c>
      <c r="F35" s="56"/>
      <c r="G35" s="56"/>
      <c r="H35" s="56"/>
      <c r="I35" s="100">
        <f t="shared" si="3"/>
        <v>3.8597054723117113E-2</v>
      </c>
      <c r="J35" s="100">
        <f t="shared" si="0"/>
        <v>1.4076822348319511E-2</v>
      </c>
      <c r="K35" s="97">
        <f t="shared" si="1"/>
        <v>387</v>
      </c>
      <c r="L35" s="101">
        <f t="shared" si="4"/>
        <v>-0.83766233766233766</v>
      </c>
      <c r="M35" s="98">
        <f t="shared" si="2"/>
        <v>1457</v>
      </c>
      <c r="N35" s="98">
        <f t="shared" si="5"/>
        <v>0</v>
      </c>
      <c r="O35" s="2"/>
    </row>
    <row r="36" spans="1:15">
      <c r="A36" s="43">
        <v>34</v>
      </c>
      <c r="B36" s="104" t="s">
        <v>125</v>
      </c>
      <c r="C36" s="56">
        <v>5217</v>
      </c>
      <c r="D36" s="56">
        <v>4562</v>
      </c>
      <c r="E36" s="56">
        <v>4732</v>
      </c>
      <c r="F36" s="56"/>
      <c r="G36" s="56"/>
      <c r="H36" s="56"/>
      <c r="I36" s="100">
        <f t="shared" si="3"/>
        <v>6.5512128465795112E-3</v>
      </c>
      <c r="J36" s="100">
        <f t="shared" si="0"/>
        <v>-9.2965305731263173E-2</v>
      </c>
      <c r="K36" s="97">
        <f t="shared" si="1"/>
        <v>-485</v>
      </c>
      <c r="L36" s="101">
        <f t="shared" si="4"/>
        <v>1.0497835497835497</v>
      </c>
      <c r="M36" s="98">
        <f t="shared" si="2"/>
        <v>170</v>
      </c>
      <c r="N36" s="98">
        <f t="shared" si="5"/>
        <v>0</v>
      </c>
    </row>
    <row r="37" spans="1:15" ht="15.75" customHeight="1">
      <c r="A37" s="43">
        <v>35</v>
      </c>
      <c r="B37" s="104" t="s">
        <v>126</v>
      </c>
      <c r="C37" s="56">
        <v>27677</v>
      </c>
      <c r="D37" s="56">
        <v>26435</v>
      </c>
      <c r="E37" s="56">
        <v>28006</v>
      </c>
      <c r="F37" s="56"/>
      <c r="G37" s="56"/>
      <c r="H37" s="56"/>
      <c r="I37" s="100">
        <f t="shared" si="3"/>
        <v>3.8772879750909928E-2</v>
      </c>
      <c r="J37" s="100">
        <f t="shared" si="0"/>
        <v>1.1887126494923583E-2</v>
      </c>
      <c r="K37" s="97">
        <f t="shared" si="1"/>
        <v>329</v>
      </c>
      <c r="L37" s="101">
        <f t="shared" si="4"/>
        <v>-0.71212121212121215</v>
      </c>
      <c r="M37" s="98">
        <f t="shared" si="2"/>
        <v>1571</v>
      </c>
      <c r="N37" s="98">
        <f t="shared" si="5"/>
        <v>0</v>
      </c>
    </row>
    <row r="38" spans="1:15">
      <c r="A38" s="43">
        <v>36</v>
      </c>
      <c r="B38" s="104" t="s">
        <v>127</v>
      </c>
      <c r="C38" s="56">
        <v>4537</v>
      </c>
      <c r="D38" s="56">
        <v>4842</v>
      </c>
      <c r="E38" s="56">
        <v>4581</v>
      </c>
      <c r="F38" s="56"/>
      <c r="G38" s="56"/>
      <c r="H38" s="56"/>
      <c r="I38" s="100">
        <f t="shared" si="3"/>
        <v>6.3421610418809681E-3</v>
      </c>
      <c r="J38" s="100">
        <f t="shared" si="0"/>
        <v>9.6980383513334805E-3</v>
      </c>
      <c r="K38" s="97">
        <f t="shared" si="1"/>
        <v>44</v>
      </c>
      <c r="L38" s="101">
        <f t="shared" si="4"/>
        <v>-9.5238095238095233E-2</v>
      </c>
      <c r="M38" s="98">
        <f t="shared" si="2"/>
        <v>-261</v>
      </c>
      <c r="N38" s="98">
        <f t="shared" si="5"/>
        <v>0</v>
      </c>
    </row>
    <row r="39" spans="1:15">
      <c r="A39" s="43">
        <v>37</v>
      </c>
      <c r="B39" s="104" t="s">
        <v>128</v>
      </c>
      <c r="C39" s="56">
        <v>8431</v>
      </c>
      <c r="D39" s="56">
        <v>7815</v>
      </c>
      <c r="E39" s="56">
        <v>8323</v>
      </c>
      <c r="F39" s="56"/>
      <c r="G39" s="56"/>
      <c r="H39" s="56"/>
      <c r="I39" s="100">
        <f t="shared" si="3"/>
        <v>1.152276934109917E-2</v>
      </c>
      <c r="J39" s="100">
        <f t="shared" si="0"/>
        <v>-1.2809868343019807E-2</v>
      </c>
      <c r="K39" s="97">
        <f t="shared" si="1"/>
        <v>-108</v>
      </c>
      <c r="L39" s="101">
        <f t="shared" si="4"/>
        <v>0.23376623376623376</v>
      </c>
      <c r="M39" s="98">
        <f t="shared" si="2"/>
        <v>508</v>
      </c>
      <c r="N39" s="98">
        <f t="shared" si="5"/>
        <v>0</v>
      </c>
    </row>
    <row r="40" spans="1:15">
      <c r="A40" s="43">
        <v>38</v>
      </c>
      <c r="B40" s="104" t="s">
        <v>129</v>
      </c>
      <c r="C40" s="56">
        <v>12322</v>
      </c>
      <c r="D40" s="56">
        <v>12400</v>
      </c>
      <c r="E40" s="56">
        <v>12321</v>
      </c>
      <c r="F40" s="56"/>
      <c r="G40" s="56"/>
      <c r="H40" s="56"/>
      <c r="I40" s="100">
        <f t="shared" si="3"/>
        <v>1.7057796593978478E-2</v>
      </c>
      <c r="J40" s="100">
        <f t="shared" si="0"/>
        <v>-8.1155656549261482E-5</v>
      </c>
      <c r="K40" s="97">
        <f t="shared" si="1"/>
        <v>-1</v>
      </c>
      <c r="L40" s="101">
        <f t="shared" si="4"/>
        <v>2.1645021645021645E-3</v>
      </c>
      <c r="M40" s="98">
        <f t="shared" si="2"/>
        <v>-79</v>
      </c>
      <c r="N40" s="98">
        <f t="shared" si="5"/>
        <v>0</v>
      </c>
    </row>
    <row r="41" spans="1:15">
      <c r="A41" s="43">
        <v>39</v>
      </c>
      <c r="B41" s="104" t="s">
        <v>130</v>
      </c>
      <c r="C41" s="56">
        <v>4564</v>
      </c>
      <c r="D41" s="56">
        <v>4284</v>
      </c>
      <c r="E41" s="56">
        <v>4624</v>
      </c>
      <c r="F41" s="56"/>
      <c r="G41" s="56"/>
      <c r="H41" s="56"/>
      <c r="I41" s="100">
        <f t="shared" si="3"/>
        <v>6.4016923505037316E-3</v>
      </c>
      <c r="J41" s="100">
        <f t="shared" si="0"/>
        <v>1.3146362839614373E-2</v>
      </c>
      <c r="K41" s="97">
        <f t="shared" si="1"/>
        <v>60</v>
      </c>
      <c r="L41" s="101">
        <f t="shared" si="4"/>
        <v>-0.12987012987012986</v>
      </c>
      <c r="M41" s="98">
        <f t="shared" si="2"/>
        <v>340</v>
      </c>
      <c r="N41" s="98">
        <f t="shared" si="5"/>
        <v>0</v>
      </c>
    </row>
    <row r="42" spans="1:15">
      <c r="A42" s="43">
        <v>40</v>
      </c>
      <c r="B42" s="104" t="s">
        <v>131</v>
      </c>
      <c r="C42" s="56">
        <v>3631</v>
      </c>
      <c r="D42" s="56">
        <v>3426</v>
      </c>
      <c r="E42" s="56">
        <v>3553</v>
      </c>
      <c r="F42" s="56"/>
      <c r="G42" s="56"/>
      <c r="H42" s="56"/>
      <c r="I42" s="100">
        <f t="shared" si="3"/>
        <v>4.9189474310855881E-3</v>
      </c>
      <c r="J42" s="100">
        <f t="shared" si="0"/>
        <v>-2.1481685486091986E-2</v>
      </c>
      <c r="K42" s="97">
        <f t="shared" si="1"/>
        <v>-78</v>
      </c>
      <c r="L42" s="101">
        <f t="shared" si="4"/>
        <v>0.16883116883116883</v>
      </c>
      <c r="M42" s="98">
        <f t="shared" si="2"/>
        <v>127</v>
      </c>
      <c r="N42" s="98">
        <f t="shared" si="5"/>
        <v>0</v>
      </c>
    </row>
    <row r="43" spans="1:15">
      <c r="A43" s="43">
        <v>41</v>
      </c>
      <c r="B43" s="104" t="s">
        <v>132</v>
      </c>
      <c r="C43" s="56">
        <v>2515</v>
      </c>
      <c r="D43" s="56">
        <v>2415</v>
      </c>
      <c r="E43" s="56">
        <v>2453</v>
      </c>
      <c r="F43" s="56"/>
      <c r="G43" s="56"/>
      <c r="H43" s="56"/>
      <c r="I43" s="100">
        <f t="shared" si="3"/>
        <v>3.3960534895730219E-3</v>
      </c>
      <c r="J43" s="100">
        <f t="shared" si="0"/>
        <v>-2.4652087475149104E-2</v>
      </c>
      <c r="K43" s="97">
        <f t="shared" si="1"/>
        <v>-62</v>
      </c>
      <c r="L43" s="101">
        <f t="shared" si="4"/>
        <v>0.13419913419913421</v>
      </c>
      <c r="M43" s="98">
        <f t="shared" si="2"/>
        <v>38</v>
      </c>
      <c r="N43" s="98">
        <f t="shared" si="5"/>
        <v>0</v>
      </c>
    </row>
    <row r="44" spans="1:15">
      <c r="A44" s="43">
        <v>42</v>
      </c>
      <c r="B44" s="104" t="s">
        <v>133</v>
      </c>
      <c r="C44" s="56">
        <v>42233</v>
      </c>
      <c r="D44" s="56">
        <v>41546</v>
      </c>
      <c r="E44" s="56">
        <v>42264</v>
      </c>
      <c r="F44" s="56"/>
      <c r="G44" s="56"/>
      <c r="H44" s="56"/>
      <c r="I44" s="100">
        <f t="shared" si="3"/>
        <v>5.8512354130988264E-2</v>
      </c>
      <c r="J44" s="100">
        <f t="shared" si="0"/>
        <v>7.3402315724670284E-4</v>
      </c>
      <c r="K44" s="97">
        <f t="shared" si="1"/>
        <v>31</v>
      </c>
      <c r="L44" s="101">
        <f t="shared" si="4"/>
        <v>-6.7099567099567103E-2</v>
      </c>
      <c r="M44" s="98">
        <f t="shared" si="2"/>
        <v>718</v>
      </c>
      <c r="N44" s="98">
        <f t="shared" si="5"/>
        <v>0</v>
      </c>
    </row>
    <row r="45" spans="1:15">
      <c r="A45" s="43">
        <v>43</v>
      </c>
      <c r="B45" s="104" t="s">
        <v>134</v>
      </c>
      <c r="C45" s="56">
        <v>6964</v>
      </c>
      <c r="D45" s="56">
        <v>6614</v>
      </c>
      <c r="E45" s="56">
        <v>6938</v>
      </c>
      <c r="F45" s="56"/>
      <c r="G45" s="56"/>
      <c r="H45" s="56"/>
      <c r="I45" s="100">
        <f t="shared" si="3"/>
        <v>9.6053074238310748E-3</v>
      </c>
      <c r="J45" s="100">
        <f t="shared" si="0"/>
        <v>-3.733486502010339E-3</v>
      </c>
      <c r="K45" s="97">
        <f t="shared" si="1"/>
        <v>-26</v>
      </c>
      <c r="L45" s="101">
        <f t="shared" si="4"/>
        <v>5.627705627705628E-2</v>
      </c>
      <c r="M45" s="98">
        <f t="shared" si="2"/>
        <v>324</v>
      </c>
      <c r="N45" s="98">
        <f t="shared" si="5"/>
        <v>0</v>
      </c>
    </row>
    <row r="46" spans="1:15">
      <c r="A46" s="43">
        <v>44</v>
      </c>
      <c r="B46" s="104" t="s">
        <v>135</v>
      </c>
      <c r="C46" s="56">
        <v>12047</v>
      </c>
      <c r="D46" s="56">
        <v>11337</v>
      </c>
      <c r="E46" s="56">
        <v>11891</v>
      </c>
      <c r="F46" s="56"/>
      <c r="G46" s="56"/>
      <c r="H46" s="56"/>
      <c r="I46" s="100">
        <f t="shared" si="3"/>
        <v>1.6462483507750838E-2</v>
      </c>
      <c r="J46" s="100">
        <f t="shared" si="0"/>
        <v>-1.2949281978915912E-2</v>
      </c>
      <c r="K46" s="97">
        <f t="shared" si="1"/>
        <v>-156</v>
      </c>
      <c r="L46" s="101">
        <f t="shared" si="4"/>
        <v>0.33766233766233766</v>
      </c>
      <c r="M46" s="98">
        <f t="shared" si="2"/>
        <v>554</v>
      </c>
      <c r="N46" s="98">
        <f t="shared" si="5"/>
        <v>0</v>
      </c>
    </row>
    <row r="47" spans="1:15">
      <c r="A47" s="43">
        <v>45</v>
      </c>
      <c r="B47" s="104" t="s">
        <v>136</v>
      </c>
      <c r="C47" s="56">
        <v>31965</v>
      </c>
      <c r="D47" s="56">
        <v>29129</v>
      </c>
      <c r="E47" s="56">
        <v>32795</v>
      </c>
      <c r="F47" s="56"/>
      <c r="G47" s="56"/>
      <c r="H47" s="56"/>
      <c r="I47" s="100">
        <f t="shared" si="3"/>
        <v>4.5403006192640545E-2</v>
      </c>
      <c r="J47" s="100">
        <f t="shared" si="0"/>
        <v>2.5965900203347412E-2</v>
      </c>
      <c r="K47" s="97">
        <f t="shared" si="1"/>
        <v>830</v>
      </c>
      <c r="L47" s="101">
        <f t="shared" si="4"/>
        <v>-1.7965367965367964</v>
      </c>
      <c r="M47" s="98">
        <f t="shared" si="2"/>
        <v>3666</v>
      </c>
      <c r="N47" s="98">
        <f t="shared" si="5"/>
        <v>0</v>
      </c>
    </row>
    <row r="48" spans="1:15">
      <c r="A48" s="43">
        <v>46</v>
      </c>
      <c r="B48" s="104" t="s">
        <v>137</v>
      </c>
      <c r="C48" s="56">
        <v>10307</v>
      </c>
      <c r="D48" s="56">
        <v>9970</v>
      </c>
      <c r="E48" s="56">
        <v>10261</v>
      </c>
      <c r="F48" s="56"/>
      <c r="G48" s="56"/>
      <c r="H48" s="56"/>
      <c r="I48" s="100">
        <f t="shared" si="3"/>
        <v>1.4205831576236764E-2</v>
      </c>
      <c r="J48" s="100">
        <f t="shared" si="0"/>
        <v>-4.4629863199767148E-3</v>
      </c>
      <c r="K48" s="97">
        <f t="shared" si="1"/>
        <v>-46</v>
      </c>
      <c r="L48" s="101">
        <f t="shared" si="4"/>
        <v>9.9567099567099568E-2</v>
      </c>
      <c r="M48" s="98">
        <f t="shared" si="2"/>
        <v>291</v>
      </c>
      <c r="N48" s="98">
        <f t="shared" si="5"/>
        <v>0</v>
      </c>
    </row>
    <row r="49" spans="1:14">
      <c r="A49" s="43">
        <v>47</v>
      </c>
      <c r="B49" s="104" t="s">
        <v>138</v>
      </c>
      <c r="C49" s="56">
        <v>7885</v>
      </c>
      <c r="D49" s="56">
        <v>7426</v>
      </c>
      <c r="E49" s="56">
        <v>7806</v>
      </c>
      <c r="F49" s="56"/>
      <c r="G49" s="56"/>
      <c r="H49" s="56"/>
      <c r="I49" s="100">
        <f t="shared" si="3"/>
        <v>1.0807009188588264E-2</v>
      </c>
      <c r="J49" s="100">
        <f t="shared" si="0"/>
        <v>-1.0019023462270134E-2</v>
      </c>
      <c r="K49" s="97">
        <f t="shared" si="1"/>
        <v>-79</v>
      </c>
      <c r="L49" s="101">
        <f t="shared" si="4"/>
        <v>0.17099567099567101</v>
      </c>
      <c r="M49" s="98">
        <f t="shared" si="2"/>
        <v>380</v>
      </c>
      <c r="N49" s="98">
        <f t="shared" si="5"/>
        <v>0</v>
      </c>
    </row>
    <row r="50" spans="1:14">
      <c r="A50" s="43">
        <v>48</v>
      </c>
      <c r="B50" s="104" t="s">
        <v>139</v>
      </c>
      <c r="C50" s="56">
        <v>11390</v>
      </c>
      <c r="D50" s="56">
        <v>10668</v>
      </c>
      <c r="E50" s="56">
        <v>11186</v>
      </c>
      <c r="F50" s="56"/>
      <c r="G50" s="56"/>
      <c r="H50" s="56"/>
      <c r="I50" s="100">
        <f t="shared" si="3"/>
        <v>1.5486446936145057E-2</v>
      </c>
      <c r="J50" s="100">
        <f t="shared" si="0"/>
        <v>-1.7910447761194031E-2</v>
      </c>
      <c r="K50" s="97">
        <f t="shared" si="1"/>
        <v>-204</v>
      </c>
      <c r="L50" s="101">
        <f t="shared" si="4"/>
        <v>0.44155844155844154</v>
      </c>
      <c r="M50" s="98">
        <f t="shared" si="2"/>
        <v>518</v>
      </c>
      <c r="N50" s="98">
        <f t="shared" si="5"/>
        <v>0</v>
      </c>
    </row>
    <row r="51" spans="1:14">
      <c r="A51" s="43">
        <v>49</v>
      </c>
      <c r="B51" s="104" t="s">
        <v>140</v>
      </c>
      <c r="C51" s="56">
        <v>3243</v>
      </c>
      <c r="D51" s="56">
        <v>3196</v>
      </c>
      <c r="E51" s="56">
        <v>3299</v>
      </c>
      <c r="F51" s="56"/>
      <c r="G51" s="56"/>
      <c r="H51" s="56"/>
      <c r="I51" s="100">
        <f t="shared" si="3"/>
        <v>4.5672973754999589E-3</v>
      </c>
      <c r="J51" s="100">
        <f t="shared" si="0"/>
        <v>1.7267961763798953E-2</v>
      </c>
      <c r="K51" s="97">
        <f t="shared" si="1"/>
        <v>56</v>
      </c>
      <c r="L51" s="101">
        <f t="shared" si="4"/>
        <v>-0.12121212121212122</v>
      </c>
      <c r="M51" s="98">
        <f t="shared" si="2"/>
        <v>103</v>
      </c>
      <c r="N51" s="98">
        <f t="shared" si="5"/>
        <v>0</v>
      </c>
    </row>
    <row r="52" spans="1:14">
      <c r="A52" s="43">
        <v>50</v>
      </c>
      <c r="B52" s="104" t="s">
        <v>141</v>
      </c>
      <c r="C52" s="56">
        <v>7717</v>
      </c>
      <c r="D52" s="56">
        <v>7262</v>
      </c>
      <c r="E52" s="56">
        <v>7661</v>
      </c>
      <c r="F52" s="56"/>
      <c r="G52" s="56"/>
      <c r="H52" s="56"/>
      <c r="I52" s="100">
        <f t="shared" si="3"/>
        <v>1.0606264078116153E-2</v>
      </c>
      <c r="J52" s="100">
        <f t="shared" si="0"/>
        <v>-7.2567059738240245E-3</v>
      </c>
      <c r="K52" s="97">
        <f t="shared" si="1"/>
        <v>-56</v>
      </c>
      <c r="L52" s="101">
        <f t="shared" si="4"/>
        <v>0.12121212121212122</v>
      </c>
      <c r="M52" s="98">
        <f t="shared" si="2"/>
        <v>399</v>
      </c>
      <c r="N52" s="98">
        <f t="shared" si="5"/>
        <v>0</v>
      </c>
    </row>
    <row r="53" spans="1:14">
      <c r="A53" s="43">
        <v>51</v>
      </c>
      <c r="B53" s="104" t="s">
        <v>142</v>
      </c>
      <c r="C53" s="56">
        <v>12916</v>
      </c>
      <c r="D53" s="56">
        <v>12626</v>
      </c>
      <c r="E53" s="56">
        <v>12862</v>
      </c>
      <c r="F53" s="56"/>
      <c r="G53" s="56"/>
      <c r="H53" s="56"/>
      <c r="I53" s="100">
        <f t="shared" si="3"/>
        <v>1.7806783523395112E-2</v>
      </c>
      <c r="J53" s="100">
        <f t="shared" si="0"/>
        <v>-4.1808609476618151E-3</v>
      </c>
      <c r="K53" s="97">
        <f t="shared" si="1"/>
        <v>-54</v>
      </c>
      <c r="L53" s="101">
        <f t="shared" si="4"/>
        <v>0.11688311688311688</v>
      </c>
      <c r="M53" s="98">
        <f t="shared" si="2"/>
        <v>236</v>
      </c>
      <c r="N53" s="98">
        <f t="shared" si="5"/>
        <v>0</v>
      </c>
    </row>
    <row r="54" spans="1:14">
      <c r="A54" s="43">
        <v>52</v>
      </c>
      <c r="B54" s="104" t="s">
        <v>143</v>
      </c>
      <c r="C54" s="56">
        <v>10110</v>
      </c>
      <c r="D54" s="56">
        <v>9643</v>
      </c>
      <c r="E54" s="56">
        <v>10094</v>
      </c>
      <c r="F54" s="56"/>
      <c r="G54" s="56"/>
      <c r="H54" s="56"/>
      <c r="I54" s="100">
        <f t="shared" si="3"/>
        <v>1.3974628586934401E-2</v>
      </c>
      <c r="J54" s="100">
        <f t="shared" si="0"/>
        <v>-1.582591493570722E-3</v>
      </c>
      <c r="K54" s="97">
        <f t="shared" si="1"/>
        <v>-16</v>
      </c>
      <c r="L54" s="101">
        <f t="shared" si="4"/>
        <v>3.4632034632034632E-2</v>
      </c>
      <c r="M54" s="98">
        <f t="shared" si="2"/>
        <v>451</v>
      </c>
      <c r="N54" s="98">
        <f t="shared" si="5"/>
        <v>0</v>
      </c>
    </row>
    <row r="55" spans="1:14">
      <c r="A55" s="43">
        <v>53</v>
      </c>
      <c r="B55" s="104" t="s">
        <v>144</v>
      </c>
      <c r="C55" s="56">
        <v>7899</v>
      </c>
      <c r="D55" s="56">
        <v>6764</v>
      </c>
      <c r="E55" s="56">
        <v>7175</v>
      </c>
      <c r="F55" s="56"/>
      <c r="G55" s="56"/>
      <c r="H55" s="56"/>
      <c r="I55" s="100">
        <f t="shared" si="3"/>
        <v>9.9334218457751457E-3</v>
      </c>
      <c r="J55" s="100">
        <f t="shared" si="0"/>
        <v>-9.1657171793897957E-2</v>
      </c>
      <c r="K55" s="97">
        <f t="shared" si="1"/>
        <v>-724</v>
      </c>
      <c r="L55" s="101">
        <f t="shared" si="4"/>
        <v>1.5670995670995671</v>
      </c>
      <c r="M55" s="98">
        <f t="shared" si="2"/>
        <v>411</v>
      </c>
      <c r="N55" s="98">
        <f t="shared" si="5"/>
        <v>0</v>
      </c>
    </row>
    <row r="56" spans="1:14">
      <c r="A56" s="43">
        <v>54</v>
      </c>
      <c r="B56" s="104" t="s">
        <v>145</v>
      </c>
      <c r="C56" s="56">
        <v>8740</v>
      </c>
      <c r="D56" s="56">
        <v>7940</v>
      </c>
      <c r="E56" s="56">
        <v>8382</v>
      </c>
      <c r="F56" s="56"/>
      <c r="G56" s="56"/>
      <c r="H56" s="56"/>
      <c r="I56" s="100">
        <f t="shared" si="3"/>
        <v>1.1604451834325753E-2</v>
      </c>
      <c r="J56" s="100">
        <f t="shared" si="0"/>
        <v>-4.0961098398169339E-2</v>
      </c>
      <c r="K56" s="97">
        <f t="shared" si="1"/>
        <v>-358</v>
      </c>
      <c r="L56" s="101">
        <f t="shared" si="4"/>
        <v>0.77489177489177485</v>
      </c>
      <c r="M56" s="98">
        <f t="shared" si="2"/>
        <v>442</v>
      </c>
      <c r="N56" s="98">
        <f t="shared" si="5"/>
        <v>0</v>
      </c>
    </row>
    <row r="57" spans="1:14">
      <c r="A57" s="43">
        <v>55</v>
      </c>
      <c r="B57" s="104" t="s">
        <v>146</v>
      </c>
      <c r="C57" s="56">
        <v>19729</v>
      </c>
      <c r="D57" s="56">
        <v>18436</v>
      </c>
      <c r="E57" s="56">
        <v>20420</v>
      </c>
      <c r="F57" s="56"/>
      <c r="G57" s="56"/>
      <c r="H57" s="56"/>
      <c r="I57" s="100">
        <f t="shared" si="3"/>
        <v>2.8270449350624179E-2</v>
      </c>
      <c r="J57" s="100">
        <f t="shared" si="0"/>
        <v>3.5024583101018802E-2</v>
      </c>
      <c r="K57" s="97">
        <f t="shared" si="1"/>
        <v>691</v>
      </c>
      <c r="L57" s="101">
        <f t="shared" si="4"/>
        <v>-1.4956709956709957</v>
      </c>
      <c r="M57" s="98">
        <f t="shared" si="2"/>
        <v>1984</v>
      </c>
      <c r="N57" s="98">
        <f t="shared" si="5"/>
        <v>0</v>
      </c>
    </row>
    <row r="58" spans="1:14">
      <c r="A58" s="43">
        <v>56</v>
      </c>
      <c r="B58" s="104" t="s">
        <v>147</v>
      </c>
      <c r="C58" s="56">
        <v>1667</v>
      </c>
      <c r="D58" s="56">
        <v>1520</v>
      </c>
      <c r="E58" s="56">
        <v>1788</v>
      </c>
      <c r="F58" s="56"/>
      <c r="G58" s="56"/>
      <c r="H58" s="56"/>
      <c r="I58" s="100">
        <f t="shared" si="3"/>
        <v>2.4753948794767888E-3</v>
      </c>
      <c r="J58" s="100">
        <f t="shared" si="0"/>
        <v>7.2585482903419318E-2</v>
      </c>
      <c r="K58" s="97">
        <f t="shared" si="1"/>
        <v>121</v>
      </c>
      <c r="L58" s="101">
        <f t="shared" si="4"/>
        <v>-0.26190476190476192</v>
      </c>
      <c r="M58" s="98">
        <f t="shared" si="2"/>
        <v>268</v>
      </c>
      <c r="N58" s="98">
        <f t="shared" si="5"/>
        <v>0</v>
      </c>
    </row>
    <row r="59" spans="1:14">
      <c r="A59" s="43">
        <v>57</v>
      </c>
      <c r="B59" s="104" t="s">
        <v>148</v>
      </c>
      <c r="C59" s="56">
        <v>3236</v>
      </c>
      <c r="D59" s="56">
        <v>3030</v>
      </c>
      <c r="E59" s="56">
        <v>3173</v>
      </c>
      <c r="F59" s="56"/>
      <c r="G59" s="56"/>
      <c r="H59" s="56"/>
      <c r="I59" s="100">
        <f t="shared" si="3"/>
        <v>4.3928567967448833E-3</v>
      </c>
      <c r="J59" s="100">
        <f t="shared" si="0"/>
        <v>-1.9468479604449938E-2</v>
      </c>
      <c r="K59" s="97">
        <f t="shared" si="1"/>
        <v>-63</v>
      </c>
      <c r="L59" s="101">
        <f t="shared" si="4"/>
        <v>0.13636363636363635</v>
      </c>
      <c r="M59" s="98">
        <f t="shared" si="2"/>
        <v>143</v>
      </c>
      <c r="N59" s="98">
        <f t="shared" si="5"/>
        <v>0</v>
      </c>
    </row>
    <row r="60" spans="1:14">
      <c r="A60" s="43">
        <v>58</v>
      </c>
      <c r="B60" s="104" t="s">
        <v>149</v>
      </c>
      <c r="C60" s="56">
        <v>13194</v>
      </c>
      <c r="D60" s="56">
        <v>13064</v>
      </c>
      <c r="E60" s="56">
        <v>13087</v>
      </c>
      <c r="F60" s="56"/>
      <c r="G60" s="56"/>
      <c r="H60" s="56"/>
      <c r="I60" s="100">
        <f t="shared" si="3"/>
        <v>1.811828455688632E-2</v>
      </c>
      <c r="J60" s="100">
        <f t="shared" si="0"/>
        <v>-8.1097468546308931E-3</v>
      </c>
      <c r="K60" s="97">
        <f t="shared" si="1"/>
        <v>-107</v>
      </c>
      <c r="L60" s="101">
        <f t="shared" si="4"/>
        <v>0.23160173160173161</v>
      </c>
      <c r="M60" s="98">
        <f t="shared" si="2"/>
        <v>23</v>
      </c>
      <c r="N60" s="98">
        <f t="shared" si="5"/>
        <v>0</v>
      </c>
    </row>
    <row r="61" spans="1:14">
      <c r="A61" s="43">
        <v>59</v>
      </c>
      <c r="B61" s="104" t="s">
        <v>150</v>
      </c>
      <c r="C61" s="56">
        <v>6782</v>
      </c>
      <c r="D61" s="56">
        <v>6226</v>
      </c>
      <c r="E61" s="56">
        <v>6685</v>
      </c>
      <c r="F61" s="56"/>
      <c r="G61" s="56"/>
      <c r="H61" s="56"/>
      <c r="I61" s="100">
        <f t="shared" si="3"/>
        <v>9.2550418172831841E-3</v>
      </c>
      <c r="J61" s="100">
        <f t="shared" si="0"/>
        <v>-1.4302565614862872E-2</v>
      </c>
      <c r="K61" s="97">
        <f t="shared" si="1"/>
        <v>-97</v>
      </c>
      <c r="L61" s="101">
        <f t="shared" si="4"/>
        <v>0.20995670995670995</v>
      </c>
      <c r="M61" s="98">
        <f t="shared" si="2"/>
        <v>459</v>
      </c>
      <c r="N61" s="98">
        <f t="shared" si="5"/>
        <v>0</v>
      </c>
    </row>
    <row r="62" spans="1:14">
      <c r="A62" s="43">
        <v>60</v>
      </c>
      <c r="B62" s="104" t="s">
        <v>151</v>
      </c>
      <c r="C62" s="56">
        <v>9687</v>
      </c>
      <c r="D62" s="56">
        <v>8535</v>
      </c>
      <c r="E62" s="56">
        <v>9466</v>
      </c>
      <c r="F62" s="56"/>
      <c r="G62" s="56"/>
      <c r="H62" s="56"/>
      <c r="I62" s="100">
        <f t="shared" si="3"/>
        <v>1.3105194591234499E-2</v>
      </c>
      <c r="J62" s="100">
        <f t="shared" si="0"/>
        <v>-2.2814080726747187E-2</v>
      </c>
      <c r="K62" s="97">
        <f t="shared" si="1"/>
        <v>-221</v>
      </c>
      <c r="L62" s="101">
        <f t="shared" si="4"/>
        <v>0.47835497835497837</v>
      </c>
      <c r="M62" s="98">
        <f t="shared" si="2"/>
        <v>931</v>
      </c>
      <c r="N62" s="98">
        <f t="shared" si="5"/>
        <v>0</v>
      </c>
    </row>
    <row r="63" spans="1:14">
      <c r="A63" s="43">
        <v>61</v>
      </c>
      <c r="B63" s="104" t="s">
        <v>152</v>
      </c>
      <c r="C63" s="56">
        <v>4799</v>
      </c>
      <c r="D63" s="56">
        <v>4211</v>
      </c>
      <c r="E63" s="56">
        <v>4680</v>
      </c>
      <c r="F63" s="56"/>
      <c r="G63" s="56"/>
      <c r="H63" s="56"/>
      <c r="I63" s="100">
        <f t="shared" si="3"/>
        <v>6.4792214966170984E-3</v>
      </c>
      <c r="J63" s="100">
        <f t="shared" si="0"/>
        <v>-2.4796832673473639E-2</v>
      </c>
      <c r="K63" s="97">
        <f t="shared" si="1"/>
        <v>-119</v>
      </c>
      <c r="L63" s="101">
        <f t="shared" si="4"/>
        <v>0.25757575757575757</v>
      </c>
      <c r="M63" s="98">
        <f t="shared" si="2"/>
        <v>469</v>
      </c>
      <c r="N63" s="98">
        <f t="shared" si="5"/>
        <v>0</v>
      </c>
    </row>
    <row r="64" spans="1:14">
      <c r="A64" s="43">
        <v>62</v>
      </c>
      <c r="B64" s="104" t="s">
        <v>153</v>
      </c>
      <c r="C64" s="56">
        <v>1010</v>
      </c>
      <c r="D64" s="56">
        <v>1058</v>
      </c>
      <c r="E64" s="56">
        <v>1042</v>
      </c>
      <c r="F64" s="56"/>
      <c r="G64" s="56"/>
      <c r="H64" s="56"/>
      <c r="I64" s="100">
        <f t="shared" si="3"/>
        <v>1.4425958973237215E-3</v>
      </c>
      <c r="J64" s="100">
        <f t="shared" si="0"/>
        <v>3.1683168316831684E-2</v>
      </c>
      <c r="K64" s="97">
        <f t="shared" si="1"/>
        <v>32</v>
      </c>
      <c r="L64" s="101">
        <f t="shared" si="4"/>
        <v>-6.9264069264069264E-2</v>
      </c>
      <c r="M64" s="98">
        <f t="shared" si="2"/>
        <v>-16</v>
      </c>
      <c r="N64" s="98">
        <f t="shared" si="5"/>
        <v>0</v>
      </c>
    </row>
    <row r="65" spans="1:14">
      <c r="A65" s="43">
        <v>63</v>
      </c>
      <c r="B65" s="104" t="s">
        <v>154</v>
      </c>
      <c r="C65" s="56">
        <v>18978</v>
      </c>
      <c r="D65" s="56">
        <v>19985</v>
      </c>
      <c r="E65" s="56">
        <v>19440</v>
      </c>
      <c r="F65" s="56"/>
      <c r="G65" s="56"/>
      <c r="H65" s="56"/>
      <c r="I65" s="100">
        <f t="shared" si="3"/>
        <v>2.6913689293640256E-2</v>
      </c>
      <c r="J65" s="100">
        <f t="shared" si="0"/>
        <v>2.4343977236800506E-2</v>
      </c>
      <c r="K65" s="97">
        <f t="shared" si="1"/>
        <v>462</v>
      </c>
      <c r="L65" s="101">
        <f t="shared" si="4"/>
        <v>-1</v>
      </c>
      <c r="M65" s="98">
        <f t="shared" si="2"/>
        <v>-545</v>
      </c>
      <c r="N65" s="98">
        <f t="shared" si="5"/>
        <v>0</v>
      </c>
    </row>
    <row r="66" spans="1:14">
      <c r="A66" s="43">
        <v>64</v>
      </c>
      <c r="B66" s="104" t="s">
        <v>155</v>
      </c>
      <c r="C66" s="56">
        <v>7205</v>
      </c>
      <c r="D66" s="56">
        <v>6993</v>
      </c>
      <c r="E66" s="56">
        <v>7257</v>
      </c>
      <c r="F66" s="56"/>
      <c r="G66" s="56"/>
      <c r="H66" s="56"/>
      <c r="I66" s="100">
        <f t="shared" si="3"/>
        <v>1.0046946666869718E-2</v>
      </c>
      <c r="J66" s="100">
        <f t="shared" si="0"/>
        <v>7.2172102706453854E-3</v>
      </c>
      <c r="K66" s="97">
        <f t="shared" si="1"/>
        <v>52</v>
      </c>
      <c r="L66" s="101">
        <f t="shared" si="4"/>
        <v>-0.11255411255411256</v>
      </c>
      <c r="M66" s="98">
        <f t="shared" si="2"/>
        <v>264</v>
      </c>
      <c r="N66" s="98">
        <f t="shared" si="5"/>
        <v>0</v>
      </c>
    </row>
    <row r="67" spans="1:14">
      <c r="A67" s="43">
        <v>65</v>
      </c>
      <c r="B67" s="104" t="s">
        <v>156</v>
      </c>
      <c r="C67" s="56">
        <v>2876</v>
      </c>
      <c r="D67" s="56">
        <v>3457</v>
      </c>
      <c r="E67" s="56">
        <v>3441</v>
      </c>
      <c r="F67" s="56"/>
      <c r="G67" s="56"/>
      <c r="H67" s="56"/>
      <c r="I67" s="100">
        <f t="shared" si="3"/>
        <v>4.7638891388588544E-3</v>
      </c>
      <c r="J67" s="100">
        <f t="shared" ref="J67:J84" si="6">(E67-C67)/C67</f>
        <v>0.19645340751043117</v>
      </c>
      <c r="K67" s="97">
        <f t="shared" ref="K67:K83" si="7">E67-C67</f>
        <v>565</v>
      </c>
      <c r="L67" s="101">
        <f t="shared" si="4"/>
        <v>-1.222943722943723</v>
      </c>
      <c r="M67" s="98">
        <f t="shared" ref="M67:M83" si="8">E67-D67</f>
        <v>-16</v>
      </c>
      <c r="N67" s="98">
        <f t="shared" si="5"/>
        <v>0</v>
      </c>
    </row>
    <row r="68" spans="1:14">
      <c r="A68" s="43">
        <v>66</v>
      </c>
      <c r="B68" s="104" t="s">
        <v>157</v>
      </c>
      <c r="C68" s="56">
        <v>12397</v>
      </c>
      <c r="D68" s="56">
        <v>12366</v>
      </c>
      <c r="E68" s="56">
        <v>12354</v>
      </c>
      <c r="F68" s="56"/>
      <c r="G68" s="56"/>
      <c r="H68" s="56"/>
      <c r="I68" s="100">
        <f t="shared" ref="I68:I83" si="9">E68/$E$84</f>
        <v>1.7103483412223855E-2</v>
      </c>
      <c r="J68" s="100">
        <f t="shared" si="6"/>
        <v>-3.4685811083326611E-3</v>
      </c>
      <c r="K68" s="97">
        <f t="shared" si="7"/>
        <v>-43</v>
      </c>
      <c r="L68" s="101">
        <f t="shared" ref="L68:L84" si="10">K68/$K$84</f>
        <v>9.3073593073593072E-2</v>
      </c>
      <c r="M68" s="98">
        <f t="shared" si="8"/>
        <v>-12</v>
      </c>
      <c r="N68" s="98">
        <f t="shared" ref="N68:N84" si="11">H68-G68</f>
        <v>0</v>
      </c>
    </row>
    <row r="69" spans="1:14">
      <c r="A69" s="43">
        <v>67</v>
      </c>
      <c r="B69" s="104" t="s">
        <v>158</v>
      </c>
      <c r="C69" s="56">
        <v>1407</v>
      </c>
      <c r="D69" s="56">
        <v>1400</v>
      </c>
      <c r="E69" s="56">
        <v>1385</v>
      </c>
      <c r="F69" s="56"/>
      <c r="G69" s="56"/>
      <c r="H69" s="56"/>
      <c r="I69" s="100">
        <f t="shared" si="9"/>
        <v>1.9174619172680945E-3</v>
      </c>
      <c r="J69" s="100">
        <f t="shared" si="6"/>
        <v>-1.5636105188343994E-2</v>
      </c>
      <c r="K69" s="97">
        <f t="shared" si="7"/>
        <v>-22</v>
      </c>
      <c r="L69" s="101">
        <f t="shared" si="10"/>
        <v>4.7619047619047616E-2</v>
      </c>
      <c r="M69" s="98">
        <f t="shared" si="8"/>
        <v>-15</v>
      </c>
      <c r="N69" s="98">
        <f t="shared" si="11"/>
        <v>0</v>
      </c>
    </row>
    <row r="70" spans="1:14">
      <c r="A70" s="43">
        <v>68</v>
      </c>
      <c r="B70" s="104" t="s">
        <v>159</v>
      </c>
      <c r="C70" s="56">
        <v>9868</v>
      </c>
      <c r="D70" s="56">
        <v>9358</v>
      </c>
      <c r="E70" s="56">
        <v>9786</v>
      </c>
      <c r="F70" s="56"/>
      <c r="G70" s="56"/>
      <c r="H70" s="56"/>
      <c r="I70" s="100">
        <f t="shared" si="9"/>
        <v>1.3548218283310882E-2</v>
      </c>
      <c r="J70" s="100">
        <f t="shared" si="6"/>
        <v>-8.309687880016214E-3</v>
      </c>
      <c r="K70" s="97">
        <f t="shared" si="7"/>
        <v>-82</v>
      </c>
      <c r="L70" s="101">
        <f t="shared" si="10"/>
        <v>0.1774891774891775</v>
      </c>
      <c r="M70" s="98">
        <f t="shared" si="8"/>
        <v>428</v>
      </c>
      <c r="N70" s="98">
        <f t="shared" si="11"/>
        <v>0</v>
      </c>
    </row>
    <row r="71" spans="1:14">
      <c r="A71" s="43">
        <v>69</v>
      </c>
      <c r="B71" s="104" t="s">
        <v>160</v>
      </c>
      <c r="C71" s="56">
        <v>1643</v>
      </c>
      <c r="D71" s="56">
        <v>1657</v>
      </c>
      <c r="E71" s="56">
        <v>1612</v>
      </c>
      <c r="F71" s="56"/>
      <c r="G71" s="56"/>
      <c r="H71" s="56"/>
      <c r="I71" s="100">
        <f t="shared" si="9"/>
        <v>2.2317318488347783E-3</v>
      </c>
      <c r="J71" s="100">
        <f t="shared" si="6"/>
        <v>-1.8867924528301886E-2</v>
      </c>
      <c r="K71" s="97">
        <f t="shared" si="7"/>
        <v>-31</v>
      </c>
      <c r="L71" s="101">
        <f t="shared" si="10"/>
        <v>6.7099567099567103E-2</v>
      </c>
      <c r="M71" s="98">
        <f t="shared" si="8"/>
        <v>-45</v>
      </c>
      <c r="N71" s="98">
        <f t="shared" si="11"/>
        <v>0</v>
      </c>
    </row>
    <row r="72" spans="1:14">
      <c r="A72" s="43">
        <v>70</v>
      </c>
      <c r="B72" s="104" t="s">
        <v>161</v>
      </c>
      <c r="C72" s="56">
        <v>5809</v>
      </c>
      <c r="D72" s="56">
        <v>5522</v>
      </c>
      <c r="E72" s="56">
        <v>5771</v>
      </c>
      <c r="F72" s="56"/>
      <c r="G72" s="56"/>
      <c r="H72" s="56"/>
      <c r="I72" s="100">
        <f t="shared" si="9"/>
        <v>7.9896553967900158E-3</v>
      </c>
      <c r="J72" s="100">
        <f t="shared" si="6"/>
        <v>-6.541573420554312E-3</v>
      </c>
      <c r="K72" s="97">
        <f t="shared" si="7"/>
        <v>-38</v>
      </c>
      <c r="L72" s="101">
        <f t="shared" si="10"/>
        <v>8.2251082251082255E-2</v>
      </c>
      <c r="M72" s="98">
        <f t="shared" si="8"/>
        <v>249</v>
      </c>
      <c r="N72" s="98">
        <f t="shared" si="11"/>
        <v>0</v>
      </c>
    </row>
    <row r="73" spans="1:14">
      <c r="A73" s="43">
        <v>71</v>
      </c>
      <c r="B73" s="104" t="s">
        <v>162</v>
      </c>
      <c r="C73" s="56">
        <v>3212</v>
      </c>
      <c r="D73" s="56">
        <v>3110</v>
      </c>
      <c r="E73" s="56">
        <v>3135</v>
      </c>
      <c r="F73" s="56"/>
      <c r="G73" s="56"/>
      <c r="H73" s="56"/>
      <c r="I73" s="100">
        <f t="shared" si="9"/>
        <v>4.3402477333108133E-3</v>
      </c>
      <c r="J73" s="100">
        <f t="shared" si="6"/>
        <v>-2.3972602739726026E-2</v>
      </c>
      <c r="K73" s="97">
        <f t="shared" si="7"/>
        <v>-77</v>
      </c>
      <c r="L73" s="101">
        <f t="shared" si="10"/>
        <v>0.16666666666666666</v>
      </c>
      <c r="M73" s="98">
        <f t="shared" si="8"/>
        <v>25</v>
      </c>
      <c r="N73" s="98">
        <f t="shared" si="11"/>
        <v>0</v>
      </c>
    </row>
    <row r="74" spans="1:14">
      <c r="A74" s="43">
        <v>72</v>
      </c>
      <c r="B74" s="104" t="s">
        <v>163</v>
      </c>
      <c r="C74" s="56">
        <v>2486</v>
      </c>
      <c r="D74" s="56">
        <v>965</v>
      </c>
      <c r="E74" s="56">
        <v>2783</v>
      </c>
      <c r="F74" s="56"/>
      <c r="G74" s="56"/>
      <c r="H74" s="56"/>
      <c r="I74" s="100">
        <f t="shared" si="9"/>
        <v>3.8529216720267919E-3</v>
      </c>
      <c r="J74" s="100">
        <f t="shared" si="6"/>
        <v>0.11946902654867257</v>
      </c>
      <c r="K74" s="97">
        <f t="shared" si="7"/>
        <v>297</v>
      </c>
      <c r="L74" s="101">
        <f t="shared" si="10"/>
        <v>-0.6428571428571429</v>
      </c>
      <c r="M74" s="98">
        <f t="shared" si="8"/>
        <v>1818</v>
      </c>
      <c r="N74" s="98">
        <f t="shared" si="11"/>
        <v>0</v>
      </c>
    </row>
    <row r="75" spans="1:14">
      <c r="A75" s="43">
        <v>73</v>
      </c>
      <c r="B75" s="104" t="s">
        <v>164</v>
      </c>
      <c r="C75" s="56">
        <v>1003</v>
      </c>
      <c r="D75" s="56">
        <v>1270</v>
      </c>
      <c r="E75" s="56">
        <v>1064</v>
      </c>
      <c r="F75" s="56"/>
      <c r="G75" s="56"/>
      <c r="H75" s="56"/>
      <c r="I75" s="100">
        <f t="shared" si="9"/>
        <v>1.4730537761539729E-3</v>
      </c>
      <c r="J75" s="100">
        <f t="shared" si="6"/>
        <v>6.0817547357926223E-2</v>
      </c>
      <c r="K75" s="97">
        <f t="shared" si="7"/>
        <v>61</v>
      </c>
      <c r="L75" s="101">
        <f t="shared" si="10"/>
        <v>-0.13203463203463203</v>
      </c>
      <c r="M75" s="98">
        <f t="shared" si="8"/>
        <v>-206</v>
      </c>
      <c r="N75" s="98">
        <f t="shared" si="11"/>
        <v>0</v>
      </c>
    </row>
    <row r="76" spans="1:14">
      <c r="A76" s="43">
        <v>74</v>
      </c>
      <c r="B76" s="104" t="s">
        <v>165</v>
      </c>
      <c r="C76" s="56">
        <v>653</v>
      </c>
      <c r="D76" s="56">
        <v>666</v>
      </c>
      <c r="E76" s="56">
        <v>646</v>
      </c>
      <c r="F76" s="56"/>
      <c r="G76" s="56"/>
      <c r="H76" s="56"/>
      <c r="I76" s="100">
        <f t="shared" si="9"/>
        <v>8.9435407837919786E-4</v>
      </c>
      <c r="J76" s="100">
        <f t="shared" si="6"/>
        <v>-1.0719754977029096E-2</v>
      </c>
      <c r="K76" s="97">
        <f t="shared" si="7"/>
        <v>-7</v>
      </c>
      <c r="L76" s="101">
        <f t="shared" si="10"/>
        <v>1.5151515151515152E-2</v>
      </c>
      <c r="M76" s="98">
        <f t="shared" si="8"/>
        <v>-20</v>
      </c>
      <c r="N76" s="98">
        <f t="shared" si="11"/>
        <v>0</v>
      </c>
    </row>
    <row r="77" spans="1:14">
      <c r="A77" s="43">
        <v>75</v>
      </c>
      <c r="B77" s="104" t="s">
        <v>166</v>
      </c>
      <c r="C77" s="56">
        <v>3467</v>
      </c>
      <c r="D77" s="56">
        <v>3746</v>
      </c>
      <c r="E77" s="56">
        <v>3586</v>
      </c>
      <c r="F77" s="56"/>
      <c r="G77" s="56"/>
      <c r="H77" s="56"/>
      <c r="I77" s="100">
        <f t="shared" si="9"/>
        <v>4.9646342493309646E-3</v>
      </c>
      <c r="J77" s="100">
        <f t="shared" si="6"/>
        <v>3.4323622728583789E-2</v>
      </c>
      <c r="K77" s="97">
        <f t="shared" si="7"/>
        <v>119</v>
      </c>
      <c r="L77" s="101">
        <f t="shared" si="10"/>
        <v>-0.25757575757575757</v>
      </c>
      <c r="M77" s="98">
        <f t="shared" si="8"/>
        <v>-160</v>
      </c>
      <c r="N77" s="98">
        <f t="shared" si="11"/>
        <v>0</v>
      </c>
    </row>
    <row r="78" spans="1:14">
      <c r="A78" s="43">
        <v>76</v>
      </c>
      <c r="B78" s="104" t="s">
        <v>167</v>
      </c>
      <c r="C78" s="56">
        <v>2042</v>
      </c>
      <c r="D78" s="56">
        <v>1742</v>
      </c>
      <c r="E78" s="56">
        <v>2041</v>
      </c>
      <c r="F78" s="56"/>
      <c r="G78" s="56"/>
      <c r="H78" s="56"/>
      <c r="I78" s="100">
        <f t="shared" si="9"/>
        <v>2.8256604860246791E-3</v>
      </c>
      <c r="J78" s="100">
        <f t="shared" si="6"/>
        <v>-4.8971596474045055E-4</v>
      </c>
      <c r="K78" s="97">
        <f t="shared" si="7"/>
        <v>-1</v>
      </c>
      <c r="L78" s="101">
        <f t="shared" si="10"/>
        <v>2.1645021645021645E-3</v>
      </c>
      <c r="M78" s="98">
        <f t="shared" si="8"/>
        <v>299</v>
      </c>
      <c r="N78" s="98">
        <f t="shared" si="11"/>
        <v>0</v>
      </c>
    </row>
    <row r="79" spans="1:14">
      <c r="A79" s="43">
        <v>77</v>
      </c>
      <c r="B79" s="104" t="s">
        <v>168</v>
      </c>
      <c r="C79" s="56">
        <v>1395</v>
      </c>
      <c r="D79" s="56">
        <v>1385</v>
      </c>
      <c r="E79" s="56">
        <v>1379</v>
      </c>
      <c r="F79" s="56"/>
      <c r="G79" s="56"/>
      <c r="H79" s="56"/>
      <c r="I79" s="100">
        <f t="shared" si="9"/>
        <v>1.9091552230416622E-3</v>
      </c>
      <c r="J79" s="100">
        <f t="shared" si="6"/>
        <v>-1.1469534050179211E-2</v>
      </c>
      <c r="K79" s="97">
        <f t="shared" si="7"/>
        <v>-16</v>
      </c>
      <c r="L79" s="101">
        <f t="shared" si="10"/>
        <v>3.4632034632034632E-2</v>
      </c>
      <c r="M79" s="98">
        <f t="shared" si="8"/>
        <v>-6</v>
      </c>
      <c r="N79" s="98">
        <f t="shared" si="11"/>
        <v>0</v>
      </c>
    </row>
    <row r="80" spans="1:14">
      <c r="A80" s="43">
        <v>78</v>
      </c>
      <c r="B80" s="104" t="s">
        <v>169</v>
      </c>
      <c r="C80" s="56">
        <v>1101</v>
      </c>
      <c r="D80" s="56">
        <v>1055</v>
      </c>
      <c r="E80" s="56">
        <v>1121</v>
      </c>
      <c r="F80" s="56"/>
      <c r="G80" s="56"/>
      <c r="H80" s="56"/>
      <c r="I80" s="100">
        <f t="shared" si="9"/>
        <v>1.5519673713050785E-3</v>
      </c>
      <c r="J80" s="100">
        <f t="shared" si="6"/>
        <v>1.8165304268846504E-2</v>
      </c>
      <c r="K80" s="97">
        <f t="shared" si="7"/>
        <v>20</v>
      </c>
      <c r="L80" s="101">
        <f t="shared" si="10"/>
        <v>-4.3290043290043288E-2</v>
      </c>
      <c r="M80" s="98">
        <f t="shared" si="8"/>
        <v>66</v>
      </c>
      <c r="N80" s="98">
        <f t="shared" si="11"/>
        <v>0</v>
      </c>
    </row>
    <row r="81" spans="1:14">
      <c r="A81" s="43">
        <v>79</v>
      </c>
      <c r="B81" s="104" t="s">
        <v>170</v>
      </c>
      <c r="C81" s="56">
        <v>2431</v>
      </c>
      <c r="D81" s="56">
        <v>2084</v>
      </c>
      <c r="E81" s="56">
        <v>2455</v>
      </c>
      <c r="F81" s="56"/>
      <c r="G81" s="56"/>
      <c r="H81" s="56"/>
      <c r="I81" s="100">
        <f t="shared" si="9"/>
        <v>3.3988223876484994E-3</v>
      </c>
      <c r="J81" s="100">
        <f t="shared" si="6"/>
        <v>9.8724804607157549E-3</v>
      </c>
      <c r="K81" s="97">
        <f t="shared" si="7"/>
        <v>24</v>
      </c>
      <c r="L81" s="101">
        <f t="shared" si="10"/>
        <v>-5.1948051948051951E-2</v>
      </c>
      <c r="M81" s="98">
        <f t="shared" si="8"/>
        <v>371</v>
      </c>
      <c r="N81" s="98">
        <f t="shared" si="11"/>
        <v>0</v>
      </c>
    </row>
    <row r="82" spans="1:14">
      <c r="A82" s="43">
        <v>80</v>
      </c>
      <c r="B82" s="104" t="s">
        <v>171</v>
      </c>
      <c r="C82" s="56">
        <v>5130</v>
      </c>
      <c r="D82" s="56">
        <v>4662</v>
      </c>
      <c r="E82" s="56">
        <v>5003</v>
      </c>
      <c r="F82" s="56"/>
      <c r="G82" s="56"/>
      <c r="H82" s="56"/>
      <c r="I82" s="100">
        <f t="shared" si="9"/>
        <v>6.9263985358066979E-3</v>
      </c>
      <c r="J82" s="100">
        <f t="shared" si="6"/>
        <v>-2.4756335282651074E-2</v>
      </c>
      <c r="K82" s="97">
        <f t="shared" si="7"/>
        <v>-127</v>
      </c>
      <c r="L82" s="101">
        <f t="shared" si="10"/>
        <v>0.27489177489177491</v>
      </c>
      <c r="M82" s="98">
        <f t="shared" si="8"/>
        <v>341</v>
      </c>
      <c r="N82" s="98">
        <f t="shared" si="11"/>
        <v>0</v>
      </c>
    </row>
    <row r="83" spans="1:14">
      <c r="A83" s="43">
        <v>81</v>
      </c>
      <c r="B83" s="104" t="s">
        <v>172</v>
      </c>
      <c r="C83" s="56">
        <v>3817</v>
      </c>
      <c r="D83" s="56">
        <v>3450</v>
      </c>
      <c r="E83" s="56">
        <v>3687</v>
      </c>
      <c r="F83" s="56"/>
      <c r="G83" s="56"/>
      <c r="H83" s="56"/>
      <c r="I83" s="100">
        <f t="shared" si="9"/>
        <v>5.1044636021425737E-3</v>
      </c>
      <c r="J83" s="100">
        <f t="shared" si="6"/>
        <v>-3.4058160859313596E-2</v>
      </c>
      <c r="K83" s="97">
        <f t="shared" si="7"/>
        <v>-130</v>
      </c>
      <c r="L83" s="101">
        <f t="shared" si="10"/>
        <v>0.2813852813852814</v>
      </c>
      <c r="M83" s="98">
        <f t="shared" si="8"/>
        <v>237</v>
      </c>
      <c r="N83" s="98">
        <f t="shared" si="11"/>
        <v>0</v>
      </c>
    </row>
    <row r="84" spans="1:14" s="110" customFormat="1">
      <c r="A84" s="189" t="s">
        <v>173</v>
      </c>
      <c r="B84" s="189"/>
      <c r="C84" s="65">
        <v>722771</v>
      </c>
      <c r="D84" s="65">
        <v>687878</v>
      </c>
      <c r="E84" s="65">
        <v>722309</v>
      </c>
      <c r="F84" s="65"/>
      <c r="G84" s="65"/>
      <c r="H84" s="65"/>
      <c r="I84" s="100">
        <f>SUM(I3:I83)</f>
        <v>1</v>
      </c>
      <c r="J84" s="100">
        <f t="shared" si="6"/>
        <v>-6.3920660900893922E-4</v>
      </c>
      <c r="K84" s="97">
        <f>SUM(K3:K83)</f>
        <v>-462</v>
      </c>
      <c r="L84" s="101">
        <f t="shared" si="10"/>
        <v>1</v>
      </c>
      <c r="M84" s="97">
        <f>SUM(M3:M83)</f>
        <v>34431</v>
      </c>
      <c r="N84" s="98">
        <f t="shared" si="11"/>
        <v>0</v>
      </c>
    </row>
    <row r="85" spans="1:14">
      <c r="C85" s="134"/>
      <c r="D85" s="133"/>
      <c r="E85" s="135"/>
      <c r="F85" s="141"/>
      <c r="G85" s="141"/>
      <c r="H85" s="141"/>
      <c r="L85" s="13"/>
    </row>
    <row r="86" spans="1:14">
      <c r="E86" s="141"/>
      <c r="F86" s="141"/>
    </row>
    <row r="87" spans="1:14">
      <c r="C87" s="134"/>
      <c r="D87" s="133"/>
      <c r="E87" s="135"/>
      <c r="F87" s="141"/>
      <c r="G87" s="141"/>
      <c r="H87" s="141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87"/>
  <sheetViews>
    <sheetView zoomScale="78" zoomScaleNormal="78" workbookViewId="0">
      <pane ySplit="2" topLeftCell="A3" activePane="bottomLeft" state="frozen"/>
      <selection activeCell="W1" sqref="W1"/>
      <selection pane="bottomLeft" activeCell="Q2" sqref="Q2"/>
    </sheetView>
  </sheetViews>
  <sheetFormatPr defaultColWidth="9.140625" defaultRowHeight="15"/>
  <cols>
    <col min="1" max="1" width="11.85546875" style="6" customWidth="1"/>
    <col min="2" max="2" width="16.42578125" style="6" bestFit="1" customWidth="1"/>
    <col min="3" max="8" width="12" style="6" customWidth="1"/>
    <col min="9" max="9" width="18.140625" style="6" customWidth="1"/>
    <col min="10" max="10" width="30.42578125" style="6" customWidth="1"/>
    <col min="11" max="11" width="27.42578125" style="6" customWidth="1"/>
    <col min="12" max="12" width="22.28515625" style="6" customWidth="1"/>
    <col min="13" max="14" width="27.5703125" style="6" customWidth="1"/>
    <col min="15" max="16384" width="9.140625" style="6"/>
  </cols>
  <sheetData>
    <row r="1" spans="1:14" ht="15.75" thickBot="1">
      <c r="A1" s="6" t="s">
        <v>301</v>
      </c>
      <c r="C1" s="185" t="s">
        <v>281</v>
      </c>
      <c r="D1" s="185"/>
      <c r="E1" s="186"/>
      <c r="F1" s="187" t="s">
        <v>280</v>
      </c>
      <c r="G1" s="185"/>
      <c r="H1" s="186"/>
    </row>
    <row r="2" spans="1:14" ht="45">
      <c r="A2" s="19" t="s">
        <v>91</v>
      </c>
      <c r="B2" s="19" t="s">
        <v>174</v>
      </c>
      <c r="C2" s="93">
        <v>43282</v>
      </c>
      <c r="D2" s="93">
        <v>43617</v>
      </c>
      <c r="E2" s="93">
        <v>43647</v>
      </c>
      <c r="F2" s="93">
        <v>43252</v>
      </c>
      <c r="G2" s="93">
        <v>43586</v>
      </c>
      <c r="H2" s="93">
        <v>43617</v>
      </c>
      <c r="I2" s="61" t="s">
        <v>311</v>
      </c>
      <c r="J2" s="14" t="s">
        <v>319</v>
      </c>
      <c r="K2" s="92" t="s">
        <v>320</v>
      </c>
      <c r="L2" s="92" t="s">
        <v>325</v>
      </c>
      <c r="M2" s="96" t="s">
        <v>323</v>
      </c>
      <c r="N2" s="161" t="s">
        <v>305</v>
      </c>
    </row>
    <row r="3" spans="1:14">
      <c r="A3" s="43">
        <v>1</v>
      </c>
      <c r="B3" s="104" t="s">
        <v>92</v>
      </c>
      <c r="C3" s="32">
        <v>74065</v>
      </c>
      <c r="D3" s="32">
        <v>75045</v>
      </c>
      <c r="E3" s="32">
        <v>75285</v>
      </c>
      <c r="F3" s="32"/>
      <c r="G3" s="32"/>
      <c r="H3" s="32"/>
      <c r="I3" s="100">
        <f t="shared" ref="I3:I66" si="0">E3/$E$84</f>
        <v>2.4530336191214436E-2</v>
      </c>
      <c r="J3" s="100">
        <f t="shared" ref="J3:J66" si="1">(E3-C3)/C3</f>
        <v>1.6472017822183216E-2</v>
      </c>
      <c r="K3" s="97">
        <f t="shared" ref="K3:K66" si="2">E3-C3</f>
        <v>1220</v>
      </c>
      <c r="L3" s="101">
        <f>K3/$K$84</f>
        <v>2.0865757923001934E-2</v>
      </c>
      <c r="M3" s="45">
        <f t="shared" ref="M3:M66" si="3">E3-D3</f>
        <v>240</v>
      </c>
      <c r="N3" s="45">
        <f>H3-G3</f>
        <v>0</v>
      </c>
    </row>
    <row r="4" spans="1:14">
      <c r="A4" s="43">
        <v>2</v>
      </c>
      <c r="B4" s="104" t="s">
        <v>93</v>
      </c>
      <c r="C4" s="32">
        <v>22685</v>
      </c>
      <c r="D4" s="32">
        <v>23212</v>
      </c>
      <c r="E4" s="32">
        <v>23233</v>
      </c>
      <c r="F4" s="32"/>
      <c r="G4" s="32"/>
      <c r="H4" s="32"/>
      <c r="I4" s="100">
        <f t="shared" si="0"/>
        <v>7.570077714424985E-3</v>
      </c>
      <c r="J4" s="100">
        <f t="shared" si="1"/>
        <v>2.4156931893321579E-2</v>
      </c>
      <c r="K4" s="97">
        <f t="shared" si="2"/>
        <v>548</v>
      </c>
      <c r="L4" s="101">
        <f t="shared" ref="L4:L67" si="4">K4/$K$84</f>
        <v>9.3724879850861139E-3</v>
      </c>
      <c r="M4" s="45">
        <f t="shared" si="3"/>
        <v>21</v>
      </c>
      <c r="N4" s="45">
        <f t="shared" ref="N4:N67" si="5">H4-G4</f>
        <v>0</v>
      </c>
    </row>
    <row r="5" spans="1:14">
      <c r="A5" s="43">
        <v>3</v>
      </c>
      <c r="B5" s="104" t="s">
        <v>94</v>
      </c>
      <c r="C5" s="32">
        <v>27951</v>
      </c>
      <c r="D5" s="32">
        <v>28209</v>
      </c>
      <c r="E5" s="32">
        <v>28438</v>
      </c>
      <c r="F5" s="32"/>
      <c r="G5" s="32"/>
      <c r="H5" s="32"/>
      <c r="I5" s="100">
        <f t="shared" si="0"/>
        <v>9.2660383955071538E-3</v>
      </c>
      <c r="J5" s="100">
        <f t="shared" si="1"/>
        <v>1.7423348001860399E-2</v>
      </c>
      <c r="K5" s="97">
        <f t="shared" si="2"/>
        <v>487</v>
      </c>
      <c r="L5" s="101">
        <f t="shared" si="4"/>
        <v>8.3292000889360167E-3</v>
      </c>
      <c r="M5" s="45">
        <f t="shared" si="3"/>
        <v>229</v>
      </c>
      <c r="N5" s="45">
        <f t="shared" si="5"/>
        <v>0</v>
      </c>
    </row>
    <row r="6" spans="1:14" ht="14.25" customHeight="1">
      <c r="A6" s="43">
        <v>4</v>
      </c>
      <c r="B6" s="104" t="s">
        <v>95</v>
      </c>
      <c r="C6" s="32">
        <v>15843</v>
      </c>
      <c r="D6" s="32">
        <v>15894</v>
      </c>
      <c r="E6" s="32">
        <v>15566</v>
      </c>
      <c r="F6" s="32"/>
      <c r="G6" s="32"/>
      <c r="H6" s="32"/>
      <c r="I6" s="100">
        <f t="shared" si="0"/>
        <v>5.071916227036513E-3</v>
      </c>
      <c r="J6" s="100">
        <f t="shared" si="1"/>
        <v>-1.7484062361926404E-2</v>
      </c>
      <c r="K6" s="97">
        <f t="shared" si="2"/>
        <v>-277</v>
      </c>
      <c r="L6" s="101">
        <f t="shared" si="4"/>
        <v>-4.7375532333373237E-3</v>
      </c>
      <c r="M6" s="45">
        <f t="shared" si="3"/>
        <v>-328</v>
      </c>
      <c r="N6" s="45">
        <f t="shared" si="5"/>
        <v>0</v>
      </c>
    </row>
    <row r="7" spans="1:14">
      <c r="A7" s="43">
        <v>5</v>
      </c>
      <c r="B7" s="104" t="s">
        <v>96</v>
      </c>
      <c r="C7" s="32">
        <v>17371</v>
      </c>
      <c r="D7" s="32">
        <v>16924</v>
      </c>
      <c r="E7" s="32">
        <v>17018</v>
      </c>
      <c r="F7" s="32"/>
      <c r="G7" s="32"/>
      <c r="H7" s="32"/>
      <c r="I7" s="100">
        <f t="shared" si="0"/>
        <v>5.5450257196265826E-3</v>
      </c>
      <c r="J7" s="100">
        <f t="shared" si="1"/>
        <v>-2.0321225030222784E-2</v>
      </c>
      <c r="K7" s="97">
        <f t="shared" si="2"/>
        <v>-353</v>
      </c>
      <c r="L7" s="101">
        <f t="shared" si="4"/>
        <v>-6.0373873334587562E-3</v>
      </c>
      <c r="M7" s="45">
        <f t="shared" si="3"/>
        <v>94</v>
      </c>
      <c r="N7" s="45">
        <f t="shared" si="5"/>
        <v>0</v>
      </c>
    </row>
    <row r="8" spans="1:14">
      <c r="A8" s="43">
        <v>6</v>
      </c>
      <c r="B8" s="104" t="s">
        <v>97</v>
      </c>
      <c r="C8" s="32">
        <v>394710</v>
      </c>
      <c r="D8" s="32">
        <v>390149</v>
      </c>
      <c r="E8" s="32">
        <v>390860</v>
      </c>
      <c r="F8" s="32"/>
      <c r="G8" s="32"/>
      <c r="H8" s="32"/>
      <c r="I8" s="100">
        <f t="shared" si="0"/>
        <v>0.12735508007834329</v>
      </c>
      <c r="J8" s="100">
        <f t="shared" si="1"/>
        <v>-9.7539966051024812E-3</v>
      </c>
      <c r="K8" s="97">
        <f t="shared" si="2"/>
        <v>-3850</v>
      </c>
      <c r="L8" s="101">
        <f t="shared" si="4"/>
        <v>-6.5846859019309381E-2</v>
      </c>
      <c r="M8" s="45">
        <f t="shared" si="3"/>
        <v>711</v>
      </c>
      <c r="N8" s="45">
        <f t="shared" si="5"/>
        <v>0</v>
      </c>
    </row>
    <row r="9" spans="1:14">
      <c r="A9" s="43">
        <v>7</v>
      </c>
      <c r="B9" s="104" t="s">
        <v>98</v>
      </c>
      <c r="C9" s="32">
        <v>73977</v>
      </c>
      <c r="D9" s="32">
        <v>75610</v>
      </c>
      <c r="E9" s="32">
        <v>75905</v>
      </c>
      <c r="F9" s="32"/>
      <c r="G9" s="32"/>
      <c r="H9" s="32"/>
      <c r="I9" s="100">
        <f t="shared" si="0"/>
        <v>2.4732352641218459E-2</v>
      </c>
      <c r="J9" s="100">
        <f t="shared" si="1"/>
        <v>2.6062154453411195E-2</v>
      </c>
      <c r="K9" s="97">
        <f t="shared" si="2"/>
        <v>1928</v>
      </c>
      <c r="L9" s="101">
        <f t="shared" si="4"/>
        <v>3.2974738750448956E-2</v>
      </c>
      <c r="M9" s="45">
        <f t="shared" si="3"/>
        <v>295</v>
      </c>
      <c r="N9" s="45">
        <f t="shared" si="5"/>
        <v>0</v>
      </c>
    </row>
    <row r="10" spans="1:14">
      <c r="A10" s="43">
        <v>8</v>
      </c>
      <c r="B10" s="104" t="s">
        <v>99</v>
      </c>
      <c r="C10" s="32">
        <v>9035</v>
      </c>
      <c r="D10" s="32">
        <v>9168</v>
      </c>
      <c r="E10" s="32">
        <v>9166</v>
      </c>
      <c r="F10" s="32"/>
      <c r="G10" s="32"/>
      <c r="H10" s="32"/>
      <c r="I10" s="100">
        <f t="shared" si="0"/>
        <v>2.9865851302207811E-3</v>
      </c>
      <c r="J10" s="100">
        <f t="shared" si="1"/>
        <v>1.4499169894853349E-2</v>
      </c>
      <c r="K10" s="97">
        <f t="shared" si="2"/>
        <v>131</v>
      </c>
      <c r="L10" s="101">
        <f t="shared" si="4"/>
        <v>2.2405035146829946E-3</v>
      </c>
      <c r="M10" s="45">
        <f t="shared" si="3"/>
        <v>-2</v>
      </c>
      <c r="N10" s="45">
        <f t="shared" si="5"/>
        <v>0</v>
      </c>
    </row>
    <row r="11" spans="1:14">
      <c r="A11" s="43">
        <v>9</v>
      </c>
      <c r="B11" s="104" t="s">
        <v>100</v>
      </c>
      <c r="C11" s="32">
        <v>38231</v>
      </c>
      <c r="D11" s="32">
        <v>39087</v>
      </c>
      <c r="E11" s="32">
        <v>39304</v>
      </c>
      <c r="F11" s="32"/>
      <c r="G11" s="32"/>
      <c r="H11" s="32"/>
      <c r="I11" s="100">
        <f t="shared" si="0"/>
        <v>1.2806539598319615E-2</v>
      </c>
      <c r="J11" s="100">
        <f t="shared" si="1"/>
        <v>2.8066228976485051E-2</v>
      </c>
      <c r="K11" s="97">
        <f t="shared" si="2"/>
        <v>1073</v>
      </c>
      <c r="L11" s="101">
        <f t="shared" si="4"/>
        <v>1.8351605124082848E-2</v>
      </c>
      <c r="M11" s="45">
        <f t="shared" si="3"/>
        <v>217</v>
      </c>
      <c r="N11" s="45">
        <f t="shared" si="5"/>
        <v>0</v>
      </c>
    </row>
    <row r="12" spans="1:14">
      <c r="A12" s="43">
        <v>10</v>
      </c>
      <c r="B12" s="104" t="s">
        <v>101</v>
      </c>
      <c r="C12" s="32">
        <v>51472</v>
      </c>
      <c r="D12" s="32">
        <v>50967</v>
      </c>
      <c r="E12" s="32">
        <v>52319</v>
      </c>
      <c r="F12" s="32"/>
      <c r="G12" s="32"/>
      <c r="H12" s="32"/>
      <c r="I12" s="100">
        <f t="shared" si="0"/>
        <v>1.7047255883484731E-2</v>
      </c>
      <c r="J12" s="100">
        <f t="shared" si="1"/>
        <v>1.6455548647808516E-2</v>
      </c>
      <c r="K12" s="97">
        <f t="shared" si="2"/>
        <v>847</v>
      </c>
      <c r="L12" s="101">
        <f t="shared" si="4"/>
        <v>1.4486308984248063E-2</v>
      </c>
      <c r="M12" s="45">
        <f t="shared" si="3"/>
        <v>1352</v>
      </c>
      <c r="N12" s="45">
        <f t="shared" si="5"/>
        <v>0</v>
      </c>
    </row>
    <row r="13" spans="1:14" ht="15.75" customHeight="1">
      <c r="A13" s="43">
        <v>11</v>
      </c>
      <c r="B13" s="104" t="s">
        <v>102</v>
      </c>
      <c r="C13" s="32">
        <v>9361</v>
      </c>
      <c r="D13" s="32">
        <v>9743</v>
      </c>
      <c r="E13" s="32">
        <v>9782</v>
      </c>
      <c r="F13" s="32"/>
      <c r="G13" s="32"/>
      <c r="H13" s="32"/>
      <c r="I13" s="100">
        <f t="shared" si="0"/>
        <v>3.1872982482892952E-3</v>
      </c>
      <c r="J13" s="100">
        <f t="shared" si="1"/>
        <v>4.4973827582523232E-2</v>
      </c>
      <c r="K13" s="97">
        <f t="shared" si="2"/>
        <v>421</v>
      </c>
      <c r="L13" s="101">
        <f t="shared" si="4"/>
        <v>7.2003967914621428E-3</v>
      </c>
      <c r="M13" s="45">
        <f t="shared" si="3"/>
        <v>39</v>
      </c>
      <c r="N13" s="45">
        <f t="shared" si="5"/>
        <v>0</v>
      </c>
    </row>
    <row r="14" spans="1:14">
      <c r="A14" s="43">
        <v>12</v>
      </c>
      <c r="B14" s="104" t="s">
        <v>103</v>
      </c>
      <c r="C14" s="32">
        <v>15374</v>
      </c>
      <c r="D14" s="32">
        <v>15817</v>
      </c>
      <c r="E14" s="32">
        <v>15786</v>
      </c>
      <c r="F14" s="32"/>
      <c r="G14" s="32"/>
      <c r="H14" s="32"/>
      <c r="I14" s="100">
        <f t="shared" si="0"/>
        <v>5.1435994834895544E-3</v>
      </c>
      <c r="J14" s="100">
        <f t="shared" si="1"/>
        <v>2.6798490958761547E-2</v>
      </c>
      <c r="K14" s="97">
        <f t="shared" si="2"/>
        <v>412</v>
      </c>
      <c r="L14" s="101">
        <f t="shared" si="4"/>
        <v>7.0464690690793409E-3</v>
      </c>
      <c r="M14" s="45">
        <f t="shared" si="3"/>
        <v>-31</v>
      </c>
      <c r="N14" s="45">
        <f t="shared" si="5"/>
        <v>0</v>
      </c>
    </row>
    <row r="15" spans="1:14">
      <c r="A15" s="43">
        <v>13</v>
      </c>
      <c r="B15" s="104" t="s">
        <v>104</v>
      </c>
      <c r="C15" s="32">
        <v>15212</v>
      </c>
      <c r="D15" s="32">
        <v>15473</v>
      </c>
      <c r="E15" s="32">
        <v>15294</v>
      </c>
      <c r="F15" s="32"/>
      <c r="G15" s="32"/>
      <c r="H15" s="32"/>
      <c r="I15" s="100">
        <f t="shared" si="0"/>
        <v>4.9832896554218445E-3</v>
      </c>
      <c r="J15" s="100">
        <f t="shared" si="1"/>
        <v>5.3904811990533787E-3</v>
      </c>
      <c r="K15" s="97">
        <f t="shared" si="2"/>
        <v>82</v>
      </c>
      <c r="L15" s="101">
        <f t="shared" si="4"/>
        <v>1.402452581709966E-3</v>
      </c>
      <c r="M15" s="45">
        <f t="shared" si="3"/>
        <v>-179</v>
      </c>
      <c r="N15" s="45">
        <f t="shared" si="5"/>
        <v>0</v>
      </c>
    </row>
    <row r="16" spans="1:14">
      <c r="A16" s="43">
        <v>14</v>
      </c>
      <c r="B16" s="104" t="s">
        <v>105</v>
      </c>
      <c r="C16" s="32">
        <v>14944</v>
      </c>
      <c r="D16" s="32">
        <v>15581</v>
      </c>
      <c r="E16" s="32">
        <v>15608</v>
      </c>
      <c r="F16" s="32"/>
      <c r="G16" s="32"/>
      <c r="H16" s="32"/>
      <c r="I16" s="100">
        <f t="shared" si="0"/>
        <v>5.0856012123593666E-3</v>
      </c>
      <c r="J16" s="100">
        <f t="shared" si="1"/>
        <v>4.4432548179871523E-2</v>
      </c>
      <c r="K16" s="97">
        <f t="shared" si="2"/>
        <v>664</v>
      </c>
      <c r="L16" s="101">
        <f t="shared" si="4"/>
        <v>1.1356445295797773E-2</v>
      </c>
      <c r="M16" s="45">
        <f t="shared" si="3"/>
        <v>27</v>
      </c>
      <c r="N16" s="45">
        <f t="shared" si="5"/>
        <v>0</v>
      </c>
    </row>
    <row r="17" spans="1:15">
      <c r="A17" s="43">
        <v>15</v>
      </c>
      <c r="B17" s="104" t="s">
        <v>106</v>
      </c>
      <c r="C17" s="32">
        <v>12652</v>
      </c>
      <c r="D17" s="32">
        <v>12890</v>
      </c>
      <c r="E17" s="32">
        <v>12899</v>
      </c>
      <c r="F17" s="32"/>
      <c r="G17" s="32"/>
      <c r="H17" s="32"/>
      <c r="I17" s="100">
        <f t="shared" si="0"/>
        <v>4.2029196590353327E-3</v>
      </c>
      <c r="J17" s="100">
        <f t="shared" si="1"/>
        <v>1.9522605121719886E-2</v>
      </c>
      <c r="K17" s="97">
        <f t="shared" si="2"/>
        <v>247</v>
      </c>
      <c r="L17" s="101">
        <f t="shared" si="4"/>
        <v>4.2244608253946539E-3</v>
      </c>
      <c r="M17" s="45">
        <f t="shared" si="3"/>
        <v>9</v>
      </c>
      <c r="N17" s="45">
        <f t="shared" si="5"/>
        <v>0</v>
      </c>
    </row>
    <row r="18" spans="1:15">
      <c r="A18" s="43">
        <v>16</v>
      </c>
      <c r="B18" s="104" t="s">
        <v>107</v>
      </c>
      <c r="C18" s="32">
        <v>78539</v>
      </c>
      <c r="D18" s="32">
        <v>81260</v>
      </c>
      <c r="E18" s="32">
        <v>81525</v>
      </c>
      <c r="F18" s="32"/>
      <c r="G18" s="32"/>
      <c r="H18" s="32"/>
      <c r="I18" s="100">
        <f t="shared" si="0"/>
        <v>2.6563534010609773E-2</v>
      </c>
      <c r="J18" s="100">
        <f t="shared" si="1"/>
        <v>3.8019327977183312E-2</v>
      </c>
      <c r="K18" s="97">
        <f t="shared" si="2"/>
        <v>2986</v>
      </c>
      <c r="L18" s="101">
        <f t="shared" si="4"/>
        <v>5.1069797670560468E-2</v>
      </c>
      <c r="M18" s="45">
        <f t="shared" si="3"/>
        <v>265</v>
      </c>
      <c r="N18" s="45">
        <f t="shared" si="5"/>
        <v>0</v>
      </c>
    </row>
    <row r="19" spans="1:15">
      <c r="A19" s="43">
        <v>17</v>
      </c>
      <c r="B19" s="104" t="s">
        <v>108</v>
      </c>
      <c r="C19" s="32">
        <v>23850</v>
      </c>
      <c r="D19" s="32">
        <v>24744</v>
      </c>
      <c r="E19" s="32">
        <v>24837</v>
      </c>
      <c r="F19" s="32"/>
      <c r="G19" s="32"/>
      <c r="H19" s="32"/>
      <c r="I19" s="100">
        <f t="shared" si="0"/>
        <v>8.0927138205644268E-3</v>
      </c>
      <c r="J19" s="100">
        <f t="shared" si="1"/>
        <v>4.1383647798742138E-2</v>
      </c>
      <c r="K19" s="97">
        <f t="shared" si="2"/>
        <v>987</v>
      </c>
      <c r="L19" s="101">
        <f t="shared" si="4"/>
        <v>1.6880740221313858E-2</v>
      </c>
      <c r="M19" s="45">
        <f t="shared" si="3"/>
        <v>93</v>
      </c>
      <c r="N19" s="45">
        <f t="shared" si="5"/>
        <v>0</v>
      </c>
    </row>
    <row r="20" spans="1:15">
      <c r="A20" s="43">
        <v>18</v>
      </c>
      <c r="B20" s="104" t="s">
        <v>109</v>
      </c>
      <c r="C20" s="32">
        <v>10065</v>
      </c>
      <c r="D20" s="32">
        <v>10038</v>
      </c>
      <c r="E20" s="32">
        <v>10097</v>
      </c>
      <c r="F20" s="32"/>
      <c r="G20" s="32"/>
      <c r="H20" s="32"/>
      <c r="I20" s="100">
        <f t="shared" si="0"/>
        <v>3.2899356382106947E-3</v>
      </c>
      <c r="J20" s="100">
        <f t="shared" si="1"/>
        <v>3.1793343268753105E-3</v>
      </c>
      <c r="K20" s="97">
        <f t="shared" si="2"/>
        <v>32</v>
      </c>
      <c r="L20" s="101">
        <f t="shared" si="4"/>
        <v>5.4729856847218186E-4</v>
      </c>
      <c r="M20" s="45">
        <f t="shared" si="3"/>
        <v>59</v>
      </c>
      <c r="N20" s="45">
        <f t="shared" si="5"/>
        <v>0</v>
      </c>
      <c r="O20" s="2"/>
    </row>
    <row r="21" spans="1:15">
      <c r="A21" s="43">
        <v>19</v>
      </c>
      <c r="B21" s="104" t="s">
        <v>110</v>
      </c>
      <c r="C21" s="32">
        <v>19579</v>
      </c>
      <c r="D21" s="32">
        <v>19924</v>
      </c>
      <c r="E21" s="32">
        <v>19986</v>
      </c>
      <c r="F21" s="32"/>
      <c r="G21" s="32"/>
      <c r="H21" s="32"/>
      <c r="I21" s="100">
        <f t="shared" si="0"/>
        <v>6.512098015774878E-3</v>
      </c>
      <c r="J21" s="100">
        <f t="shared" si="1"/>
        <v>2.0787578528014709E-2</v>
      </c>
      <c r="K21" s="97">
        <f t="shared" si="2"/>
        <v>407</v>
      </c>
      <c r="L21" s="101">
        <f t="shared" si="4"/>
        <v>6.9609536677555624E-3</v>
      </c>
      <c r="M21" s="45">
        <f t="shared" si="3"/>
        <v>62</v>
      </c>
      <c r="N21" s="45">
        <f t="shared" si="5"/>
        <v>0</v>
      </c>
      <c r="O21" s="2"/>
    </row>
    <row r="22" spans="1:15">
      <c r="A22" s="43">
        <v>20</v>
      </c>
      <c r="B22" s="104" t="s">
        <v>111</v>
      </c>
      <c r="C22" s="32">
        <v>36001</v>
      </c>
      <c r="D22" s="32">
        <v>37423</v>
      </c>
      <c r="E22" s="32">
        <v>37458</v>
      </c>
      <c r="F22" s="32"/>
      <c r="G22" s="32"/>
      <c r="H22" s="32"/>
      <c r="I22" s="100">
        <f t="shared" si="0"/>
        <v>1.2205051910081826E-2</v>
      </c>
      <c r="J22" s="100">
        <f t="shared" si="1"/>
        <v>4.0471098025054858E-2</v>
      </c>
      <c r="K22" s="97">
        <f t="shared" si="2"/>
        <v>1457</v>
      </c>
      <c r="L22" s="101">
        <f t="shared" si="4"/>
        <v>2.491918794574903E-2</v>
      </c>
      <c r="M22" s="45">
        <f t="shared" si="3"/>
        <v>35</v>
      </c>
      <c r="N22" s="45">
        <f t="shared" si="5"/>
        <v>0</v>
      </c>
      <c r="O22" s="2"/>
    </row>
    <row r="23" spans="1:15">
      <c r="A23" s="43">
        <v>21</v>
      </c>
      <c r="B23" s="104" t="s">
        <v>112</v>
      </c>
      <c r="C23" s="32">
        <v>64327</v>
      </c>
      <c r="D23" s="32">
        <v>65339</v>
      </c>
      <c r="E23" s="32">
        <v>65317</v>
      </c>
      <c r="F23" s="32"/>
      <c r="G23" s="32"/>
      <c r="H23" s="32"/>
      <c r="I23" s="100">
        <f t="shared" si="0"/>
        <v>2.1282433007923932E-2</v>
      </c>
      <c r="J23" s="100">
        <f t="shared" si="1"/>
        <v>1.5390116125421674E-2</v>
      </c>
      <c r="K23" s="97">
        <f t="shared" si="2"/>
        <v>990</v>
      </c>
      <c r="L23" s="101">
        <f t="shared" si="4"/>
        <v>1.6932049462108127E-2</v>
      </c>
      <c r="M23" s="45">
        <f t="shared" si="3"/>
        <v>-22</v>
      </c>
      <c r="N23" s="45">
        <f t="shared" si="5"/>
        <v>0</v>
      </c>
      <c r="O23" s="2"/>
    </row>
    <row r="24" spans="1:15">
      <c r="A24" s="43">
        <v>22</v>
      </c>
      <c r="B24" s="104" t="s">
        <v>113</v>
      </c>
      <c r="C24" s="32">
        <v>19219</v>
      </c>
      <c r="D24" s="32">
        <v>19929</v>
      </c>
      <c r="E24" s="32">
        <v>19997</v>
      </c>
      <c r="F24" s="32"/>
      <c r="G24" s="32"/>
      <c r="H24" s="32"/>
      <c r="I24" s="100">
        <f t="shared" si="0"/>
        <v>6.5156821785975301E-3</v>
      </c>
      <c r="J24" s="100">
        <f t="shared" si="1"/>
        <v>4.0480774233831104E-2</v>
      </c>
      <c r="K24" s="97">
        <f t="shared" si="2"/>
        <v>778</v>
      </c>
      <c r="L24" s="101">
        <f t="shared" si="4"/>
        <v>1.3306196445979921E-2</v>
      </c>
      <c r="M24" s="45">
        <f t="shared" si="3"/>
        <v>68</v>
      </c>
      <c r="N24" s="45">
        <f t="shared" si="5"/>
        <v>0</v>
      </c>
      <c r="O24" s="2"/>
    </row>
    <row r="25" spans="1:15">
      <c r="A25" s="43">
        <v>23</v>
      </c>
      <c r="B25" s="104" t="s">
        <v>114</v>
      </c>
      <c r="C25" s="32">
        <v>28914</v>
      </c>
      <c r="D25" s="32">
        <v>29498</v>
      </c>
      <c r="E25" s="32">
        <v>29514</v>
      </c>
      <c r="F25" s="32"/>
      <c r="G25" s="32"/>
      <c r="H25" s="32"/>
      <c r="I25" s="100">
        <f t="shared" si="0"/>
        <v>9.6166346861592984E-3</v>
      </c>
      <c r="J25" s="100">
        <f t="shared" si="1"/>
        <v>2.0751193193608634E-2</v>
      </c>
      <c r="K25" s="97">
        <f t="shared" si="2"/>
        <v>600</v>
      </c>
      <c r="L25" s="101">
        <f t="shared" si="4"/>
        <v>1.026184815885341E-2</v>
      </c>
      <c r="M25" s="45">
        <f t="shared" si="3"/>
        <v>16</v>
      </c>
      <c r="N25" s="45">
        <f t="shared" si="5"/>
        <v>0</v>
      </c>
      <c r="O25" s="2"/>
    </row>
    <row r="26" spans="1:15">
      <c r="A26" s="43">
        <v>24</v>
      </c>
      <c r="B26" s="104" t="s">
        <v>115</v>
      </c>
      <c r="C26" s="32">
        <v>15073</v>
      </c>
      <c r="D26" s="32">
        <v>14568</v>
      </c>
      <c r="E26" s="32">
        <v>14581</v>
      </c>
      <c r="F26" s="32"/>
      <c r="G26" s="32"/>
      <c r="H26" s="32"/>
      <c r="I26" s="100">
        <f t="shared" si="0"/>
        <v>4.7509707379172171E-3</v>
      </c>
      <c r="J26" s="100">
        <f t="shared" si="1"/>
        <v>-3.2641146420752339E-2</v>
      </c>
      <c r="K26" s="97">
        <f t="shared" si="2"/>
        <v>-492</v>
      </c>
      <c r="L26" s="101">
        <f t="shared" si="4"/>
        <v>-8.414715490259796E-3</v>
      </c>
      <c r="M26" s="45">
        <f t="shared" si="3"/>
        <v>13</v>
      </c>
      <c r="N26" s="45">
        <f t="shared" si="5"/>
        <v>0</v>
      </c>
      <c r="O26" s="2"/>
    </row>
    <row r="27" spans="1:15">
      <c r="A27" s="43">
        <v>25</v>
      </c>
      <c r="B27" s="104" t="s">
        <v>116</v>
      </c>
      <c r="C27" s="32">
        <v>35948</v>
      </c>
      <c r="D27" s="32">
        <v>35727</v>
      </c>
      <c r="E27" s="32">
        <v>35484</v>
      </c>
      <c r="F27" s="32"/>
      <c r="G27" s="32"/>
      <c r="H27" s="32"/>
      <c r="I27" s="100">
        <f t="shared" si="0"/>
        <v>1.1561857599907724E-2</v>
      </c>
      <c r="J27" s="100">
        <f t="shared" si="1"/>
        <v>-1.2907533103371536E-2</v>
      </c>
      <c r="K27" s="97">
        <f t="shared" si="2"/>
        <v>-464</v>
      </c>
      <c r="L27" s="101">
        <f t="shared" si="4"/>
        <v>-7.935829242846637E-3</v>
      </c>
      <c r="M27" s="45">
        <f t="shared" si="3"/>
        <v>-243</v>
      </c>
      <c r="N27" s="45">
        <f t="shared" si="5"/>
        <v>0</v>
      </c>
      <c r="O27" s="2"/>
    </row>
    <row r="28" spans="1:15">
      <c r="A28" s="43">
        <v>26</v>
      </c>
      <c r="B28" s="104" t="s">
        <v>117</v>
      </c>
      <c r="C28" s="32">
        <v>41085</v>
      </c>
      <c r="D28" s="32">
        <v>41334</v>
      </c>
      <c r="E28" s="32">
        <v>41400</v>
      </c>
      <c r="F28" s="32"/>
      <c r="G28" s="32"/>
      <c r="H28" s="32"/>
      <c r="I28" s="100">
        <f t="shared" si="0"/>
        <v>1.3489485532526766E-2</v>
      </c>
      <c r="J28" s="100">
        <f t="shared" si="1"/>
        <v>7.6670317634173054E-3</v>
      </c>
      <c r="K28" s="97">
        <f t="shared" si="2"/>
        <v>315</v>
      </c>
      <c r="L28" s="101">
        <f t="shared" si="4"/>
        <v>5.3874702833980404E-3</v>
      </c>
      <c r="M28" s="45">
        <f t="shared" si="3"/>
        <v>66</v>
      </c>
      <c r="N28" s="45">
        <f t="shared" si="5"/>
        <v>0</v>
      </c>
      <c r="O28" s="2"/>
    </row>
    <row r="29" spans="1:15">
      <c r="A29" s="43">
        <v>27</v>
      </c>
      <c r="B29" s="104" t="s">
        <v>118</v>
      </c>
      <c r="C29" s="32">
        <v>54404</v>
      </c>
      <c r="D29" s="32">
        <v>54876</v>
      </c>
      <c r="E29" s="32">
        <v>54627</v>
      </c>
      <c r="F29" s="32"/>
      <c r="G29" s="32"/>
      <c r="H29" s="32"/>
      <c r="I29" s="100">
        <f t="shared" si="0"/>
        <v>1.7799278410273903E-2</v>
      </c>
      <c r="J29" s="100">
        <f t="shared" si="1"/>
        <v>4.0989633115212113E-3</v>
      </c>
      <c r="K29" s="97">
        <f t="shared" si="2"/>
        <v>223</v>
      </c>
      <c r="L29" s="101">
        <f t="shared" si="4"/>
        <v>3.8139868990405171E-3</v>
      </c>
      <c r="M29" s="45">
        <f t="shared" si="3"/>
        <v>-249</v>
      </c>
      <c r="N29" s="45">
        <f t="shared" si="5"/>
        <v>0</v>
      </c>
      <c r="O29" s="2"/>
    </row>
    <row r="30" spans="1:15">
      <c r="A30" s="43">
        <v>28</v>
      </c>
      <c r="B30" s="104" t="s">
        <v>119</v>
      </c>
      <c r="C30" s="32">
        <v>17616</v>
      </c>
      <c r="D30" s="32">
        <v>18027</v>
      </c>
      <c r="E30" s="32">
        <v>18039</v>
      </c>
      <c r="F30" s="32"/>
      <c r="G30" s="32"/>
      <c r="H30" s="32"/>
      <c r="I30" s="100">
        <f t="shared" si="0"/>
        <v>5.8777011961654675E-3</v>
      </c>
      <c r="J30" s="100">
        <f t="shared" si="1"/>
        <v>2.4012261580381472E-2</v>
      </c>
      <c r="K30" s="97">
        <f t="shared" si="2"/>
        <v>423</v>
      </c>
      <c r="L30" s="101">
        <f t="shared" si="4"/>
        <v>7.2346029519916536E-3</v>
      </c>
      <c r="M30" s="45">
        <f t="shared" si="3"/>
        <v>12</v>
      </c>
      <c r="N30" s="45">
        <f t="shared" si="5"/>
        <v>0</v>
      </c>
      <c r="O30" s="2"/>
    </row>
    <row r="31" spans="1:15">
      <c r="A31" s="43">
        <v>29</v>
      </c>
      <c r="B31" s="104" t="s">
        <v>120</v>
      </c>
      <c r="C31" s="32">
        <v>6723</v>
      </c>
      <c r="D31" s="32">
        <v>6800</v>
      </c>
      <c r="E31" s="32">
        <v>6771</v>
      </c>
      <c r="F31" s="32"/>
      <c r="G31" s="32"/>
      <c r="H31" s="32"/>
      <c r="I31" s="100">
        <f t="shared" si="0"/>
        <v>2.2062151338342688E-3</v>
      </c>
      <c r="J31" s="100">
        <f t="shared" si="1"/>
        <v>7.1396697902721996E-3</v>
      </c>
      <c r="K31" s="97">
        <f t="shared" si="2"/>
        <v>48</v>
      </c>
      <c r="L31" s="101">
        <f t="shared" si="4"/>
        <v>8.2094785270827274E-4</v>
      </c>
      <c r="M31" s="45">
        <f t="shared" si="3"/>
        <v>-29</v>
      </c>
      <c r="N31" s="45">
        <f t="shared" si="5"/>
        <v>0</v>
      </c>
      <c r="O31" s="2"/>
    </row>
    <row r="32" spans="1:15">
      <c r="A32" s="43">
        <v>30</v>
      </c>
      <c r="B32" s="104" t="s">
        <v>121</v>
      </c>
      <c r="C32" s="32">
        <v>21422</v>
      </c>
      <c r="D32" s="32">
        <v>23619</v>
      </c>
      <c r="E32" s="32">
        <v>23600</v>
      </c>
      <c r="F32" s="32"/>
      <c r="G32" s="32"/>
      <c r="H32" s="32"/>
      <c r="I32" s="100">
        <f t="shared" si="0"/>
        <v>7.6896584195080119E-3</v>
      </c>
      <c r="J32" s="100">
        <f t="shared" si="1"/>
        <v>0.10167117916160956</v>
      </c>
      <c r="K32" s="97">
        <f t="shared" si="2"/>
        <v>2178</v>
      </c>
      <c r="L32" s="101">
        <f t="shared" si="4"/>
        <v>3.7250508816637877E-2</v>
      </c>
      <c r="M32" s="45">
        <f t="shared" si="3"/>
        <v>-19</v>
      </c>
      <c r="N32" s="45">
        <f t="shared" si="5"/>
        <v>0</v>
      </c>
      <c r="O32" s="2"/>
    </row>
    <row r="33" spans="1:15">
      <c r="A33" s="43">
        <v>31</v>
      </c>
      <c r="B33" s="104" t="s">
        <v>122</v>
      </c>
      <c r="C33" s="32">
        <v>50958</v>
      </c>
      <c r="D33" s="32">
        <v>52971</v>
      </c>
      <c r="E33" s="32">
        <v>53058</v>
      </c>
      <c r="F33" s="32"/>
      <c r="G33" s="32"/>
      <c r="H33" s="32"/>
      <c r="I33" s="100">
        <f t="shared" si="0"/>
        <v>1.7288046458570173E-2</v>
      </c>
      <c r="J33" s="100">
        <f t="shared" si="1"/>
        <v>4.121040857176498E-2</v>
      </c>
      <c r="K33" s="97">
        <f t="shared" si="2"/>
        <v>2100</v>
      </c>
      <c r="L33" s="101">
        <f t="shared" si="4"/>
        <v>3.591646855598693E-2</v>
      </c>
      <c r="M33" s="45">
        <f t="shared" si="3"/>
        <v>87</v>
      </c>
      <c r="N33" s="45">
        <f t="shared" si="5"/>
        <v>0</v>
      </c>
      <c r="O33" s="2"/>
    </row>
    <row r="34" spans="1:15">
      <c r="A34" s="43">
        <v>32</v>
      </c>
      <c r="B34" s="104" t="s">
        <v>123</v>
      </c>
      <c r="C34" s="32">
        <v>34243</v>
      </c>
      <c r="D34" s="32">
        <v>32636</v>
      </c>
      <c r="E34" s="32">
        <v>34614</v>
      </c>
      <c r="F34" s="32"/>
      <c r="G34" s="32"/>
      <c r="H34" s="32"/>
      <c r="I34" s="100">
        <f t="shared" si="0"/>
        <v>1.1278382903934335E-2</v>
      </c>
      <c r="J34" s="100">
        <f t="shared" si="1"/>
        <v>1.0834331104167275E-2</v>
      </c>
      <c r="K34" s="97">
        <f t="shared" si="2"/>
        <v>371</v>
      </c>
      <c r="L34" s="101">
        <f t="shared" si="4"/>
        <v>6.3452427782243583E-3</v>
      </c>
      <c r="M34" s="45">
        <f t="shared" si="3"/>
        <v>1978</v>
      </c>
      <c r="N34" s="45">
        <f t="shared" si="5"/>
        <v>0</v>
      </c>
      <c r="O34" s="2"/>
    </row>
    <row r="35" spans="1:15">
      <c r="A35" s="43">
        <v>33</v>
      </c>
      <c r="B35" s="104" t="s">
        <v>124</v>
      </c>
      <c r="C35" s="32">
        <v>62255</v>
      </c>
      <c r="D35" s="32">
        <v>64101</v>
      </c>
      <c r="E35" s="32">
        <v>64210</v>
      </c>
      <c r="F35" s="32"/>
      <c r="G35" s="32"/>
      <c r="H35" s="32"/>
      <c r="I35" s="100">
        <f t="shared" si="0"/>
        <v>2.0921735894771587E-2</v>
      </c>
      <c r="J35" s="100">
        <f t="shared" si="1"/>
        <v>3.1403100152598187E-2</v>
      </c>
      <c r="K35" s="97">
        <f t="shared" si="2"/>
        <v>1955</v>
      </c>
      <c r="L35" s="101">
        <f t="shared" si="4"/>
        <v>3.3436521917597356E-2</v>
      </c>
      <c r="M35" s="45">
        <f t="shared" si="3"/>
        <v>109</v>
      </c>
      <c r="N35" s="45">
        <f t="shared" si="5"/>
        <v>0</v>
      </c>
    </row>
    <row r="36" spans="1:15">
      <c r="A36" s="43">
        <v>34</v>
      </c>
      <c r="B36" s="104" t="s">
        <v>125</v>
      </c>
      <c r="C36" s="32">
        <v>344533</v>
      </c>
      <c r="D36" s="32">
        <v>348893</v>
      </c>
      <c r="E36" s="32">
        <v>351049</v>
      </c>
      <c r="F36" s="32"/>
      <c r="G36" s="32"/>
      <c r="H36" s="32"/>
      <c r="I36" s="100">
        <f t="shared" si="0"/>
        <v>0.11438334315719779</v>
      </c>
      <c r="J36" s="100">
        <f t="shared" si="1"/>
        <v>1.8912556997442917E-2</v>
      </c>
      <c r="K36" s="97">
        <f t="shared" si="2"/>
        <v>6516</v>
      </c>
      <c r="L36" s="101">
        <f t="shared" si="4"/>
        <v>0.11144367100514803</v>
      </c>
      <c r="M36" s="45">
        <f t="shared" si="3"/>
        <v>2156</v>
      </c>
      <c r="N36" s="45">
        <f t="shared" si="5"/>
        <v>0</v>
      </c>
    </row>
    <row r="37" spans="1:15">
      <c r="A37" s="43">
        <v>35</v>
      </c>
      <c r="B37" s="104" t="s">
        <v>126</v>
      </c>
      <c r="C37" s="32">
        <v>165009</v>
      </c>
      <c r="D37" s="32">
        <v>168390</v>
      </c>
      <c r="E37" s="32">
        <v>168924</v>
      </c>
      <c r="F37" s="32"/>
      <c r="G37" s="32"/>
      <c r="H37" s="32"/>
      <c r="I37" s="100">
        <f t="shared" si="0"/>
        <v>5.5041010968515734E-2</v>
      </c>
      <c r="J37" s="100">
        <f t="shared" si="1"/>
        <v>2.3725978582986383E-2</v>
      </c>
      <c r="K37" s="97">
        <f t="shared" si="2"/>
        <v>3915</v>
      </c>
      <c r="L37" s="101">
        <f t="shared" si="4"/>
        <v>6.69585592365185E-2</v>
      </c>
      <c r="M37" s="45">
        <f t="shared" si="3"/>
        <v>534</v>
      </c>
      <c r="N37" s="45">
        <f t="shared" si="5"/>
        <v>0</v>
      </c>
    </row>
    <row r="38" spans="1:15">
      <c r="A38" s="43">
        <v>36</v>
      </c>
      <c r="B38" s="104" t="s">
        <v>127</v>
      </c>
      <c r="C38" s="32">
        <v>12674</v>
      </c>
      <c r="D38" s="32">
        <v>12932</v>
      </c>
      <c r="E38" s="32">
        <v>12835</v>
      </c>
      <c r="F38" s="32"/>
      <c r="G38" s="32"/>
      <c r="H38" s="32"/>
      <c r="I38" s="100">
        <f t="shared" si="0"/>
        <v>4.1820663480671748E-3</v>
      </c>
      <c r="J38" s="100">
        <f t="shared" si="1"/>
        <v>1.2703171847877545E-2</v>
      </c>
      <c r="K38" s="97">
        <f t="shared" si="2"/>
        <v>161</v>
      </c>
      <c r="L38" s="101">
        <f t="shared" si="4"/>
        <v>2.7535959226256648E-3</v>
      </c>
      <c r="M38" s="45">
        <f t="shared" si="3"/>
        <v>-97</v>
      </c>
      <c r="N38" s="45">
        <f t="shared" si="5"/>
        <v>0</v>
      </c>
    </row>
    <row r="39" spans="1:15">
      <c r="A39" s="43">
        <v>37</v>
      </c>
      <c r="B39" s="104" t="s">
        <v>128</v>
      </c>
      <c r="C39" s="32">
        <v>20482</v>
      </c>
      <c r="D39" s="32">
        <v>20294</v>
      </c>
      <c r="E39" s="32">
        <v>21663</v>
      </c>
      <c r="F39" s="32"/>
      <c r="G39" s="32"/>
      <c r="H39" s="32"/>
      <c r="I39" s="100">
        <f t="shared" si="0"/>
        <v>7.0585199297373757E-3</v>
      </c>
      <c r="J39" s="100">
        <f t="shared" si="1"/>
        <v>5.7660384728053904E-2</v>
      </c>
      <c r="K39" s="97">
        <f t="shared" si="2"/>
        <v>1181</v>
      </c>
      <c r="L39" s="101">
        <f t="shared" si="4"/>
        <v>2.0198737792676461E-2</v>
      </c>
      <c r="M39" s="45">
        <f t="shared" si="3"/>
        <v>1369</v>
      </c>
      <c r="N39" s="45">
        <f t="shared" si="5"/>
        <v>0</v>
      </c>
    </row>
    <row r="40" spans="1:15">
      <c r="A40" s="43">
        <v>38</v>
      </c>
      <c r="B40" s="104" t="s">
        <v>129</v>
      </c>
      <c r="C40" s="32">
        <v>51141</v>
      </c>
      <c r="D40" s="32">
        <v>52954</v>
      </c>
      <c r="E40" s="32">
        <v>53339</v>
      </c>
      <c r="F40" s="32"/>
      <c r="G40" s="32"/>
      <c r="H40" s="32"/>
      <c r="I40" s="100">
        <f t="shared" si="0"/>
        <v>1.7379605527039738E-2</v>
      </c>
      <c r="J40" s="100">
        <f t="shared" si="1"/>
        <v>4.2979214329011944E-2</v>
      </c>
      <c r="K40" s="97">
        <f t="shared" si="2"/>
        <v>2198</v>
      </c>
      <c r="L40" s="101">
        <f t="shared" si="4"/>
        <v>3.7592570421932987E-2</v>
      </c>
      <c r="M40" s="45">
        <f t="shared" si="3"/>
        <v>385</v>
      </c>
      <c r="N40" s="45">
        <f t="shared" si="5"/>
        <v>0</v>
      </c>
    </row>
    <row r="41" spans="1:15">
      <c r="A41" s="43">
        <v>39</v>
      </c>
      <c r="B41" s="104" t="s">
        <v>130</v>
      </c>
      <c r="C41" s="32">
        <v>13211</v>
      </c>
      <c r="D41" s="32">
        <v>15268</v>
      </c>
      <c r="E41" s="32">
        <v>15359</v>
      </c>
      <c r="F41" s="32"/>
      <c r="G41" s="32"/>
      <c r="H41" s="32"/>
      <c r="I41" s="100">
        <f t="shared" si="0"/>
        <v>5.0044687993738794E-3</v>
      </c>
      <c r="J41" s="100">
        <f t="shared" si="1"/>
        <v>0.16259177957762472</v>
      </c>
      <c r="K41" s="97">
        <f t="shared" si="2"/>
        <v>2148</v>
      </c>
      <c r="L41" s="101">
        <f t="shared" si="4"/>
        <v>3.6737416408695205E-2</v>
      </c>
      <c r="M41" s="45">
        <f t="shared" si="3"/>
        <v>91</v>
      </c>
      <c r="N41" s="45">
        <f t="shared" si="5"/>
        <v>0</v>
      </c>
    </row>
    <row r="42" spans="1:15">
      <c r="A42" s="43">
        <v>40</v>
      </c>
      <c r="B42" s="104" t="s">
        <v>131</v>
      </c>
      <c r="C42" s="32">
        <v>12115</v>
      </c>
      <c r="D42" s="32">
        <v>12255</v>
      </c>
      <c r="E42" s="32">
        <v>12274</v>
      </c>
      <c r="F42" s="32"/>
      <c r="G42" s="32"/>
      <c r="H42" s="32"/>
      <c r="I42" s="100">
        <f t="shared" si="0"/>
        <v>3.9992740441119213E-3</v>
      </c>
      <c r="J42" s="100">
        <f t="shared" si="1"/>
        <v>1.3124226165910028E-2</v>
      </c>
      <c r="K42" s="97">
        <f t="shared" si="2"/>
        <v>159</v>
      </c>
      <c r="L42" s="101">
        <f t="shared" si="4"/>
        <v>2.7193897620961536E-3</v>
      </c>
      <c r="M42" s="45">
        <f t="shared" si="3"/>
        <v>19</v>
      </c>
      <c r="N42" s="45">
        <f t="shared" si="5"/>
        <v>0</v>
      </c>
    </row>
    <row r="43" spans="1:15">
      <c r="A43" s="43">
        <v>41</v>
      </c>
      <c r="B43" s="104" t="s">
        <v>132</v>
      </c>
      <c r="C43" s="32">
        <v>59030</v>
      </c>
      <c r="D43" s="32">
        <v>59824</v>
      </c>
      <c r="E43" s="32">
        <v>60136</v>
      </c>
      <c r="F43" s="32"/>
      <c r="G43" s="32"/>
      <c r="H43" s="32"/>
      <c r="I43" s="100">
        <f t="shared" si="0"/>
        <v>1.9594292318454821E-2</v>
      </c>
      <c r="J43" s="100">
        <f t="shared" si="1"/>
        <v>1.8736235812298833E-2</v>
      </c>
      <c r="K43" s="97">
        <f t="shared" si="2"/>
        <v>1106</v>
      </c>
      <c r="L43" s="101">
        <f t="shared" si="4"/>
        <v>1.8916006772819786E-2</v>
      </c>
      <c r="M43" s="45">
        <f t="shared" si="3"/>
        <v>312</v>
      </c>
      <c r="N43" s="45">
        <f t="shared" si="5"/>
        <v>0</v>
      </c>
    </row>
    <row r="44" spans="1:15">
      <c r="A44" s="43">
        <v>42</v>
      </c>
      <c r="B44" s="104" t="s">
        <v>133</v>
      </c>
      <c r="C44" s="32">
        <v>76846</v>
      </c>
      <c r="D44" s="32">
        <v>77886</v>
      </c>
      <c r="E44" s="32">
        <v>78240</v>
      </c>
      <c r="F44" s="32"/>
      <c r="G44" s="32"/>
      <c r="H44" s="32"/>
      <c r="I44" s="100">
        <f t="shared" si="0"/>
        <v>2.5493172658572323E-2</v>
      </c>
      <c r="J44" s="100">
        <f t="shared" si="1"/>
        <v>1.8140176456809723E-2</v>
      </c>
      <c r="K44" s="97">
        <f t="shared" si="2"/>
        <v>1394</v>
      </c>
      <c r="L44" s="101">
        <f t="shared" si="4"/>
        <v>2.3841693889069423E-2</v>
      </c>
      <c r="M44" s="45">
        <f t="shared" si="3"/>
        <v>354</v>
      </c>
      <c r="N44" s="45">
        <f t="shared" si="5"/>
        <v>0</v>
      </c>
    </row>
    <row r="45" spans="1:15">
      <c r="A45" s="43">
        <v>43</v>
      </c>
      <c r="B45" s="104" t="s">
        <v>134</v>
      </c>
      <c r="C45" s="32">
        <v>22144</v>
      </c>
      <c r="D45" s="32">
        <v>22644</v>
      </c>
      <c r="E45" s="32">
        <v>23111</v>
      </c>
      <c r="F45" s="32"/>
      <c r="G45" s="32"/>
      <c r="H45" s="32"/>
      <c r="I45" s="100">
        <f t="shared" si="0"/>
        <v>7.5303260903919348E-3</v>
      </c>
      <c r="J45" s="100">
        <f t="shared" si="1"/>
        <v>4.3668713872832367E-2</v>
      </c>
      <c r="K45" s="97">
        <f t="shared" si="2"/>
        <v>967</v>
      </c>
      <c r="L45" s="101">
        <f t="shared" si="4"/>
        <v>1.6538678616018744E-2</v>
      </c>
      <c r="M45" s="45">
        <f t="shared" si="3"/>
        <v>467</v>
      </c>
      <c r="N45" s="45">
        <f t="shared" si="5"/>
        <v>0</v>
      </c>
    </row>
    <row r="46" spans="1:15">
      <c r="A46" s="43">
        <v>44</v>
      </c>
      <c r="B46" s="104" t="s">
        <v>135</v>
      </c>
      <c r="C46" s="32">
        <v>38935</v>
      </c>
      <c r="D46" s="32">
        <v>39980</v>
      </c>
      <c r="E46" s="32">
        <v>40055</v>
      </c>
      <c r="F46" s="32"/>
      <c r="G46" s="32"/>
      <c r="H46" s="32"/>
      <c r="I46" s="100">
        <f t="shared" si="0"/>
        <v>1.3051240169211584E-2</v>
      </c>
      <c r="J46" s="100">
        <f t="shared" si="1"/>
        <v>2.8765891871067165E-2</v>
      </c>
      <c r="K46" s="97">
        <f t="shared" si="2"/>
        <v>1120</v>
      </c>
      <c r="L46" s="101">
        <f t="shared" si="4"/>
        <v>1.9155449896526365E-2</v>
      </c>
      <c r="M46" s="45">
        <f t="shared" si="3"/>
        <v>75</v>
      </c>
      <c r="N46" s="45">
        <f t="shared" si="5"/>
        <v>0</v>
      </c>
    </row>
    <row r="47" spans="1:15">
      <c r="A47" s="43">
        <v>45</v>
      </c>
      <c r="B47" s="104" t="s">
        <v>136</v>
      </c>
      <c r="C47" s="32">
        <v>46711</v>
      </c>
      <c r="D47" s="32">
        <v>47591</v>
      </c>
      <c r="E47" s="32">
        <v>47729</v>
      </c>
      <c r="F47" s="32"/>
      <c r="G47" s="32"/>
      <c r="H47" s="32"/>
      <c r="I47" s="100">
        <f t="shared" si="0"/>
        <v>1.5551682487487199E-2</v>
      </c>
      <c r="J47" s="100">
        <f t="shared" si="1"/>
        <v>2.1793581811564728E-2</v>
      </c>
      <c r="K47" s="97">
        <f t="shared" si="2"/>
        <v>1018</v>
      </c>
      <c r="L47" s="101">
        <f t="shared" si="4"/>
        <v>1.7410935709521284E-2</v>
      </c>
      <c r="M47" s="45">
        <f t="shared" si="3"/>
        <v>138</v>
      </c>
      <c r="N47" s="45">
        <f t="shared" si="5"/>
        <v>0</v>
      </c>
    </row>
    <row r="48" spans="1:15">
      <c r="A48" s="43">
        <v>46</v>
      </c>
      <c r="B48" s="104" t="s">
        <v>137</v>
      </c>
      <c r="C48" s="32">
        <v>37386</v>
      </c>
      <c r="D48" s="32">
        <v>38049</v>
      </c>
      <c r="E48" s="32">
        <v>38273</v>
      </c>
      <c r="F48" s="32"/>
      <c r="G48" s="32"/>
      <c r="H48" s="32"/>
      <c r="I48" s="100">
        <f t="shared" si="0"/>
        <v>1.2470605791941956E-2</v>
      </c>
      <c r="J48" s="100">
        <f t="shared" si="1"/>
        <v>2.3725458727866047E-2</v>
      </c>
      <c r="K48" s="97">
        <f t="shared" si="2"/>
        <v>887</v>
      </c>
      <c r="L48" s="101">
        <f t="shared" si="4"/>
        <v>1.5170432194838291E-2</v>
      </c>
      <c r="M48" s="45">
        <f t="shared" si="3"/>
        <v>224</v>
      </c>
      <c r="N48" s="45">
        <f t="shared" si="5"/>
        <v>0</v>
      </c>
    </row>
    <row r="49" spans="1:14">
      <c r="A49" s="43">
        <v>47</v>
      </c>
      <c r="B49" s="104" t="s">
        <v>138</v>
      </c>
      <c r="C49" s="32">
        <v>28348</v>
      </c>
      <c r="D49" s="32">
        <v>29082</v>
      </c>
      <c r="E49" s="32">
        <v>28937</v>
      </c>
      <c r="F49" s="32"/>
      <c r="G49" s="32"/>
      <c r="H49" s="32"/>
      <c r="I49" s="100">
        <f t="shared" si="0"/>
        <v>9.4286290544620052E-3</v>
      </c>
      <c r="J49" s="100">
        <f t="shared" si="1"/>
        <v>2.0777479892761394E-2</v>
      </c>
      <c r="K49" s="97">
        <f t="shared" si="2"/>
        <v>589</v>
      </c>
      <c r="L49" s="101">
        <f t="shared" si="4"/>
        <v>1.0073714275941097E-2</v>
      </c>
      <c r="M49" s="45">
        <f t="shared" si="3"/>
        <v>-145</v>
      </c>
      <c r="N49" s="45">
        <f t="shared" si="5"/>
        <v>0</v>
      </c>
    </row>
    <row r="50" spans="1:14">
      <c r="A50" s="43">
        <v>48</v>
      </c>
      <c r="B50" s="104" t="s">
        <v>139</v>
      </c>
      <c r="C50" s="32">
        <v>37087</v>
      </c>
      <c r="D50" s="32">
        <v>37830</v>
      </c>
      <c r="E50" s="32">
        <v>38025</v>
      </c>
      <c r="F50" s="32"/>
      <c r="G50" s="32"/>
      <c r="H50" s="32"/>
      <c r="I50" s="100">
        <f t="shared" si="0"/>
        <v>1.2389799211940345E-2</v>
      </c>
      <c r="J50" s="100">
        <f t="shared" si="1"/>
        <v>2.5291881252190795E-2</v>
      </c>
      <c r="K50" s="97">
        <f t="shared" si="2"/>
        <v>938</v>
      </c>
      <c r="L50" s="101">
        <f t="shared" si="4"/>
        <v>1.6042689288340829E-2</v>
      </c>
      <c r="M50" s="45">
        <f t="shared" si="3"/>
        <v>195</v>
      </c>
      <c r="N50" s="45">
        <f t="shared" si="5"/>
        <v>0</v>
      </c>
    </row>
    <row r="51" spans="1:14">
      <c r="A51" s="43">
        <v>49</v>
      </c>
      <c r="B51" s="104" t="s">
        <v>140</v>
      </c>
      <c r="C51" s="32">
        <v>12765</v>
      </c>
      <c r="D51" s="32">
        <v>13330</v>
      </c>
      <c r="E51" s="32">
        <v>13149</v>
      </c>
      <c r="F51" s="32"/>
      <c r="G51" s="32"/>
      <c r="H51" s="32"/>
      <c r="I51" s="100">
        <f t="shared" si="0"/>
        <v>4.2843779050046969E-3</v>
      </c>
      <c r="J51" s="100">
        <f t="shared" si="1"/>
        <v>3.0082256169212691E-2</v>
      </c>
      <c r="K51" s="97">
        <f t="shared" si="2"/>
        <v>384</v>
      </c>
      <c r="L51" s="101">
        <f t="shared" si="4"/>
        <v>6.5675828216661819E-3</v>
      </c>
      <c r="M51" s="45">
        <f t="shared" si="3"/>
        <v>-181</v>
      </c>
      <c r="N51" s="45">
        <f t="shared" si="5"/>
        <v>0</v>
      </c>
    </row>
    <row r="52" spans="1:14">
      <c r="A52" s="43">
        <v>50</v>
      </c>
      <c r="B52" s="104" t="s">
        <v>141</v>
      </c>
      <c r="C52" s="32">
        <v>12068</v>
      </c>
      <c r="D52" s="32">
        <v>12530</v>
      </c>
      <c r="E52" s="32">
        <v>12605</v>
      </c>
      <c r="F52" s="32"/>
      <c r="G52" s="32"/>
      <c r="H52" s="32"/>
      <c r="I52" s="100">
        <f t="shared" si="0"/>
        <v>4.10712476177536E-3</v>
      </c>
      <c r="J52" s="100">
        <f t="shared" si="1"/>
        <v>4.4497845541929065E-2</v>
      </c>
      <c r="K52" s="97">
        <f t="shared" si="2"/>
        <v>537</v>
      </c>
      <c r="L52" s="101">
        <f t="shared" si="4"/>
        <v>9.1843541021738011E-3</v>
      </c>
      <c r="M52" s="45">
        <f t="shared" si="3"/>
        <v>75</v>
      </c>
      <c r="N52" s="45">
        <f t="shared" si="5"/>
        <v>0</v>
      </c>
    </row>
    <row r="53" spans="1:14">
      <c r="A53" s="43">
        <v>51</v>
      </c>
      <c r="B53" s="104" t="s">
        <v>142</v>
      </c>
      <c r="C53" s="32">
        <v>14657</v>
      </c>
      <c r="D53" s="32">
        <v>14887</v>
      </c>
      <c r="E53" s="32">
        <v>14919</v>
      </c>
      <c r="F53" s="32"/>
      <c r="G53" s="32"/>
      <c r="H53" s="32"/>
      <c r="I53" s="100">
        <f t="shared" si="0"/>
        <v>4.8611022864677974E-3</v>
      </c>
      <c r="J53" s="100">
        <f t="shared" si="1"/>
        <v>1.7875417889063248E-2</v>
      </c>
      <c r="K53" s="97">
        <f t="shared" si="2"/>
        <v>262</v>
      </c>
      <c r="L53" s="101">
        <f t="shared" si="4"/>
        <v>4.4810070293659892E-3</v>
      </c>
      <c r="M53" s="45">
        <f t="shared" si="3"/>
        <v>32</v>
      </c>
      <c r="N53" s="45">
        <f t="shared" si="5"/>
        <v>0</v>
      </c>
    </row>
    <row r="54" spans="1:14">
      <c r="A54" s="43">
        <v>52</v>
      </c>
      <c r="B54" s="104" t="s">
        <v>143</v>
      </c>
      <c r="C54" s="32">
        <v>25402</v>
      </c>
      <c r="D54" s="32">
        <v>25863</v>
      </c>
      <c r="E54" s="32">
        <v>25953</v>
      </c>
      <c r="F54" s="32"/>
      <c r="G54" s="32"/>
      <c r="H54" s="32"/>
      <c r="I54" s="100">
        <f t="shared" si="0"/>
        <v>8.4563434305716702E-3</v>
      </c>
      <c r="J54" s="100">
        <f t="shared" si="1"/>
        <v>2.1691205416896307E-2</v>
      </c>
      <c r="K54" s="97">
        <f t="shared" si="2"/>
        <v>551</v>
      </c>
      <c r="L54" s="101">
        <f t="shared" si="4"/>
        <v>9.4237972258803815E-3</v>
      </c>
      <c r="M54" s="45">
        <f t="shared" si="3"/>
        <v>90</v>
      </c>
      <c r="N54" s="45">
        <f t="shared" si="5"/>
        <v>0</v>
      </c>
    </row>
    <row r="55" spans="1:14">
      <c r="A55" s="43">
        <v>53</v>
      </c>
      <c r="B55" s="104" t="s">
        <v>144</v>
      </c>
      <c r="C55" s="32">
        <v>15771</v>
      </c>
      <c r="D55" s="32">
        <v>15926</v>
      </c>
      <c r="E55" s="32">
        <v>15910</v>
      </c>
      <c r="F55" s="32"/>
      <c r="G55" s="32"/>
      <c r="H55" s="32"/>
      <c r="I55" s="100">
        <f t="shared" si="0"/>
        <v>5.1840027734903586E-3</v>
      </c>
      <c r="J55" s="100">
        <f t="shared" si="1"/>
        <v>8.8136452983323815E-3</v>
      </c>
      <c r="K55" s="97">
        <f t="shared" si="2"/>
        <v>139</v>
      </c>
      <c r="L55" s="101">
        <f t="shared" si="4"/>
        <v>2.3773281568010398E-3</v>
      </c>
      <c r="M55" s="45">
        <f t="shared" si="3"/>
        <v>-16</v>
      </c>
      <c r="N55" s="45">
        <f t="shared" si="5"/>
        <v>0</v>
      </c>
    </row>
    <row r="56" spans="1:14">
      <c r="A56" s="43">
        <v>54</v>
      </c>
      <c r="B56" s="104" t="s">
        <v>145</v>
      </c>
      <c r="C56" s="32">
        <v>30274</v>
      </c>
      <c r="D56" s="32">
        <v>31291</v>
      </c>
      <c r="E56" s="32">
        <v>31512</v>
      </c>
      <c r="F56" s="32"/>
      <c r="G56" s="32"/>
      <c r="H56" s="32"/>
      <c r="I56" s="100">
        <f t="shared" si="0"/>
        <v>1.026764898794646E-2</v>
      </c>
      <c r="J56" s="100">
        <f t="shared" si="1"/>
        <v>4.0893175662284467E-2</v>
      </c>
      <c r="K56" s="97">
        <f t="shared" si="2"/>
        <v>1238</v>
      </c>
      <c r="L56" s="101">
        <f t="shared" si="4"/>
        <v>2.1173613367767536E-2</v>
      </c>
      <c r="M56" s="45">
        <f t="shared" si="3"/>
        <v>221</v>
      </c>
      <c r="N56" s="45">
        <f t="shared" si="5"/>
        <v>0</v>
      </c>
    </row>
    <row r="57" spans="1:14">
      <c r="A57" s="43">
        <v>55</v>
      </c>
      <c r="B57" s="104" t="s">
        <v>146</v>
      </c>
      <c r="C57" s="32">
        <v>53394</v>
      </c>
      <c r="D57" s="32">
        <v>55003</v>
      </c>
      <c r="E57" s="32">
        <v>55038</v>
      </c>
      <c r="F57" s="32"/>
      <c r="G57" s="32"/>
      <c r="H57" s="32"/>
      <c r="I57" s="100">
        <f t="shared" si="0"/>
        <v>1.793319576664754E-2</v>
      </c>
      <c r="J57" s="100">
        <f t="shared" si="1"/>
        <v>3.0789976401842903E-2</v>
      </c>
      <c r="K57" s="97">
        <f t="shared" si="2"/>
        <v>1644</v>
      </c>
      <c r="L57" s="101">
        <f t="shared" si="4"/>
        <v>2.8117463955258343E-2</v>
      </c>
      <c r="M57" s="45">
        <f t="shared" si="3"/>
        <v>35</v>
      </c>
      <c r="N57" s="45">
        <f t="shared" si="5"/>
        <v>0</v>
      </c>
    </row>
    <row r="58" spans="1:14">
      <c r="A58" s="43">
        <v>56</v>
      </c>
      <c r="B58" s="104" t="s">
        <v>147</v>
      </c>
      <c r="C58" s="32">
        <v>15053</v>
      </c>
      <c r="D58" s="32">
        <v>16408</v>
      </c>
      <c r="E58" s="32">
        <v>16206</v>
      </c>
      <c r="F58" s="32"/>
      <c r="G58" s="32"/>
      <c r="H58" s="32"/>
      <c r="I58" s="100">
        <f t="shared" si="0"/>
        <v>5.2804493367180861E-3</v>
      </c>
      <c r="J58" s="100">
        <f t="shared" si="1"/>
        <v>7.6596027369959477E-2</v>
      </c>
      <c r="K58" s="97">
        <f t="shared" si="2"/>
        <v>1153</v>
      </c>
      <c r="L58" s="101">
        <f t="shared" si="4"/>
        <v>1.9719851545263303E-2</v>
      </c>
      <c r="M58" s="45">
        <f t="shared" si="3"/>
        <v>-202</v>
      </c>
      <c r="N58" s="45">
        <f t="shared" si="5"/>
        <v>0</v>
      </c>
    </row>
    <row r="59" spans="1:14">
      <c r="A59" s="43">
        <v>57</v>
      </c>
      <c r="B59" s="104" t="s">
        <v>148</v>
      </c>
      <c r="C59" s="32">
        <v>9927</v>
      </c>
      <c r="D59" s="32">
        <v>10103</v>
      </c>
      <c r="E59" s="32">
        <v>10128</v>
      </c>
      <c r="F59" s="32"/>
      <c r="G59" s="32"/>
      <c r="H59" s="32"/>
      <c r="I59" s="100">
        <f t="shared" si="0"/>
        <v>3.3000364607108958E-3</v>
      </c>
      <c r="J59" s="100">
        <f t="shared" si="1"/>
        <v>2.0247809005741916E-2</v>
      </c>
      <c r="K59" s="97">
        <f t="shared" si="2"/>
        <v>201</v>
      </c>
      <c r="L59" s="101">
        <f t="shared" si="4"/>
        <v>3.437719133215892E-3</v>
      </c>
      <c r="M59" s="45">
        <f t="shared" si="3"/>
        <v>25</v>
      </c>
      <c r="N59" s="45">
        <f t="shared" si="5"/>
        <v>0</v>
      </c>
    </row>
    <row r="60" spans="1:14">
      <c r="A60" s="43">
        <v>58</v>
      </c>
      <c r="B60" s="104" t="s">
        <v>149</v>
      </c>
      <c r="C60" s="32">
        <v>29539</v>
      </c>
      <c r="D60" s="32">
        <v>29862</v>
      </c>
      <c r="E60" s="32">
        <v>29678</v>
      </c>
      <c r="F60" s="32"/>
      <c r="G60" s="32"/>
      <c r="H60" s="32"/>
      <c r="I60" s="100">
        <f t="shared" si="0"/>
        <v>9.6700712955152014E-3</v>
      </c>
      <c r="J60" s="100">
        <f t="shared" si="1"/>
        <v>4.7056433867090968E-3</v>
      </c>
      <c r="K60" s="97">
        <f t="shared" si="2"/>
        <v>139</v>
      </c>
      <c r="L60" s="101">
        <f t="shared" si="4"/>
        <v>2.3773281568010398E-3</v>
      </c>
      <c r="M60" s="45">
        <f t="shared" si="3"/>
        <v>-184</v>
      </c>
      <c r="N60" s="45">
        <f t="shared" si="5"/>
        <v>0</v>
      </c>
    </row>
    <row r="61" spans="1:14">
      <c r="A61" s="43">
        <v>59</v>
      </c>
      <c r="B61" s="104" t="s">
        <v>150</v>
      </c>
      <c r="C61" s="32">
        <v>28499</v>
      </c>
      <c r="D61" s="32">
        <v>29456</v>
      </c>
      <c r="E61" s="32">
        <v>29599</v>
      </c>
      <c r="F61" s="32"/>
      <c r="G61" s="32"/>
      <c r="H61" s="32"/>
      <c r="I61" s="100">
        <f t="shared" si="0"/>
        <v>9.6443304897888826E-3</v>
      </c>
      <c r="J61" s="100">
        <f t="shared" si="1"/>
        <v>3.8597845538439944E-2</v>
      </c>
      <c r="K61" s="97">
        <f t="shared" si="2"/>
        <v>1100</v>
      </c>
      <c r="L61" s="101">
        <f t="shared" si="4"/>
        <v>1.8813388291231251E-2</v>
      </c>
      <c r="M61" s="45">
        <f t="shared" si="3"/>
        <v>143</v>
      </c>
      <c r="N61" s="45">
        <f t="shared" si="5"/>
        <v>0</v>
      </c>
    </row>
    <row r="62" spans="1:14">
      <c r="A62" s="43">
        <v>60</v>
      </c>
      <c r="B62" s="104" t="s">
        <v>151</v>
      </c>
      <c r="C62" s="32">
        <v>24376</v>
      </c>
      <c r="D62" s="32">
        <v>24981</v>
      </c>
      <c r="E62" s="32">
        <v>24984</v>
      </c>
      <c r="F62" s="32"/>
      <c r="G62" s="32"/>
      <c r="H62" s="32"/>
      <c r="I62" s="100">
        <f t="shared" si="0"/>
        <v>8.140611269194414E-3</v>
      </c>
      <c r="J62" s="100">
        <f t="shared" si="1"/>
        <v>2.4942566458811946E-2</v>
      </c>
      <c r="K62" s="97">
        <f t="shared" si="2"/>
        <v>608</v>
      </c>
      <c r="L62" s="101">
        <f t="shared" si="4"/>
        <v>1.0398672800971455E-2</v>
      </c>
      <c r="M62" s="45">
        <f t="shared" si="3"/>
        <v>3</v>
      </c>
      <c r="N62" s="45">
        <f t="shared" si="5"/>
        <v>0</v>
      </c>
    </row>
    <row r="63" spans="1:14">
      <c r="A63" s="43">
        <v>61</v>
      </c>
      <c r="B63" s="104" t="s">
        <v>152</v>
      </c>
      <c r="C63" s="32">
        <v>37193</v>
      </c>
      <c r="D63" s="32">
        <v>37879</v>
      </c>
      <c r="E63" s="32">
        <v>37943</v>
      </c>
      <c r="F63" s="32"/>
      <c r="G63" s="32"/>
      <c r="H63" s="32"/>
      <c r="I63" s="100">
        <f t="shared" si="0"/>
        <v>1.2363080907262394E-2</v>
      </c>
      <c r="J63" s="100">
        <f t="shared" si="1"/>
        <v>2.0165084827790176E-2</v>
      </c>
      <c r="K63" s="97">
        <f t="shared" si="2"/>
        <v>750</v>
      </c>
      <c r="L63" s="101">
        <f t="shared" si="4"/>
        <v>1.2827310198566762E-2</v>
      </c>
      <c r="M63" s="45">
        <f t="shared" si="3"/>
        <v>64</v>
      </c>
      <c r="N63" s="45">
        <f t="shared" si="5"/>
        <v>0</v>
      </c>
    </row>
    <row r="64" spans="1:14">
      <c r="A64" s="43">
        <v>62</v>
      </c>
      <c r="B64" s="104" t="s">
        <v>153</v>
      </c>
      <c r="C64" s="32">
        <v>11907</v>
      </c>
      <c r="D64" s="32">
        <v>12903</v>
      </c>
      <c r="E64" s="32">
        <v>13026</v>
      </c>
      <c r="F64" s="32"/>
      <c r="G64" s="32"/>
      <c r="H64" s="32"/>
      <c r="I64" s="100">
        <f t="shared" si="0"/>
        <v>4.2443004479877696E-3</v>
      </c>
      <c r="J64" s="100">
        <f t="shared" si="1"/>
        <v>9.3978332073570175E-2</v>
      </c>
      <c r="K64" s="97">
        <f t="shared" si="2"/>
        <v>1119</v>
      </c>
      <c r="L64" s="101">
        <f t="shared" si="4"/>
        <v>1.9138346816261607E-2</v>
      </c>
      <c r="M64" s="45">
        <f t="shared" si="3"/>
        <v>123</v>
      </c>
      <c r="N64" s="45">
        <f t="shared" si="5"/>
        <v>0</v>
      </c>
    </row>
    <row r="65" spans="1:14">
      <c r="A65" s="43">
        <v>63</v>
      </c>
      <c r="B65" s="104" t="s">
        <v>154</v>
      </c>
      <c r="C65" s="32">
        <v>45985</v>
      </c>
      <c r="D65" s="32">
        <v>46091</v>
      </c>
      <c r="E65" s="32">
        <v>45173</v>
      </c>
      <c r="F65" s="32"/>
      <c r="G65" s="32"/>
      <c r="H65" s="32"/>
      <c r="I65" s="100">
        <f t="shared" si="0"/>
        <v>1.4718853380696416E-2</v>
      </c>
      <c r="J65" s="100">
        <f t="shared" si="1"/>
        <v>-1.765793193432641E-2</v>
      </c>
      <c r="K65" s="97">
        <f t="shared" si="2"/>
        <v>-812</v>
      </c>
      <c r="L65" s="101">
        <f t="shared" si="4"/>
        <v>-1.3887701174981615E-2</v>
      </c>
      <c r="M65" s="45">
        <f t="shared" si="3"/>
        <v>-918</v>
      </c>
      <c r="N65" s="45">
        <f t="shared" si="5"/>
        <v>0</v>
      </c>
    </row>
    <row r="66" spans="1:14">
      <c r="A66" s="43">
        <v>64</v>
      </c>
      <c r="B66" s="104" t="s">
        <v>155</v>
      </c>
      <c r="C66" s="32">
        <v>13033</v>
      </c>
      <c r="D66" s="32">
        <v>13402</v>
      </c>
      <c r="E66" s="32">
        <v>13408</v>
      </c>
      <c r="F66" s="32"/>
      <c r="G66" s="32"/>
      <c r="H66" s="32"/>
      <c r="I66" s="100">
        <f t="shared" si="0"/>
        <v>4.3687686478289583E-3</v>
      </c>
      <c r="J66" s="100">
        <f t="shared" si="1"/>
        <v>2.8773114401902861E-2</v>
      </c>
      <c r="K66" s="97">
        <f t="shared" si="2"/>
        <v>375</v>
      </c>
      <c r="L66" s="101">
        <f t="shared" si="4"/>
        <v>6.4136550992833809E-3</v>
      </c>
      <c r="M66" s="45">
        <f t="shared" si="3"/>
        <v>6</v>
      </c>
      <c r="N66" s="45">
        <f t="shared" si="5"/>
        <v>0</v>
      </c>
    </row>
    <row r="67" spans="1:14">
      <c r="A67" s="43">
        <v>65</v>
      </c>
      <c r="B67" s="104" t="s">
        <v>156</v>
      </c>
      <c r="C67" s="32">
        <v>36431</v>
      </c>
      <c r="D67" s="32">
        <v>37167</v>
      </c>
      <c r="E67" s="32">
        <v>36866</v>
      </c>
      <c r="F67" s="32"/>
      <c r="G67" s="32"/>
      <c r="H67" s="32"/>
      <c r="I67" s="100">
        <f t="shared" ref="I67:I84" si="6">E67/$E$84</f>
        <v>1.2012158783626371E-2</v>
      </c>
      <c r="J67" s="100">
        <f t="shared" ref="J67:J84" si="7">(E67-C67)/C67</f>
        <v>1.194038044522522E-2</v>
      </c>
      <c r="K67" s="97">
        <f t="shared" ref="K67:K84" si="8">E67-C67</f>
        <v>435</v>
      </c>
      <c r="L67" s="101">
        <f t="shared" si="4"/>
        <v>7.4398399151687222E-3</v>
      </c>
      <c r="M67" s="45">
        <f t="shared" ref="M67:M84" si="9">E67-D67</f>
        <v>-301</v>
      </c>
      <c r="N67" s="45">
        <f t="shared" si="5"/>
        <v>0</v>
      </c>
    </row>
    <row r="68" spans="1:14">
      <c r="A68" s="43">
        <v>66</v>
      </c>
      <c r="B68" s="104" t="s">
        <v>157</v>
      </c>
      <c r="C68" s="32">
        <v>17909</v>
      </c>
      <c r="D68" s="32">
        <v>17493</v>
      </c>
      <c r="E68" s="32">
        <v>17392</v>
      </c>
      <c r="F68" s="32"/>
      <c r="G68" s="32"/>
      <c r="H68" s="32"/>
      <c r="I68" s="100">
        <f t="shared" si="6"/>
        <v>5.6668872555967519E-3</v>
      </c>
      <c r="J68" s="100">
        <f t="shared" si="7"/>
        <v>-2.8868166843486514E-2</v>
      </c>
      <c r="K68" s="97">
        <f t="shared" si="8"/>
        <v>-517</v>
      </c>
      <c r="L68" s="101">
        <f t="shared" ref="L68:L84" si="10">K68/$K$84</f>
        <v>-8.8422924968786874E-3</v>
      </c>
      <c r="M68" s="45">
        <f t="shared" si="9"/>
        <v>-101</v>
      </c>
      <c r="N68" s="45">
        <f t="shared" ref="N68:N84" si="11">H68-G68</f>
        <v>0</v>
      </c>
    </row>
    <row r="69" spans="1:14">
      <c r="A69" s="43">
        <v>67</v>
      </c>
      <c r="B69" s="104" t="s">
        <v>158</v>
      </c>
      <c r="C69" s="32">
        <v>21921</v>
      </c>
      <c r="D69" s="32">
        <v>21794</v>
      </c>
      <c r="E69" s="32">
        <v>21805</v>
      </c>
      <c r="F69" s="32"/>
      <c r="G69" s="32"/>
      <c r="H69" s="32"/>
      <c r="I69" s="100">
        <f t="shared" si="6"/>
        <v>7.1047882134479745E-3</v>
      </c>
      <c r="J69" s="100">
        <f t="shared" si="7"/>
        <v>-5.2917293919073037E-3</v>
      </c>
      <c r="K69" s="97">
        <f t="shared" si="8"/>
        <v>-116</v>
      </c>
      <c r="L69" s="101">
        <f t="shared" si="10"/>
        <v>-1.9839573107116593E-3</v>
      </c>
      <c r="M69" s="45">
        <f t="shared" si="9"/>
        <v>11</v>
      </c>
      <c r="N69" s="45">
        <f t="shared" si="11"/>
        <v>0</v>
      </c>
    </row>
    <row r="70" spans="1:14">
      <c r="A70" s="43">
        <v>68</v>
      </c>
      <c r="B70" s="104" t="s">
        <v>159</v>
      </c>
      <c r="C70" s="32">
        <v>14304</v>
      </c>
      <c r="D70" s="32">
        <v>14420</v>
      </c>
      <c r="E70" s="32">
        <v>14414</v>
      </c>
      <c r="F70" s="32"/>
      <c r="G70" s="32"/>
      <c r="H70" s="32"/>
      <c r="I70" s="100">
        <f t="shared" si="6"/>
        <v>4.6965566296096814E-3</v>
      </c>
      <c r="J70" s="100">
        <f t="shared" si="7"/>
        <v>7.6901565995525726E-3</v>
      </c>
      <c r="K70" s="97">
        <f t="shared" si="8"/>
        <v>110</v>
      </c>
      <c r="L70" s="101">
        <f t="shared" si="10"/>
        <v>1.8813388291231252E-3</v>
      </c>
      <c r="M70" s="45">
        <f t="shared" si="9"/>
        <v>-6</v>
      </c>
      <c r="N70" s="45">
        <f t="shared" si="11"/>
        <v>0</v>
      </c>
    </row>
    <row r="71" spans="1:14">
      <c r="A71" s="43">
        <v>69</v>
      </c>
      <c r="B71" s="104" t="s">
        <v>160</v>
      </c>
      <c r="C71" s="32">
        <v>5187</v>
      </c>
      <c r="D71" s="32">
        <v>5375</v>
      </c>
      <c r="E71" s="32">
        <v>5375</v>
      </c>
      <c r="F71" s="32"/>
      <c r="G71" s="32"/>
      <c r="H71" s="32"/>
      <c r="I71" s="100">
        <f t="shared" si="6"/>
        <v>1.7513522883413374E-3</v>
      </c>
      <c r="J71" s="100">
        <f t="shared" si="7"/>
        <v>3.6244457297088875E-2</v>
      </c>
      <c r="K71" s="97">
        <f t="shared" si="8"/>
        <v>188</v>
      </c>
      <c r="L71" s="101">
        <f t="shared" si="10"/>
        <v>3.2153790897740684E-3</v>
      </c>
      <c r="M71" s="45">
        <f t="shared" si="9"/>
        <v>0</v>
      </c>
      <c r="N71" s="45">
        <f t="shared" si="11"/>
        <v>0</v>
      </c>
    </row>
    <row r="72" spans="1:14">
      <c r="A72" s="43">
        <v>70</v>
      </c>
      <c r="B72" s="104" t="s">
        <v>161</v>
      </c>
      <c r="C72" s="32">
        <v>9887</v>
      </c>
      <c r="D72" s="32">
        <v>10201</v>
      </c>
      <c r="E72" s="32">
        <v>10229</v>
      </c>
      <c r="F72" s="32"/>
      <c r="G72" s="32"/>
      <c r="H72" s="32"/>
      <c r="I72" s="100">
        <f t="shared" si="6"/>
        <v>3.3329455920825192E-3</v>
      </c>
      <c r="J72" s="100">
        <f t="shared" si="7"/>
        <v>3.4590876909072518E-2</v>
      </c>
      <c r="K72" s="97">
        <f t="shared" si="8"/>
        <v>342</v>
      </c>
      <c r="L72" s="101">
        <f t="shared" si="10"/>
        <v>5.8492534505464435E-3</v>
      </c>
      <c r="M72" s="45">
        <f t="shared" si="9"/>
        <v>28</v>
      </c>
      <c r="N72" s="45">
        <f t="shared" si="11"/>
        <v>0</v>
      </c>
    </row>
    <row r="73" spans="1:14">
      <c r="A73" s="43">
        <v>71</v>
      </c>
      <c r="B73" s="104" t="s">
        <v>162</v>
      </c>
      <c r="C73" s="32">
        <v>15645</v>
      </c>
      <c r="D73" s="32">
        <v>15661</v>
      </c>
      <c r="E73" s="32">
        <v>15639</v>
      </c>
      <c r="F73" s="32"/>
      <c r="G73" s="32"/>
      <c r="H73" s="32"/>
      <c r="I73" s="100">
        <f t="shared" si="6"/>
        <v>5.0957020348595672E-3</v>
      </c>
      <c r="J73" s="100">
        <f t="shared" si="7"/>
        <v>-3.8350910834132309E-4</v>
      </c>
      <c r="K73" s="97">
        <f t="shared" si="8"/>
        <v>-6</v>
      </c>
      <c r="L73" s="101">
        <f t="shared" si="10"/>
        <v>-1.0261848158853409E-4</v>
      </c>
      <c r="M73" s="45">
        <f t="shared" si="9"/>
        <v>-22</v>
      </c>
      <c r="N73" s="45">
        <f t="shared" si="11"/>
        <v>0</v>
      </c>
    </row>
    <row r="74" spans="1:14">
      <c r="A74" s="43">
        <v>72</v>
      </c>
      <c r="B74" s="104" t="s">
        <v>163</v>
      </c>
      <c r="C74" s="32">
        <v>20443</v>
      </c>
      <c r="D74" s="32">
        <v>21362</v>
      </c>
      <c r="E74" s="32">
        <v>21200</v>
      </c>
      <c r="F74" s="32"/>
      <c r="G74" s="32"/>
      <c r="H74" s="32"/>
      <c r="I74" s="100">
        <f t="shared" si="6"/>
        <v>6.9076592582021125E-3</v>
      </c>
      <c r="J74" s="100">
        <f t="shared" si="7"/>
        <v>3.7029790148216994E-2</v>
      </c>
      <c r="K74" s="97">
        <f t="shared" si="8"/>
        <v>757</v>
      </c>
      <c r="L74" s="101">
        <f t="shared" si="10"/>
        <v>1.2947031760420051E-2</v>
      </c>
      <c r="M74" s="45">
        <f t="shared" si="9"/>
        <v>-162</v>
      </c>
      <c r="N74" s="45">
        <f t="shared" si="11"/>
        <v>0</v>
      </c>
    </row>
    <row r="75" spans="1:14">
      <c r="A75" s="43">
        <v>73</v>
      </c>
      <c r="B75" s="104" t="s">
        <v>164</v>
      </c>
      <c r="C75" s="32">
        <v>27230</v>
      </c>
      <c r="D75" s="32">
        <v>29273</v>
      </c>
      <c r="E75" s="32">
        <v>29026</v>
      </c>
      <c r="F75" s="32"/>
      <c r="G75" s="32"/>
      <c r="H75" s="32"/>
      <c r="I75" s="100">
        <f t="shared" si="6"/>
        <v>9.4576281900270991E-3</v>
      </c>
      <c r="J75" s="100">
        <f t="shared" si="7"/>
        <v>6.5956665442526624E-2</v>
      </c>
      <c r="K75" s="97">
        <f t="shared" si="8"/>
        <v>1796</v>
      </c>
      <c r="L75" s="101">
        <f t="shared" si="10"/>
        <v>3.0717132155501207E-2</v>
      </c>
      <c r="M75" s="45">
        <f t="shared" si="9"/>
        <v>-247</v>
      </c>
      <c r="N75" s="45">
        <f t="shared" si="11"/>
        <v>0</v>
      </c>
    </row>
    <row r="76" spans="1:14">
      <c r="A76" s="43">
        <v>74</v>
      </c>
      <c r="B76" s="104" t="s">
        <v>165</v>
      </c>
      <c r="C76" s="32">
        <v>8067</v>
      </c>
      <c r="D76" s="32">
        <v>8327</v>
      </c>
      <c r="E76" s="32">
        <v>8362</v>
      </c>
      <c r="F76" s="32"/>
      <c r="G76" s="32"/>
      <c r="H76" s="32"/>
      <c r="I76" s="100">
        <f t="shared" si="6"/>
        <v>2.724615411183305E-3</v>
      </c>
      <c r="J76" s="100">
        <f t="shared" si="7"/>
        <v>3.6568736829056647E-2</v>
      </c>
      <c r="K76" s="97">
        <f t="shared" si="8"/>
        <v>295</v>
      </c>
      <c r="L76" s="101">
        <f t="shared" si="10"/>
        <v>5.0454086781029266E-3</v>
      </c>
      <c r="M76" s="45">
        <f t="shared" si="9"/>
        <v>35</v>
      </c>
      <c r="N76" s="45">
        <f t="shared" si="11"/>
        <v>0</v>
      </c>
    </row>
    <row r="77" spans="1:14">
      <c r="A77" s="43">
        <v>75</v>
      </c>
      <c r="B77" s="104" t="s">
        <v>166</v>
      </c>
      <c r="C77" s="32">
        <v>4444</v>
      </c>
      <c r="D77" s="32">
        <v>4473</v>
      </c>
      <c r="E77" s="32">
        <v>4396</v>
      </c>
      <c r="F77" s="32"/>
      <c r="G77" s="32"/>
      <c r="H77" s="32"/>
      <c r="I77" s="100">
        <f t="shared" si="6"/>
        <v>1.4323617971253059E-3</v>
      </c>
      <c r="J77" s="100">
        <f t="shared" si="7"/>
        <v>-1.0801080108010801E-2</v>
      </c>
      <c r="K77" s="97">
        <f t="shared" si="8"/>
        <v>-48</v>
      </c>
      <c r="L77" s="101">
        <f t="shared" si="10"/>
        <v>-8.2094785270827274E-4</v>
      </c>
      <c r="M77" s="45">
        <f t="shared" si="9"/>
        <v>-77</v>
      </c>
      <c r="N77" s="45">
        <f t="shared" si="11"/>
        <v>0</v>
      </c>
    </row>
    <row r="78" spans="1:14">
      <c r="A78" s="43">
        <v>76</v>
      </c>
      <c r="B78" s="104" t="s">
        <v>167</v>
      </c>
      <c r="C78" s="32">
        <v>6724</v>
      </c>
      <c r="D78" s="32">
        <v>6834</v>
      </c>
      <c r="E78" s="32">
        <v>6770</v>
      </c>
      <c r="F78" s="32"/>
      <c r="G78" s="32"/>
      <c r="H78" s="32"/>
      <c r="I78" s="100">
        <f t="shared" si="6"/>
        <v>2.2058893008503914E-3</v>
      </c>
      <c r="J78" s="100">
        <f t="shared" si="7"/>
        <v>6.8411659726353357E-3</v>
      </c>
      <c r="K78" s="97">
        <f t="shared" si="8"/>
        <v>46</v>
      </c>
      <c r="L78" s="101">
        <f t="shared" si="10"/>
        <v>7.8674169217876145E-4</v>
      </c>
      <c r="M78" s="45">
        <f t="shared" si="9"/>
        <v>-64</v>
      </c>
      <c r="N78" s="45">
        <f t="shared" si="11"/>
        <v>0</v>
      </c>
    </row>
    <row r="79" spans="1:14">
      <c r="A79" s="43">
        <v>77</v>
      </c>
      <c r="B79" s="104" t="s">
        <v>168</v>
      </c>
      <c r="C79" s="32">
        <v>11806</v>
      </c>
      <c r="D79" s="32">
        <v>11926</v>
      </c>
      <c r="E79" s="32">
        <v>12190</v>
      </c>
      <c r="F79" s="32"/>
      <c r="G79" s="32"/>
      <c r="H79" s="32"/>
      <c r="I79" s="100">
        <f t="shared" si="6"/>
        <v>3.9719040734662149E-3</v>
      </c>
      <c r="J79" s="100">
        <f t="shared" si="7"/>
        <v>3.2525834321531423E-2</v>
      </c>
      <c r="K79" s="97">
        <f t="shared" si="8"/>
        <v>384</v>
      </c>
      <c r="L79" s="101">
        <f t="shared" si="10"/>
        <v>6.5675828216661819E-3</v>
      </c>
      <c r="M79" s="45">
        <f t="shared" si="9"/>
        <v>264</v>
      </c>
      <c r="N79" s="45">
        <f t="shared" si="11"/>
        <v>0</v>
      </c>
    </row>
    <row r="80" spans="1:14">
      <c r="A80" s="43">
        <v>78</v>
      </c>
      <c r="B80" s="104" t="s">
        <v>169</v>
      </c>
      <c r="C80" s="32">
        <v>14399</v>
      </c>
      <c r="D80" s="32">
        <v>14477</v>
      </c>
      <c r="E80" s="32">
        <v>15294</v>
      </c>
      <c r="F80" s="32"/>
      <c r="G80" s="32"/>
      <c r="H80" s="32"/>
      <c r="I80" s="100">
        <f t="shared" si="6"/>
        <v>4.9832896554218445E-3</v>
      </c>
      <c r="J80" s="100">
        <f t="shared" si="7"/>
        <v>6.2157094242655739E-2</v>
      </c>
      <c r="K80" s="97">
        <f t="shared" si="8"/>
        <v>895</v>
      </c>
      <c r="L80" s="101">
        <f t="shared" si="10"/>
        <v>1.5307256836956336E-2</v>
      </c>
      <c r="M80" s="45">
        <f t="shared" si="9"/>
        <v>817</v>
      </c>
      <c r="N80" s="45">
        <f t="shared" si="11"/>
        <v>0</v>
      </c>
    </row>
    <row r="81" spans="1:14">
      <c r="A81" s="43">
        <v>79</v>
      </c>
      <c r="B81" s="104" t="s">
        <v>170</v>
      </c>
      <c r="C81" s="32">
        <v>6321</v>
      </c>
      <c r="D81" s="32">
        <v>6712</v>
      </c>
      <c r="E81" s="32">
        <v>6689</v>
      </c>
      <c r="F81" s="32"/>
      <c r="G81" s="32"/>
      <c r="H81" s="32"/>
      <c r="I81" s="100">
        <f t="shared" si="6"/>
        <v>2.1794968291563173E-3</v>
      </c>
      <c r="J81" s="100">
        <f t="shared" si="7"/>
        <v>5.8218636291725995E-2</v>
      </c>
      <c r="K81" s="97">
        <f t="shared" si="8"/>
        <v>368</v>
      </c>
      <c r="L81" s="101">
        <f t="shared" si="10"/>
        <v>6.2939335374300916E-3</v>
      </c>
      <c r="M81" s="45">
        <f t="shared" si="9"/>
        <v>-23</v>
      </c>
      <c r="N81" s="45">
        <f t="shared" si="11"/>
        <v>0</v>
      </c>
    </row>
    <row r="82" spans="1:14">
      <c r="A82" s="43">
        <v>80</v>
      </c>
      <c r="B82" s="104" t="s">
        <v>171</v>
      </c>
      <c r="C82" s="32">
        <v>18796</v>
      </c>
      <c r="D82" s="32">
        <v>19620</v>
      </c>
      <c r="E82" s="32">
        <v>19752</v>
      </c>
      <c r="F82" s="32"/>
      <c r="G82" s="32"/>
      <c r="H82" s="32"/>
      <c r="I82" s="100">
        <f t="shared" si="6"/>
        <v>6.4358530975475526E-3</v>
      </c>
      <c r="J82" s="100">
        <f t="shared" si="7"/>
        <v>5.0861885507554799E-2</v>
      </c>
      <c r="K82" s="97">
        <f t="shared" si="8"/>
        <v>956</v>
      </c>
      <c r="L82" s="101">
        <f t="shared" si="10"/>
        <v>1.6350544733106431E-2</v>
      </c>
      <c r="M82" s="45">
        <f t="shared" si="9"/>
        <v>132</v>
      </c>
      <c r="N82" s="45">
        <f t="shared" si="11"/>
        <v>0</v>
      </c>
    </row>
    <row r="83" spans="1:14">
      <c r="A83" s="43">
        <v>81</v>
      </c>
      <c r="B83" s="104" t="s">
        <v>172</v>
      </c>
      <c r="C83" s="32">
        <v>12475</v>
      </c>
      <c r="D83" s="32">
        <v>12773</v>
      </c>
      <c r="E83" s="32">
        <v>12900</v>
      </c>
      <c r="F83" s="32"/>
      <c r="G83" s="32"/>
      <c r="H83" s="32"/>
      <c r="I83" s="100">
        <f t="shared" si="6"/>
        <v>4.2032454920192096E-3</v>
      </c>
      <c r="J83" s="100">
        <f t="shared" si="7"/>
        <v>3.406813627254509E-2</v>
      </c>
      <c r="K83" s="97">
        <f t="shared" si="8"/>
        <v>425</v>
      </c>
      <c r="L83" s="101">
        <f t="shared" si="10"/>
        <v>7.2688091125211653E-3</v>
      </c>
      <c r="M83" s="45">
        <f t="shared" si="9"/>
        <v>127</v>
      </c>
      <c r="N83" s="45">
        <f t="shared" si="11"/>
        <v>0</v>
      </c>
    </row>
    <row r="84" spans="1:14" s="110" customFormat="1">
      <c r="A84" s="189" t="s">
        <v>173</v>
      </c>
      <c r="B84" s="189"/>
      <c r="C84" s="64">
        <v>3010588</v>
      </c>
      <c r="D84" s="64">
        <v>3058258</v>
      </c>
      <c r="E84" s="64">
        <v>3069057</v>
      </c>
      <c r="F84" s="64"/>
      <c r="G84" s="64"/>
      <c r="H84" s="64"/>
      <c r="I84" s="100">
        <f t="shared" si="6"/>
        <v>1</v>
      </c>
      <c r="J84" s="100">
        <f t="shared" si="7"/>
        <v>1.9421123049716535E-2</v>
      </c>
      <c r="K84" s="97">
        <f t="shared" si="8"/>
        <v>58469</v>
      </c>
      <c r="L84" s="101">
        <f t="shared" si="10"/>
        <v>1</v>
      </c>
      <c r="M84" s="112">
        <f t="shared" si="9"/>
        <v>10799</v>
      </c>
      <c r="N84" s="45">
        <f t="shared" si="11"/>
        <v>0</v>
      </c>
    </row>
    <row r="85" spans="1:14">
      <c r="C85" s="136"/>
      <c r="D85" s="135"/>
      <c r="E85" s="137"/>
      <c r="F85" s="141"/>
      <c r="G85" s="141"/>
      <c r="H85" s="141"/>
      <c r="L85" s="13"/>
    </row>
    <row r="86" spans="1:14">
      <c r="E86" s="12"/>
      <c r="F86" s="141"/>
    </row>
    <row r="87" spans="1:14">
      <c r="E87" s="141"/>
      <c r="F87" s="141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22</vt:i4>
      </vt:variant>
    </vt:vector>
  </HeadingPairs>
  <TitlesOfParts>
    <vt:vector size="22" baseType="lpstr">
      <vt:lpstr>Endeksler</vt:lpstr>
      <vt:lpstr>Endeksler2</vt:lpstr>
      <vt:lpstr>4a-4b-4c</vt:lpstr>
      <vt:lpstr>4a_Sektör</vt:lpstr>
      <vt:lpstr>4a_İmalat_Sektör</vt:lpstr>
      <vt:lpstr>4a_İl</vt:lpstr>
      <vt:lpstr>4b_Esnaf_İl</vt:lpstr>
      <vt:lpstr>4b_Tarım_İl</vt:lpstr>
      <vt:lpstr>4c_Kamu_İl </vt:lpstr>
      <vt:lpstr>4a_İşyeri_Sektör</vt:lpstr>
      <vt:lpstr>4a_İşyeri_İl</vt:lpstr>
      <vt:lpstr>4a_Kadın_Sektör</vt:lpstr>
      <vt:lpstr>4a_Kadın_İmalat_Sektör</vt:lpstr>
      <vt:lpstr>4a_Kadın_İl</vt:lpstr>
      <vt:lpstr>İşsizlikSigortası_Başvuru</vt:lpstr>
      <vt:lpstr>İşsizlikSigortası_Ödeme</vt:lpstr>
      <vt:lpstr>Ortalama_Günlük_Kazanç_Sektör</vt:lpstr>
      <vt:lpstr>Ortalama_Günlük_Kazanç_İl</vt:lpstr>
      <vt:lpstr>KOBİ_İşyeri_İl</vt:lpstr>
      <vt:lpstr>KOBİ_İşyeri_Sektör</vt:lpstr>
      <vt:lpstr>KOBİ_Sigortalı_İl</vt:lpstr>
      <vt:lpstr>KOBİ_Sigortalı_Sektör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tepav</dc:creator>
  <cp:lastModifiedBy>Asus47</cp:lastModifiedBy>
  <dcterms:created xsi:type="dcterms:W3CDTF">2011-08-11T09:01:00Z</dcterms:created>
  <dcterms:modified xsi:type="dcterms:W3CDTF">2019-10-31T14:39:04Z</dcterms:modified>
</cp:coreProperties>
</file>