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4620" windowHeight="7260" tabRatio="869" firstSheet="16" activeTab="21"/>
  </bookViews>
  <sheets>
    <sheet name="Endeksler" sheetId="27" r:id="rId1"/>
    <sheet name="Endeksler2" sheetId="36" r:id="rId2"/>
    <sheet name="4a-4b-4c" sheetId="35" r:id="rId3"/>
    <sheet name="4a_Sektör" sheetId="2" r:id="rId4"/>
    <sheet name="4a_İmalat_Sektör" sheetId="21" r:id="rId5"/>
    <sheet name="4a_İl" sheetId="3" r:id="rId6"/>
    <sheet name="4b_Esnaf_İl" sheetId="24" r:id="rId7"/>
    <sheet name="4b_Tarım_İl" sheetId="25" r:id="rId8"/>
    <sheet name="4c_Kamu_İl " sheetId="26" r:id="rId9"/>
    <sheet name="4a_İşyeri_Sektör" sheetId="17" r:id="rId10"/>
    <sheet name="4a_İşyeri_İl" sheetId="18" r:id="rId11"/>
    <sheet name="4a_Kadın_Sektör" sheetId="5" r:id="rId12"/>
    <sheet name="4a_Kadın_İmalat_Sektör" sheetId="23" r:id="rId13"/>
    <sheet name="4a_Kadın_İl" sheetId="30" r:id="rId14"/>
    <sheet name="İşsizlikSigortası_Başvuru" sheetId="8" r:id="rId15"/>
    <sheet name="İşsizlikSigortası_Ödeme" sheetId="9" r:id="rId16"/>
    <sheet name="Ortalama_Günlük_Kazanç_Sektör" sheetId="28" r:id="rId17"/>
    <sheet name="Ortalama_Günlük_Kazanç_İl" sheetId="29" r:id="rId18"/>
    <sheet name="KOBİ_İşyeri_İl" sheetId="31" r:id="rId19"/>
    <sheet name="KOBİ_İşyeri_Sektör" sheetId="32" r:id="rId20"/>
    <sheet name="KOBİ_Sigortalı_İl" sheetId="33" r:id="rId21"/>
    <sheet name="KOBİ_Sigortalı_Sektör" sheetId="34" r:id="rId22"/>
  </sheets>
  <definedNames>
    <definedName name="_xlnm._FilterDatabase" localSheetId="5" hidden="1">'4a_İl'!$A$2:$K$85</definedName>
    <definedName name="_xlnm._FilterDatabase" localSheetId="4" hidden="1">'4a_İmalat_Sektör'!$A$2:$K$27</definedName>
    <definedName name="_xlnm._FilterDatabase" localSheetId="10" hidden="1">'4a_İşyeri_İl'!$A$2:$K$91</definedName>
    <definedName name="_xlnm._FilterDatabase" localSheetId="9" hidden="1">'4a_İşyeri_Sektör'!$A$2:$K$97</definedName>
    <definedName name="_xlnm._FilterDatabase" localSheetId="12" hidden="1">'4a_Kadın_İmalat_Sektör'!$A$2:$K$16</definedName>
    <definedName name="_xlnm._FilterDatabase" localSheetId="11" hidden="1">'4a_Kadın_Sektör'!$A$2:$K$92</definedName>
    <definedName name="_xlnm._FilterDatabase" localSheetId="3" hidden="1">'4a_Sektör'!$A$2:$K$92</definedName>
    <definedName name="_xlnm._FilterDatabase" localSheetId="6" hidden="1">'4b_Esnaf_İl'!$A$2:$K$85</definedName>
    <definedName name="_xlnm._FilterDatabase" localSheetId="7" hidden="1">'4b_Tarım_İl'!$A$2:$K$85</definedName>
    <definedName name="_xlnm._FilterDatabase" localSheetId="8" hidden="1">'4c_Kamu_İl '!$A$2:$K$84</definedName>
    <definedName name="_xlnm._FilterDatabase" localSheetId="0" hidden="1">Endeksler!$A$1:$I$1</definedName>
    <definedName name="_xlnm._FilterDatabase" localSheetId="14" hidden="1">İşsizlikSigortası_Başvuru!$A$2:$H$84</definedName>
    <definedName name="_xlnm._FilterDatabase" localSheetId="15" hidden="1">İşsizlikSigortası_Ödeme!$A$2:$I$84</definedName>
  </definedNames>
  <calcPr calcId="145621"/>
  <fileRecoveryPr autoRecover="0"/>
</workbook>
</file>

<file path=xl/calcChain.xml><?xml version="1.0" encoding="utf-8"?>
<calcChain xmlns="http://schemas.openxmlformats.org/spreadsheetml/2006/main">
  <c r="I135" i="27" l="1"/>
  <c r="G135" i="27"/>
  <c r="E135" i="27"/>
  <c r="C135" i="27"/>
  <c r="H84" i="36" l="1"/>
  <c r="G84" i="36"/>
  <c r="E84" i="36"/>
  <c r="C84" i="36"/>
  <c r="I134" i="27" l="1"/>
  <c r="G134" i="27"/>
  <c r="E134" i="27"/>
  <c r="C134" i="27"/>
  <c r="G83" i="36"/>
  <c r="H83" i="36"/>
  <c r="E83" i="36"/>
  <c r="C83" i="36"/>
  <c r="F91" i="26" l="1"/>
  <c r="M24" i="23" l="1"/>
  <c r="M25" i="23"/>
  <c r="K24" i="23"/>
  <c r="K25" i="23"/>
  <c r="K26" i="23"/>
  <c r="J24" i="23"/>
  <c r="J25" i="23"/>
  <c r="J26" i="23"/>
  <c r="J27" i="23"/>
  <c r="I4" i="23"/>
  <c r="I5" i="23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C82" i="36" l="1"/>
  <c r="E82" i="36"/>
  <c r="H82" i="36"/>
  <c r="G82" i="36"/>
  <c r="I133" i="27"/>
  <c r="G133" i="27"/>
  <c r="E133" i="27"/>
  <c r="C133" i="27"/>
  <c r="H49" i="8" l="1"/>
  <c r="H81" i="36"/>
  <c r="G81" i="36"/>
  <c r="E81" i="36"/>
  <c r="C81" i="36"/>
  <c r="I132" i="27" l="1"/>
  <c r="G132" i="27"/>
  <c r="E132" i="27"/>
  <c r="C132" i="27"/>
  <c r="I131" i="27" l="1"/>
  <c r="G131" i="27"/>
  <c r="E131" i="27"/>
  <c r="C131" i="27"/>
  <c r="H80" i="36"/>
  <c r="G80" i="36"/>
  <c r="E80" i="36"/>
  <c r="C80" i="36"/>
  <c r="H79" i="36" l="1"/>
  <c r="G79" i="36"/>
  <c r="E79" i="36"/>
  <c r="C79" i="36"/>
  <c r="I130" i="27"/>
  <c r="G130" i="27"/>
  <c r="E130" i="27"/>
  <c r="C130" i="27"/>
  <c r="L84" i="9" l="1"/>
  <c r="K84" i="9"/>
  <c r="J84" i="9"/>
  <c r="I84" i="9"/>
  <c r="H84" i="9"/>
  <c r="L83" i="9"/>
  <c r="K83" i="9"/>
  <c r="J83" i="9"/>
  <c r="I83" i="9"/>
  <c r="H83" i="9"/>
  <c r="L82" i="9"/>
  <c r="K82" i="9"/>
  <c r="J82" i="9"/>
  <c r="I82" i="9"/>
  <c r="H82" i="9"/>
  <c r="L81" i="9"/>
  <c r="K81" i="9"/>
  <c r="J81" i="9"/>
  <c r="I81" i="9"/>
  <c r="H81" i="9"/>
  <c r="L80" i="9"/>
  <c r="K80" i="9"/>
  <c r="J80" i="9"/>
  <c r="I80" i="9"/>
  <c r="H80" i="9"/>
  <c r="L79" i="9"/>
  <c r="K79" i="9"/>
  <c r="J79" i="9"/>
  <c r="I79" i="9"/>
  <c r="H79" i="9"/>
  <c r="L78" i="9"/>
  <c r="K78" i="9"/>
  <c r="J78" i="9"/>
  <c r="I78" i="9"/>
  <c r="H78" i="9"/>
  <c r="L77" i="9"/>
  <c r="K77" i="9"/>
  <c r="J77" i="9"/>
  <c r="I77" i="9"/>
  <c r="H77" i="9"/>
  <c r="L76" i="9"/>
  <c r="K76" i="9"/>
  <c r="J76" i="9"/>
  <c r="I76" i="9"/>
  <c r="H76" i="9"/>
  <c r="L75" i="9"/>
  <c r="K75" i="9"/>
  <c r="J75" i="9"/>
  <c r="I75" i="9"/>
  <c r="H75" i="9"/>
  <c r="L74" i="9"/>
  <c r="K74" i="9"/>
  <c r="J74" i="9"/>
  <c r="I74" i="9"/>
  <c r="H74" i="9"/>
  <c r="L73" i="9"/>
  <c r="K73" i="9"/>
  <c r="J73" i="9"/>
  <c r="I73" i="9"/>
  <c r="H73" i="9"/>
  <c r="L72" i="9"/>
  <c r="K72" i="9"/>
  <c r="J72" i="9"/>
  <c r="I72" i="9"/>
  <c r="H72" i="9"/>
  <c r="L71" i="9"/>
  <c r="K71" i="9"/>
  <c r="J71" i="9"/>
  <c r="I71" i="9"/>
  <c r="H71" i="9"/>
  <c r="L70" i="9"/>
  <c r="K70" i="9"/>
  <c r="J70" i="9"/>
  <c r="I70" i="9"/>
  <c r="H70" i="9"/>
  <c r="L69" i="9"/>
  <c r="K69" i="9"/>
  <c r="J69" i="9"/>
  <c r="I69" i="9"/>
  <c r="H69" i="9"/>
  <c r="L68" i="9"/>
  <c r="K68" i="9"/>
  <c r="J68" i="9"/>
  <c r="I68" i="9"/>
  <c r="H68" i="9"/>
  <c r="L67" i="9"/>
  <c r="K67" i="9"/>
  <c r="J67" i="9"/>
  <c r="I67" i="9"/>
  <c r="H67" i="9"/>
  <c r="L66" i="9"/>
  <c r="K66" i="9"/>
  <c r="J66" i="9"/>
  <c r="I66" i="9"/>
  <c r="H66" i="9"/>
  <c r="L65" i="9"/>
  <c r="K65" i="9"/>
  <c r="J65" i="9"/>
  <c r="I65" i="9"/>
  <c r="H65" i="9"/>
  <c r="L64" i="9"/>
  <c r="K64" i="9"/>
  <c r="J64" i="9"/>
  <c r="I64" i="9"/>
  <c r="H64" i="9"/>
  <c r="L63" i="9"/>
  <c r="K63" i="9"/>
  <c r="J63" i="9"/>
  <c r="I63" i="9"/>
  <c r="H63" i="9"/>
  <c r="L62" i="9"/>
  <c r="K62" i="9"/>
  <c r="J62" i="9"/>
  <c r="I62" i="9"/>
  <c r="H62" i="9"/>
  <c r="L61" i="9"/>
  <c r="K61" i="9"/>
  <c r="J61" i="9"/>
  <c r="I61" i="9"/>
  <c r="H61" i="9"/>
  <c r="L60" i="9"/>
  <c r="K60" i="9"/>
  <c r="J60" i="9"/>
  <c r="I60" i="9"/>
  <c r="H60" i="9"/>
  <c r="L59" i="9"/>
  <c r="K59" i="9"/>
  <c r="J59" i="9"/>
  <c r="I59" i="9"/>
  <c r="H59" i="9"/>
  <c r="L58" i="9"/>
  <c r="K58" i="9"/>
  <c r="J58" i="9"/>
  <c r="I58" i="9"/>
  <c r="H58" i="9"/>
  <c r="L57" i="9"/>
  <c r="K57" i="9"/>
  <c r="J57" i="9"/>
  <c r="I57" i="9"/>
  <c r="H57" i="9"/>
  <c r="L56" i="9"/>
  <c r="K56" i="9"/>
  <c r="J56" i="9"/>
  <c r="I56" i="9"/>
  <c r="H56" i="9"/>
  <c r="L55" i="9"/>
  <c r="K55" i="9"/>
  <c r="J55" i="9"/>
  <c r="I55" i="9"/>
  <c r="H55" i="9"/>
  <c r="L54" i="9"/>
  <c r="K54" i="9"/>
  <c r="J54" i="9"/>
  <c r="I54" i="9"/>
  <c r="H54" i="9"/>
  <c r="L53" i="9"/>
  <c r="K53" i="9"/>
  <c r="J53" i="9"/>
  <c r="I53" i="9"/>
  <c r="H53" i="9"/>
  <c r="L52" i="9"/>
  <c r="K52" i="9"/>
  <c r="J52" i="9"/>
  <c r="I52" i="9"/>
  <c r="H52" i="9"/>
  <c r="L51" i="9"/>
  <c r="K51" i="9"/>
  <c r="J51" i="9"/>
  <c r="I51" i="9"/>
  <c r="H51" i="9"/>
  <c r="L50" i="9"/>
  <c r="K50" i="9"/>
  <c r="J50" i="9"/>
  <c r="I50" i="9"/>
  <c r="H50" i="9"/>
  <c r="L49" i="9"/>
  <c r="K49" i="9"/>
  <c r="J49" i="9"/>
  <c r="I49" i="9"/>
  <c r="H49" i="9"/>
  <c r="L48" i="9"/>
  <c r="K48" i="9"/>
  <c r="J48" i="9"/>
  <c r="I48" i="9"/>
  <c r="H48" i="9"/>
  <c r="L47" i="9"/>
  <c r="K47" i="9"/>
  <c r="J47" i="9"/>
  <c r="I47" i="9"/>
  <c r="H47" i="9"/>
  <c r="L46" i="9"/>
  <c r="K46" i="9"/>
  <c r="J46" i="9"/>
  <c r="I46" i="9"/>
  <c r="H46" i="9"/>
  <c r="L45" i="9"/>
  <c r="K45" i="9"/>
  <c r="J45" i="9"/>
  <c r="I45" i="9"/>
  <c r="H45" i="9"/>
  <c r="L44" i="9"/>
  <c r="K44" i="9"/>
  <c r="J44" i="9"/>
  <c r="I44" i="9"/>
  <c r="H44" i="9"/>
  <c r="L43" i="9"/>
  <c r="K43" i="9"/>
  <c r="J43" i="9"/>
  <c r="I43" i="9"/>
  <c r="H43" i="9"/>
  <c r="L42" i="9"/>
  <c r="K42" i="9"/>
  <c r="J42" i="9"/>
  <c r="I42" i="9"/>
  <c r="H42" i="9"/>
  <c r="L41" i="9"/>
  <c r="K41" i="9"/>
  <c r="J41" i="9"/>
  <c r="I41" i="9"/>
  <c r="H41" i="9"/>
  <c r="L40" i="9"/>
  <c r="K40" i="9"/>
  <c r="J40" i="9"/>
  <c r="I40" i="9"/>
  <c r="H40" i="9"/>
  <c r="L39" i="9"/>
  <c r="K39" i="9"/>
  <c r="J39" i="9"/>
  <c r="I39" i="9"/>
  <c r="H39" i="9"/>
  <c r="L38" i="9"/>
  <c r="K38" i="9"/>
  <c r="J38" i="9"/>
  <c r="I38" i="9"/>
  <c r="H38" i="9"/>
  <c r="L37" i="9"/>
  <c r="K37" i="9"/>
  <c r="J37" i="9"/>
  <c r="I37" i="9"/>
  <c r="H37" i="9"/>
  <c r="L36" i="9"/>
  <c r="K36" i="9"/>
  <c r="J36" i="9"/>
  <c r="I36" i="9"/>
  <c r="H36" i="9"/>
  <c r="L35" i="9"/>
  <c r="K35" i="9"/>
  <c r="J35" i="9"/>
  <c r="I35" i="9"/>
  <c r="H35" i="9"/>
  <c r="L34" i="9"/>
  <c r="K34" i="9"/>
  <c r="J34" i="9"/>
  <c r="I34" i="9"/>
  <c r="H34" i="9"/>
  <c r="L33" i="9"/>
  <c r="K33" i="9"/>
  <c r="J33" i="9"/>
  <c r="I33" i="9"/>
  <c r="H33" i="9"/>
  <c r="L32" i="9"/>
  <c r="K32" i="9"/>
  <c r="J32" i="9"/>
  <c r="I32" i="9"/>
  <c r="H32" i="9"/>
  <c r="L31" i="9"/>
  <c r="K31" i="9"/>
  <c r="J31" i="9"/>
  <c r="I31" i="9"/>
  <c r="H31" i="9"/>
  <c r="L30" i="9"/>
  <c r="K30" i="9"/>
  <c r="J30" i="9"/>
  <c r="I30" i="9"/>
  <c r="H30" i="9"/>
  <c r="L29" i="9"/>
  <c r="K29" i="9"/>
  <c r="J29" i="9"/>
  <c r="I29" i="9"/>
  <c r="H29" i="9"/>
  <c r="L28" i="9"/>
  <c r="K28" i="9"/>
  <c r="J28" i="9"/>
  <c r="I28" i="9"/>
  <c r="H28" i="9"/>
  <c r="L27" i="9"/>
  <c r="K27" i="9"/>
  <c r="J27" i="9"/>
  <c r="I27" i="9"/>
  <c r="H27" i="9"/>
  <c r="L26" i="9"/>
  <c r="K26" i="9"/>
  <c r="J26" i="9"/>
  <c r="I26" i="9"/>
  <c r="H26" i="9"/>
  <c r="L25" i="9"/>
  <c r="K25" i="9"/>
  <c r="J25" i="9"/>
  <c r="I25" i="9"/>
  <c r="H25" i="9"/>
  <c r="L24" i="9"/>
  <c r="K24" i="9"/>
  <c r="J24" i="9"/>
  <c r="I24" i="9"/>
  <c r="H24" i="9"/>
  <c r="L23" i="9"/>
  <c r="K23" i="9"/>
  <c r="J23" i="9"/>
  <c r="I23" i="9"/>
  <c r="H23" i="9"/>
  <c r="L22" i="9"/>
  <c r="K22" i="9"/>
  <c r="J22" i="9"/>
  <c r="I22" i="9"/>
  <c r="H22" i="9"/>
  <c r="L21" i="9"/>
  <c r="K21" i="9"/>
  <c r="J21" i="9"/>
  <c r="I21" i="9"/>
  <c r="H21" i="9"/>
  <c r="L20" i="9"/>
  <c r="K20" i="9"/>
  <c r="J20" i="9"/>
  <c r="I20" i="9"/>
  <c r="H20" i="9"/>
  <c r="L19" i="9"/>
  <c r="K19" i="9"/>
  <c r="J19" i="9"/>
  <c r="I19" i="9"/>
  <c r="H19" i="9"/>
  <c r="L18" i="9"/>
  <c r="K18" i="9"/>
  <c r="J18" i="9"/>
  <c r="I18" i="9"/>
  <c r="H18" i="9"/>
  <c r="L17" i="9"/>
  <c r="K17" i="9"/>
  <c r="J17" i="9"/>
  <c r="I17" i="9"/>
  <c r="H17" i="9"/>
  <c r="L16" i="9"/>
  <c r="K16" i="9"/>
  <c r="J16" i="9"/>
  <c r="I16" i="9"/>
  <c r="H16" i="9"/>
  <c r="L15" i="9"/>
  <c r="K15" i="9"/>
  <c r="J15" i="9"/>
  <c r="I15" i="9"/>
  <c r="H15" i="9"/>
  <c r="L14" i="9"/>
  <c r="K14" i="9"/>
  <c r="J14" i="9"/>
  <c r="I14" i="9"/>
  <c r="H14" i="9"/>
  <c r="L13" i="9"/>
  <c r="K13" i="9"/>
  <c r="J13" i="9"/>
  <c r="I13" i="9"/>
  <c r="H13" i="9"/>
  <c r="L12" i="9"/>
  <c r="K12" i="9"/>
  <c r="J12" i="9"/>
  <c r="I12" i="9"/>
  <c r="H12" i="9"/>
  <c r="L11" i="9"/>
  <c r="K11" i="9"/>
  <c r="J11" i="9"/>
  <c r="I11" i="9"/>
  <c r="H11" i="9"/>
  <c r="L10" i="9"/>
  <c r="K10" i="9"/>
  <c r="J10" i="9"/>
  <c r="I10" i="9"/>
  <c r="H10" i="9"/>
  <c r="L9" i="9"/>
  <c r="K9" i="9"/>
  <c r="J9" i="9"/>
  <c r="I9" i="9"/>
  <c r="H9" i="9"/>
  <c r="L8" i="9"/>
  <c r="K8" i="9"/>
  <c r="J8" i="9"/>
  <c r="I8" i="9"/>
  <c r="H8" i="9"/>
  <c r="L7" i="9"/>
  <c r="K7" i="9"/>
  <c r="J7" i="9"/>
  <c r="I7" i="9"/>
  <c r="H7" i="9"/>
  <c r="L6" i="9"/>
  <c r="K6" i="9"/>
  <c r="J6" i="9"/>
  <c r="I6" i="9"/>
  <c r="H6" i="9"/>
  <c r="L5" i="9"/>
  <c r="K5" i="9"/>
  <c r="J5" i="9"/>
  <c r="I5" i="9"/>
  <c r="H5" i="9"/>
  <c r="L4" i="9"/>
  <c r="K4" i="9"/>
  <c r="J4" i="9"/>
  <c r="I4" i="9"/>
  <c r="H4" i="9"/>
  <c r="L3" i="9"/>
  <c r="K3" i="9"/>
  <c r="J3" i="9"/>
  <c r="I3" i="9"/>
  <c r="H3" i="9"/>
  <c r="L84" i="8"/>
  <c r="K84" i="8"/>
  <c r="J84" i="8"/>
  <c r="I84" i="8"/>
  <c r="H84" i="8"/>
  <c r="L83" i="8"/>
  <c r="K83" i="8"/>
  <c r="J83" i="8"/>
  <c r="I83" i="8"/>
  <c r="H83" i="8"/>
  <c r="L82" i="8"/>
  <c r="K82" i="8"/>
  <c r="J82" i="8"/>
  <c r="I82" i="8"/>
  <c r="H82" i="8"/>
  <c r="L81" i="8"/>
  <c r="K81" i="8"/>
  <c r="J81" i="8"/>
  <c r="I81" i="8"/>
  <c r="H81" i="8"/>
  <c r="L80" i="8"/>
  <c r="K80" i="8"/>
  <c r="J80" i="8"/>
  <c r="I80" i="8"/>
  <c r="H80" i="8"/>
  <c r="L79" i="8"/>
  <c r="K79" i="8"/>
  <c r="J79" i="8"/>
  <c r="I79" i="8"/>
  <c r="H79" i="8"/>
  <c r="L78" i="8"/>
  <c r="K78" i="8"/>
  <c r="J78" i="8"/>
  <c r="I78" i="8"/>
  <c r="H78" i="8"/>
  <c r="L77" i="8"/>
  <c r="K77" i="8"/>
  <c r="J77" i="8"/>
  <c r="I77" i="8"/>
  <c r="H77" i="8"/>
  <c r="L76" i="8"/>
  <c r="K76" i="8"/>
  <c r="J76" i="8"/>
  <c r="I76" i="8"/>
  <c r="H76" i="8"/>
  <c r="L75" i="8"/>
  <c r="K75" i="8"/>
  <c r="J75" i="8"/>
  <c r="I75" i="8"/>
  <c r="H75" i="8"/>
  <c r="L74" i="8"/>
  <c r="K74" i="8"/>
  <c r="J74" i="8"/>
  <c r="I74" i="8"/>
  <c r="H74" i="8"/>
  <c r="L73" i="8"/>
  <c r="K73" i="8"/>
  <c r="J73" i="8"/>
  <c r="I73" i="8"/>
  <c r="H73" i="8"/>
  <c r="L72" i="8"/>
  <c r="K72" i="8"/>
  <c r="J72" i="8"/>
  <c r="I72" i="8"/>
  <c r="H72" i="8"/>
  <c r="L71" i="8"/>
  <c r="K71" i="8"/>
  <c r="J71" i="8"/>
  <c r="I71" i="8"/>
  <c r="H71" i="8"/>
  <c r="L70" i="8"/>
  <c r="K70" i="8"/>
  <c r="J70" i="8"/>
  <c r="I70" i="8"/>
  <c r="H70" i="8"/>
  <c r="L69" i="8"/>
  <c r="K69" i="8"/>
  <c r="J69" i="8"/>
  <c r="I69" i="8"/>
  <c r="H69" i="8"/>
  <c r="L68" i="8"/>
  <c r="K68" i="8"/>
  <c r="J68" i="8"/>
  <c r="I68" i="8"/>
  <c r="H68" i="8"/>
  <c r="L67" i="8"/>
  <c r="K67" i="8"/>
  <c r="J67" i="8"/>
  <c r="I67" i="8"/>
  <c r="H67" i="8"/>
  <c r="L66" i="8"/>
  <c r="K66" i="8"/>
  <c r="J66" i="8"/>
  <c r="I66" i="8"/>
  <c r="H66" i="8"/>
  <c r="L65" i="8"/>
  <c r="K65" i="8"/>
  <c r="J65" i="8"/>
  <c r="I65" i="8"/>
  <c r="H65" i="8"/>
  <c r="L64" i="8"/>
  <c r="K64" i="8"/>
  <c r="J64" i="8"/>
  <c r="I64" i="8"/>
  <c r="H64" i="8"/>
  <c r="L63" i="8"/>
  <c r="K63" i="8"/>
  <c r="J63" i="8"/>
  <c r="I63" i="8"/>
  <c r="H63" i="8"/>
  <c r="L62" i="8"/>
  <c r="K62" i="8"/>
  <c r="J62" i="8"/>
  <c r="I62" i="8"/>
  <c r="H62" i="8"/>
  <c r="L61" i="8"/>
  <c r="K61" i="8"/>
  <c r="J61" i="8"/>
  <c r="I61" i="8"/>
  <c r="H61" i="8"/>
  <c r="L60" i="8"/>
  <c r="K60" i="8"/>
  <c r="J60" i="8"/>
  <c r="I60" i="8"/>
  <c r="H60" i="8"/>
  <c r="L59" i="8"/>
  <c r="K59" i="8"/>
  <c r="J59" i="8"/>
  <c r="I59" i="8"/>
  <c r="H59" i="8"/>
  <c r="L58" i="8"/>
  <c r="K58" i="8"/>
  <c r="J58" i="8"/>
  <c r="I58" i="8"/>
  <c r="H58" i="8"/>
  <c r="L57" i="8"/>
  <c r="K57" i="8"/>
  <c r="J57" i="8"/>
  <c r="I57" i="8"/>
  <c r="H57" i="8"/>
  <c r="L56" i="8"/>
  <c r="K56" i="8"/>
  <c r="J56" i="8"/>
  <c r="I56" i="8"/>
  <c r="H56" i="8"/>
  <c r="L55" i="8"/>
  <c r="K55" i="8"/>
  <c r="J55" i="8"/>
  <c r="I55" i="8"/>
  <c r="H55" i="8"/>
  <c r="L54" i="8"/>
  <c r="K54" i="8"/>
  <c r="J54" i="8"/>
  <c r="I54" i="8"/>
  <c r="H54" i="8"/>
  <c r="L53" i="8"/>
  <c r="K53" i="8"/>
  <c r="J53" i="8"/>
  <c r="I53" i="8"/>
  <c r="H53" i="8"/>
  <c r="L52" i="8"/>
  <c r="K52" i="8"/>
  <c r="J52" i="8"/>
  <c r="I52" i="8"/>
  <c r="H52" i="8"/>
  <c r="L51" i="8"/>
  <c r="K51" i="8"/>
  <c r="J51" i="8"/>
  <c r="I51" i="8"/>
  <c r="H51" i="8"/>
  <c r="L50" i="8"/>
  <c r="K50" i="8"/>
  <c r="J50" i="8"/>
  <c r="I50" i="8"/>
  <c r="H50" i="8"/>
  <c r="L49" i="8"/>
  <c r="K49" i="8"/>
  <c r="J49" i="8"/>
  <c r="I49" i="8"/>
  <c r="L48" i="8"/>
  <c r="K48" i="8"/>
  <c r="J48" i="8"/>
  <c r="I48" i="8"/>
  <c r="H48" i="8"/>
  <c r="L47" i="8"/>
  <c r="K47" i="8"/>
  <c r="J47" i="8"/>
  <c r="I47" i="8"/>
  <c r="H47" i="8"/>
  <c r="L46" i="8"/>
  <c r="K46" i="8"/>
  <c r="J46" i="8"/>
  <c r="I46" i="8"/>
  <c r="H46" i="8"/>
  <c r="L45" i="8"/>
  <c r="K45" i="8"/>
  <c r="J45" i="8"/>
  <c r="I45" i="8"/>
  <c r="H45" i="8"/>
  <c r="L44" i="8"/>
  <c r="K44" i="8"/>
  <c r="J44" i="8"/>
  <c r="I44" i="8"/>
  <c r="H44" i="8"/>
  <c r="L43" i="8"/>
  <c r="K43" i="8"/>
  <c r="J43" i="8"/>
  <c r="I43" i="8"/>
  <c r="H43" i="8"/>
  <c r="L42" i="8"/>
  <c r="K42" i="8"/>
  <c r="J42" i="8"/>
  <c r="I42" i="8"/>
  <c r="H42" i="8"/>
  <c r="L41" i="8"/>
  <c r="K41" i="8"/>
  <c r="J41" i="8"/>
  <c r="I41" i="8"/>
  <c r="H41" i="8"/>
  <c r="L40" i="8"/>
  <c r="K40" i="8"/>
  <c r="J40" i="8"/>
  <c r="I40" i="8"/>
  <c r="H40" i="8"/>
  <c r="L39" i="8"/>
  <c r="K39" i="8"/>
  <c r="J39" i="8"/>
  <c r="I39" i="8"/>
  <c r="H39" i="8"/>
  <c r="L38" i="8"/>
  <c r="K38" i="8"/>
  <c r="J38" i="8"/>
  <c r="I38" i="8"/>
  <c r="H38" i="8"/>
  <c r="L37" i="8"/>
  <c r="K37" i="8"/>
  <c r="J37" i="8"/>
  <c r="I37" i="8"/>
  <c r="H37" i="8"/>
  <c r="L36" i="8"/>
  <c r="K36" i="8"/>
  <c r="J36" i="8"/>
  <c r="I36" i="8"/>
  <c r="H36" i="8"/>
  <c r="L35" i="8"/>
  <c r="K35" i="8"/>
  <c r="J35" i="8"/>
  <c r="I35" i="8"/>
  <c r="H35" i="8"/>
  <c r="L34" i="8"/>
  <c r="K34" i="8"/>
  <c r="J34" i="8"/>
  <c r="I34" i="8"/>
  <c r="H34" i="8"/>
  <c r="L33" i="8"/>
  <c r="K33" i="8"/>
  <c r="J33" i="8"/>
  <c r="I33" i="8"/>
  <c r="H33" i="8"/>
  <c r="L32" i="8"/>
  <c r="K32" i="8"/>
  <c r="J32" i="8"/>
  <c r="I32" i="8"/>
  <c r="H32" i="8"/>
  <c r="L31" i="8"/>
  <c r="K31" i="8"/>
  <c r="J31" i="8"/>
  <c r="I31" i="8"/>
  <c r="H31" i="8"/>
  <c r="L30" i="8"/>
  <c r="K30" i="8"/>
  <c r="J30" i="8"/>
  <c r="I30" i="8"/>
  <c r="H30" i="8"/>
  <c r="L29" i="8"/>
  <c r="K29" i="8"/>
  <c r="J29" i="8"/>
  <c r="I29" i="8"/>
  <c r="H29" i="8"/>
  <c r="L28" i="8"/>
  <c r="K28" i="8"/>
  <c r="J28" i="8"/>
  <c r="I28" i="8"/>
  <c r="H28" i="8"/>
  <c r="L27" i="8"/>
  <c r="K27" i="8"/>
  <c r="J27" i="8"/>
  <c r="I27" i="8"/>
  <c r="H27" i="8"/>
  <c r="L26" i="8"/>
  <c r="K26" i="8"/>
  <c r="J26" i="8"/>
  <c r="I26" i="8"/>
  <c r="H26" i="8"/>
  <c r="L25" i="8"/>
  <c r="K25" i="8"/>
  <c r="J25" i="8"/>
  <c r="I25" i="8"/>
  <c r="H25" i="8"/>
  <c r="L24" i="8"/>
  <c r="K24" i="8"/>
  <c r="J24" i="8"/>
  <c r="I24" i="8"/>
  <c r="H24" i="8"/>
  <c r="L23" i="8"/>
  <c r="K23" i="8"/>
  <c r="J23" i="8"/>
  <c r="I23" i="8"/>
  <c r="H23" i="8"/>
  <c r="L22" i="8"/>
  <c r="K22" i="8"/>
  <c r="J22" i="8"/>
  <c r="I22" i="8"/>
  <c r="H22" i="8"/>
  <c r="L21" i="8"/>
  <c r="K21" i="8"/>
  <c r="J21" i="8"/>
  <c r="I21" i="8"/>
  <c r="H21" i="8"/>
  <c r="L20" i="8"/>
  <c r="K20" i="8"/>
  <c r="J20" i="8"/>
  <c r="I20" i="8"/>
  <c r="H20" i="8"/>
  <c r="L19" i="8"/>
  <c r="K19" i="8"/>
  <c r="J19" i="8"/>
  <c r="I19" i="8"/>
  <c r="H19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L15" i="8"/>
  <c r="K15" i="8"/>
  <c r="J15" i="8"/>
  <c r="I15" i="8"/>
  <c r="H15" i="8"/>
  <c r="L14" i="8"/>
  <c r="K14" i="8"/>
  <c r="J14" i="8"/>
  <c r="I14" i="8"/>
  <c r="H14" i="8"/>
  <c r="L13" i="8"/>
  <c r="K13" i="8"/>
  <c r="J13" i="8"/>
  <c r="I13" i="8"/>
  <c r="H13" i="8"/>
  <c r="L12" i="8"/>
  <c r="K12" i="8"/>
  <c r="J12" i="8"/>
  <c r="I12" i="8"/>
  <c r="H12" i="8"/>
  <c r="L11" i="8"/>
  <c r="K11" i="8"/>
  <c r="J11" i="8"/>
  <c r="I11" i="8"/>
  <c r="H11" i="8"/>
  <c r="L10" i="8"/>
  <c r="K10" i="8"/>
  <c r="J10" i="8"/>
  <c r="I10" i="8"/>
  <c r="H10" i="8"/>
  <c r="L9" i="8"/>
  <c r="K9" i="8"/>
  <c r="J9" i="8"/>
  <c r="I9" i="8"/>
  <c r="H9" i="8"/>
  <c r="L8" i="8"/>
  <c r="K8" i="8"/>
  <c r="J8" i="8"/>
  <c r="I8" i="8"/>
  <c r="H8" i="8"/>
  <c r="L7" i="8"/>
  <c r="K7" i="8"/>
  <c r="J7" i="8"/>
  <c r="I7" i="8"/>
  <c r="H7" i="8"/>
  <c r="L6" i="8"/>
  <c r="K6" i="8"/>
  <c r="J6" i="8"/>
  <c r="I6" i="8"/>
  <c r="H6" i="8"/>
  <c r="L5" i="8"/>
  <c r="K5" i="8"/>
  <c r="J5" i="8"/>
  <c r="I5" i="8"/>
  <c r="H5" i="8"/>
  <c r="L4" i="8"/>
  <c r="K4" i="8"/>
  <c r="J4" i="8"/>
  <c r="I4" i="8"/>
  <c r="H4" i="8"/>
  <c r="L3" i="8"/>
  <c r="K3" i="8"/>
  <c r="J3" i="8"/>
  <c r="I3" i="8"/>
  <c r="H3" i="8"/>
  <c r="H74" i="36" l="1"/>
  <c r="H75" i="36"/>
  <c r="H76" i="36"/>
  <c r="H77" i="36"/>
  <c r="H78" i="36"/>
  <c r="G74" i="36"/>
  <c r="G75" i="36"/>
  <c r="G76" i="36"/>
  <c r="G77" i="36"/>
  <c r="G78" i="36"/>
  <c r="E74" i="36"/>
  <c r="E75" i="36"/>
  <c r="E76" i="36"/>
  <c r="E77" i="36"/>
  <c r="E78" i="36"/>
  <c r="C74" i="36"/>
  <c r="C75" i="36"/>
  <c r="C76" i="36"/>
  <c r="C77" i="36"/>
  <c r="C78" i="36"/>
  <c r="I125" i="27"/>
  <c r="I126" i="27"/>
  <c r="I127" i="27"/>
  <c r="I128" i="27"/>
  <c r="I129" i="27"/>
  <c r="G125" i="27"/>
  <c r="G126" i="27"/>
  <c r="G127" i="27"/>
  <c r="G128" i="27"/>
  <c r="G129" i="27"/>
  <c r="E125" i="27"/>
  <c r="E126" i="27"/>
  <c r="E127" i="27"/>
  <c r="E128" i="27"/>
  <c r="E129" i="27"/>
  <c r="C125" i="27"/>
  <c r="C126" i="27"/>
  <c r="C127" i="27"/>
  <c r="C128" i="27"/>
  <c r="C129" i="27"/>
  <c r="H73" i="36" l="1"/>
  <c r="G73" i="36"/>
  <c r="C73" i="36"/>
  <c r="E73" i="36"/>
  <c r="I124" i="27"/>
  <c r="G124" i="27"/>
  <c r="E124" i="27"/>
  <c r="C124" i="27"/>
  <c r="H72" i="36" l="1"/>
  <c r="G72" i="36"/>
  <c r="E72" i="36"/>
  <c r="C72" i="36"/>
  <c r="I123" i="27"/>
  <c r="G123" i="27"/>
  <c r="E123" i="27"/>
  <c r="C123" i="27"/>
  <c r="L92" i="34" l="1"/>
  <c r="K92" i="34"/>
  <c r="J92" i="34"/>
  <c r="I92" i="34"/>
  <c r="L91" i="34"/>
  <c r="K91" i="34"/>
  <c r="J91" i="34"/>
  <c r="I91" i="34"/>
  <c r="L90" i="34"/>
  <c r="K90" i="34"/>
  <c r="J90" i="34"/>
  <c r="I90" i="34"/>
  <c r="L89" i="34"/>
  <c r="K89" i="34"/>
  <c r="J89" i="34"/>
  <c r="I89" i="34"/>
  <c r="L88" i="34"/>
  <c r="K88" i="34"/>
  <c r="J88" i="34"/>
  <c r="I88" i="34"/>
  <c r="L87" i="34"/>
  <c r="K87" i="34"/>
  <c r="J87" i="34"/>
  <c r="I87" i="34"/>
  <c r="L86" i="34"/>
  <c r="K86" i="34"/>
  <c r="J86" i="34"/>
  <c r="I86" i="34"/>
  <c r="L85" i="34"/>
  <c r="K85" i="34"/>
  <c r="J85" i="34"/>
  <c r="I85" i="34"/>
  <c r="L84" i="34"/>
  <c r="K84" i="34"/>
  <c r="J84" i="34"/>
  <c r="I84" i="34"/>
  <c r="L83" i="34"/>
  <c r="K83" i="34"/>
  <c r="J83" i="34"/>
  <c r="I83" i="34"/>
  <c r="L82" i="34"/>
  <c r="K82" i="34"/>
  <c r="J82" i="34"/>
  <c r="I82" i="34"/>
  <c r="L81" i="34"/>
  <c r="K81" i="34"/>
  <c r="J81" i="34"/>
  <c r="I81" i="34"/>
  <c r="L80" i="34"/>
  <c r="K80" i="34"/>
  <c r="J80" i="34"/>
  <c r="I80" i="34"/>
  <c r="L79" i="34"/>
  <c r="K79" i="34"/>
  <c r="J79" i="34"/>
  <c r="I79" i="34"/>
  <c r="L78" i="34"/>
  <c r="K78" i="34"/>
  <c r="J78" i="34"/>
  <c r="I78" i="34"/>
  <c r="L77" i="34"/>
  <c r="K77" i="34"/>
  <c r="J77" i="34"/>
  <c r="I77" i="34"/>
  <c r="L76" i="34"/>
  <c r="K76" i="34"/>
  <c r="J76" i="34"/>
  <c r="I76" i="34"/>
  <c r="L75" i="34"/>
  <c r="K75" i="34"/>
  <c r="J75" i="34"/>
  <c r="I75" i="34"/>
  <c r="L74" i="34"/>
  <c r="K74" i="34"/>
  <c r="J74" i="34"/>
  <c r="I74" i="34"/>
  <c r="L73" i="34"/>
  <c r="K73" i="34"/>
  <c r="J73" i="34"/>
  <c r="I73" i="34"/>
  <c r="L72" i="34"/>
  <c r="K72" i="34"/>
  <c r="J72" i="34"/>
  <c r="I72" i="34"/>
  <c r="L71" i="34"/>
  <c r="K71" i="34"/>
  <c r="J71" i="34"/>
  <c r="I71" i="34"/>
  <c r="L70" i="34"/>
  <c r="K70" i="34"/>
  <c r="J70" i="34"/>
  <c r="I70" i="34"/>
  <c r="L69" i="34"/>
  <c r="K69" i="34"/>
  <c r="J69" i="34"/>
  <c r="I69" i="34"/>
  <c r="L68" i="34"/>
  <c r="K68" i="34"/>
  <c r="J68" i="34"/>
  <c r="I68" i="34"/>
  <c r="L67" i="34"/>
  <c r="K67" i="34"/>
  <c r="J67" i="34"/>
  <c r="I67" i="34"/>
  <c r="L66" i="34"/>
  <c r="K66" i="34"/>
  <c r="J66" i="34"/>
  <c r="I66" i="34"/>
  <c r="L65" i="34"/>
  <c r="K65" i="34"/>
  <c r="J65" i="34"/>
  <c r="I65" i="34"/>
  <c r="L64" i="34"/>
  <c r="K64" i="34"/>
  <c r="J64" i="34"/>
  <c r="I64" i="34"/>
  <c r="L63" i="34"/>
  <c r="K63" i="34"/>
  <c r="J63" i="34"/>
  <c r="I63" i="34"/>
  <c r="L62" i="34"/>
  <c r="K62" i="34"/>
  <c r="J62" i="34"/>
  <c r="I62" i="34"/>
  <c r="L61" i="34"/>
  <c r="K61" i="34"/>
  <c r="J61" i="34"/>
  <c r="I61" i="34"/>
  <c r="L60" i="34"/>
  <c r="K60" i="34"/>
  <c r="J60" i="34"/>
  <c r="I60" i="34"/>
  <c r="L59" i="34"/>
  <c r="K59" i="34"/>
  <c r="J59" i="34"/>
  <c r="I59" i="34"/>
  <c r="L58" i="34"/>
  <c r="K58" i="34"/>
  <c r="J58" i="34"/>
  <c r="I58" i="34"/>
  <c r="L57" i="34"/>
  <c r="K57" i="34"/>
  <c r="J57" i="34"/>
  <c r="I57" i="34"/>
  <c r="L56" i="34"/>
  <c r="K56" i="34"/>
  <c r="J56" i="34"/>
  <c r="I56" i="34"/>
  <c r="L55" i="34"/>
  <c r="K55" i="34"/>
  <c r="J55" i="34"/>
  <c r="I55" i="34"/>
  <c r="L54" i="34"/>
  <c r="K54" i="34"/>
  <c r="J54" i="34"/>
  <c r="I54" i="34"/>
  <c r="L53" i="34"/>
  <c r="K53" i="34"/>
  <c r="J53" i="34"/>
  <c r="I53" i="34"/>
  <c r="L52" i="34"/>
  <c r="K52" i="34"/>
  <c r="J52" i="34"/>
  <c r="I52" i="34"/>
  <c r="L51" i="34"/>
  <c r="K51" i="34"/>
  <c r="J51" i="34"/>
  <c r="I51" i="34"/>
  <c r="L50" i="34"/>
  <c r="K50" i="34"/>
  <c r="J50" i="34"/>
  <c r="I50" i="34"/>
  <c r="L49" i="34"/>
  <c r="K49" i="34"/>
  <c r="J49" i="34"/>
  <c r="I49" i="34"/>
  <c r="L48" i="34"/>
  <c r="K48" i="34"/>
  <c r="J48" i="34"/>
  <c r="I48" i="34"/>
  <c r="L47" i="34"/>
  <c r="K47" i="34"/>
  <c r="J47" i="34"/>
  <c r="I47" i="34"/>
  <c r="L46" i="34"/>
  <c r="K46" i="34"/>
  <c r="J46" i="34"/>
  <c r="I46" i="34"/>
  <c r="L45" i="34"/>
  <c r="K45" i="34"/>
  <c r="J45" i="34"/>
  <c r="I45" i="34"/>
  <c r="L44" i="34"/>
  <c r="K44" i="34"/>
  <c r="J44" i="34"/>
  <c r="I44" i="34"/>
  <c r="L43" i="34"/>
  <c r="K43" i="34"/>
  <c r="J43" i="34"/>
  <c r="I43" i="34"/>
  <c r="L42" i="34"/>
  <c r="K42" i="34"/>
  <c r="J42" i="34"/>
  <c r="I42" i="34"/>
  <c r="L41" i="34"/>
  <c r="K41" i="34"/>
  <c r="J41" i="34"/>
  <c r="I41" i="34"/>
  <c r="L40" i="34"/>
  <c r="K40" i="34"/>
  <c r="J40" i="34"/>
  <c r="I40" i="34"/>
  <c r="L39" i="34"/>
  <c r="K39" i="34"/>
  <c r="J39" i="34"/>
  <c r="I39" i="34"/>
  <c r="L38" i="34"/>
  <c r="K38" i="34"/>
  <c r="J38" i="34"/>
  <c r="I38" i="34"/>
  <c r="L37" i="34"/>
  <c r="K37" i="34"/>
  <c r="J37" i="34"/>
  <c r="I37" i="34"/>
  <c r="L36" i="34"/>
  <c r="K36" i="34"/>
  <c r="J36" i="34"/>
  <c r="I36" i="34"/>
  <c r="L35" i="34"/>
  <c r="K35" i="34"/>
  <c r="J35" i="34"/>
  <c r="I35" i="34"/>
  <c r="L34" i="34"/>
  <c r="K34" i="34"/>
  <c r="J34" i="34"/>
  <c r="I34" i="34"/>
  <c r="L33" i="34"/>
  <c r="K33" i="34"/>
  <c r="J33" i="34"/>
  <c r="I33" i="34"/>
  <c r="L32" i="34"/>
  <c r="K32" i="34"/>
  <c r="J32" i="34"/>
  <c r="I32" i="34"/>
  <c r="L31" i="34"/>
  <c r="K31" i="34"/>
  <c r="J31" i="34"/>
  <c r="I31" i="34"/>
  <c r="L30" i="34"/>
  <c r="K30" i="34"/>
  <c r="J30" i="34"/>
  <c r="I30" i="34"/>
  <c r="L29" i="34"/>
  <c r="K29" i="34"/>
  <c r="J29" i="34"/>
  <c r="I29" i="34"/>
  <c r="L28" i="34"/>
  <c r="K28" i="34"/>
  <c r="J28" i="34"/>
  <c r="I28" i="34"/>
  <c r="L27" i="34"/>
  <c r="K27" i="34"/>
  <c r="J27" i="34"/>
  <c r="I27" i="34"/>
  <c r="L26" i="34"/>
  <c r="K26" i="34"/>
  <c r="J26" i="34"/>
  <c r="I26" i="34"/>
  <c r="L25" i="34"/>
  <c r="K25" i="34"/>
  <c r="J25" i="34"/>
  <c r="I25" i="34"/>
  <c r="L24" i="34"/>
  <c r="K24" i="34"/>
  <c r="J24" i="34"/>
  <c r="I24" i="34"/>
  <c r="L23" i="34"/>
  <c r="K23" i="34"/>
  <c r="J23" i="34"/>
  <c r="I23" i="34"/>
  <c r="L22" i="34"/>
  <c r="K22" i="34"/>
  <c r="J22" i="34"/>
  <c r="I22" i="34"/>
  <c r="L21" i="34"/>
  <c r="K21" i="34"/>
  <c r="J21" i="34"/>
  <c r="I21" i="34"/>
  <c r="L20" i="34"/>
  <c r="K20" i="34"/>
  <c r="J20" i="34"/>
  <c r="I20" i="34"/>
  <c r="L19" i="34"/>
  <c r="K19" i="34"/>
  <c r="J19" i="34"/>
  <c r="I19" i="34"/>
  <c r="L18" i="34"/>
  <c r="K18" i="34"/>
  <c r="J18" i="34"/>
  <c r="I18" i="34"/>
  <c r="L17" i="34"/>
  <c r="K17" i="34"/>
  <c r="J17" i="34"/>
  <c r="I17" i="34"/>
  <c r="L16" i="34"/>
  <c r="K16" i="34"/>
  <c r="J16" i="34"/>
  <c r="I16" i="34"/>
  <c r="L15" i="34"/>
  <c r="K15" i="34"/>
  <c r="J15" i="34"/>
  <c r="I15" i="34"/>
  <c r="L14" i="34"/>
  <c r="K14" i="34"/>
  <c r="J14" i="34"/>
  <c r="I14" i="34"/>
  <c r="L13" i="34"/>
  <c r="K13" i="34"/>
  <c r="J13" i="34"/>
  <c r="I13" i="34"/>
  <c r="L12" i="34"/>
  <c r="K12" i="34"/>
  <c r="J12" i="34"/>
  <c r="I12" i="34"/>
  <c r="L11" i="34"/>
  <c r="K11" i="34"/>
  <c r="J11" i="34"/>
  <c r="I11" i="34"/>
  <c r="L10" i="34"/>
  <c r="K10" i="34"/>
  <c r="J10" i="34"/>
  <c r="I10" i="34"/>
  <c r="L9" i="34"/>
  <c r="K9" i="34"/>
  <c r="J9" i="34"/>
  <c r="I9" i="34"/>
  <c r="L8" i="34"/>
  <c r="K8" i="34"/>
  <c r="J8" i="34"/>
  <c r="I8" i="34"/>
  <c r="L7" i="34"/>
  <c r="K7" i="34"/>
  <c r="J7" i="34"/>
  <c r="I7" i="34"/>
  <c r="L6" i="34"/>
  <c r="K6" i="34"/>
  <c r="J6" i="34"/>
  <c r="I6" i="34"/>
  <c r="L5" i="34"/>
  <c r="K5" i="34"/>
  <c r="J5" i="34"/>
  <c r="I5" i="34"/>
  <c r="L4" i="34"/>
  <c r="K4" i="34"/>
  <c r="J4" i="34"/>
  <c r="I4" i="34"/>
  <c r="L3" i="34"/>
  <c r="K3" i="34"/>
  <c r="J3" i="34"/>
  <c r="I3" i="34"/>
  <c r="L84" i="33"/>
  <c r="K84" i="33"/>
  <c r="J84" i="33"/>
  <c r="I84" i="33"/>
  <c r="L83" i="33"/>
  <c r="K83" i="33"/>
  <c r="J83" i="33"/>
  <c r="I83" i="33"/>
  <c r="L82" i="33"/>
  <c r="K82" i="33"/>
  <c r="J82" i="33"/>
  <c r="I82" i="33"/>
  <c r="L81" i="33"/>
  <c r="K81" i="33"/>
  <c r="J81" i="33"/>
  <c r="I81" i="33"/>
  <c r="L80" i="33"/>
  <c r="K80" i="33"/>
  <c r="J80" i="33"/>
  <c r="I80" i="33"/>
  <c r="L79" i="33"/>
  <c r="K79" i="33"/>
  <c r="J79" i="33"/>
  <c r="I79" i="33"/>
  <c r="L78" i="33"/>
  <c r="K78" i="33"/>
  <c r="J78" i="33"/>
  <c r="I78" i="33"/>
  <c r="L77" i="33"/>
  <c r="K77" i="33"/>
  <c r="J77" i="33"/>
  <c r="I77" i="33"/>
  <c r="L76" i="33"/>
  <c r="K76" i="33"/>
  <c r="J76" i="33"/>
  <c r="I76" i="33"/>
  <c r="L75" i="33"/>
  <c r="K75" i="33"/>
  <c r="J75" i="33"/>
  <c r="I75" i="33"/>
  <c r="L74" i="33"/>
  <c r="K74" i="33"/>
  <c r="J74" i="33"/>
  <c r="I74" i="33"/>
  <c r="L73" i="33"/>
  <c r="K73" i="33"/>
  <c r="J73" i="33"/>
  <c r="I73" i="33"/>
  <c r="L72" i="33"/>
  <c r="K72" i="33"/>
  <c r="J72" i="33"/>
  <c r="I72" i="33"/>
  <c r="L71" i="33"/>
  <c r="K71" i="33"/>
  <c r="J71" i="33"/>
  <c r="I71" i="33"/>
  <c r="L70" i="33"/>
  <c r="K70" i="33"/>
  <c r="J70" i="33"/>
  <c r="I70" i="33"/>
  <c r="L69" i="33"/>
  <c r="K69" i="33"/>
  <c r="J69" i="33"/>
  <c r="I69" i="33"/>
  <c r="L68" i="33"/>
  <c r="K68" i="33"/>
  <c r="J68" i="33"/>
  <c r="I68" i="33"/>
  <c r="L67" i="33"/>
  <c r="K67" i="33"/>
  <c r="J67" i="33"/>
  <c r="I67" i="33"/>
  <c r="L66" i="33"/>
  <c r="K66" i="33"/>
  <c r="J66" i="33"/>
  <c r="I66" i="33"/>
  <c r="L65" i="33"/>
  <c r="K65" i="33"/>
  <c r="J65" i="33"/>
  <c r="I65" i="33"/>
  <c r="L64" i="33"/>
  <c r="K64" i="33"/>
  <c r="J64" i="33"/>
  <c r="I64" i="33"/>
  <c r="L63" i="33"/>
  <c r="K63" i="33"/>
  <c r="J63" i="33"/>
  <c r="I63" i="33"/>
  <c r="L62" i="33"/>
  <c r="K62" i="33"/>
  <c r="J62" i="33"/>
  <c r="I62" i="33"/>
  <c r="L61" i="33"/>
  <c r="K61" i="33"/>
  <c r="J61" i="33"/>
  <c r="I61" i="33"/>
  <c r="L60" i="33"/>
  <c r="K60" i="33"/>
  <c r="J60" i="33"/>
  <c r="I60" i="33"/>
  <c r="L59" i="33"/>
  <c r="K59" i="33"/>
  <c r="J59" i="33"/>
  <c r="I59" i="33"/>
  <c r="L58" i="33"/>
  <c r="K58" i="33"/>
  <c r="J58" i="33"/>
  <c r="I58" i="33"/>
  <c r="L57" i="33"/>
  <c r="K57" i="33"/>
  <c r="J57" i="33"/>
  <c r="I57" i="33"/>
  <c r="L56" i="33"/>
  <c r="K56" i="33"/>
  <c r="J56" i="33"/>
  <c r="I56" i="33"/>
  <c r="L55" i="33"/>
  <c r="K55" i="33"/>
  <c r="J55" i="33"/>
  <c r="I55" i="33"/>
  <c r="L54" i="33"/>
  <c r="K54" i="33"/>
  <c r="J54" i="33"/>
  <c r="I54" i="33"/>
  <c r="L53" i="33"/>
  <c r="K53" i="33"/>
  <c r="J53" i="33"/>
  <c r="I53" i="33"/>
  <c r="L52" i="33"/>
  <c r="K52" i="33"/>
  <c r="J52" i="33"/>
  <c r="I52" i="33"/>
  <c r="L51" i="33"/>
  <c r="K51" i="33"/>
  <c r="J51" i="33"/>
  <c r="I51" i="33"/>
  <c r="L50" i="33"/>
  <c r="K50" i="33"/>
  <c r="J50" i="33"/>
  <c r="I50" i="33"/>
  <c r="L49" i="33"/>
  <c r="K49" i="33"/>
  <c r="J49" i="33"/>
  <c r="I49" i="33"/>
  <c r="L48" i="33"/>
  <c r="K48" i="33"/>
  <c r="J48" i="33"/>
  <c r="I48" i="33"/>
  <c r="L47" i="33"/>
  <c r="K47" i="33"/>
  <c r="J47" i="33"/>
  <c r="I47" i="33"/>
  <c r="L46" i="33"/>
  <c r="K46" i="33"/>
  <c r="J46" i="33"/>
  <c r="I46" i="33"/>
  <c r="L45" i="33"/>
  <c r="K45" i="33"/>
  <c r="J45" i="33"/>
  <c r="I45" i="33"/>
  <c r="L44" i="33"/>
  <c r="K44" i="33"/>
  <c r="J44" i="33"/>
  <c r="I44" i="33"/>
  <c r="L43" i="33"/>
  <c r="K43" i="33"/>
  <c r="J43" i="33"/>
  <c r="I43" i="33"/>
  <c r="L42" i="33"/>
  <c r="K42" i="33"/>
  <c r="J42" i="33"/>
  <c r="I42" i="33"/>
  <c r="L41" i="33"/>
  <c r="K41" i="33"/>
  <c r="J41" i="33"/>
  <c r="I41" i="33"/>
  <c r="L40" i="33"/>
  <c r="K40" i="33"/>
  <c r="J40" i="33"/>
  <c r="I40" i="33"/>
  <c r="L39" i="33"/>
  <c r="K39" i="33"/>
  <c r="J39" i="33"/>
  <c r="I39" i="33"/>
  <c r="L38" i="33"/>
  <c r="K38" i="33"/>
  <c r="J38" i="33"/>
  <c r="I38" i="33"/>
  <c r="L37" i="33"/>
  <c r="K37" i="33"/>
  <c r="J37" i="33"/>
  <c r="I37" i="33"/>
  <c r="L36" i="33"/>
  <c r="K36" i="33"/>
  <c r="J36" i="33"/>
  <c r="I36" i="33"/>
  <c r="L35" i="33"/>
  <c r="K35" i="33"/>
  <c r="J35" i="33"/>
  <c r="I35" i="33"/>
  <c r="L34" i="33"/>
  <c r="K34" i="33"/>
  <c r="J34" i="33"/>
  <c r="I34" i="33"/>
  <c r="L33" i="33"/>
  <c r="K33" i="33"/>
  <c r="J33" i="33"/>
  <c r="I33" i="33"/>
  <c r="L32" i="33"/>
  <c r="K32" i="33"/>
  <c r="J32" i="33"/>
  <c r="I32" i="33"/>
  <c r="L31" i="33"/>
  <c r="K31" i="33"/>
  <c r="J31" i="33"/>
  <c r="I31" i="33"/>
  <c r="L30" i="33"/>
  <c r="K30" i="33"/>
  <c r="J30" i="33"/>
  <c r="I30" i="33"/>
  <c r="L29" i="33"/>
  <c r="K29" i="33"/>
  <c r="J29" i="33"/>
  <c r="I29" i="33"/>
  <c r="L28" i="33"/>
  <c r="K28" i="33"/>
  <c r="J28" i="33"/>
  <c r="I28" i="33"/>
  <c r="L27" i="33"/>
  <c r="K27" i="33"/>
  <c r="J27" i="33"/>
  <c r="I27" i="33"/>
  <c r="L26" i="33"/>
  <c r="K26" i="33"/>
  <c r="J26" i="33"/>
  <c r="I26" i="33"/>
  <c r="L25" i="33"/>
  <c r="K25" i="33"/>
  <c r="J25" i="33"/>
  <c r="I25" i="33"/>
  <c r="L24" i="33"/>
  <c r="K24" i="33"/>
  <c r="J24" i="33"/>
  <c r="I24" i="33"/>
  <c r="L23" i="33"/>
  <c r="K23" i="33"/>
  <c r="J23" i="33"/>
  <c r="I23" i="33"/>
  <c r="L22" i="33"/>
  <c r="K22" i="33"/>
  <c r="J22" i="33"/>
  <c r="I22" i="33"/>
  <c r="L21" i="33"/>
  <c r="K21" i="33"/>
  <c r="J21" i="33"/>
  <c r="I21" i="33"/>
  <c r="L20" i="33"/>
  <c r="K20" i="33"/>
  <c r="J20" i="33"/>
  <c r="I20" i="33"/>
  <c r="L19" i="33"/>
  <c r="K19" i="33"/>
  <c r="J19" i="33"/>
  <c r="I19" i="33"/>
  <c r="L18" i="33"/>
  <c r="K18" i="33"/>
  <c r="J18" i="33"/>
  <c r="I18" i="33"/>
  <c r="L17" i="33"/>
  <c r="K17" i="33"/>
  <c r="J17" i="33"/>
  <c r="I17" i="33"/>
  <c r="L16" i="33"/>
  <c r="K16" i="33"/>
  <c r="J16" i="33"/>
  <c r="I16" i="33"/>
  <c r="L15" i="33"/>
  <c r="K15" i="33"/>
  <c r="J15" i="33"/>
  <c r="I15" i="33"/>
  <c r="L14" i="33"/>
  <c r="K14" i="33"/>
  <c r="J14" i="33"/>
  <c r="I14" i="33"/>
  <c r="L13" i="33"/>
  <c r="K13" i="33"/>
  <c r="J13" i="33"/>
  <c r="I13" i="33"/>
  <c r="L12" i="33"/>
  <c r="K12" i="33"/>
  <c r="J12" i="33"/>
  <c r="I12" i="33"/>
  <c r="L11" i="33"/>
  <c r="K11" i="33"/>
  <c r="J11" i="33"/>
  <c r="I11" i="33"/>
  <c r="L10" i="33"/>
  <c r="K10" i="33"/>
  <c r="J10" i="33"/>
  <c r="I10" i="33"/>
  <c r="L9" i="33"/>
  <c r="K9" i="33"/>
  <c r="J9" i="33"/>
  <c r="I9" i="33"/>
  <c r="L8" i="33"/>
  <c r="K8" i="33"/>
  <c r="J8" i="33"/>
  <c r="I8" i="33"/>
  <c r="L7" i="33"/>
  <c r="K7" i="33"/>
  <c r="J7" i="33"/>
  <c r="I7" i="33"/>
  <c r="L6" i="33"/>
  <c r="K6" i="33"/>
  <c r="J6" i="33"/>
  <c r="I6" i="33"/>
  <c r="L5" i="33"/>
  <c r="K5" i="33"/>
  <c r="J5" i="33"/>
  <c r="I5" i="33"/>
  <c r="L4" i="33"/>
  <c r="K4" i="33"/>
  <c r="J4" i="33"/>
  <c r="I4" i="33"/>
  <c r="L3" i="33"/>
  <c r="K3" i="33"/>
  <c r="J3" i="33"/>
  <c r="I3" i="33"/>
  <c r="L92" i="32"/>
  <c r="K92" i="32"/>
  <c r="J92" i="32"/>
  <c r="I92" i="32"/>
  <c r="L91" i="32"/>
  <c r="K91" i="32"/>
  <c r="J91" i="32"/>
  <c r="I91" i="32"/>
  <c r="L90" i="32"/>
  <c r="K90" i="32"/>
  <c r="J90" i="32"/>
  <c r="I90" i="32"/>
  <c r="L89" i="32"/>
  <c r="K89" i="32"/>
  <c r="J89" i="32"/>
  <c r="I89" i="32"/>
  <c r="L88" i="32"/>
  <c r="K88" i="32"/>
  <c r="J88" i="32"/>
  <c r="I88" i="32"/>
  <c r="L87" i="32"/>
  <c r="K87" i="32"/>
  <c r="J87" i="32"/>
  <c r="I87" i="32"/>
  <c r="L86" i="32"/>
  <c r="K86" i="32"/>
  <c r="J86" i="32"/>
  <c r="I86" i="32"/>
  <c r="L85" i="32"/>
  <c r="K85" i="32"/>
  <c r="J85" i="32"/>
  <c r="I85" i="32"/>
  <c r="L84" i="32"/>
  <c r="K84" i="32"/>
  <c r="J84" i="32"/>
  <c r="I84" i="32"/>
  <c r="L83" i="32"/>
  <c r="K83" i="32"/>
  <c r="J83" i="32"/>
  <c r="I83" i="32"/>
  <c r="L82" i="32"/>
  <c r="K82" i="32"/>
  <c r="J82" i="32"/>
  <c r="I82" i="32"/>
  <c r="L81" i="32"/>
  <c r="K81" i="32"/>
  <c r="J81" i="32"/>
  <c r="I81" i="32"/>
  <c r="L80" i="32"/>
  <c r="K80" i="32"/>
  <c r="J80" i="32"/>
  <c r="I80" i="32"/>
  <c r="L79" i="32"/>
  <c r="K79" i="32"/>
  <c r="J79" i="32"/>
  <c r="I79" i="32"/>
  <c r="L78" i="32"/>
  <c r="K78" i="32"/>
  <c r="J78" i="32"/>
  <c r="I78" i="32"/>
  <c r="L77" i="32"/>
  <c r="K77" i="32"/>
  <c r="J77" i="32"/>
  <c r="I77" i="32"/>
  <c r="L76" i="32"/>
  <c r="K76" i="32"/>
  <c r="J76" i="32"/>
  <c r="I76" i="32"/>
  <c r="L75" i="32"/>
  <c r="K75" i="32"/>
  <c r="J75" i="32"/>
  <c r="I75" i="32"/>
  <c r="L74" i="32"/>
  <c r="K74" i="32"/>
  <c r="J74" i="32"/>
  <c r="I74" i="32"/>
  <c r="L73" i="32"/>
  <c r="K73" i="32"/>
  <c r="J73" i="32"/>
  <c r="I73" i="32"/>
  <c r="L72" i="32"/>
  <c r="K72" i="32"/>
  <c r="J72" i="32"/>
  <c r="I72" i="32"/>
  <c r="L71" i="32"/>
  <c r="K71" i="32"/>
  <c r="J71" i="32"/>
  <c r="I71" i="32"/>
  <c r="L70" i="32"/>
  <c r="K70" i="32"/>
  <c r="J70" i="32"/>
  <c r="I70" i="32"/>
  <c r="L69" i="32"/>
  <c r="K69" i="32"/>
  <c r="J69" i="32"/>
  <c r="I69" i="32"/>
  <c r="L68" i="32"/>
  <c r="K68" i="32"/>
  <c r="J68" i="32"/>
  <c r="I68" i="32"/>
  <c r="L67" i="32"/>
  <c r="K67" i="32"/>
  <c r="J67" i="32"/>
  <c r="I67" i="32"/>
  <c r="L66" i="32"/>
  <c r="K66" i="32"/>
  <c r="J66" i="32"/>
  <c r="I66" i="32"/>
  <c r="L65" i="32"/>
  <c r="K65" i="32"/>
  <c r="J65" i="32"/>
  <c r="I65" i="32"/>
  <c r="L64" i="32"/>
  <c r="K64" i="32"/>
  <c r="J64" i="32"/>
  <c r="I64" i="32"/>
  <c r="L63" i="32"/>
  <c r="K63" i="32"/>
  <c r="J63" i="32"/>
  <c r="I63" i="32"/>
  <c r="L62" i="32"/>
  <c r="K62" i="32"/>
  <c r="J62" i="32"/>
  <c r="I62" i="32"/>
  <c r="L61" i="32"/>
  <c r="K61" i="32"/>
  <c r="J61" i="32"/>
  <c r="I61" i="32"/>
  <c r="L60" i="32"/>
  <c r="K60" i="32"/>
  <c r="J60" i="32"/>
  <c r="I60" i="32"/>
  <c r="L59" i="32"/>
  <c r="K59" i="32"/>
  <c r="J59" i="32"/>
  <c r="I59" i="32"/>
  <c r="L58" i="32"/>
  <c r="K58" i="32"/>
  <c r="J58" i="32"/>
  <c r="I58" i="32"/>
  <c r="L57" i="32"/>
  <c r="K57" i="32"/>
  <c r="J57" i="32"/>
  <c r="I57" i="32"/>
  <c r="L56" i="32"/>
  <c r="K56" i="32"/>
  <c r="J56" i="32"/>
  <c r="I56" i="32"/>
  <c r="L55" i="32"/>
  <c r="K55" i="32"/>
  <c r="J55" i="32"/>
  <c r="I55" i="32"/>
  <c r="L54" i="32"/>
  <c r="K54" i="32"/>
  <c r="J54" i="32"/>
  <c r="I54" i="32"/>
  <c r="L53" i="32"/>
  <c r="K53" i="32"/>
  <c r="J53" i="32"/>
  <c r="I53" i="32"/>
  <c r="L52" i="32"/>
  <c r="K52" i="32"/>
  <c r="J52" i="32"/>
  <c r="I52" i="32"/>
  <c r="L51" i="32"/>
  <c r="K51" i="32"/>
  <c r="J51" i="32"/>
  <c r="I51" i="32"/>
  <c r="L50" i="32"/>
  <c r="K50" i="32"/>
  <c r="J50" i="32"/>
  <c r="I50" i="32"/>
  <c r="L49" i="32"/>
  <c r="K49" i="32"/>
  <c r="J49" i="32"/>
  <c r="I49" i="32"/>
  <c r="L48" i="32"/>
  <c r="K48" i="32"/>
  <c r="J48" i="32"/>
  <c r="I48" i="32"/>
  <c r="L47" i="32"/>
  <c r="K47" i="32"/>
  <c r="J47" i="32"/>
  <c r="I47" i="32"/>
  <c r="L46" i="32"/>
  <c r="K46" i="32"/>
  <c r="J46" i="32"/>
  <c r="I46" i="32"/>
  <c r="L45" i="32"/>
  <c r="K45" i="32"/>
  <c r="J45" i="32"/>
  <c r="I45" i="32"/>
  <c r="L44" i="32"/>
  <c r="K44" i="32"/>
  <c r="J44" i="32"/>
  <c r="I44" i="32"/>
  <c r="L43" i="32"/>
  <c r="K43" i="32"/>
  <c r="J43" i="32"/>
  <c r="I43" i="32"/>
  <c r="L42" i="32"/>
  <c r="K42" i="32"/>
  <c r="J42" i="32"/>
  <c r="I42" i="32"/>
  <c r="L41" i="32"/>
  <c r="K41" i="32"/>
  <c r="J41" i="32"/>
  <c r="I41" i="32"/>
  <c r="L40" i="32"/>
  <c r="K40" i="32"/>
  <c r="J40" i="32"/>
  <c r="I40" i="32"/>
  <c r="L39" i="32"/>
  <c r="K39" i="32"/>
  <c r="J39" i="32"/>
  <c r="I39" i="32"/>
  <c r="L38" i="32"/>
  <c r="K38" i="32"/>
  <c r="J38" i="32"/>
  <c r="I38" i="32"/>
  <c r="L37" i="32"/>
  <c r="K37" i="32"/>
  <c r="J37" i="32"/>
  <c r="I37" i="32"/>
  <c r="L36" i="32"/>
  <c r="K36" i="32"/>
  <c r="J36" i="32"/>
  <c r="I36" i="32"/>
  <c r="L35" i="32"/>
  <c r="K35" i="32"/>
  <c r="J35" i="32"/>
  <c r="I35" i="32"/>
  <c r="L34" i="32"/>
  <c r="K34" i="32"/>
  <c r="J34" i="32"/>
  <c r="I34" i="32"/>
  <c r="L33" i="32"/>
  <c r="K33" i="32"/>
  <c r="J33" i="32"/>
  <c r="I33" i="32"/>
  <c r="L32" i="32"/>
  <c r="K32" i="32"/>
  <c r="J32" i="32"/>
  <c r="I32" i="32"/>
  <c r="L31" i="32"/>
  <c r="K31" i="32"/>
  <c r="J31" i="32"/>
  <c r="I31" i="32"/>
  <c r="L30" i="32"/>
  <c r="K30" i="32"/>
  <c r="J30" i="32"/>
  <c r="I30" i="32"/>
  <c r="L29" i="32"/>
  <c r="K29" i="32"/>
  <c r="J29" i="32"/>
  <c r="I29" i="32"/>
  <c r="L28" i="32"/>
  <c r="K28" i="32"/>
  <c r="J28" i="32"/>
  <c r="I28" i="32"/>
  <c r="L27" i="32"/>
  <c r="K27" i="32"/>
  <c r="J27" i="32"/>
  <c r="I27" i="32"/>
  <c r="L26" i="32"/>
  <c r="K26" i="32"/>
  <c r="J26" i="32"/>
  <c r="I26" i="32"/>
  <c r="L25" i="32"/>
  <c r="K25" i="32"/>
  <c r="J25" i="32"/>
  <c r="I25" i="32"/>
  <c r="L24" i="32"/>
  <c r="K24" i="32"/>
  <c r="J24" i="32"/>
  <c r="I24" i="32"/>
  <c r="L23" i="32"/>
  <c r="K23" i="32"/>
  <c r="J23" i="32"/>
  <c r="I23" i="32"/>
  <c r="L22" i="32"/>
  <c r="K22" i="32"/>
  <c r="J22" i="32"/>
  <c r="I22" i="32"/>
  <c r="L21" i="32"/>
  <c r="K21" i="32"/>
  <c r="J21" i="32"/>
  <c r="I21" i="32"/>
  <c r="L20" i="32"/>
  <c r="K20" i="32"/>
  <c r="J20" i="32"/>
  <c r="I20" i="32"/>
  <c r="L19" i="32"/>
  <c r="K19" i="32"/>
  <c r="J19" i="32"/>
  <c r="I19" i="32"/>
  <c r="L18" i="32"/>
  <c r="K18" i="32"/>
  <c r="J18" i="32"/>
  <c r="I18" i="32"/>
  <c r="L17" i="32"/>
  <c r="K17" i="32"/>
  <c r="J17" i="32"/>
  <c r="I17" i="32"/>
  <c r="L16" i="32"/>
  <c r="K16" i="32"/>
  <c r="J16" i="32"/>
  <c r="I16" i="32"/>
  <c r="L15" i="32"/>
  <c r="K15" i="32"/>
  <c r="J15" i="32"/>
  <c r="I15" i="32"/>
  <c r="L14" i="32"/>
  <c r="K14" i="32"/>
  <c r="J14" i="32"/>
  <c r="I14" i="32"/>
  <c r="L13" i="32"/>
  <c r="K13" i="32"/>
  <c r="J13" i="32"/>
  <c r="I13" i="32"/>
  <c r="L12" i="32"/>
  <c r="K12" i="32"/>
  <c r="J12" i="32"/>
  <c r="I12" i="32"/>
  <c r="L11" i="32"/>
  <c r="K11" i="32"/>
  <c r="J11" i="32"/>
  <c r="I11" i="32"/>
  <c r="L10" i="32"/>
  <c r="K10" i="32"/>
  <c r="J10" i="32"/>
  <c r="I10" i="32"/>
  <c r="L9" i="32"/>
  <c r="K9" i="32"/>
  <c r="J9" i="32"/>
  <c r="I9" i="32"/>
  <c r="L8" i="32"/>
  <c r="K8" i="32"/>
  <c r="J8" i="32"/>
  <c r="I8" i="32"/>
  <c r="L7" i="32"/>
  <c r="K7" i="32"/>
  <c r="J7" i="32"/>
  <c r="I7" i="32"/>
  <c r="L6" i="32"/>
  <c r="K6" i="32"/>
  <c r="J6" i="32"/>
  <c r="I6" i="32"/>
  <c r="L5" i="32"/>
  <c r="K5" i="32"/>
  <c r="J5" i="32"/>
  <c r="I5" i="32"/>
  <c r="L4" i="32"/>
  <c r="K4" i="32"/>
  <c r="J4" i="32"/>
  <c r="I4" i="32"/>
  <c r="L3" i="32"/>
  <c r="K3" i="32"/>
  <c r="J3" i="32"/>
  <c r="I3" i="32"/>
  <c r="L84" i="31"/>
  <c r="K84" i="31"/>
  <c r="J84" i="31"/>
  <c r="I84" i="31"/>
  <c r="L83" i="31"/>
  <c r="K83" i="31"/>
  <c r="J83" i="31"/>
  <c r="I83" i="31"/>
  <c r="L82" i="31"/>
  <c r="K82" i="31"/>
  <c r="J82" i="31"/>
  <c r="I82" i="31"/>
  <c r="L81" i="31"/>
  <c r="K81" i="31"/>
  <c r="J81" i="31"/>
  <c r="I81" i="31"/>
  <c r="L80" i="31"/>
  <c r="K80" i="31"/>
  <c r="J80" i="31"/>
  <c r="I80" i="31"/>
  <c r="L79" i="31"/>
  <c r="K79" i="31"/>
  <c r="J79" i="31"/>
  <c r="I79" i="31"/>
  <c r="L78" i="31"/>
  <c r="K78" i="31"/>
  <c r="J78" i="31"/>
  <c r="I78" i="31"/>
  <c r="L77" i="31"/>
  <c r="K77" i="31"/>
  <c r="J77" i="31"/>
  <c r="I77" i="31"/>
  <c r="L76" i="31"/>
  <c r="K76" i="31"/>
  <c r="J76" i="31"/>
  <c r="I76" i="31"/>
  <c r="L75" i="31"/>
  <c r="K75" i="31"/>
  <c r="J75" i="31"/>
  <c r="I75" i="31"/>
  <c r="L74" i="31"/>
  <c r="K74" i="31"/>
  <c r="J74" i="31"/>
  <c r="I74" i="31"/>
  <c r="L73" i="31"/>
  <c r="K73" i="31"/>
  <c r="J73" i="31"/>
  <c r="I73" i="31"/>
  <c r="L72" i="31"/>
  <c r="K72" i="31"/>
  <c r="J72" i="31"/>
  <c r="I72" i="31"/>
  <c r="L71" i="31"/>
  <c r="K71" i="31"/>
  <c r="J71" i="31"/>
  <c r="I71" i="31"/>
  <c r="L70" i="31"/>
  <c r="K70" i="31"/>
  <c r="J70" i="31"/>
  <c r="I70" i="31"/>
  <c r="L69" i="31"/>
  <c r="K69" i="31"/>
  <c r="J69" i="31"/>
  <c r="I69" i="31"/>
  <c r="L68" i="31"/>
  <c r="K68" i="31"/>
  <c r="J68" i="31"/>
  <c r="I68" i="31"/>
  <c r="L67" i="31"/>
  <c r="K67" i="31"/>
  <c r="J67" i="31"/>
  <c r="I67" i="31"/>
  <c r="L66" i="31"/>
  <c r="K66" i="31"/>
  <c r="J66" i="31"/>
  <c r="I66" i="31"/>
  <c r="L65" i="31"/>
  <c r="K65" i="31"/>
  <c r="J65" i="31"/>
  <c r="I65" i="31"/>
  <c r="L64" i="31"/>
  <c r="K64" i="31"/>
  <c r="J64" i="31"/>
  <c r="I64" i="31"/>
  <c r="L63" i="31"/>
  <c r="K63" i="31"/>
  <c r="J63" i="31"/>
  <c r="I63" i="31"/>
  <c r="L62" i="31"/>
  <c r="K62" i="31"/>
  <c r="J62" i="31"/>
  <c r="I62" i="31"/>
  <c r="L61" i="31"/>
  <c r="K61" i="31"/>
  <c r="J61" i="31"/>
  <c r="I61" i="31"/>
  <c r="L60" i="31"/>
  <c r="K60" i="31"/>
  <c r="J60" i="31"/>
  <c r="I60" i="31"/>
  <c r="L59" i="31"/>
  <c r="K59" i="31"/>
  <c r="J59" i="31"/>
  <c r="I59" i="31"/>
  <c r="L58" i="31"/>
  <c r="K58" i="31"/>
  <c r="J58" i="31"/>
  <c r="I58" i="31"/>
  <c r="L57" i="31"/>
  <c r="K57" i="31"/>
  <c r="J57" i="31"/>
  <c r="I57" i="31"/>
  <c r="L56" i="31"/>
  <c r="K56" i="31"/>
  <c r="J56" i="31"/>
  <c r="I56" i="31"/>
  <c r="L55" i="31"/>
  <c r="K55" i="31"/>
  <c r="J55" i="31"/>
  <c r="I55" i="31"/>
  <c r="L54" i="31"/>
  <c r="K54" i="31"/>
  <c r="J54" i="31"/>
  <c r="I54" i="31"/>
  <c r="L53" i="31"/>
  <c r="K53" i="31"/>
  <c r="J53" i="31"/>
  <c r="I53" i="31"/>
  <c r="L52" i="31"/>
  <c r="K52" i="31"/>
  <c r="J52" i="31"/>
  <c r="I52" i="31"/>
  <c r="L51" i="31"/>
  <c r="K51" i="31"/>
  <c r="J51" i="31"/>
  <c r="I51" i="31"/>
  <c r="L50" i="31"/>
  <c r="K50" i="31"/>
  <c r="J50" i="31"/>
  <c r="I50" i="31"/>
  <c r="L49" i="31"/>
  <c r="K49" i="31"/>
  <c r="J49" i="31"/>
  <c r="I49" i="31"/>
  <c r="L48" i="31"/>
  <c r="K48" i="31"/>
  <c r="J48" i="31"/>
  <c r="I48" i="31"/>
  <c r="L47" i="31"/>
  <c r="K47" i="31"/>
  <c r="J47" i="31"/>
  <c r="I47" i="31"/>
  <c r="L46" i="31"/>
  <c r="K46" i="31"/>
  <c r="J46" i="31"/>
  <c r="I46" i="31"/>
  <c r="L45" i="31"/>
  <c r="K45" i="31"/>
  <c r="J45" i="31"/>
  <c r="I45" i="31"/>
  <c r="L44" i="31"/>
  <c r="K44" i="31"/>
  <c r="J44" i="31"/>
  <c r="I44" i="31"/>
  <c r="L43" i="31"/>
  <c r="K43" i="31"/>
  <c r="J43" i="31"/>
  <c r="I43" i="31"/>
  <c r="L42" i="31"/>
  <c r="K42" i="31"/>
  <c r="J42" i="31"/>
  <c r="I42" i="31"/>
  <c r="L41" i="31"/>
  <c r="K41" i="31"/>
  <c r="J41" i="31"/>
  <c r="I41" i="31"/>
  <c r="L40" i="31"/>
  <c r="K40" i="31"/>
  <c r="J40" i="31"/>
  <c r="I40" i="31"/>
  <c r="L39" i="31"/>
  <c r="K39" i="31"/>
  <c r="J39" i="31"/>
  <c r="I39" i="31"/>
  <c r="L38" i="31"/>
  <c r="K38" i="31"/>
  <c r="J38" i="31"/>
  <c r="I38" i="31"/>
  <c r="L37" i="31"/>
  <c r="K37" i="31"/>
  <c r="J37" i="31"/>
  <c r="I37" i="31"/>
  <c r="L36" i="31"/>
  <c r="K36" i="31"/>
  <c r="J36" i="31"/>
  <c r="I36" i="31"/>
  <c r="L35" i="31"/>
  <c r="K35" i="31"/>
  <c r="J35" i="31"/>
  <c r="I35" i="31"/>
  <c r="L34" i="31"/>
  <c r="K34" i="31"/>
  <c r="J34" i="31"/>
  <c r="I34" i="31"/>
  <c r="L33" i="31"/>
  <c r="K33" i="31"/>
  <c r="J33" i="31"/>
  <c r="I33" i="31"/>
  <c r="L32" i="31"/>
  <c r="K32" i="31"/>
  <c r="J32" i="31"/>
  <c r="I32" i="31"/>
  <c r="L31" i="31"/>
  <c r="K31" i="31"/>
  <c r="J31" i="31"/>
  <c r="I31" i="31"/>
  <c r="L30" i="31"/>
  <c r="K30" i="31"/>
  <c r="J30" i="31"/>
  <c r="I30" i="31"/>
  <c r="L29" i="31"/>
  <c r="K29" i="31"/>
  <c r="J29" i="31"/>
  <c r="I29" i="31"/>
  <c r="L28" i="31"/>
  <c r="K28" i="31"/>
  <c r="J28" i="31"/>
  <c r="I28" i="31"/>
  <c r="L27" i="31"/>
  <c r="K27" i="31"/>
  <c r="J27" i="31"/>
  <c r="I27" i="31"/>
  <c r="L26" i="31"/>
  <c r="K26" i="31"/>
  <c r="J26" i="31"/>
  <c r="I26" i="31"/>
  <c r="L25" i="31"/>
  <c r="K25" i="31"/>
  <c r="J25" i="31"/>
  <c r="I25" i="31"/>
  <c r="L24" i="31"/>
  <c r="K24" i="31"/>
  <c r="J24" i="31"/>
  <c r="I24" i="31"/>
  <c r="L23" i="31"/>
  <c r="K23" i="31"/>
  <c r="J23" i="31"/>
  <c r="I23" i="31"/>
  <c r="L22" i="31"/>
  <c r="K22" i="31"/>
  <c r="J22" i="31"/>
  <c r="I22" i="31"/>
  <c r="L21" i="31"/>
  <c r="K21" i="31"/>
  <c r="J21" i="31"/>
  <c r="I21" i="31"/>
  <c r="L20" i="31"/>
  <c r="K20" i="31"/>
  <c r="J20" i="31"/>
  <c r="I20" i="31"/>
  <c r="L19" i="31"/>
  <c r="K19" i="31"/>
  <c r="J19" i="31"/>
  <c r="I19" i="31"/>
  <c r="L18" i="31"/>
  <c r="K18" i="31"/>
  <c r="J18" i="31"/>
  <c r="I18" i="31"/>
  <c r="L17" i="31"/>
  <c r="K17" i="31"/>
  <c r="J17" i="31"/>
  <c r="I17" i="31"/>
  <c r="L16" i="31"/>
  <c r="K16" i="31"/>
  <c r="J16" i="31"/>
  <c r="I16" i="31"/>
  <c r="L15" i="31"/>
  <c r="K15" i="31"/>
  <c r="J15" i="31"/>
  <c r="I15" i="31"/>
  <c r="L14" i="31"/>
  <c r="K14" i="31"/>
  <c r="J14" i="31"/>
  <c r="I14" i="31"/>
  <c r="L13" i="31"/>
  <c r="K13" i="31"/>
  <c r="J13" i="31"/>
  <c r="I13" i="31"/>
  <c r="L12" i="31"/>
  <c r="K12" i="31"/>
  <c r="J12" i="31"/>
  <c r="I12" i="31"/>
  <c r="L11" i="31"/>
  <c r="K11" i="31"/>
  <c r="J11" i="31"/>
  <c r="I11" i="31"/>
  <c r="L10" i="31"/>
  <c r="K10" i="31"/>
  <c r="J10" i="31"/>
  <c r="I10" i="31"/>
  <c r="L9" i="31"/>
  <c r="K9" i="31"/>
  <c r="J9" i="31"/>
  <c r="I9" i="31"/>
  <c r="L8" i="31"/>
  <c r="K8" i="31"/>
  <c r="J8" i="31"/>
  <c r="I8" i="31"/>
  <c r="L7" i="31"/>
  <c r="K7" i="31"/>
  <c r="J7" i="31"/>
  <c r="I7" i="31"/>
  <c r="L6" i="31"/>
  <c r="K6" i="31"/>
  <c r="J6" i="31"/>
  <c r="I6" i="31"/>
  <c r="L5" i="31"/>
  <c r="K5" i="31"/>
  <c r="J5" i="31"/>
  <c r="I5" i="31"/>
  <c r="L4" i="31"/>
  <c r="K4" i="31"/>
  <c r="J4" i="31"/>
  <c r="I4" i="31"/>
  <c r="L3" i="31"/>
  <c r="K3" i="31"/>
  <c r="J3" i="31"/>
  <c r="I3" i="31"/>
  <c r="E87" i="29"/>
  <c r="D87" i="29"/>
  <c r="E86" i="29"/>
  <c r="D86" i="29"/>
  <c r="K84" i="29"/>
  <c r="J84" i="29"/>
  <c r="I84" i="29"/>
  <c r="H84" i="29"/>
  <c r="K83" i="29"/>
  <c r="J83" i="29"/>
  <c r="I83" i="29"/>
  <c r="H83" i="29"/>
  <c r="K82" i="29"/>
  <c r="J82" i="29"/>
  <c r="I82" i="29"/>
  <c r="H82" i="29"/>
  <c r="K81" i="29"/>
  <c r="J81" i="29"/>
  <c r="I81" i="29"/>
  <c r="H81" i="29"/>
  <c r="K80" i="29"/>
  <c r="J80" i="29"/>
  <c r="I80" i="29"/>
  <c r="H80" i="29"/>
  <c r="K79" i="29"/>
  <c r="J79" i="29"/>
  <c r="I79" i="29"/>
  <c r="H79" i="29"/>
  <c r="K78" i="29"/>
  <c r="J78" i="29"/>
  <c r="I78" i="29"/>
  <c r="H78" i="29"/>
  <c r="K77" i="29"/>
  <c r="J77" i="29"/>
  <c r="I77" i="29"/>
  <c r="H77" i="29"/>
  <c r="K76" i="29"/>
  <c r="J76" i="29"/>
  <c r="I76" i="29"/>
  <c r="H76" i="29"/>
  <c r="K75" i="29"/>
  <c r="J75" i="29"/>
  <c r="I75" i="29"/>
  <c r="H75" i="29"/>
  <c r="K74" i="29"/>
  <c r="J74" i="29"/>
  <c r="I74" i="29"/>
  <c r="H74" i="29"/>
  <c r="K73" i="29"/>
  <c r="J73" i="29"/>
  <c r="I73" i="29"/>
  <c r="H73" i="29"/>
  <c r="K72" i="29"/>
  <c r="J72" i="29"/>
  <c r="I72" i="29"/>
  <c r="H72" i="29"/>
  <c r="K71" i="29"/>
  <c r="J71" i="29"/>
  <c r="I71" i="29"/>
  <c r="H71" i="29"/>
  <c r="K70" i="29"/>
  <c r="J70" i="29"/>
  <c r="I70" i="29"/>
  <c r="H70" i="29"/>
  <c r="K69" i="29"/>
  <c r="J69" i="29"/>
  <c r="I69" i="29"/>
  <c r="H69" i="29"/>
  <c r="K68" i="29"/>
  <c r="J68" i="29"/>
  <c r="I68" i="29"/>
  <c r="H68" i="29"/>
  <c r="K67" i="29"/>
  <c r="J67" i="29"/>
  <c r="I67" i="29"/>
  <c r="H67" i="29"/>
  <c r="K66" i="29"/>
  <c r="J66" i="29"/>
  <c r="I66" i="29"/>
  <c r="H66" i="29"/>
  <c r="K65" i="29"/>
  <c r="J65" i="29"/>
  <c r="I65" i="29"/>
  <c r="H65" i="29"/>
  <c r="K64" i="29"/>
  <c r="J64" i="29"/>
  <c r="I64" i="29"/>
  <c r="H64" i="29"/>
  <c r="K63" i="29"/>
  <c r="J63" i="29"/>
  <c r="I63" i="29"/>
  <c r="H63" i="29"/>
  <c r="K62" i="29"/>
  <c r="J62" i="29"/>
  <c r="I62" i="29"/>
  <c r="H62" i="29"/>
  <c r="K61" i="29"/>
  <c r="J61" i="29"/>
  <c r="I61" i="29"/>
  <c r="H61" i="29"/>
  <c r="K60" i="29"/>
  <c r="J60" i="29"/>
  <c r="I60" i="29"/>
  <c r="H60" i="29"/>
  <c r="K59" i="29"/>
  <c r="J59" i="29"/>
  <c r="I59" i="29"/>
  <c r="H59" i="29"/>
  <c r="K58" i="29"/>
  <c r="J58" i="29"/>
  <c r="I58" i="29"/>
  <c r="H58" i="29"/>
  <c r="K57" i="29"/>
  <c r="J57" i="29"/>
  <c r="I57" i="29"/>
  <c r="H57" i="29"/>
  <c r="K56" i="29"/>
  <c r="J56" i="29"/>
  <c r="I56" i="29"/>
  <c r="H56" i="29"/>
  <c r="K55" i="29"/>
  <c r="J55" i="29"/>
  <c r="I55" i="29"/>
  <c r="H55" i="29"/>
  <c r="K54" i="29"/>
  <c r="J54" i="29"/>
  <c r="I54" i="29"/>
  <c r="H54" i="29"/>
  <c r="K53" i="29"/>
  <c r="J53" i="29"/>
  <c r="I53" i="29"/>
  <c r="H53" i="29"/>
  <c r="K52" i="29"/>
  <c r="J52" i="29"/>
  <c r="I52" i="29"/>
  <c r="H52" i="29"/>
  <c r="K51" i="29"/>
  <c r="J51" i="29"/>
  <c r="I51" i="29"/>
  <c r="H51" i="29"/>
  <c r="K50" i="29"/>
  <c r="J50" i="29"/>
  <c r="I50" i="29"/>
  <c r="H50" i="29"/>
  <c r="K49" i="29"/>
  <c r="J49" i="29"/>
  <c r="I49" i="29"/>
  <c r="H49" i="29"/>
  <c r="K48" i="29"/>
  <c r="J48" i="29"/>
  <c r="I48" i="29"/>
  <c r="H48" i="29"/>
  <c r="K47" i="29"/>
  <c r="J47" i="29"/>
  <c r="I47" i="29"/>
  <c r="H47" i="29"/>
  <c r="K46" i="29"/>
  <c r="J46" i="29"/>
  <c r="I46" i="29"/>
  <c r="H46" i="29"/>
  <c r="K45" i="29"/>
  <c r="J45" i="29"/>
  <c r="I45" i="29"/>
  <c r="H45" i="29"/>
  <c r="K44" i="29"/>
  <c r="J44" i="29"/>
  <c r="I44" i="29"/>
  <c r="H44" i="29"/>
  <c r="K43" i="29"/>
  <c r="J43" i="29"/>
  <c r="I43" i="29"/>
  <c r="H43" i="29"/>
  <c r="K42" i="29"/>
  <c r="J42" i="29"/>
  <c r="I42" i="29"/>
  <c r="H42" i="29"/>
  <c r="K41" i="29"/>
  <c r="J41" i="29"/>
  <c r="I41" i="29"/>
  <c r="H41" i="29"/>
  <c r="K40" i="29"/>
  <c r="J40" i="29"/>
  <c r="I40" i="29"/>
  <c r="H40" i="29"/>
  <c r="K39" i="29"/>
  <c r="J39" i="29"/>
  <c r="I39" i="29"/>
  <c r="H39" i="29"/>
  <c r="K38" i="29"/>
  <c r="J38" i="29"/>
  <c r="I38" i="29"/>
  <c r="H38" i="29"/>
  <c r="K37" i="29"/>
  <c r="J37" i="29"/>
  <c r="I37" i="29"/>
  <c r="H37" i="29"/>
  <c r="K36" i="29"/>
  <c r="J36" i="29"/>
  <c r="I36" i="29"/>
  <c r="H36" i="29"/>
  <c r="K35" i="29"/>
  <c r="J35" i="29"/>
  <c r="I35" i="29"/>
  <c r="H35" i="29"/>
  <c r="K34" i="29"/>
  <c r="J34" i="29"/>
  <c r="I34" i="29"/>
  <c r="H34" i="29"/>
  <c r="K33" i="29"/>
  <c r="J33" i="29"/>
  <c r="I33" i="29"/>
  <c r="H33" i="29"/>
  <c r="K32" i="29"/>
  <c r="J32" i="29"/>
  <c r="I32" i="29"/>
  <c r="H32" i="29"/>
  <c r="K31" i="29"/>
  <c r="J31" i="29"/>
  <c r="I31" i="29"/>
  <c r="H31" i="29"/>
  <c r="K30" i="29"/>
  <c r="J30" i="29"/>
  <c r="I30" i="29"/>
  <c r="H30" i="29"/>
  <c r="K29" i="29"/>
  <c r="J29" i="29"/>
  <c r="I29" i="29"/>
  <c r="H29" i="29"/>
  <c r="K28" i="29"/>
  <c r="J28" i="29"/>
  <c r="I28" i="29"/>
  <c r="H28" i="29"/>
  <c r="K27" i="29"/>
  <c r="J27" i="29"/>
  <c r="I27" i="29"/>
  <c r="H27" i="29"/>
  <c r="K26" i="29"/>
  <c r="J26" i="29"/>
  <c r="I26" i="29"/>
  <c r="H26" i="29"/>
  <c r="K25" i="29"/>
  <c r="J25" i="29"/>
  <c r="I25" i="29"/>
  <c r="H25" i="29"/>
  <c r="K24" i="29"/>
  <c r="J24" i="29"/>
  <c r="I24" i="29"/>
  <c r="H24" i="29"/>
  <c r="K23" i="29"/>
  <c r="J23" i="29"/>
  <c r="I23" i="29"/>
  <c r="H23" i="29"/>
  <c r="K22" i="29"/>
  <c r="J22" i="29"/>
  <c r="I22" i="29"/>
  <c r="H22" i="29"/>
  <c r="K21" i="29"/>
  <c r="J21" i="29"/>
  <c r="I21" i="29"/>
  <c r="H21" i="29"/>
  <c r="K20" i="29"/>
  <c r="J20" i="29"/>
  <c r="I20" i="29"/>
  <c r="H20" i="29"/>
  <c r="K19" i="29"/>
  <c r="J19" i="29"/>
  <c r="I19" i="29"/>
  <c r="H19" i="29"/>
  <c r="K18" i="29"/>
  <c r="J18" i="29"/>
  <c r="I18" i="29"/>
  <c r="H18" i="29"/>
  <c r="K17" i="29"/>
  <c r="J17" i="29"/>
  <c r="I17" i="29"/>
  <c r="H17" i="29"/>
  <c r="K16" i="29"/>
  <c r="J16" i="29"/>
  <c r="I16" i="29"/>
  <c r="H16" i="29"/>
  <c r="K15" i="29"/>
  <c r="J15" i="29"/>
  <c r="I15" i="29"/>
  <c r="H15" i="29"/>
  <c r="K14" i="29"/>
  <c r="J14" i="29"/>
  <c r="I14" i="29"/>
  <c r="H14" i="29"/>
  <c r="K13" i="29"/>
  <c r="J13" i="29"/>
  <c r="I13" i="29"/>
  <c r="H13" i="29"/>
  <c r="K12" i="29"/>
  <c r="J12" i="29"/>
  <c r="I12" i="29"/>
  <c r="H12" i="29"/>
  <c r="K11" i="29"/>
  <c r="J11" i="29"/>
  <c r="I11" i="29"/>
  <c r="H11" i="29"/>
  <c r="K10" i="29"/>
  <c r="J10" i="29"/>
  <c r="I10" i="29"/>
  <c r="H10" i="29"/>
  <c r="K9" i="29"/>
  <c r="J9" i="29"/>
  <c r="I9" i="29"/>
  <c r="H9" i="29"/>
  <c r="K8" i="29"/>
  <c r="J8" i="29"/>
  <c r="I8" i="29"/>
  <c r="H8" i="29"/>
  <c r="K7" i="29"/>
  <c r="J7" i="29"/>
  <c r="I7" i="29"/>
  <c r="H7" i="29"/>
  <c r="K6" i="29"/>
  <c r="J6" i="29"/>
  <c r="I6" i="29"/>
  <c r="H6" i="29"/>
  <c r="K5" i="29"/>
  <c r="J5" i="29"/>
  <c r="I5" i="29"/>
  <c r="H5" i="29"/>
  <c r="K4" i="29"/>
  <c r="J4" i="29"/>
  <c r="I4" i="29"/>
  <c r="H4" i="29"/>
  <c r="K3" i="29"/>
  <c r="J3" i="29"/>
  <c r="I3" i="29"/>
  <c r="H3" i="29"/>
  <c r="K92" i="28"/>
  <c r="J92" i="28"/>
  <c r="I92" i="28"/>
  <c r="H92" i="28"/>
  <c r="K91" i="28"/>
  <c r="J91" i="28"/>
  <c r="I91" i="28"/>
  <c r="H91" i="28"/>
  <c r="K90" i="28"/>
  <c r="J90" i="28"/>
  <c r="I90" i="28"/>
  <c r="H90" i="28"/>
  <c r="K89" i="28"/>
  <c r="J89" i="28"/>
  <c r="I89" i="28"/>
  <c r="H89" i="28"/>
  <c r="K88" i="28"/>
  <c r="J88" i="28"/>
  <c r="I88" i="28"/>
  <c r="H88" i="28"/>
  <c r="K87" i="28"/>
  <c r="J87" i="28"/>
  <c r="I87" i="28"/>
  <c r="H87" i="28"/>
  <c r="K86" i="28"/>
  <c r="J86" i="28"/>
  <c r="I86" i="28"/>
  <c r="H86" i="28"/>
  <c r="K85" i="28"/>
  <c r="J85" i="28"/>
  <c r="I85" i="28"/>
  <c r="H85" i="28"/>
  <c r="K84" i="28"/>
  <c r="J84" i="28"/>
  <c r="I84" i="28"/>
  <c r="H84" i="28"/>
  <c r="K83" i="28"/>
  <c r="J83" i="28"/>
  <c r="I83" i="28"/>
  <c r="H83" i="28"/>
  <c r="K82" i="28"/>
  <c r="J82" i="28"/>
  <c r="I82" i="28"/>
  <c r="H82" i="28"/>
  <c r="K81" i="28"/>
  <c r="J81" i="28"/>
  <c r="I81" i="28"/>
  <c r="H81" i="28"/>
  <c r="K80" i="28"/>
  <c r="J80" i="28"/>
  <c r="I80" i="28"/>
  <c r="H80" i="28"/>
  <c r="K79" i="28"/>
  <c r="J79" i="28"/>
  <c r="I79" i="28"/>
  <c r="H79" i="28"/>
  <c r="K78" i="28"/>
  <c r="J78" i="28"/>
  <c r="I78" i="28"/>
  <c r="H78" i="28"/>
  <c r="K77" i="28"/>
  <c r="J77" i="28"/>
  <c r="I77" i="28"/>
  <c r="H77" i="28"/>
  <c r="K76" i="28"/>
  <c r="J76" i="28"/>
  <c r="I76" i="28"/>
  <c r="H76" i="28"/>
  <c r="K75" i="28"/>
  <c r="J75" i="28"/>
  <c r="I75" i="28"/>
  <c r="H75" i="28"/>
  <c r="K74" i="28"/>
  <c r="J74" i="28"/>
  <c r="I74" i="28"/>
  <c r="H74" i="28"/>
  <c r="K73" i="28"/>
  <c r="J73" i="28"/>
  <c r="I73" i="28"/>
  <c r="H73" i="28"/>
  <c r="K72" i="28"/>
  <c r="J72" i="28"/>
  <c r="I72" i="28"/>
  <c r="H72" i="28"/>
  <c r="K71" i="28"/>
  <c r="J71" i="28"/>
  <c r="I71" i="28"/>
  <c r="H71" i="28"/>
  <c r="K70" i="28"/>
  <c r="J70" i="28"/>
  <c r="I70" i="28"/>
  <c r="H70" i="28"/>
  <c r="K69" i="28"/>
  <c r="J69" i="28"/>
  <c r="I69" i="28"/>
  <c r="H69" i="28"/>
  <c r="K68" i="28"/>
  <c r="J68" i="28"/>
  <c r="I68" i="28"/>
  <c r="H68" i="28"/>
  <c r="K67" i="28"/>
  <c r="J67" i="28"/>
  <c r="I67" i="28"/>
  <c r="H67" i="28"/>
  <c r="K66" i="28"/>
  <c r="J66" i="28"/>
  <c r="I66" i="28"/>
  <c r="H66" i="28"/>
  <c r="K65" i="28"/>
  <c r="J65" i="28"/>
  <c r="I65" i="28"/>
  <c r="H65" i="28"/>
  <c r="K64" i="28"/>
  <c r="J64" i="28"/>
  <c r="I64" i="28"/>
  <c r="H64" i="28"/>
  <c r="K63" i="28"/>
  <c r="J63" i="28"/>
  <c r="I63" i="28"/>
  <c r="H63" i="28"/>
  <c r="K62" i="28"/>
  <c r="J62" i="28"/>
  <c r="I62" i="28"/>
  <c r="H62" i="28"/>
  <c r="K61" i="28"/>
  <c r="J61" i="28"/>
  <c r="I61" i="28"/>
  <c r="H61" i="28"/>
  <c r="K60" i="28"/>
  <c r="J60" i="28"/>
  <c r="I60" i="28"/>
  <c r="H60" i="28"/>
  <c r="K59" i="28"/>
  <c r="J59" i="28"/>
  <c r="I59" i="28"/>
  <c r="H59" i="28"/>
  <c r="K58" i="28"/>
  <c r="J58" i="28"/>
  <c r="I58" i="28"/>
  <c r="H58" i="28"/>
  <c r="K57" i="28"/>
  <c r="J57" i="28"/>
  <c r="I57" i="28"/>
  <c r="H57" i="28"/>
  <c r="K56" i="28"/>
  <c r="J56" i="28"/>
  <c r="I56" i="28"/>
  <c r="H56" i="28"/>
  <c r="K55" i="28"/>
  <c r="J55" i="28"/>
  <c r="I55" i="28"/>
  <c r="H55" i="28"/>
  <c r="K54" i="28"/>
  <c r="J54" i="28"/>
  <c r="I54" i="28"/>
  <c r="H54" i="28"/>
  <c r="K53" i="28"/>
  <c r="J53" i="28"/>
  <c r="I53" i="28"/>
  <c r="H53" i="28"/>
  <c r="K52" i="28"/>
  <c r="J52" i="28"/>
  <c r="I52" i="28"/>
  <c r="H52" i="28"/>
  <c r="K51" i="28"/>
  <c r="J51" i="28"/>
  <c r="I51" i="28"/>
  <c r="H51" i="28"/>
  <c r="K50" i="28"/>
  <c r="J50" i="28"/>
  <c r="I50" i="28"/>
  <c r="H50" i="28"/>
  <c r="K49" i="28"/>
  <c r="J49" i="28"/>
  <c r="I49" i="28"/>
  <c r="H49" i="28"/>
  <c r="K48" i="28"/>
  <c r="J48" i="28"/>
  <c r="I48" i="28"/>
  <c r="H48" i="28"/>
  <c r="K47" i="28"/>
  <c r="J47" i="28"/>
  <c r="I47" i="28"/>
  <c r="H47" i="28"/>
  <c r="K46" i="28"/>
  <c r="J46" i="28"/>
  <c r="I46" i="28"/>
  <c r="H46" i="28"/>
  <c r="K45" i="28"/>
  <c r="J45" i="28"/>
  <c r="I45" i="28"/>
  <c r="H45" i="28"/>
  <c r="K44" i="28"/>
  <c r="J44" i="28"/>
  <c r="I44" i="28"/>
  <c r="H44" i="28"/>
  <c r="K43" i="28"/>
  <c r="J43" i="28"/>
  <c r="I43" i="28"/>
  <c r="H43" i="28"/>
  <c r="K42" i="28"/>
  <c r="J42" i="28"/>
  <c r="I42" i="28"/>
  <c r="H42" i="28"/>
  <c r="K41" i="28"/>
  <c r="J41" i="28"/>
  <c r="I41" i="28"/>
  <c r="H41" i="28"/>
  <c r="K40" i="28"/>
  <c r="J40" i="28"/>
  <c r="I40" i="28"/>
  <c r="H40" i="28"/>
  <c r="K39" i="28"/>
  <c r="J39" i="28"/>
  <c r="I39" i="28"/>
  <c r="H39" i="28"/>
  <c r="K38" i="28"/>
  <c r="J38" i="28"/>
  <c r="I38" i="28"/>
  <c r="H38" i="28"/>
  <c r="K37" i="28"/>
  <c r="J37" i="28"/>
  <c r="I37" i="28"/>
  <c r="H37" i="28"/>
  <c r="K36" i="28"/>
  <c r="J36" i="28"/>
  <c r="I36" i="28"/>
  <c r="H36" i="28"/>
  <c r="K35" i="28"/>
  <c r="J35" i="28"/>
  <c r="I35" i="28"/>
  <c r="H35" i="28"/>
  <c r="K34" i="28"/>
  <c r="J34" i="28"/>
  <c r="I34" i="28"/>
  <c r="H34" i="28"/>
  <c r="K33" i="28"/>
  <c r="J33" i="28"/>
  <c r="I33" i="28"/>
  <c r="H33" i="28"/>
  <c r="K32" i="28"/>
  <c r="J32" i="28"/>
  <c r="I32" i="28"/>
  <c r="H32" i="28"/>
  <c r="K31" i="28"/>
  <c r="J31" i="28"/>
  <c r="I31" i="28"/>
  <c r="H31" i="28"/>
  <c r="K30" i="28"/>
  <c r="J30" i="28"/>
  <c r="I30" i="28"/>
  <c r="H30" i="28"/>
  <c r="K29" i="28"/>
  <c r="J29" i="28"/>
  <c r="I29" i="28"/>
  <c r="H29" i="28"/>
  <c r="K28" i="28"/>
  <c r="J28" i="28"/>
  <c r="I28" i="28"/>
  <c r="H28" i="28"/>
  <c r="K27" i="28"/>
  <c r="J27" i="28"/>
  <c r="I27" i="28"/>
  <c r="H27" i="28"/>
  <c r="K26" i="28"/>
  <c r="J26" i="28"/>
  <c r="I26" i="28"/>
  <c r="H26" i="28"/>
  <c r="K25" i="28"/>
  <c r="J25" i="28"/>
  <c r="I25" i="28"/>
  <c r="H25" i="28"/>
  <c r="K24" i="28"/>
  <c r="J24" i="28"/>
  <c r="I24" i="28"/>
  <c r="H24" i="28"/>
  <c r="K23" i="28"/>
  <c r="J23" i="28"/>
  <c r="I23" i="28"/>
  <c r="H23" i="28"/>
  <c r="K22" i="28"/>
  <c r="J22" i="28"/>
  <c r="I22" i="28"/>
  <c r="H22" i="28"/>
  <c r="K21" i="28"/>
  <c r="J21" i="28"/>
  <c r="I21" i="28"/>
  <c r="H21" i="28"/>
  <c r="K20" i="28"/>
  <c r="J20" i="28"/>
  <c r="I20" i="28"/>
  <c r="H20" i="28"/>
  <c r="K19" i="28"/>
  <c r="J19" i="28"/>
  <c r="I19" i="28"/>
  <c r="H19" i="28"/>
  <c r="K18" i="28"/>
  <c r="J18" i="28"/>
  <c r="I18" i="28"/>
  <c r="H18" i="28"/>
  <c r="K17" i="28"/>
  <c r="J17" i="28"/>
  <c r="I17" i="28"/>
  <c r="H17" i="28"/>
  <c r="K16" i="28"/>
  <c r="J16" i="28"/>
  <c r="I16" i="28"/>
  <c r="H16" i="28"/>
  <c r="K15" i="28"/>
  <c r="J15" i="28"/>
  <c r="I15" i="28"/>
  <c r="H15" i="28"/>
  <c r="K14" i="28"/>
  <c r="J14" i="28"/>
  <c r="I14" i="28"/>
  <c r="H14" i="28"/>
  <c r="K13" i="28"/>
  <c r="J13" i="28"/>
  <c r="I13" i="28"/>
  <c r="H13" i="28"/>
  <c r="K12" i="28"/>
  <c r="J12" i="28"/>
  <c r="I12" i="28"/>
  <c r="H12" i="28"/>
  <c r="K11" i="28"/>
  <c r="J11" i="28"/>
  <c r="I11" i="28"/>
  <c r="H11" i="28"/>
  <c r="K10" i="28"/>
  <c r="J10" i="28"/>
  <c r="I10" i="28"/>
  <c r="H10" i="28"/>
  <c r="K9" i="28"/>
  <c r="J9" i="28"/>
  <c r="I9" i="28"/>
  <c r="H9" i="28"/>
  <c r="K8" i="28"/>
  <c r="J8" i="28"/>
  <c r="I8" i="28"/>
  <c r="H8" i="28"/>
  <c r="K7" i="28"/>
  <c r="J7" i="28"/>
  <c r="I7" i="28"/>
  <c r="H7" i="28"/>
  <c r="K6" i="28"/>
  <c r="J6" i="28"/>
  <c r="I6" i="28"/>
  <c r="H6" i="28"/>
  <c r="K5" i="28"/>
  <c r="J5" i="28"/>
  <c r="I5" i="28"/>
  <c r="H5" i="28"/>
  <c r="K4" i="28"/>
  <c r="J4" i="28"/>
  <c r="I4" i="28"/>
  <c r="H4" i="28"/>
  <c r="K3" i="28"/>
  <c r="J3" i="28"/>
  <c r="I3" i="28"/>
  <c r="H3" i="28"/>
  <c r="G87" i="30"/>
  <c r="F87" i="30"/>
  <c r="G86" i="30"/>
  <c r="F86" i="30"/>
  <c r="O84" i="30"/>
  <c r="N84" i="30"/>
  <c r="L84" i="30"/>
  <c r="M84" i="30" s="1"/>
  <c r="K84" i="30"/>
  <c r="J84" i="30"/>
  <c r="O83" i="30"/>
  <c r="N83" i="30"/>
  <c r="L83" i="30"/>
  <c r="K83" i="30"/>
  <c r="J83" i="30"/>
  <c r="O82" i="30"/>
  <c r="N82" i="30"/>
  <c r="L82" i="30"/>
  <c r="K82" i="30"/>
  <c r="J82" i="30"/>
  <c r="O81" i="30"/>
  <c r="N81" i="30"/>
  <c r="L81" i="30"/>
  <c r="K81" i="30"/>
  <c r="J81" i="30"/>
  <c r="O80" i="30"/>
  <c r="N80" i="30"/>
  <c r="L80" i="30"/>
  <c r="M80" i="30" s="1"/>
  <c r="K80" i="30"/>
  <c r="J80" i="30"/>
  <c r="O79" i="30"/>
  <c r="N79" i="30"/>
  <c r="L79" i="30"/>
  <c r="K79" i="30"/>
  <c r="J79" i="30"/>
  <c r="O78" i="30"/>
  <c r="N78" i="30"/>
  <c r="L78" i="30"/>
  <c r="K78" i="30"/>
  <c r="J78" i="30"/>
  <c r="O77" i="30"/>
  <c r="N77" i="30"/>
  <c r="L77" i="30"/>
  <c r="K77" i="30"/>
  <c r="J77" i="30"/>
  <c r="O76" i="30"/>
  <c r="N76" i="30"/>
  <c r="L76" i="30"/>
  <c r="M76" i="30" s="1"/>
  <c r="K76" i="30"/>
  <c r="J76" i="30"/>
  <c r="O75" i="30"/>
  <c r="N75" i="30"/>
  <c r="L75" i="30"/>
  <c r="K75" i="30"/>
  <c r="J75" i="30"/>
  <c r="O74" i="30"/>
  <c r="N74" i="30"/>
  <c r="L74" i="30"/>
  <c r="K74" i="30"/>
  <c r="J74" i="30"/>
  <c r="O73" i="30"/>
  <c r="N73" i="30"/>
  <c r="L73" i="30"/>
  <c r="K73" i="30"/>
  <c r="J73" i="30"/>
  <c r="O72" i="30"/>
  <c r="N72" i="30"/>
  <c r="L72" i="30"/>
  <c r="M72" i="30" s="1"/>
  <c r="K72" i="30"/>
  <c r="J72" i="30"/>
  <c r="O71" i="30"/>
  <c r="N71" i="30"/>
  <c r="L71" i="30"/>
  <c r="K71" i="30"/>
  <c r="J71" i="30"/>
  <c r="O70" i="30"/>
  <c r="N70" i="30"/>
  <c r="L70" i="30"/>
  <c r="K70" i="30"/>
  <c r="J70" i="30"/>
  <c r="O69" i="30"/>
  <c r="N69" i="30"/>
  <c r="L69" i="30"/>
  <c r="K69" i="30"/>
  <c r="J69" i="30"/>
  <c r="O68" i="30"/>
  <c r="N68" i="30"/>
  <c r="L68" i="30"/>
  <c r="M68" i="30" s="1"/>
  <c r="K68" i="30"/>
  <c r="J68" i="30"/>
  <c r="O67" i="30"/>
  <c r="N67" i="30"/>
  <c r="L67" i="30"/>
  <c r="K67" i="30"/>
  <c r="J67" i="30"/>
  <c r="O66" i="30"/>
  <c r="N66" i="30"/>
  <c r="L66" i="30"/>
  <c r="K66" i="30"/>
  <c r="J66" i="30"/>
  <c r="O65" i="30"/>
  <c r="N65" i="30"/>
  <c r="L65" i="30"/>
  <c r="K65" i="30"/>
  <c r="J65" i="30"/>
  <c r="O64" i="30"/>
  <c r="N64" i="30"/>
  <c r="L64" i="30"/>
  <c r="M64" i="30" s="1"/>
  <c r="K64" i="30"/>
  <c r="J64" i="30"/>
  <c r="O63" i="30"/>
  <c r="N63" i="30"/>
  <c r="L63" i="30"/>
  <c r="K63" i="30"/>
  <c r="J63" i="30"/>
  <c r="O62" i="30"/>
  <c r="N62" i="30"/>
  <c r="L62" i="30"/>
  <c r="K62" i="30"/>
  <c r="J62" i="30"/>
  <c r="O61" i="30"/>
  <c r="N61" i="30"/>
  <c r="L61" i="30"/>
  <c r="K61" i="30"/>
  <c r="J61" i="30"/>
  <c r="O60" i="30"/>
  <c r="N60" i="30"/>
  <c r="L60" i="30"/>
  <c r="M60" i="30" s="1"/>
  <c r="K60" i="30"/>
  <c r="J60" i="30"/>
  <c r="O59" i="30"/>
  <c r="N59" i="30"/>
  <c r="L59" i="30"/>
  <c r="K59" i="30"/>
  <c r="J59" i="30"/>
  <c r="O58" i="30"/>
  <c r="N58" i="30"/>
  <c r="L58" i="30"/>
  <c r="K58" i="30"/>
  <c r="J58" i="30"/>
  <c r="O57" i="30"/>
  <c r="N57" i="30"/>
  <c r="L57" i="30"/>
  <c r="K57" i="30"/>
  <c r="J57" i="30"/>
  <c r="O56" i="30"/>
  <c r="N56" i="30"/>
  <c r="L56" i="30"/>
  <c r="M56" i="30" s="1"/>
  <c r="K56" i="30"/>
  <c r="J56" i="30"/>
  <c r="O55" i="30"/>
  <c r="N55" i="30"/>
  <c r="L55" i="30"/>
  <c r="K55" i="30"/>
  <c r="J55" i="30"/>
  <c r="O54" i="30"/>
  <c r="N54" i="30"/>
  <c r="L54" i="30"/>
  <c r="K54" i="30"/>
  <c r="J54" i="30"/>
  <c r="O53" i="30"/>
  <c r="N53" i="30"/>
  <c r="L53" i="30"/>
  <c r="K53" i="30"/>
  <c r="J53" i="30"/>
  <c r="O52" i="30"/>
  <c r="N52" i="30"/>
  <c r="L52" i="30"/>
  <c r="M52" i="30" s="1"/>
  <c r="K52" i="30"/>
  <c r="J52" i="30"/>
  <c r="O51" i="30"/>
  <c r="N51" i="30"/>
  <c r="L51" i="30"/>
  <c r="K51" i="30"/>
  <c r="J51" i="30"/>
  <c r="O50" i="30"/>
  <c r="N50" i="30"/>
  <c r="L50" i="30"/>
  <c r="K50" i="30"/>
  <c r="J50" i="30"/>
  <c r="O49" i="30"/>
  <c r="N49" i="30"/>
  <c r="L49" i="30"/>
  <c r="K49" i="30"/>
  <c r="J49" i="30"/>
  <c r="O48" i="30"/>
  <c r="N48" i="30"/>
  <c r="L48" i="30"/>
  <c r="M48" i="30" s="1"/>
  <c r="K48" i="30"/>
  <c r="J48" i="30"/>
  <c r="O47" i="30"/>
  <c r="N47" i="30"/>
  <c r="L47" i="30"/>
  <c r="K47" i="30"/>
  <c r="J47" i="30"/>
  <c r="O46" i="30"/>
  <c r="N46" i="30"/>
  <c r="L46" i="30"/>
  <c r="K46" i="30"/>
  <c r="J46" i="30"/>
  <c r="O45" i="30"/>
  <c r="N45" i="30"/>
  <c r="L45" i="30"/>
  <c r="K45" i="30"/>
  <c r="J45" i="30"/>
  <c r="O44" i="30"/>
  <c r="N44" i="30"/>
  <c r="L44" i="30"/>
  <c r="M44" i="30" s="1"/>
  <c r="K44" i="30"/>
  <c r="J44" i="30"/>
  <c r="O43" i="30"/>
  <c r="N43" i="30"/>
  <c r="L43" i="30"/>
  <c r="K43" i="30"/>
  <c r="J43" i="30"/>
  <c r="O42" i="30"/>
  <c r="N42" i="30"/>
  <c r="L42" i="30"/>
  <c r="K42" i="30"/>
  <c r="J42" i="30"/>
  <c r="O41" i="30"/>
  <c r="N41" i="30"/>
  <c r="L41" i="30"/>
  <c r="K41" i="30"/>
  <c r="J41" i="30"/>
  <c r="O40" i="30"/>
  <c r="N40" i="30"/>
  <c r="L40" i="30"/>
  <c r="M40" i="30" s="1"/>
  <c r="K40" i="30"/>
  <c r="J40" i="30"/>
  <c r="O39" i="30"/>
  <c r="N39" i="30"/>
  <c r="L39" i="30"/>
  <c r="K39" i="30"/>
  <c r="J39" i="30"/>
  <c r="O38" i="30"/>
  <c r="N38" i="30"/>
  <c r="L38" i="30"/>
  <c r="K38" i="30"/>
  <c r="J38" i="30"/>
  <c r="O37" i="30"/>
  <c r="N37" i="30"/>
  <c r="L37" i="30"/>
  <c r="K37" i="30"/>
  <c r="J37" i="30"/>
  <c r="O36" i="30"/>
  <c r="N36" i="30"/>
  <c r="L36" i="30"/>
  <c r="M36" i="30" s="1"/>
  <c r="K36" i="30"/>
  <c r="J36" i="30"/>
  <c r="O35" i="30"/>
  <c r="N35" i="30"/>
  <c r="L35" i="30"/>
  <c r="K35" i="30"/>
  <c r="J35" i="30"/>
  <c r="O34" i="30"/>
  <c r="N34" i="30"/>
  <c r="L34" i="30"/>
  <c r="K34" i="30"/>
  <c r="J34" i="30"/>
  <c r="O33" i="30"/>
  <c r="N33" i="30"/>
  <c r="L33" i="30"/>
  <c r="K33" i="30"/>
  <c r="J33" i="30"/>
  <c r="O32" i="30"/>
  <c r="N32" i="30"/>
  <c r="L32" i="30"/>
  <c r="M32" i="30" s="1"/>
  <c r="K32" i="30"/>
  <c r="J32" i="30"/>
  <c r="O31" i="30"/>
  <c r="N31" i="30"/>
  <c r="L31" i="30"/>
  <c r="K31" i="30"/>
  <c r="J31" i="30"/>
  <c r="O30" i="30"/>
  <c r="N30" i="30"/>
  <c r="L30" i="30"/>
  <c r="K30" i="30"/>
  <c r="J30" i="30"/>
  <c r="O29" i="30"/>
  <c r="N29" i="30"/>
  <c r="L29" i="30"/>
  <c r="K29" i="30"/>
  <c r="J29" i="30"/>
  <c r="O28" i="30"/>
  <c r="N28" i="30"/>
  <c r="L28" i="30"/>
  <c r="M28" i="30" s="1"/>
  <c r="K28" i="30"/>
  <c r="J28" i="30"/>
  <c r="O27" i="30"/>
  <c r="N27" i="30"/>
  <c r="L27" i="30"/>
  <c r="K27" i="30"/>
  <c r="J27" i="30"/>
  <c r="O26" i="30"/>
  <c r="N26" i="30"/>
  <c r="L26" i="30"/>
  <c r="K26" i="30"/>
  <c r="J26" i="30"/>
  <c r="O25" i="30"/>
  <c r="N25" i="30"/>
  <c r="L25" i="30"/>
  <c r="K25" i="30"/>
  <c r="J25" i="30"/>
  <c r="O24" i="30"/>
  <c r="N24" i="30"/>
  <c r="L24" i="30"/>
  <c r="M24" i="30" s="1"/>
  <c r="K24" i="30"/>
  <c r="J24" i="30"/>
  <c r="O23" i="30"/>
  <c r="N23" i="30"/>
  <c r="L23" i="30"/>
  <c r="K23" i="30"/>
  <c r="J23" i="30"/>
  <c r="O22" i="30"/>
  <c r="N22" i="30"/>
  <c r="L22" i="30"/>
  <c r="K22" i="30"/>
  <c r="J22" i="30"/>
  <c r="O21" i="30"/>
  <c r="N21" i="30"/>
  <c r="L21" i="30"/>
  <c r="K21" i="30"/>
  <c r="J21" i="30"/>
  <c r="O20" i="30"/>
  <c r="N20" i="30"/>
  <c r="L20" i="30"/>
  <c r="M20" i="30" s="1"/>
  <c r="K20" i="30"/>
  <c r="J20" i="30"/>
  <c r="O19" i="30"/>
  <c r="N19" i="30"/>
  <c r="L19" i="30"/>
  <c r="K19" i="30"/>
  <c r="J19" i="30"/>
  <c r="O18" i="30"/>
  <c r="N18" i="30"/>
  <c r="L18" i="30"/>
  <c r="K18" i="30"/>
  <c r="J18" i="30"/>
  <c r="O17" i="30"/>
  <c r="N17" i="30"/>
  <c r="L17" i="30"/>
  <c r="K17" i="30"/>
  <c r="J17" i="30"/>
  <c r="O16" i="30"/>
  <c r="N16" i="30"/>
  <c r="L16" i="30"/>
  <c r="M16" i="30" s="1"/>
  <c r="K16" i="30"/>
  <c r="J16" i="30"/>
  <c r="O15" i="30"/>
  <c r="N15" i="30"/>
  <c r="L15" i="30"/>
  <c r="K15" i="30"/>
  <c r="J15" i="30"/>
  <c r="O14" i="30"/>
  <c r="N14" i="30"/>
  <c r="L14" i="30"/>
  <c r="K14" i="30"/>
  <c r="J14" i="30"/>
  <c r="O13" i="30"/>
  <c r="N13" i="30"/>
  <c r="L13" i="30"/>
  <c r="K13" i="30"/>
  <c r="J13" i="30"/>
  <c r="O12" i="30"/>
  <c r="N12" i="30"/>
  <c r="L12" i="30"/>
  <c r="M12" i="30" s="1"/>
  <c r="K12" i="30"/>
  <c r="J12" i="30"/>
  <c r="O11" i="30"/>
  <c r="N11" i="30"/>
  <c r="L11" i="30"/>
  <c r="K11" i="30"/>
  <c r="J11" i="30"/>
  <c r="O10" i="30"/>
  <c r="N10" i="30"/>
  <c r="L10" i="30"/>
  <c r="K10" i="30"/>
  <c r="J10" i="30"/>
  <c r="O9" i="30"/>
  <c r="N9" i="30"/>
  <c r="L9" i="30"/>
  <c r="K9" i="30"/>
  <c r="J9" i="30"/>
  <c r="O8" i="30"/>
  <c r="N8" i="30"/>
  <c r="L8" i="30"/>
  <c r="M8" i="30" s="1"/>
  <c r="K8" i="30"/>
  <c r="J8" i="30"/>
  <c r="O7" i="30"/>
  <c r="N7" i="30"/>
  <c r="L7" i="30"/>
  <c r="K7" i="30"/>
  <c r="J7" i="30"/>
  <c r="O6" i="30"/>
  <c r="N6" i="30"/>
  <c r="L6" i="30"/>
  <c r="K6" i="30"/>
  <c r="J6" i="30"/>
  <c r="O5" i="30"/>
  <c r="N5" i="30"/>
  <c r="L5" i="30"/>
  <c r="K5" i="30"/>
  <c r="J5" i="30"/>
  <c r="O4" i="30"/>
  <c r="N4" i="30"/>
  <c r="L4" i="30"/>
  <c r="M4" i="30" s="1"/>
  <c r="K4" i="30"/>
  <c r="J4" i="30"/>
  <c r="O3" i="30"/>
  <c r="N3" i="30"/>
  <c r="L3" i="30"/>
  <c r="K3" i="30"/>
  <c r="J3" i="30"/>
  <c r="N27" i="23"/>
  <c r="M27" i="23"/>
  <c r="K27" i="23"/>
  <c r="I27" i="23"/>
  <c r="N26" i="23"/>
  <c r="M26" i="23"/>
  <c r="N23" i="23"/>
  <c r="M23" i="23"/>
  <c r="K23" i="23"/>
  <c r="J23" i="23"/>
  <c r="N22" i="23"/>
  <c r="M22" i="23"/>
  <c r="K22" i="23"/>
  <c r="J22" i="23"/>
  <c r="N21" i="23"/>
  <c r="M21" i="23"/>
  <c r="K21" i="23"/>
  <c r="J21" i="23"/>
  <c r="N20" i="23"/>
  <c r="M20" i="23"/>
  <c r="K20" i="23"/>
  <c r="J20" i="23"/>
  <c r="N19" i="23"/>
  <c r="M19" i="23"/>
  <c r="K19" i="23"/>
  <c r="J19" i="23"/>
  <c r="N18" i="23"/>
  <c r="M18" i="23"/>
  <c r="K18" i="23"/>
  <c r="J18" i="23"/>
  <c r="N17" i="23"/>
  <c r="M17" i="23"/>
  <c r="K17" i="23"/>
  <c r="L17" i="23" s="1"/>
  <c r="J17" i="23"/>
  <c r="N16" i="23"/>
  <c r="M16" i="23"/>
  <c r="K16" i="23"/>
  <c r="J16" i="23"/>
  <c r="N15" i="23"/>
  <c r="M15" i="23"/>
  <c r="K15" i="23"/>
  <c r="J15" i="23"/>
  <c r="N14" i="23"/>
  <c r="M14" i="23"/>
  <c r="K14" i="23"/>
  <c r="J14" i="23"/>
  <c r="N13" i="23"/>
  <c r="M13" i="23"/>
  <c r="K13" i="23"/>
  <c r="L13" i="23" s="1"/>
  <c r="J13" i="23"/>
  <c r="N12" i="23"/>
  <c r="M12" i="23"/>
  <c r="K12" i="23"/>
  <c r="J12" i="23"/>
  <c r="N11" i="23"/>
  <c r="M11" i="23"/>
  <c r="K11" i="23"/>
  <c r="J11" i="23"/>
  <c r="N10" i="23"/>
  <c r="M10" i="23"/>
  <c r="K10" i="23"/>
  <c r="J10" i="23"/>
  <c r="N9" i="23"/>
  <c r="M9" i="23"/>
  <c r="K9" i="23"/>
  <c r="J9" i="23"/>
  <c r="N8" i="23"/>
  <c r="M8" i="23"/>
  <c r="K8" i="23"/>
  <c r="J8" i="23"/>
  <c r="N7" i="23"/>
  <c r="M7" i="23"/>
  <c r="K7" i="23"/>
  <c r="J7" i="23"/>
  <c r="N6" i="23"/>
  <c r="M6" i="23"/>
  <c r="K6" i="23"/>
  <c r="J6" i="23"/>
  <c r="N5" i="23"/>
  <c r="M5" i="23"/>
  <c r="K5" i="23"/>
  <c r="J5" i="23"/>
  <c r="N4" i="23"/>
  <c r="M4" i="23"/>
  <c r="K4" i="23"/>
  <c r="J4" i="23"/>
  <c r="N3" i="23"/>
  <c r="M3" i="23"/>
  <c r="K3" i="23"/>
  <c r="L3" i="23" s="1"/>
  <c r="J3" i="23"/>
  <c r="I3" i="23"/>
  <c r="N92" i="5"/>
  <c r="M92" i="5"/>
  <c r="K92" i="5"/>
  <c r="L92" i="5" s="1"/>
  <c r="J92" i="5"/>
  <c r="I92" i="5"/>
  <c r="N91" i="5"/>
  <c r="M91" i="5"/>
  <c r="K91" i="5"/>
  <c r="J91" i="5"/>
  <c r="I91" i="5"/>
  <c r="N90" i="5"/>
  <c r="M90" i="5"/>
  <c r="K90" i="5"/>
  <c r="J90" i="5"/>
  <c r="I90" i="5"/>
  <c r="N89" i="5"/>
  <c r="M89" i="5"/>
  <c r="K89" i="5"/>
  <c r="J89" i="5"/>
  <c r="I89" i="5"/>
  <c r="N88" i="5"/>
  <c r="M88" i="5"/>
  <c r="K88" i="5"/>
  <c r="L88" i="5" s="1"/>
  <c r="J88" i="5"/>
  <c r="I88" i="5"/>
  <c r="N87" i="5"/>
  <c r="M87" i="5"/>
  <c r="K87" i="5"/>
  <c r="J87" i="5"/>
  <c r="I87" i="5"/>
  <c r="N86" i="5"/>
  <c r="M86" i="5"/>
  <c r="K86" i="5"/>
  <c r="J86" i="5"/>
  <c r="I86" i="5"/>
  <c r="N85" i="5"/>
  <c r="M85" i="5"/>
  <c r="K85" i="5"/>
  <c r="J85" i="5"/>
  <c r="I85" i="5"/>
  <c r="N84" i="5"/>
  <c r="M84" i="5"/>
  <c r="K84" i="5"/>
  <c r="L84" i="5" s="1"/>
  <c r="J84" i="5"/>
  <c r="I84" i="5"/>
  <c r="N83" i="5"/>
  <c r="M83" i="5"/>
  <c r="K83" i="5"/>
  <c r="J83" i="5"/>
  <c r="I83" i="5"/>
  <c r="N82" i="5"/>
  <c r="M82" i="5"/>
  <c r="K82" i="5"/>
  <c r="J82" i="5"/>
  <c r="I82" i="5"/>
  <c r="N81" i="5"/>
  <c r="M81" i="5"/>
  <c r="K81" i="5"/>
  <c r="J81" i="5"/>
  <c r="I81" i="5"/>
  <c r="N80" i="5"/>
  <c r="M80" i="5"/>
  <c r="K80" i="5"/>
  <c r="L80" i="5" s="1"/>
  <c r="J80" i="5"/>
  <c r="I80" i="5"/>
  <c r="N79" i="5"/>
  <c r="M79" i="5"/>
  <c r="K79" i="5"/>
  <c r="J79" i="5"/>
  <c r="I79" i="5"/>
  <c r="N78" i="5"/>
  <c r="M78" i="5"/>
  <c r="K78" i="5"/>
  <c r="J78" i="5"/>
  <c r="I78" i="5"/>
  <c r="N77" i="5"/>
  <c r="M77" i="5"/>
  <c r="K77" i="5"/>
  <c r="J77" i="5"/>
  <c r="I77" i="5"/>
  <c r="N76" i="5"/>
  <c r="M76" i="5"/>
  <c r="K76" i="5"/>
  <c r="L76" i="5" s="1"/>
  <c r="J76" i="5"/>
  <c r="I76" i="5"/>
  <c r="N75" i="5"/>
  <c r="M75" i="5"/>
  <c r="K75" i="5"/>
  <c r="J75" i="5"/>
  <c r="I75" i="5"/>
  <c r="N74" i="5"/>
  <c r="M74" i="5"/>
  <c r="K74" i="5"/>
  <c r="J74" i="5"/>
  <c r="I74" i="5"/>
  <c r="N73" i="5"/>
  <c r="M73" i="5"/>
  <c r="K73" i="5"/>
  <c r="J73" i="5"/>
  <c r="I73" i="5"/>
  <c r="N72" i="5"/>
  <c r="M72" i="5"/>
  <c r="K72" i="5"/>
  <c r="L72" i="5" s="1"/>
  <c r="J72" i="5"/>
  <c r="I72" i="5"/>
  <c r="N71" i="5"/>
  <c r="M71" i="5"/>
  <c r="K71" i="5"/>
  <c r="J71" i="5"/>
  <c r="I71" i="5"/>
  <c r="N70" i="5"/>
  <c r="M70" i="5"/>
  <c r="K70" i="5"/>
  <c r="J70" i="5"/>
  <c r="I70" i="5"/>
  <c r="N69" i="5"/>
  <c r="M69" i="5"/>
  <c r="K69" i="5"/>
  <c r="J69" i="5"/>
  <c r="I69" i="5"/>
  <c r="N68" i="5"/>
  <c r="M68" i="5"/>
  <c r="K68" i="5"/>
  <c r="L68" i="5" s="1"/>
  <c r="J68" i="5"/>
  <c r="I68" i="5"/>
  <c r="N67" i="5"/>
  <c r="M67" i="5"/>
  <c r="K67" i="5"/>
  <c r="J67" i="5"/>
  <c r="I67" i="5"/>
  <c r="N66" i="5"/>
  <c r="M66" i="5"/>
  <c r="K66" i="5"/>
  <c r="J66" i="5"/>
  <c r="I66" i="5"/>
  <c r="N65" i="5"/>
  <c r="M65" i="5"/>
  <c r="K65" i="5"/>
  <c r="J65" i="5"/>
  <c r="I65" i="5"/>
  <c r="N64" i="5"/>
  <c r="M64" i="5"/>
  <c r="K64" i="5"/>
  <c r="L64" i="5" s="1"/>
  <c r="J64" i="5"/>
  <c r="I64" i="5"/>
  <c r="N63" i="5"/>
  <c r="M63" i="5"/>
  <c r="K63" i="5"/>
  <c r="J63" i="5"/>
  <c r="I63" i="5"/>
  <c r="N62" i="5"/>
  <c r="M62" i="5"/>
  <c r="K62" i="5"/>
  <c r="J62" i="5"/>
  <c r="I62" i="5"/>
  <c r="N61" i="5"/>
  <c r="M61" i="5"/>
  <c r="K61" i="5"/>
  <c r="J61" i="5"/>
  <c r="I61" i="5"/>
  <c r="N60" i="5"/>
  <c r="M60" i="5"/>
  <c r="K60" i="5"/>
  <c r="L60" i="5" s="1"/>
  <c r="J60" i="5"/>
  <c r="I60" i="5"/>
  <c r="N59" i="5"/>
  <c r="M59" i="5"/>
  <c r="K59" i="5"/>
  <c r="J59" i="5"/>
  <c r="I59" i="5"/>
  <c r="N58" i="5"/>
  <c r="M58" i="5"/>
  <c r="K58" i="5"/>
  <c r="J58" i="5"/>
  <c r="I58" i="5"/>
  <c r="N57" i="5"/>
  <c r="M57" i="5"/>
  <c r="K57" i="5"/>
  <c r="J57" i="5"/>
  <c r="I57" i="5"/>
  <c r="N56" i="5"/>
  <c r="M56" i="5"/>
  <c r="K56" i="5"/>
  <c r="L56" i="5" s="1"/>
  <c r="J56" i="5"/>
  <c r="I56" i="5"/>
  <c r="N55" i="5"/>
  <c r="M55" i="5"/>
  <c r="K55" i="5"/>
  <c r="J55" i="5"/>
  <c r="I55" i="5"/>
  <c r="N54" i="5"/>
  <c r="M54" i="5"/>
  <c r="K54" i="5"/>
  <c r="J54" i="5"/>
  <c r="I54" i="5"/>
  <c r="N53" i="5"/>
  <c r="M53" i="5"/>
  <c r="K53" i="5"/>
  <c r="J53" i="5"/>
  <c r="I53" i="5"/>
  <c r="N52" i="5"/>
  <c r="M52" i="5"/>
  <c r="K52" i="5"/>
  <c r="L52" i="5" s="1"/>
  <c r="J52" i="5"/>
  <c r="I52" i="5"/>
  <c r="N51" i="5"/>
  <c r="M51" i="5"/>
  <c r="K51" i="5"/>
  <c r="J51" i="5"/>
  <c r="I51" i="5"/>
  <c r="N50" i="5"/>
  <c r="M50" i="5"/>
  <c r="K50" i="5"/>
  <c r="J50" i="5"/>
  <c r="I50" i="5"/>
  <c r="N49" i="5"/>
  <c r="M49" i="5"/>
  <c r="K49" i="5"/>
  <c r="J49" i="5"/>
  <c r="I49" i="5"/>
  <c r="N48" i="5"/>
  <c r="M48" i="5"/>
  <c r="K48" i="5"/>
  <c r="L48" i="5" s="1"/>
  <c r="J48" i="5"/>
  <c r="I48" i="5"/>
  <c r="N47" i="5"/>
  <c r="M47" i="5"/>
  <c r="K47" i="5"/>
  <c r="J47" i="5"/>
  <c r="I47" i="5"/>
  <c r="N46" i="5"/>
  <c r="M46" i="5"/>
  <c r="K46" i="5"/>
  <c r="J46" i="5"/>
  <c r="I46" i="5"/>
  <c r="N45" i="5"/>
  <c r="M45" i="5"/>
  <c r="K45" i="5"/>
  <c r="J45" i="5"/>
  <c r="I45" i="5"/>
  <c r="N44" i="5"/>
  <c r="M44" i="5"/>
  <c r="K44" i="5"/>
  <c r="L44" i="5" s="1"/>
  <c r="J44" i="5"/>
  <c r="I44" i="5"/>
  <c r="N43" i="5"/>
  <c r="M43" i="5"/>
  <c r="K43" i="5"/>
  <c r="J43" i="5"/>
  <c r="I43" i="5"/>
  <c r="N42" i="5"/>
  <c r="M42" i="5"/>
  <c r="K42" i="5"/>
  <c r="J42" i="5"/>
  <c r="I42" i="5"/>
  <c r="N41" i="5"/>
  <c r="M41" i="5"/>
  <c r="K41" i="5"/>
  <c r="J41" i="5"/>
  <c r="I41" i="5"/>
  <c r="N40" i="5"/>
  <c r="M40" i="5"/>
  <c r="K40" i="5"/>
  <c r="L40" i="5" s="1"/>
  <c r="J40" i="5"/>
  <c r="I40" i="5"/>
  <c r="N39" i="5"/>
  <c r="M39" i="5"/>
  <c r="K39" i="5"/>
  <c r="J39" i="5"/>
  <c r="I39" i="5"/>
  <c r="N38" i="5"/>
  <c r="M38" i="5"/>
  <c r="K38" i="5"/>
  <c r="J38" i="5"/>
  <c r="I38" i="5"/>
  <c r="N37" i="5"/>
  <c r="M37" i="5"/>
  <c r="K37" i="5"/>
  <c r="J37" i="5"/>
  <c r="I37" i="5"/>
  <c r="N36" i="5"/>
  <c r="M36" i="5"/>
  <c r="K36" i="5"/>
  <c r="L36" i="5" s="1"/>
  <c r="J36" i="5"/>
  <c r="I36" i="5"/>
  <c r="N35" i="5"/>
  <c r="M35" i="5"/>
  <c r="K35" i="5"/>
  <c r="J35" i="5"/>
  <c r="I35" i="5"/>
  <c r="N34" i="5"/>
  <c r="M34" i="5"/>
  <c r="K34" i="5"/>
  <c r="J34" i="5"/>
  <c r="I34" i="5"/>
  <c r="N33" i="5"/>
  <c r="M33" i="5"/>
  <c r="K33" i="5"/>
  <c r="J33" i="5"/>
  <c r="I33" i="5"/>
  <c r="N32" i="5"/>
  <c r="M32" i="5"/>
  <c r="K32" i="5"/>
  <c r="L32" i="5" s="1"/>
  <c r="J32" i="5"/>
  <c r="I32" i="5"/>
  <c r="N31" i="5"/>
  <c r="M31" i="5"/>
  <c r="K31" i="5"/>
  <c r="J31" i="5"/>
  <c r="I31" i="5"/>
  <c r="N30" i="5"/>
  <c r="M30" i="5"/>
  <c r="K30" i="5"/>
  <c r="J30" i="5"/>
  <c r="I30" i="5"/>
  <c r="N29" i="5"/>
  <c r="M29" i="5"/>
  <c r="K29" i="5"/>
  <c r="J29" i="5"/>
  <c r="I29" i="5"/>
  <c r="N28" i="5"/>
  <c r="M28" i="5"/>
  <c r="K28" i="5"/>
  <c r="L28" i="5" s="1"/>
  <c r="J28" i="5"/>
  <c r="I28" i="5"/>
  <c r="N27" i="5"/>
  <c r="M27" i="5"/>
  <c r="K27" i="5"/>
  <c r="J27" i="5"/>
  <c r="I27" i="5"/>
  <c r="N26" i="5"/>
  <c r="M26" i="5"/>
  <c r="K26" i="5"/>
  <c r="J26" i="5"/>
  <c r="I26" i="5"/>
  <c r="N25" i="5"/>
  <c r="M25" i="5"/>
  <c r="K25" i="5"/>
  <c r="J25" i="5"/>
  <c r="I25" i="5"/>
  <c r="N24" i="5"/>
  <c r="M24" i="5"/>
  <c r="K24" i="5"/>
  <c r="L24" i="5" s="1"/>
  <c r="J24" i="5"/>
  <c r="I24" i="5"/>
  <c r="N23" i="5"/>
  <c r="M23" i="5"/>
  <c r="K23" i="5"/>
  <c r="J23" i="5"/>
  <c r="I23" i="5"/>
  <c r="N22" i="5"/>
  <c r="M22" i="5"/>
  <c r="K22" i="5"/>
  <c r="J22" i="5"/>
  <c r="I22" i="5"/>
  <c r="N21" i="5"/>
  <c r="M21" i="5"/>
  <c r="K21" i="5"/>
  <c r="J21" i="5"/>
  <c r="I21" i="5"/>
  <c r="N20" i="5"/>
  <c r="M20" i="5"/>
  <c r="K20" i="5"/>
  <c r="L20" i="5" s="1"/>
  <c r="J20" i="5"/>
  <c r="I20" i="5"/>
  <c r="N19" i="5"/>
  <c r="M19" i="5"/>
  <c r="K19" i="5"/>
  <c r="J19" i="5"/>
  <c r="I19" i="5"/>
  <c r="N18" i="5"/>
  <c r="M18" i="5"/>
  <c r="K18" i="5"/>
  <c r="J18" i="5"/>
  <c r="I18" i="5"/>
  <c r="N17" i="5"/>
  <c r="M17" i="5"/>
  <c r="K17" i="5"/>
  <c r="J17" i="5"/>
  <c r="I17" i="5"/>
  <c r="N16" i="5"/>
  <c r="M16" i="5"/>
  <c r="K16" i="5"/>
  <c r="L16" i="5" s="1"/>
  <c r="J16" i="5"/>
  <c r="I16" i="5"/>
  <c r="N15" i="5"/>
  <c r="M15" i="5"/>
  <c r="K15" i="5"/>
  <c r="J15" i="5"/>
  <c r="I15" i="5"/>
  <c r="N14" i="5"/>
  <c r="M14" i="5"/>
  <c r="K14" i="5"/>
  <c r="J14" i="5"/>
  <c r="I14" i="5"/>
  <c r="N13" i="5"/>
  <c r="M13" i="5"/>
  <c r="K13" i="5"/>
  <c r="J13" i="5"/>
  <c r="I13" i="5"/>
  <c r="N12" i="5"/>
  <c r="M12" i="5"/>
  <c r="K12" i="5"/>
  <c r="L12" i="5" s="1"/>
  <c r="J12" i="5"/>
  <c r="I12" i="5"/>
  <c r="N11" i="5"/>
  <c r="M11" i="5"/>
  <c r="K11" i="5"/>
  <c r="J11" i="5"/>
  <c r="I11" i="5"/>
  <c r="N10" i="5"/>
  <c r="M10" i="5"/>
  <c r="K10" i="5"/>
  <c r="J10" i="5"/>
  <c r="I10" i="5"/>
  <c r="N9" i="5"/>
  <c r="M9" i="5"/>
  <c r="K9" i="5"/>
  <c r="J9" i="5"/>
  <c r="I9" i="5"/>
  <c r="N8" i="5"/>
  <c r="M8" i="5"/>
  <c r="K8" i="5"/>
  <c r="L8" i="5" s="1"/>
  <c r="J8" i="5"/>
  <c r="I8" i="5"/>
  <c r="N7" i="5"/>
  <c r="M7" i="5"/>
  <c r="K7" i="5"/>
  <c r="J7" i="5"/>
  <c r="I7" i="5"/>
  <c r="N6" i="5"/>
  <c r="M6" i="5"/>
  <c r="K6" i="5"/>
  <c r="J6" i="5"/>
  <c r="I6" i="5"/>
  <c r="N5" i="5"/>
  <c r="M5" i="5"/>
  <c r="K5" i="5"/>
  <c r="J5" i="5"/>
  <c r="I5" i="5"/>
  <c r="N4" i="5"/>
  <c r="M4" i="5"/>
  <c r="K4" i="5"/>
  <c r="L4" i="5" s="1"/>
  <c r="J4" i="5"/>
  <c r="I4" i="5"/>
  <c r="N3" i="5"/>
  <c r="M3" i="5"/>
  <c r="K3" i="5"/>
  <c r="J3" i="5"/>
  <c r="I3" i="5"/>
  <c r="N84" i="18"/>
  <c r="M84" i="18"/>
  <c r="K84" i="18"/>
  <c r="L84" i="18" s="1"/>
  <c r="J84" i="18"/>
  <c r="I84" i="18"/>
  <c r="N83" i="18"/>
  <c r="M83" i="18"/>
  <c r="K83" i="18"/>
  <c r="J83" i="18"/>
  <c r="I83" i="18"/>
  <c r="N82" i="18"/>
  <c r="M82" i="18"/>
  <c r="K82" i="18"/>
  <c r="J82" i="18"/>
  <c r="I82" i="18"/>
  <c r="N81" i="18"/>
  <c r="M81" i="18"/>
  <c r="K81" i="18"/>
  <c r="J81" i="18"/>
  <c r="I81" i="18"/>
  <c r="N80" i="18"/>
  <c r="M80" i="18"/>
  <c r="K80" i="18"/>
  <c r="L80" i="18" s="1"/>
  <c r="J80" i="18"/>
  <c r="I80" i="18"/>
  <c r="N79" i="18"/>
  <c r="M79" i="18"/>
  <c r="K79" i="18"/>
  <c r="J79" i="18"/>
  <c r="I79" i="18"/>
  <c r="N78" i="18"/>
  <c r="M78" i="18"/>
  <c r="K78" i="18"/>
  <c r="J78" i="18"/>
  <c r="I78" i="18"/>
  <c r="N77" i="18"/>
  <c r="M77" i="18"/>
  <c r="K77" i="18"/>
  <c r="J77" i="18"/>
  <c r="I77" i="18"/>
  <c r="N76" i="18"/>
  <c r="M76" i="18"/>
  <c r="K76" i="18"/>
  <c r="L76" i="18" s="1"/>
  <c r="J76" i="18"/>
  <c r="I76" i="18"/>
  <c r="N75" i="18"/>
  <c r="M75" i="18"/>
  <c r="K75" i="18"/>
  <c r="J75" i="18"/>
  <c r="I75" i="18"/>
  <c r="N74" i="18"/>
  <c r="M74" i="18"/>
  <c r="K74" i="18"/>
  <c r="J74" i="18"/>
  <c r="I74" i="18"/>
  <c r="N73" i="18"/>
  <c r="M73" i="18"/>
  <c r="K73" i="18"/>
  <c r="J73" i="18"/>
  <c r="I73" i="18"/>
  <c r="N72" i="18"/>
  <c r="M72" i="18"/>
  <c r="K72" i="18"/>
  <c r="L72" i="18" s="1"/>
  <c r="J72" i="18"/>
  <c r="I72" i="18"/>
  <c r="N71" i="18"/>
  <c r="M71" i="18"/>
  <c r="K71" i="18"/>
  <c r="J71" i="18"/>
  <c r="I71" i="18"/>
  <c r="N70" i="18"/>
  <c r="M70" i="18"/>
  <c r="K70" i="18"/>
  <c r="J70" i="18"/>
  <c r="I70" i="18"/>
  <c r="N69" i="18"/>
  <c r="M69" i="18"/>
  <c r="K69" i="18"/>
  <c r="J69" i="18"/>
  <c r="I69" i="18"/>
  <c r="N68" i="18"/>
  <c r="M68" i="18"/>
  <c r="K68" i="18"/>
  <c r="L68" i="18" s="1"/>
  <c r="J68" i="18"/>
  <c r="I68" i="18"/>
  <c r="N67" i="18"/>
  <c r="M67" i="18"/>
  <c r="K67" i="18"/>
  <c r="J67" i="18"/>
  <c r="I67" i="18"/>
  <c r="N66" i="18"/>
  <c r="M66" i="18"/>
  <c r="K66" i="18"/>
  <c r="J66" i="18"/>
  <c r="I66" i="18"/>
  <c r="N65" i="18"/>
  <c r="M65" i="18"/>
  <c r="K65" i="18"/>
  <c r="J65" i="18"/>
  <c r="I65" i="18"/>
  <c r="N64" i="18"/>
  <c r="M64" i="18"/>
  <c r="K64" i="18"/>
  <c r="L64" i="18" s="1"/>
  <c r="J64" i="18"/>
  <c r="I64" i="18"/>
  <c r="N63" i="18"/>
  <c r="M63" i="18"/>
  <c r="K63" i="18"/>
  <c r="J63" i="18"/>
  <c r="I63" i="18"/>
  <c r="N62" i="18"/>
  <c r="M62" i="18"/>
  <c r="K62" i="18"/>
  <c r="J62" i="18"/>
  <c r="I62" i="18"/>
  <c r="N61" i="18"/>
  <c r="M61" i="18"/>
  <c r="K61" i="18"/>
  <c r="J61" i="18"/>
  <c r="I61" i="18"/>
  <c r="N60" i="18"/>
  <c r="M60" i="18"/>
  <c r="K60" i="18"/>
  <c r="L60" i="18" s="1"/>
  <c r="J60" i="18"/>
  <c r="I60" i="18"/>
  <c r="N59" i="18"/>
  <c r="M59" i="18"/>
  <c r="K59" i="18"/>
  <c r="J59" i="18"/>
  <c r="I59" i="18"/>
  <c r="N58" i="18"/>
  <c r="M58" i="18"/>
  <c r="K58" i="18"/>
  <c r="J58" i="18"/>
  <c r="I58" i="18"/>
  <c r="N57" i="18"/>
  <c r="M57" i="18"/>
  <c r="K57" i="18"/>
  <c r="J57" i="18"/>
  <c r="I57" i="18"/>
  <c r="N56" i="18"/>
  <c r="M56" i="18"/>
  <c r="K56" i="18"/>
  <c r="L56" i="18" s="1"/>
  <c r="J56" i="18"/>
  <c r="I56" i="18"/>
  <c r="N55" i="18"/>
  <c r="M55" i="18"/>
  <c r="K55" i="18"/>
  <c r="J55" i="18"/>
  <c r="I55" i="18"/>
  <c r="N54" i="18"/>
  <c r="M54" i="18"/>
  <c r="K54" i="18"/>
  <c r="J54" i="18"/>
  <c r="I54" i="18"/>
  <c r="N53" i="18"/>
  <c r="M53" i="18"/>
  <c r="K53" i="18"/>
  <c r="J53" i="18"/>
  <c r="I53" i="18"/>
  <c r="N52" i="18"/>
  <c r="M52" i="18"/>
  <c r="K52" i="18"/>
  <c r="L52" i="18" s="1"/>
  <c r="J52" i="18"/>
  <c r="I52" i="18"/>
  <c r="N51" i="18"/>
  <c r="M51" i="18"/>
  <c r="K51" i="18"/>
  <c r="J51" i="18"/>
  <c r="I51" i="18"/>
  <c r="N50" i="18"/>
  <c r="M50" i="18"/>
  <c r="K50" i="18"/>
  <c r="J50" i="18"/>
  <c r="I50" i="18"/>
  <c r="N49" i="18"/>
  <c r="M49" i="18"/>
  <c r="K49" i="18"/>
  <c r="J49" i="18"/>
  <c r="I49" i="18"/>
  <c r="N48" i="18"/>
  <c r="M48" i="18"/>
  <c r="K48" i="18"/>
  <c r="L48" i="18" s="1"/>
  <c r="J48" i="18"/>
  <c r="I48" i="18"/>
  <c r="N47" i="18"/>
  <c r="M47" i="18"/>
  <c r="K47" i="18"/>
  <c r="J47" i="18"/>
  <c r="I47" i="18"/>
  <c r="N46" i="18"/>
  <c r="M46" i="18"/>
  <c r="K46" i="18"/>
  <c r="J46" i="18"/>
  <c r="I46" i="18"/>
  <c r="N45" i="18"/>
  <c r="M45" i="18"/>
  <c r="K45" i="18"/>
  <c r="J45" i="18"/>
  <c r="I45" i="18"/>
  <c r="N44" i="18"/>
  <c r="M44" i="18"/>
  <c r="K44" i="18"/>
  <c r="L44" i="18" s="1"/>
  <c r="J44" i="18"/>
  <c r="I44" i="18"/>
  <c r="N43" i="18"/>
  <c r="M43" i="18"/>
  <c r="K43" i="18"/>
  <c r="J43" i="18"/>
  <c r="I43" i="18"/>
  <c r="N42" i="18"/>
  <c r="M42" i="18"/>
  <c r="K42" i="18"/>
  <c r="J42" i="18"/>
  <c r="I42" i="18"/>
  <c r="N41" i="18"/>
  <c r="M41" i="18"/>
  <c r="K41" i="18"/>
  <c r="J41" i="18"/>
  <c r="I41" i="18"/>
  <c r="N40" i="18"/>
  <c r="M40" i="18"/>
  <c r="K40" i="18"/>
  <c r="L40" i="18" s="1"/>
  <c r="J40" i="18"/>
  <c r="I40" i="18"/>
  <c r="N39" i="18"/>
  <c r="M39" i="18"/>
  <c r="K39" i="18"/>
  <c r="J39" i="18"/>
  <c r="I39" i="18"/>
  <c r="N38" i="18"/>
  <c r="M38" i="18"/>
  <c r="K38" i="18"/>
  <c r="J38" i="18"/>
  <c r="I38" i="18"/>
  <c r="N37" i="18"/>
  <c r="M37" i="18"/>
  <c r="K37" i="18"/>
  <c r="J37" i="18"/>
  <c r="I37" i="18"/>
  <c r="N36" i="18"/>
  <c r="M36" i="18"/>
  <c r="K36" i="18"/>
  <c r="L36" i="18" s="1"/>
  <c r="J36" i="18"/>
  <c r="I36" i="18"/>
  <c r="N35" i="18"/>
  <c r="M35" i="18"/>
  <c r="K35" i="18"/>
  <c r="J35" i="18"/>
  <c r="I35" i="18"/>
  <c r="N34" i="18"/>
  <c r="M34" i="18"/>
  <c r="K34" i="18"/>
  <c r="J34" i="18"/>
  <c r="I34" i="18"/>
  <c r="N33" i="18"/>
  <c r="M33" i="18"/>
  <c r="K33" i="18"/>
  <c r="J33" i="18"/>
  <c r="I33" i="18"/>
  <c r="N32" i="18"/>
  <c r="M32" i="18"/>
  <c r="K32" i="18"/>
  <c r="L32" i="18" s="1"/>
  <c r="J32" i="18"/>
  <c r="I32" i="18"/>
  <c r="N31" i="18"/>
  <c r="M31" i="18"/>
  <c r="K31" i="18"/>
  <c r="J31" i="18"/>
  <c r="I31" i="18"/>
  <c r="N30" i="18"/>
  <c r="M30" i="18"/>
  <c r="K30" i="18"/>
  <c r="J30" i="18"/>
  <c r="I30" i="18"/>
  <c r="N29" i="18"/>
  <c r="M29" i="18"/>
  <c r="K29" i="18"/>
  <c r="J29" i="18"/>
  <c r="I29" i="18"/>
  <c r="N28" i="18"/>
  <c r="M28" i="18"/>
  <c r="K28" i="18"/>
  <c r="L28" i="18" s="1"/>
  <c r="J28" i="18"/>
  <c r="I28" i="18"/>
  <c r="N27" i="18"/>
  <c r="M27" i="18"/>
  <c r="K27" i="18"/>
  <c r="J27" i="18"/>
  <c r="I27" i="18"/>
  <c r="N26" i="18"/>
  <c r="M26" i="18"/>
  <c r="K26" i="18"/>
  <c r="J26" i="18"/>
  <c r="I26" i="18"/>
  <c r="N25" i="18"/>
  <c r="M25" i="18"/>
  <c r="K25" i="18"/>
  <c r="J25" i="18"/>
  <c r="I25" i="18"/>
  <c r="N24" i="18"/>
  <c r="M24" i="18"/>
  <c r="K24" i="18"/>
  <c r="L24" i="18" s="1"/>
  <c r="J24" i="18"/>
  <c r="I24" i="18"/>
  <c r="N23" i="18"/>
  <c r="M23" i="18"/>
  <c r="K23" i="18"/>
  <c r="J23" i="18"/>
  <c r="I23" i="18"/>
  <c r="N22" i="18"/>
  <c r="M22" i="18"/>
  <c r="K22" i="18"/>
  <c r="J22" i="18"/>
  <c r="I22" i="18"/>
  <c r="N21" i="18"/>
  <c r="M21" i="18"/>
  <c r="K21" i="18"/>
  <c r="J21" i="18"/>
  <c r="I21" i="18"/>
  <c r="N20" i="18"/>
  <c r="M20" i="18"/>
  <c r="K20" i="18"/>
  <c r="L20" i="18" s="1"/>
  <c r="J20" i="18"/>
  <c r="I20" i="18"/>
  <c r="N19" i="18"/>
  <c r="M19" i="18"/>
  <c r="K19" i="18"/>
  <c r="J19" i="18"/>
  <c r="I19" i="18"/>
  <c r="N18" i="18"/>
  <c r="M18" i="18"/>
  <c r="K18" i="18"/>
  <c r="J18" i="18"/>
  <c r="I18" i="18"/>
  <c r="N17" i="18"/>
  <c r="M17" i="18"/>
  <c r="K17" i="18"/>
  <c r="J17" i="18"/>
  <c r="I17" i="18"/>
  <c r="N16" i="18"/>
  <c r="M16" i="18"/>
  <c r="K16" i="18"/>
  <c r="L16" i="18" s="1"/>
  <c r="J16" i="18"/>
  <c r="I16" i="18"/>
  <c r="N15" i="18"/>
  <c r="M15" i="18"/>
  <c r="K15" i="18"/>
  <c r="J15" i="18"/>
  <c r="I15" i="18"/>
  <c r="N14" i="18"/>
  <c r="M14" i="18"/>
  <c r="K14" i="18"/>
  <c r="J14" i="18"/>
  <c r="I14" i="18"/>
  <c r="N13" i="18"/>
  <c r="M13" i="18"/>
  <c r="K13" i="18"/>
  <c r="J13" i="18"/>
  <c r="I13" i="18"/>
  <c r="N12" i="18"/>
  <c r="M12" i="18"/>
  <c r="K12" i="18"/>
  <c r="L12" i="18" s="1"/>
  <c r="J12" i="18"/>
  <c r="I12" i="18"/>
  <c r="N11" i="18"/>
  <c r="M11" i="18"/>
  <c r="K11" i="18"/>
  <c r="J11" i="18"/>
  <c r="I11" i="18"/>
  <c r="N10" i="18"/>
  <c r="M10" i="18"/>
  <c r="K10" i="18"/>
  <c r="J10" i="18"/>
  <c r="I10" i="18"/>
  <c r="N9" i="18"/>
  <c r="M9" i="18"/>
  <c r="K9" i="18"/>
  <c r="J9" i="18"/>
  <c r="I9" i="18"/>
  <c r="N8" i="18"/>
  <c r="M8" i="18"/>
  <c r="K8" i="18"/>
  <c r="L8" i="18" s="1"/>
  <c r="J8" i="18"/>
  <c r="I8" i="18"/>
  <c r="N7" i="18"/>
  <c r="M7" i="18"/>
  <c r="K7" i="18"/>
  <c r="J7" i="18"/>
  <c r="I7" i="18"/>
  <c r="N6" i="18"/>
  <c r="M6" i="18"/>
  <c r="K6" i="18"/>
  <c r="J6" i="18"/>
  <c r="I6" i="18"/>
  <c r="N5" i="18"/>
  <c r="M5" i="18"/>
  <c r="K5" i="18"/>
  <c r="J5" i="18"/>
  <c r="I5" i="18"/>
  <c r="N4" i="18"/>
  <c r="M4" i="18"/>
  <c r="K4" i="18"/>
  <c r="L4" i="18" s="1"/>
  <c r="J4" i="18"/>
  <c r="I4" i="18"/>
  <c r="N3" i="18"/>
  <c r="M3" i="18"/>
  <c r="K3" i="18"/>
  <c r="J3" i="18"/>
  <c r="I3" i="18"/>
  <c r="N92" i="17"/>
  <c r="M92" i="17"/>
  <c r="K92" i="17"/>
  <c r="L92" i="17" s="1"/>
  <c r="J92" i="17"/>
  <c r="I92" i="17"/>
  <c r="N91" i="17"/>
  <c r="M91" i="17"/>
  <c r="K91" i="17"/>
  <c r="J91" i="17"/>
  <c r="I91" i="17"/>
  <c r="N90" i="17"/>
  <c r="M90" i="17"/>
  <c r="K90" i="17"/>
  <c r="J90" i="17"/>
  <c r="I90" i="17"/>
  <c r="N89" i="17"/>
  <c r="M89" i="17"/>
  <c r="K89" i="17"/>
  <c r="J89" i="17"/>
  <c r="I89" i="17"/>
  <c r="N88" i="17"/>
  <c r="M88" i="17"/>
  <c r="K88" i="17"/>
  <c r="L88" i="17" s="1"/>
  <c r="J88" i="17"/>
  <c r="I88" i="17"/>
  <c r="N87" i="17"/>
  <c r="M87" i="17"/>
  <c r="K87" i="17"/>
  <c r="J87" i="17"/>
  <c r="I87" i="17"/>
  <c r="N86" i="17"/>
  <c r="M86" i="17"/>
  <c r="K86" i="17"/>
  <c r="J86" i="17"/>
  <c r="I86" i="17"/>
  <c r="N85" i="17"/>
  <c r="M85" i="17"/>
  <c r="K85" i="17"/>
  <c r="J85" i="17"/>
  <c r="I85" i="17"/>
  <c r="N84" i="17"/>
  <c r="M84" i="17"/>
  <c r="K84" i="17"/>
  <c r="L84" i="17" s="1"/>
  <c r="J84" i="17"/>
  <c r="I84" i="17"/>
  <c r="N83" i="17"/>
  <c r="M83" i="17"/>
  <c r="K83" i="17"/>
  <c r="J83" i="17"/>
  <c r="I83" i="17"/>
  <c r="N82" i="17"/>
  <c r="M82" i="17"/>
  <c r="K82" i="17"/>
  <c r="J82" i="17"/>
  <c r="I82" i="17"/>
  <c r="N81" i="17"/>
  <c r="M81" i="17"/>
  <c r="K81" i="17"/>
  <c r="J81" i="17"/>
  <c r="I81" i="17"/>
  <c r="N80" i="17"/>
  <c r="M80" i="17"/>
  <c r="K80" i="17"/>
  <c r="L80" i="17" s="1"/>
  <c r="J80" i="17"/>
  <c r="I80" i="17"/>
  <c r="N79" i="17"/>
  <c r="M79" i="17"/>
  <c r="K79" i="17"/>
  <c r="J79" i="17"/>
  <c r="I79" i="17"/>
  <c r="N78" i="17"/>
  <c r="M78" i="17"/>
  <c r="K78" i="17"/>
  <c r="J78" i="17"/>
  <c r="I78" i="17"/>
  <c r="N77" i="17"/>
  <c r="M77" i="17"/>
  <c r="K77" i="17"/>
  <c r="J77" i="17"/>
  <c r="I77" i="17"/>
  <c r="N76" i="17"/>
  <c r="M76" i="17"/>
  <c r="K76" i="17"/>
  <c r="L76" i="17" s="1"/>
  <c r="J76" i="17"/>
  <c r="I76" i="17"/>
  <c r="N75" i="17"/>
  <c r="M75" i="17"/>
  <c r="K75" i="17"/>
  <c r="J75" i="17"/>
  <c r="I75" i="17"/>
  <c r="N74" i="17"/>
  <c r="M74" i="17"/>
  <c r="K74" i="17"/>
  <c r="J74" i="17"/>
  <c r="I74" i="17"/>
  <c r="N73" i="17"/>
  <c r="M73" i="17"/>
  <c r="K73" i="17"/>
  <c r="J73" i="17"/>
  <c r="I73" i="17"/>
  <c r="N72" i="17"/>
  <c r="M72" i="17"/>
  <c r="K72" i="17"/>
  <c r="L72" i="17" s="1"/>
  <c r="J72" i="17"/>
  <c r="I72" i="17"/>
  <c r="N71" i="17"/>
  <c r="M71" i="17"/>
  <c r="K71" i="17"/>
  <c r="J71" i="17"/>
  <c r="I71" i="17"/>
  <c r="N70" i="17"/>
  <c r="M70" i="17"/>
  <c r="K70" i="17"/>
  <c r="J70" i="17"/>
  <c r="I70" i="17"/>
  <c r="N69" i="17"/>
  <c r="M69" i="17"/>
  <c r="K69" i="17"/>
  <c r="J69" i="17"/>
  <c r="I69" i="17"/>
  <c r="N68" i="17"/>
  <c r="M68" i="17"/>
  <c r="K68" i="17"/>
  <c r="L68" i="17" s="1"/>
  <c r="J68" i="17"/>
  <c r="I68" i="17"/>
  <c r="N67" i="17"/>
  <c r="M67" i="17"/>
  <c r="K67" i="17"/>
  <c r="J67" i="17"/>
  <c r="I67" i="17"/>
  <c r="N66" i="17"/>
  <c r="M66" i="17"/>
  <c r="K66" i="17"/>
  <c r="J66" i="17"/>
  <c r="I66" i="17"/>
  <c r="N65" i="17"/>
  <c r="M65" i="17"/>
  <c r="K65" i="17"/>
  <c r="J65" i="17"/>
  <c r="I65" i="17"/>
  <c r="N64" i="17"/>
  <c r="M64" i="17"/>
  <c r="K64" i="17"/>
  <c r="L64" i="17" s="1"/>
  <c r="J64" i="17"/>
  <c r="I64" i="17"/>
  <c r="N63" i="17"/>
  <c r="M63" i="17"/>
  <c r="K63" i="17"/>
  <c r="J63" i="17"/>
  <c r="I63" i="17"/>
  <c r="N62" i="17"/>
  <c r="M62" i="17"/>
  <c r="K62" i="17"/>
  <c r="J62" i="17"/>
  <c r="I62" i="17"/>
  <c r="N61" i="17"/>
  <c r="M61" i="17"/>
  <c r="K61" i="17"/>
  <c r="J61" i="17"/>
  <c r="I61" i="17"/>
  <c r="N60" i="17"/>
  <c r="M60" i="17"/>
  <c r="K60" i="17"/>
  <c r="L60" i="17" s="1"/>
  <c r="J60" i="17"/>
  <c r="I60" i="17"/>
  <c r="N59" i="17"/>
  <c r="M59" i="17"/>
  <c r="K59" i="17"/>
  <c r="J59" i="17"/>
  <c r="I59" i="17"/>
  <c r="N58" i="17"/>
  <c r="M58" i="17"/>
  <c r="K58" i="17"/>
  <c r="J58" i="17"/>
  <c r="I58" i="17"/>
  <c r="N57" i="17"/>
  <c r="M57" i="17"/>
  <c r="K57" i="17"/>
  <c r="J57" i="17"/>
  <c r="I57" i="17"/>
  <c r="N56" i="17"/>
  <c r="M56" i="17"/>
  <c r="K56" i="17"/>
  <c r="L56" i="17" s="1"/>
  <c r="J56" i="17"/>
  <c r="I56" i="17"/>
  <c r="N55" i="17"/>
  <c r="M55" i="17"/>
  <c r="K55" i="17"/>
  <c r="J55" i="17"/>
  <c r="I55" i="17"/>
  <c r="N54" i="17"/>
  <c r="M54" i="17"/>
  <c r="K54" i="17"/>
  <c r="J54" i="17"/>
  <c r="I54" i="17"/>
  <c r="N53" i="17"/>
  <c r="M53" i="17"/>
  <c r="K53" i="17"/>
  <c r="J53" i="17"/>
  <c r="I53" i="17"/>
  <c r="N52" i="17"/>
  <c r="M52" i="17"/>
  <c r="K52" i="17"/>
  <c r="L52" i="17" s="1"/>
  <c r="J52" i="17"/>
  <c r="I52" i="17"/>
  <c r="N51" i="17"/>
  <c r="M51" i="17"/>
  <c r="K51" i="17"/>
  <c r="J51" i="17"/>
  <c r="I51" i="17"/>
  <c r="N50" i="17"/>
  <c r="M50" i="17"/>
  <c r="K50" i="17"/>
  <c r="J50" i="17"/>
  <c r="I50" i="17"/>
  <c r="N49" i="17"/>
  <c r="M49" i="17"/>
  <c r="K49" i="17"/>
  <c r="J49" i="17"/>
  <c r="I49" i="17"/>
  <c r="N48" i="17"/>
  <c r="M48" i="17"/>
  <c r="K48" i="17"/>
  <c r="L48" i="17" s="1"/>
  <c r="J48" i="17"/>
  <c r="I48" i="17"/>
  <c r="N47" i="17"/>
  <c r="M47" i="17"/>
  <c r="K47" i="17"/>
  <c r="J47" i="17"/>
  <c r="I47" i="17"/>
  <c r="N46" i="17"/>
  <c r="M46" i="17"/>
  <c r="K46" i="17"/>
  <c r="J46" i="17"/>
  <c r="I46" i="17"/>
  <c r="N45" i="17"/>
  <c r="M45" i="17"/>
  <c r="K45" i="17"/>
  <c r="J45" i="17"/>
  <c r="I45" i="17"/>
  <c r="N44" i="17"/>
  <c r="M44" i="17"/>
  <c r="K44" i="17"/>
  <c r="L44" i="17" s="1"/>
  <c r="J44" i="17"/>
  <c r="I44" i="17"/>
  <c r="N43" i="17"/>
  <c r="M43" i="17"/>
  <c r="K43" i="17"/>
  <c r="J43" i="17"/>
  <c r="I43" i="17"/>
  <c r="N42" i="17"/>
  <c r="M42" i="17"/>
  <c r="K42" i="17"/>
  <c r="J42" i="17"/>
  <c r="I42" i="17"/>
  <c r="N41" i="17"/>
  <c r="M41" i="17"/>
  <c r="K41" i="17"/>
  <c r="J41" i="17"/>
  <c r="I41" i="17"/>
  <c r="N40" i="17"/>
  <c r="M40" i="17"/>
  <c r="K40" i="17"/>
  <c r="L40" i="17" s="1"/>
  <c r="J40" i="17"/>
  <c r="I40" i="17"/>
  <c r="N39" i="17"/>
  <c r="M39" i="17"/>
  <c r="K39" i="17"/>
  <c r="J39" i="17"/>
  <c r="I39" i="17"/>
  <c r="N38" i="17"/>
  <c r="M38" i="17"/>
  <c r="K38" i="17"/>
  <c r="J38" i="17"/>
  <c r="I38" i="17"/>
  <c r="N37" i="17"/>
  <c r="M37" i="17"/>
  <c r="K37" i="17"/>
  <c r="J37" i="17"/>
  <c r="I37" i="17"/>
  <c r="N36" i="17"/>
  <c r="M36" i="17"/>
  <c r="K36" i="17"/>
  <c r="L36" i="17" s="1"/>
  <c r="J36" i="17"/>
  <c r="I36" i="17"/>
  <c r="N35" i="17"/>
  <c r="M35" i="17"/>
  <c r="K35" i="17"/>
  <c r="J35" i="17"/>
  <c r="I35" i="17"/>
  <c r="N34" i="17"/>
  <c r="M34" i="17"/>
  <c r="K34" i="17"/>
  <c r="J34" i="17"/>
  <c r="I34" i="17"/>
  <c r="N33" i="17"/>
  <c r="M33" i="17"/>
  <c r="K33" i="17"/>
  <c r="J33" i="17"/>
  <c r="I33" i="17"/>
  <c r="N32" i="17"/>
  <c r="M32" i="17"/>
  <c r="K32" i="17"/>
  <c r="L32" i="17" s="1"/>
  <c r="J32" i="17"/>
  <c r="I32" i="17"/>
  <c r="N31" i="17"/>
  <c r="M31" i="17"/>
  <c r="K31" i="17"/>
  <c r="J31" i="17"/>
  <c r="I31" i="17"/>
  <c r="N30" i="17"/>
  <c r="M30" i="17"/>
  <c r="K30" i="17"/>
  <c r="J30" i="17"/>
  <c r="I30" i="17"/>
  <c r="N29" i="17"/>
  <c r="M29" i="17"/>
  <c r="K29" i="17"/>
  <c r="J29" i="17"/>
  <c r="I29" i="17"/>
  <c r="N28" i="17"/>
  <c r="M28" i="17"/>
  <c r="K28" i="17"/>
  <c r="L28" i="17" s="1"/>
  <c r="J28" i="17"/>
  <c r="I28" i="17"/>
  <c r="N27" i="17"/>
  <c r="M27" i="17"/>
  <c r="K27" i="17"/>
  <c r="J27" i="17"/>
  <c r="I27" i="17"/>
  <c r="N26" i="17"/>
  <c r="M26" i="17"/>
  <c r="K26" i="17"/>
  <c r="J26" i="17"/>
  <c r="I26" i="17"/>
  <c r="N25" i="17"/>
  <c r="M25" i="17"/>
  <c r="K25" i="17"/>
  <c r="J25" i="17"/>
  <c r="I25" i="17"/>
  <c r="N24" i="17"/>
  <c r="M24" i="17"/>
  <c r="K24" i="17"/>
  <c r="L24" i="17" s="1"/>
  <c r="J24" i="17"/>
  <c r="I24" i="17"/>
  <c r="N23" i="17"/>
  <c r="M23" i="17"/>
  <c r="K23" i="17"/>
  <c r="J23" i="17"/>
  <c r="I23" i="17"/>
  <c r="N22" i="17"/>
  <c r="M22" i="17"/>
  <c r="K22" i="17"/>
  <c r="J22" i="17"/>
  <c r="I22" i="17"/>
  <c r="N21" i="17"/>
  <c r="M21" i="17"/>
  <c r="K21" i="17"/>
  <c r="J21" i="17"/>
  <c r="I21" i="17"/>
  <c r="N20" i="17"/>
  <c r="M20" i="17"/>
  <c r="K20" i="17"/>
  <c r="L20" i="17" s="1"/>
  <c r="J20" i="17"/>
  <c r="I20" i="17"/>
  <c r="N19" i="17"/>
  <c r="M19" i="17"/>
  <c r="K19" i="17"/>
  <c r="J19" i="17"/>
  <c r="I19" i="17"/>
  <c r="N18" i="17"/>
  <c r="M18" i="17"/>
  <c r="K18" i="17"/>
  <c r="J18" i="17"/>
  <c r="I18" i="17"/>
  <c r="N17" i="17"/>
  <c r="M17" i="17"/>
  <c r="K17" i="17"/>
  <c r="J17" i="17"/>
  <c r="I17" i="17"/>
  <c r="N16" i="17"/>
  <c r="M16" i="17"/>
  <c r="K16" i="17"/>
  <c r="L16" i="17" s="1"/>
  <c r="J16" i="17"/>
  <c r="I16" i="17"/>
  <c r="N15" i="17"/>
  <c r="M15" i="17"/>
  <c r="K15" i="17"/>
  <c r="J15" i="17"/>
  <c r="I15" i="17"/>
  <c r="N14" i="17"/>
  <c r="M14" i="17"/>
  <c r="K14" i="17"/>
  <c r="J14" i="17"/>
  <c r="I14" i="17"/>
  <c r="N13" i="17"/>
  <c r="M13" i="17"/>
  <c r="K13" i="17"/>
  <c r="J13" i="17"/>
  <c r="I13" i="17"/>
  <c r="N12" i="17"/>
  <c r="M12" i="17"/>
  <c r="K12" i="17"/>
  <c r="L12" i="17" s="1"/>
  <c r="J12" i="17"/>
  <c r="I12" i="17"/>
  <c r="N11" i="17"/>
  <c r="M11" i="17"/>
  <c r="K11" i="17"/>
  <c r="J11" i="17"/>
  <c r="I11" i="17"/>
  <c r="N10" i="17"/>
  <c r="M10" i="17"/>
  <c r="K10" i="17"/>
  <c r="J10" i="17"/>
  <c r="I10" i="17"/>
  <c r="N9" i="17"/>
  <c r="M9" i="17"/>
  <c r="K9" i="17"/>
  <c r="J9" i="17"/>
  <c r="I9" i="17"/>
  <c r="N8" i="17"/>
  <c r="M8" i="17"/>
  <c r="K8" i="17"/>
  <c r="L8" i="17" s="1"/>
  <c r="J8" i="17"/>
  <c r="I8" i="17"/>
  <c r="N7" i="17"/>
  <c r="M7" i="17"/>
  <c r="K7" i="17"/>
  <c r="J7" i="17"/>
  <c r="I7" i="17"/>
  <c r="N6" i="17"/>
  <c r="M6" i="17"/>
  <c r="K6" i="17"/>
  <c r="J6" i="17"/>
  <c r="I6" i="17"/>
  <c r="N5" i="17"/>
  <c r="M5" i="17"/>
  <c r="K5" i="17"/>
  <c r="J5" i="17"/>
  <c r="I5" i="17"/>
  <c r="N4" i="17"/>
  <c r="M4" i="17"/>
  <c r="K4" i="17"/>
  <c r="L4" i="17" s="1"/>
  <c r="J4" i="17"/>
  <c r="I4" i="17"/>
  <c r="N3" i="17"/>
  <c r="M3" i="17"/>
  <c r="K3" i="17"/>
  <c r="J3" i="17"/>
  <c r="I3" i="17"/>
  <c r="N84" i="26"/>
  <c r="M84" i="26"/>
  <c r="K84" i="26"/>
  <c r="L84" i="26" s="1"/>
  <c r="J84" i="26"/>
  <c r="I84" i="26"/>
  <c r="N83" i="26"/>
  <c r="M83" i="26"/>
  <c r="K83" i="26"/>
  <c r="J83" i="26"/>
  <c r="I83" i="26"/>
  <c r="N82" i="26"/>
  <c r="M82" i="26"/>
  <c r="K82" i="26"/>
  <c r="J82" i="26"/>
  <c r="I82" i="26"/>
  <c r="N81" i="26"/>
  <c r="M81" i="26"/>
  <c r="K81" i="26"/>
  <c r="J81" i="26"/>
  <c r="I81" i="26"/>
  <c r="N80" i="26"/>
  <c r="M80" i="26"/>
  <c r="K80" i="26"/>
  <c r="L80" i="26" s="1"/>
  <c r="J80" i="26"/>
  <c r="I80" i="26"/>
  <c r="N79" i="26"/>
  <c r="M79" i="26"/>
  <c r="K79" i="26"/>
  <c r="J79" i="26"/>
  <c r="I79" i="26"/>
  <c r="N78" i="26"/>
  <c r="M78" i="26"/>
  <c r="K78" i="26"/>
  <c r="J78" i="26"/>
  <c r="I78" i="26"/>
  <c r="N77" i="26"/>
  <c r="M77" i="26"/>
  <c r="K77" i="26"/>
  <c r="J77" i="26"/>
  <c r="I77" i="26"/>
  <c r="N76" i="26"/>
  <c r="M76" i="26"/>
  <c r="K76" i="26"/>
  <c r="L76" i="26" s="1"/>
  <c r="J76" i="26"/>
  <c r="I76" i="26"/>
  <c r="N75" i="26"/>
  <c r="M75" i="26"/>
  <c r="K75" i="26"/>
  <c r="J75" i="26"/>
  <c r="I75" i="26"/>
  <c r="N74" i="26"/>
  <c r="M74" i="26"/>
  <c r="K74" i="26"/>
  <c r="J74" i="26"/>
  <c r="I74" i="26"/>
  <c r="N73" i="26"/>
  <c r="M73" i="26"/>
  <c r="K73" i="26"/>
  <c r="J73" i="26"/>
  <c r="I73" i="26"/>
  <c r="N72" i="26"/>
  <c r="M72" i="26"/>
  <c r="K72" i="26"/>
  <c r="L72" i="26" s="1"/>
  <c r="J72" i="26"/>
  <c r="I72" i="26"/>
  <c r="N71" i="26"/>
  <c r="M71" i="26"/>
  <c r="K71" i="26"/>
  <c r="J71" i="26"/>
  <c r="I71" i="26"/>
  <c r="N70" i="26"/>
  <c r="M70" i="26"/>
  <c r="K70" i="26"/>
  <c r="J70" i="26"/>
  <c r="I70" i="26"/>
  <c r="N69" i="26"/>
  <c r="M69" i="26"/>
  <c r="K69" i="26"/>
  <c r="J69" i="26"/>
  <c r="I69" i="26"/>
  <c r="N68" i="26"/>
  <c r="M68" i="26"/>
  <c r="K68" i="26"/>
  <c r="L68" i="26" s="1"/>
  <c r="J68" i="26"/>
  <c r="I68" i="26"/>
  <c r="N67" i="26"/>
  <c r="M67" i="26"/>
  <c r="K67" i="26"/>
  <c r="J67" i="26"/>
  <c r="I67" i="26"/>
  <c r="N66" i="26"/>
  <c r="M66" i="26"/>
  <c r="K66" i="26"/>
  <c r="J66" i="26"/>
  <c r="I66" i="26"/>
  <c r="N65" i="26"/>
  <c r="M65" i="26"/>
  <c r="K65" i="26"/>
  <c r="J65" i="26"/>
  <c r="I65" i="26"/>
  <c r="N64" i="26"/>
  <c r="M64" i="26"/>
  <c r="K64" i="26"/>
  <c r="L64" i="26" s="1"/>
  <c r="J64" i="26"/>
  <c r="I64" i="26"/>
  <c r="N63" i="26"/>
  <c r="M63" i="26"/>
  <c r="K63" i="26"/>
  <c r="J63" i="26"/>
  <c r="I63" i="26"/>
  <c r="N62" i="26"/>
  <c r="M62" i="26"/>
  <c r="K62" i="26"/>
  <c r="J62" i="26"/>
  <c r="I62" i="26"/>
  <c r="N61" i="26"/>
  <c r="M61" i="26"/>
  <c r="K61" i="26"/>
  <c r="J61" i="26"/>
  <c r="I61" i="26"/>
  <c r="N60" i="26"/>
  <c r="M60" i="26"/>
  <c r="K60" i="26"/>
  <c r="L60" i="26" s="1"/>
  <c r="J60" i="26"/>
  <c r="I60" i="26"/>
  <c r="N59" i="26"/>
  <c r="M59" i="26"/>
  <c r="K59" i="26"/>
  <c r="J59" i="26"/>
  <c r="I59" i="26"/>
  <c r="N58" i="26"/>
  <c r="M58" i="26"/>
  <c r="K58" i="26"/>
  <c r="J58" i="26"/>
  <c r="I58" i="26"/>
  <c r="N57" i="26"/>
  <c r="M57" i="26"/>
  <c r="K57" i="26"/>
  <c r="J57" i="26"/>
  <c r="I57" i="26"/>
  <c r="N56" i="26"/>
  <c r="M56" i="26"/>
  <c r="K56" i="26"/>
  <c r="L56" i="26" s="1"/>
  <c r="J56" i="26"/>
  <c r="I56" i="26"/>
  <c r="N55" i="26"/>
  <c r="M55" i="26"/>
  <c r="K55" i="26"/>
  <c r="J55" i="26"/>
  <c r="I55" i="26"/>
  <c r="N54" i="26"/>
  <c r="M54" i="26"/>
  <c r="K54" i="26"/>
  <c r="J54" i="26"/>
  <c r="I54" i="26"/>
  <c r="N53" i="26"/>
  <c r="M53" i="26"/>
  <c r="K53" i="26"/>
  <c r="J53" i="26"/>
  <c r="I53" i="26"/>
  <c r="N52" i="26"/>
  <c r="M52" i="26"/>
  <c r="K52" i="26"/>
  <c r="L52" i="26" s="1"/>
  <c r="J52" i="26"/>
  <c r="I52" i="26"/>
  <c r="N51" i="26"/>
  <c r="M51" i="26"/>
  <c r="K51" i="26"/>
  <c r="J51" i="26"/>
  <c r="I51" i="26"/>
  <c r="N50" i="26"/>
  <c r="M50" i="26"/>
  <c r="K50" i="26"/>
  <c r="J50" i="26"/>
  <c r="I50" i="26"/>
  <c r="N49" i="26"/>
  <c r="M49" i="26"/>
  <c r="K49" i="26"/>
  <c r="J49" i="26"/>
  <c r="I49" i="26"/>
  <c r="N48" i="26"/>
  <c r="M48" i="26"/>
  <c r="K48" i="26"/>
  <c r="L48" i="26" s="1"/>
  <c r="J48" i="26"/>
  <c r="I48" i="26"/>
  <c r="N47" i="26"/>
  <c r="M47" i="26"/>
  <c r="K47" i="26"/>
  <c r="J47" i="26"/>
  <c r="I47" i="26"/>
  <c r="N46" i="26"/>
  <c r="M46" i="26"/>
  <c r="K46" i="26"/>
  <c r="J46" i="26"/>
  <c r="I46" i="26"/>
  <c r="N45" i="26"/>
  <c r="M45" i="26"/>
  <c r="K45" i="26"/>
  <c r="J45" i="26"/>
  <c r="I45" i="26"/>
  <c r="N44" i="26"/>
  <c r="M44" i="26"/>
  <c r="K44" i="26"/>
  <c r="L44" i="26" s="1"/>
  <c r="J44" i="26"/>
  <c r="I44" i="26"/>
  <c r="N43" i="26"/>
  <c r="M43" i="26"/>
  <c r="K43" i="26"/>
  <c r="J43" i="26"/>
  <c r="I43" i="26"/>
  <c r="N42" i="26"/>
  <c r="M42" i="26"/>
  <c r="K42" i="26"/>
  <c r="J42" i="26"/>
  <c r="I42" i="26"/>
  <c r="N41" i="26"/>
  <c r="M41" i="26"/>
  <c r="K41" i="26"/>
  <c r="J41" i="26"/>
  <c r="I41" i="26"/>
  <c r="N40" i="26"/>
  <c r="M40" i="26"/>
  <c r="K40" i="26"/>
  <c r="L40" i="26" s="1"/>
  <c r="J40" i="26"/>
  <c r="I40" i="26"/>
  <c r="N39" i="26"/>
  <c r="M39" i="26"/>
  <c r="K39" i="26"/>
  <c r="J39" i="26"/>
  <c r="I39" i="26"/>
  <c r="N38" i="26"/>
  <c r="M38" i="26"/>
  <c r="K38" i="26"/>
  <c r="J38" i="26"/>
  <c r="I38" i="26"/>
  <c r="N37" i="26"/>
  <c r="M37" i="26"/>
  <c r="K37" i="26"/>
  <c r="J37" i="26"/>
  <c r="I37" i="26"/>
  <c r="N36" i="26"/>
  <c r="M36" i="26"/>
  <c r="K36" i="26"/>
  <c r="L36" i="26" s="1"/>
  <c r="J36" i="26"/>
  <c r="I36" i="26"/>
  <c r="N35" i="26"/>
  <c r="M35" i="26"/>
  <c r="K35" i="26"/>
  <c r="J35" i="26"/>
  <c r="I35" i="26"/>
  <c r="N34" i="26"/>
  <c r="M34" i="26"/>
  <c r="K34" i="26"/>
  <c r="J34" i="26"/>
  <c r="I34" i="26"/>
  <c r="N33" i="26"/>
  <c r="M33" i="26"/>
  <c r="K33" i="26"/>
  <c r="J33" i="26"/>
  <c r="I33" i="26"/>
  <c r="N32" i="26"/>
  <c r="M32" i="26"/>
  <c r="K32" i="26"/>
  <c r="L32" i="26" s="1"/>
  <c r="J32" i="26"/>
  <c r="I32" i="26"/>
  <c r="N31" i="26"/>
  <c r="M31" i="26"/>
  <c r="K31" i="26"/>
  <c r="J31" i="26"/>
  <c r="I31" i="26"/>
  <c r="N30" i="26"/>
  <c r="M30" i="26"/>
  <c r="K30" i="26"/>
  <c r="J30" i="26"/>
  <c r="I30" i="26"/>
  <c r="N29" i="26"/>
  <c r="M29" i="26"/>
  <c r="K29" i="26"/>
  <c r="J29" i="26"/>
  <c r="I29" i="26"/>
  <c r="N28" i="26"/>
  <c r="M28" i="26"/>
  <c r="K28" i="26"/>
  <c r="L28" i="26" s="1"/>
  <c r="J28" i="26"/>
  <c r="I28" i="26"/>
  <c r="N27" i="26"/>
  <c r="M27" i="26"/>
  <c r="K27" i="26"/>
  <c r="J27" i="26"/>
  <c r="I27" i="26"/>
  <c r="N26" i="26"/>
  <c r="M26" i="26"/>
  <c r="K26" i="26"/>
  <c r="J26" i="26"/>
  <c r="I26" i="26"/>
  <c r="N25" i="26"/>
  <c r="M25" i="26"/>
  <c r="K25" i="26"/>
  <c r="J25" i="26"/>
  <c r="I25" i="26"/>
  <c r="N24" i="26"/>
  <c r="M24" i="26"/>
  <c r="K24" i="26"/>
  <c r="L24" i="26" s="1"/>
  <c r="J24" i="26"/>
  <c r="I24" i="26"/>
  <c r="N23" i="26"/>
  <c r="M23" i="26"/>
  <c r="K23" i="26"/>
  <c r="J23" i="26"/>
  <c r="I23" i="26"/>
  <c r="N22" i="26"/>
  <c r="M22" i="26"/>
  <c r="K22" i="26"/>
  <c r="J22" i="26"/>
  <c r="I22" i="26"/>
  <c r="N21" i="26"/>
  <c r="M21" i="26"/>
  <c r="K21" i="26"/>
  <c r="J21" i="26"/>
  <c r="I21" i="26"/>
  <c r="N20" i="26"/>
  <c r="M20" i="26"/>
  <c r="K20" i="26"/>
  <c r="L20" i="26" s="1"/>
  <c r="J20" i="26"/>
  <c r="I20" i="26"/>
  <c r="N19" i="26"/>
  <c r="M19" i="26"/>
  <c r="K19" i="26"/>
  <c r="J19" i="26"/>
  <c r="I19" i="26"/>
  <c r="N18" i="26"/>
  <c r="M18" i="26"/>
  <c r="K18" i="26"/>
  <c r="J18" i="26"/>
  <c r="I18" i="26"/>
  <c r="N17" i="26"/>
  <c r="M17" i="26"/>
  <c r="K17" i="26"/>
  <c r="J17" i="26"/>
  <c r="I17" i="26"/>
  <c r="N16" i="26"/>
  <c r="M16" i="26"/>
  <c r="K16" i="26"/>
  <c r="L16" i="26" s="1"/>
  <c r="J16" i="26"/>
  <c r="I16" i="26"/>
  <c r="N15" i="26"/>
  <c r="M15" i="26"/>
  <c r="K15" i="26"/>
  <c r="J15" i="26"/>
  <c r="I15" i="26"/>
  <c r="N14" i="26"/>
  <c r="M14" i="26"/>
  <c r="K14" i="26"/>
  <c r="J14" i="26"/>
  <c r="I14" i="26"/>
  <c r="N13" i="26"/>
  <c r="M13" i="26"/>
  <c r="K13" i="26"/>
  <c r="J13" i="26"/>
  <c r="I13" i="26"/>
  <c r="N12" i="26"/>
  <c r="M12" i="26"/>
  <c r="K12" i="26"/>
  <c r="L12" i="26" s="1"/>
  <c r="J12" i="26"/>
  <c r="I12" i="26"/>
  <c r="N11" i="26"/>
  <c r="M11" i="26"/>
  <c r="K11" i="26"/>
  <c r="J11" i="26"/>
  <c r="I11" i="26"/>
  <c r="N10" i="26"/>
  <c r="M10" i="26"/>
  <c r="K10" i="26"/>
  <c r="J10" i="26"/>
  <c r="I10" i="26"/>
  <c r="N9" i="26"/>
  <c r="M9" i="26"/>
  <c r="K9" i="26"/>
  <c r="J9" i="26"/>
  <c r="I9" i="26"/>
  <c r="N8" i="26"/>
  <c r="M8" i="26"/>
  <c r="K8" i="26"/>
  <c r="L8" i="26" s="1"/>
  <c r="J8" i="26"/>
  <c r="I8" i="26"/>
  <c r="N7" i="26"/>
  <c r="M7" i="26"/>
  <c r="K7" i="26"/>
  <c r="J7" i="26"/>
  <c r="I7" i="26"/>
  <c r="N6" i="26"/>
  <c r="M6" i="26"/>
  <c r="K6" i="26"/>
  <c r="J6" i="26"/>
  <c r="I6" i="26"/>
  <c r="N5" i="26"/>
  <c r="M5" i="26"/>
  <c r="K5" i="26"/>
  <c r="J5" i="26"/>
  <c r="I5" i="26"/>
  <c r="N4" i="26"/>
  <c r="M4" i="26"/>
  <c r="K4" i="26"/>
  <c r="L4" i="26" s="1"/>
  <c r="J4" i="26"/>
  <c r="I4" i="26"/>
  <c r="N3" i="26"/>
  <c r="M3" i="26"/>
  <c r="K3" i="26"/>
  <c r="J3" i="26"/>
  <c r="I3" i="26"/>
  <c r="N84" i="25"/>
  <c r="J84" i="25"/>
  <c r="N83" i="25"/>
  <c r="M83" i="25"/>
  <c r="K83" i="25"/>
  <c r="J83" i="25"/>
  <c r="I83" i="25"/>
  <c r="N82" i="25"/>
  <c r="M82" i="25"/>
  <c r="K82" i="25"/>
  <c r="J82" i="25"/>
  <c r="I82" i="25"/>
  <c r="N81" i="25"/>
  <c r="M81" i="25"/>
  <c r="K81" i="25"/>
  <c r="J81" i="25"/>
  <c r="I81" i="25"/>
  <c r="N80" i="25"/>
  <c r="M80" i="25"/>
  <c r="K80" i="25"/>
  <c r="J80" i="25"/>
  <c r="I80" i="25"/>
  <c r="N79" i="25"/>
  <c r="M79" i="25"/>
  <c r="K79" i="25"/>
  <c r="J79" i="25"/>
  <c r="I79" i="25"/>
  <c r="N78" i="25"/>
  <c r="M78" i="25"/>
  <c r="K78" i="25"/>
  <c r="J78" i="25"/>
  <c r="I78" i="25"/>
  <c r="N77" i="25"/>
  <c r="M77" i="25"/>
  <c r="K77" i="25"/>
  <c r="J77" i="25"/>
  <c r="I77" i="25"/>
  <c r="N76" i="25"/>
  <c r="M76" i="25"/>
  <c r="K76" i="25"/>
  <c r="J76" i="25"/>
  <c r="I76" i="25"/>
  <c r="N75" i="25"/>
  <c r="M75" i="25"/>
  <c r="K75" i="25"/>
  <c r="J75" i="25"/>
  <c r="I75" i="25"/>
  <c r="N74" i="25"/>
  <c r="M74" i="25"/>
  <c r="K74" i="25"/>
  <c r="J74" i="25"/>
  <c r="I74" i="25"/>
  <c r="N73" i="25"/>
  <c r="M73" i="25"/>
  <c r="K73" i="25"/>
  <c r="J73" i="25"/>
  <c r="I73" i="25"/>
  <c r="N72" i="25"/>
  <c r="M72" i="25"/>
  <c r="K72" i="25"/>
  <c r="J72" i="25"/>
  <c r="I72" i="25"/>
  <c r="N71" i="25"/>
  <c r="M71" i="25"/>
  <c r="K71" i="25"/>
  <c r="J71" i="25"/>
  <c r="I71" i="25"/>
  <c r="N70" i="25"/>
  <c r="M70" i="25"/>
  <c r="K70" i="25"/>
  <c r="J70" i="25"/>
  <c r="I70" i="25"/>
  <c r="N69" i="25"/>
  <c r="M69" i="25"/>
  <c r="K69" i="25"/>
  <c r="J69" i="25"/>
  <c r="I69" i="25"/>
  <c r="N68" i="25"/>
  <c r="M68" i="25"/>
  <c r="K68" i="25"/>
  <c r="J68" i="25"/>
  <c r="I68" i="25"/>
  <c r="N67" i="25"/>
  <c r="M67" i="25"/>
  <c r="K67" i="25"/>
  <c r="J67" i="25"/>
  <c r="I67" i="25"/>
  <c r="N66" i="25"/>
  <c r="M66" i="25"/>
  <c r="K66" i="25"/>
  <c r="J66" i="25"/>
  <c r="I66" i="25"/>
  <c r="N65" i="25"/>
  <c r="M65" i="25"/>
  <c r="K65" i="25"/>
  <c r="J65" i="25"/>
  <c r="I65" i="25"/>
  <c r="N64" i="25"/>
  <c r="M64" i="25"/>
  <c r="K64" i="25"/>
  <c r="J64" i="25"/>
  <c r="I64" i="25"/>
  <c r="N63" i="25"/>
  <c r="M63" i="25"/>
  <c r="K63" i="25"/>
  <c r="J63" i="25"/>
  <c r="I63" i="25"/>
  <c r="N62" i="25"/>
  <c r="M62" i="25"/>
  <c r="K62" i="25"/>
  <c r="J62" i="25"/>
  <c r="I62" i="25"/>
  <c r="N61" i="25"/>
  <c r="M61" i="25"/>
  <c r="K61" i="25"/>
  <c r="J61" i="25"/>
  <c r="I61" i="25"/>
  <c r="N60" i="25"/>
  <c r="M60" i="25"/>
  <c r="K60" i="25"/>
  <c r="J60" i="25"/>
  <c r="I60" i="25"/>
  <c r="N59" i="25"/>
  <c r="M59" i="25"/>
  <c r="K59" i="25"/>
  <c r="J59" i="25"/>
  <c r="I59" i="25"/>
  <c r="N58" i="25"/>
  <c r="M58" i="25"/>
  <c r="K58" i="25"/>
  <c r="J58" i="25"/>
  <c r="I58" i="25"/>
  <c r="N57" i="25"/>
  <c r="M57" i="25"/>
  <c r="K57" i="25"/>
  <c r="J57" i="25"/>
  <c r="I57" i="25"/>
  <c r="N56" i="25"/>
  <c r="M56" i="25"/>
  <c r="K56" i="25"/>
  <c r="J56" i="25"/>
  <c r="I56" i="25"/>
  <c r="N55" i="25"/>
  <c r="M55" i="25"/>
  <c r="K55" i="25"/>
  <c r="J55" i="25"/>
  <c r="I55" i="25"/>
  <c r="N54" i="25"/>
  <c r="M54" i="25"/>
  <c r="K54" i="25"/>
  <c r="J54" i="25"/>
  <c r="I54" i="25"/>
  <c r="N53" i="25"/>
  <c r="M53" i="25"/>
  <c r="K53" i="25"/>
  <c r="J53" i="25"/>
  <c r="I53" i="25"/>
  <c r="N52" i="25"/>
  <c r="M52" i="25"/>
  <c r="K52" i="25"/>
  <c r="J52" i="25"/>
  <c r="I52" i="25"/>
  <c r="N51" i="25"/>
  <c r="M51" i="25"/>
  <c r="K51" i="25"/>
  <c r="J51" i="25"/>
  <c r="I51" i="25"/>
  <c r="N50" i="25"/>
  <c r="M50" i="25"/>
  <c r="K50" i="25"/>
  <c r="J50" i="25"/>
  <c r="I50" i="25"/>
  <c r="N49" i="25"/>
  <c r="M49" i="25"/>
  <c r="K49" i="25"/>
  <c r="J49" i="25"/>
  <c r="I49" i="25"/>
  <c r="N48" i="25"/>
  <c r="M48" i="25"/>
  <c r="K48" i="25"/>
  <c r="J48" i="25"/>
  <c r="I48" i="25"/>
  <c r="N47" i="25"/>
  <c r="M47" i="25"/>
  <c r="K47" i="25"/>
  <c r="J47" i="25"/>
  <c r="I47" i="25"/>
  <c r="N46" i="25"/>
  <c r="M46" i="25"/>
  <c r="K46" i="25"/>
  <c r="J46" i="25"/>
  <c r="I46" i="25"/>
  <c r="N45" i="25"/>
  <c r="M45" i="25"/>
  <c r="K45" i="25"/>
  <c r="J45" i="25"/>
  <c r="I45" i="25"/>
  <c r="N44" i="25"/>
  <c r="M44" i="25"/>
  <c r="K44" i="25"/>
  <c r="J44" i="25"/>
  <c r="I44" i="25"/>
  <c r="N43" i="25"/>
  <c r="M43" i="25"/>
  <c r="K43" i="25"/>
  <c r="J43" i="25"/>
  <c r="I43" i="25"/>
  <c r="N42" i="25"/>
  <c r="M42" i="25"/>
  <c r="K42" i="25"/>
  <c r="J42" i="25"/>
  <c r="I42" i="25"/>
  <c r="N41" i="25"/>
  <c r="M41" i="25"/>
  <c r="K41" i="25"/>
  <c r="J41" i="25"/>
  <c r="I41" i="25"/>
  <c r="N40" i="25"/>
  <c r="M40" i="25"/>
  <c r="K40" i="25"/>
  <c r="J40" i="25"/>
  <c r="I40" i="25"/>
  <c r="N39" i="25"/>
  <c r="M39" i="25"/>
  <c r="K39" i="25"/>
  <c r="J39" i="25"/>
  <c r="I39" i="25"/>
  <c r="N38" i="25"/>
  <c r="M38" i="25"/>
  <c r="K38" i="25"/>
  <c r="J38" i="25"/>
  <c r="I38" i="25"/>
  <c r="N37" i="25"/>
  <c r="M37" i="25"/>
  <c r="K37" i="25"/>
  <c r="J37" i="25"/>
  <c r="I37" i="25"/>
  <c r="N36" i="25"/>
  <c r="M36" i="25"/>
  <c r="K36" i="25"/>
  <c r="J36" i="25"/>
  <c r="I36" i="25"/>
  <c r="N35" i="25"/>
  <c r="M35" i="25"/>
  <c r="K35" i="25"/>
  <c r="J35" i="25"/>
  <c r="I35" i="25"/>
  <c r="N34" i="25"/>
  <c r="M34" i="25"/>
  <c r="K34" i="25"/>
  <c r="J34" i="25"/>
  <c r="I34" i="25"/>
  <c r="N33" i="25"/>
  <c r="M33" i="25"/>
  <c r="K33" i="25"/>
  <c r="J33" i="25"/>
  <c r="I33" i="25"/>
  <c r="N32" i="25"/>
  <c r="M32" i="25"/>
  <c r="K32" i="25"/>
  <c r="J32" i="25"/>
  <c r="I32" i="25"/>
  <c r="N31" i="25"/>
  <c r="M31" i="25"/>
  <c r="K31" i="25"/>
  <c r="J31" i="25"/>
  <c r="I31" i="25"/>
  <c r="N30" i="25"/>
  <c r="M30" i="25"/>
  <c r="K30" i="25"/>
  <c r="J30" i="25"/>
  <c r="I30" i="25"/>
  <c r="N29" i="25"/>
  <c r="M29" i="25"/>
  <c r="K29" i="25"/>
  <c r="J29" i="25"/>
  <c r="I29" i="25"/>
  <c r="N28" i="25"/>
  <c r="M28" i="25"/>
  <c r="K28" i="25"/>
  <c r="J28" i="25"/>
  <c r="I28" i="25"/>
  <c r="N27" i="25"/>
  <c r="M27" i="25"/>
  <c r="K27" i="25"/>
  <c r="J27" i="25"/>
  <c r="I27" i="25"/>
  <c r="N26" i="25"/>
  <c r="M26" i="25"/>
  <c r="K26" i="25"/>
  <c r="J26" i="25"/>
  <c r="I26" i="25"/>
  <c r="N25" i="25"/>
  <c r="M25" i="25"/>
  <c r="K25" i="25"/>
  <c r="J25" i="25"/>
  <c r="I25" i="25"/>
  <c r="N24" i="25"/>
  <c r="M24" i="25"/>
  <c r="K24" i="25"/>
  <c r="J24" i="25"/>
  <c r="I24" i="25"/>
  <c r="N23" i="25"/>
  <c r="M23" i="25"/>
  <c r="K23" i="25"/>
  <c r="J23" i="25"/>
  <c r="I23" i="25"/>
  <c r="N22" i="25"/>
  <c r="M22" i="25"/>
  <c r="K22" i="25"/>
  <c r="J22" i="25"/>
  <c r="I22" i="25"/>
  <c r="N21" i="25"/>
  <c r="M21" i="25"/>
  <c r="K21" i="25"/>
  <c r="J21" i="25"/>
  <c r="I21" i="25"/>
  <c r="N20" i="25"/>
  <c r="M20" i="25"/>
  <c r="K20" i="25"/>
  <c r="J20" i="25"/>
  <c r="I20" i="25"/>
  <c r="N19" i="25"/>
  <c r="M19" i="25"/>
  <c r="K19" i="25"/>
  <c r="J19" i="25"/>
  <c r="I19" i="25"/>
  <c r="N18" i="25"/>
  <c r="M18" i="25"/>
  <c r="K18" i="25"/>
  <c r="J18" i="25"/>
  <c r="I18" i="25"/>
  <c r="N17" i="25"/>
  <c r="M17" i="25"/>
  <c r="K17" i="25"/>
  <c r="J17" i="25"/>
  <c r="I17" i="25"/>
  <c r="N16" i="25"/>
  <c r="M16" i="25"/>
  <c r="K16" i="25"/>
  <c r="J16" i="25"/>
  <c r="I16" i="25"/>
  <c r="N15" i="25"/>
  <c r="M15" i="25"/>
  <c r="K15" i="25"/>
  <c r="J15" i="25"/>
  <c r="I15" i="25"/>
  <c r="N14" i="25"/>
  <c r="M14" i="25"/>
  <c r="K14" i="25"/>
  <c r="J14" i="25"/>
  <c r="I14" i="25"/>
  <c r="N13" i="25"/>
  <c r="M13" i="25"/>
  <c r="K13" i="25"/>
  <c r="J13" i="25"/>
  <c r="I13" i="25"/>
  <c r="N12" i="25"/>
  <c r="M12" i="25"/>
  <c r="K12" i="25"/>
  <c r="J12" i="25"/>
  <c r="I12" i="25"/>
  <c r="N11" i="25"/>
  <c r="M11" i="25"/>
  <c r="K11" i="25"/>
  <c r="J11" i="25"/>
  <c r="I11" i="25"/>
  <c r="N10" i="25"/>
  <c r="M10" i="25"/>
  <c r="K10" i="25"/>
  <c r="J10" i="25"/>
  <c r="I10" i="25"/>
  <c r="N9" i="25"/>
  <c r="M9" i="25"/>
  <c r="K9" i="25"/>
  <c r="J9" i="25"/>
  <c r="I9" i="25"/>
  <c r="N8" i="25"/>
  <c r="M8" i="25"/>
  <c r="K8" i="25"/>
  <c r="J8" i="25"/>
  <c r="I8" i="25"/>
  <c r="N7" i="25"/>
  <c r="M7" i="25"/>
  <c r="K7" i="25"/>
  <c r="J7" i="25"/>
  <c r="I7" i="25"/>
  <c r="N6" i="25"/>
  <c r="M6" i="25"/>
  <c r="K6" i="25"/>
  <c r="J6" i="25"/>
  <c r="I6" i="25"/>
  <c r="N5" i="25"/>
  <c r="M5" i="25"/>
  <c r="K5" i="25"/>
  <c r="J5" i="25"/>
  <c r="I5" i="25"/>
  <c r="N4" i="25"/>
  <c r="M4" i="25"/>
  <c r="K4" i="25"/>
  <c r="J4" i="25"/>
  <c r="I4" i="25"/>
  <c r="N3" i="25"/>
  <c r="M3" i="25"/>
  <c r="K3" i="25"/>
  <c r="J3" i="25"/>
  <c r="I3" i="25"/>
  <c r="N84" i="24"/>
  <c r="M84" i="24"/>
  <c r="K84" i="24"/>
  <c r="L84" i="24" s="1"/>
  <c r="J84" i="24"/>
  <c r="I84" i="24"/>
  <c r="N83" i="24"/>
  <c r="M83" i="24"/>
  <c r="K83" i="24"/>
  <c r="J83" i="24"/>
  <c r="I83" i="24"/>
  <c r="N82" i="24"/>
  <c r="M82" i="24"/>
  <c r="K82" i="24"/>
  <c r="J82" i="24"/>
  <c r="I82" i="24"/>
  <c r="N81" i="24"/>
  <c r="M81" i="24"/>
  <c r="K81" i="24"/>
  <c r="J81" i="24"/>
  <c r="I81" i="24"/>
  <c r="N80" i="24"/>
  <c r="M80" i="24"/>
  <c r="K80" i="24"/>
  <c r="L80" i="24" s="1"/>
  <c r="J80" i="24"/>
  <c r="I80" i="24"/>
  <c r="N79" i="24"/>
  <c r="M79" i="24"/>
  <c r="K79" i="24"/>
  <c r="J79" i="24"/>
  <c r="I79" i="24"/>
  <c r="N78" i="24"/>
  <c r="M78" i="24"/>
  <c r="K78" i="24"/>
  <c r="J78" i="24"/>
  <c r="I78" i="24"/>
  <c r="N77" i="24"/>
  <c r="M77" i="24"/>
  <c r="K77" i="24"/>
  <c r="J77" i="24"/>
  <c r="I77" i="24"/>
  <c r="N76" i="24"/>
  <c r="M76" i="24"/>
  <c r="K76" i="24"/>
  <c r="L76" i="24" s="1"/>
  <c r="J76" i="24"/>
  <c r="I76" i="24"/>
  <c r="N75" i="24"/>
  <c r="M75" i="24"/>
  <c r="K75" i="24"/>
  <c r="J75" i="24"/>
  <c r="I75" i="24"/>
  <c r="N74" i="24"/>
  <c r="M74" i="24"/>
  <c r="K74" i="24"/>
  <c r="J74" i="24"/>
  <c r="I74" i="24"/>
  <c r="N73" i="24"/>
  <c r="M73" i="24"/>
  <c r="K73" i="24"/>
  <c r="J73" i="24"/>
  <c r="I73" i="24"/>
  <c r="N72" i="24"/>
  <c r="M72" i="24"/>
  <c r="K72" i="24"/>
  <c r="L72" i="24" s="1"/>
  <c r="J72" i="24"/>
  <c r="I72" i="24"/>
  <c r="N71" i="24"/>
  <c r="M71" i="24"/>
  <c r="K71" i="24"/>
  <c r="J71" i="24"/>
  <c r="I71" i="24"/>
  <c r="N70" i="24"/>
  <c r="M70" i="24"/>
  <c r="K70" i="24"/>
  <c r="J70" i="24"/>
  <c r="I70" i="24"/>
  <c r="N69" i="24"/>
  <c r="M69" i="24"/>
  <c r="K69" i="24"/>
  <c r="J69" i="24"/>
  <c r="I69" i="24"/>
  <c r="N68" i="24"/>
  <c r="M68" i="24"/>
  <c r="K68" i="24"/>
  <c r="L68" i="24" s="1"/>
  <c r="J68" i="24"/>
  <c r="I68" i="24"/>
  <c r="N67" i="24"/>
  <c r="M67" i="24"/>
  <c r="K67" i="24"/>
  <c r="J67" i="24"/>
  <c r="I67" i="24"/>
  <c r="N66" i="24"/>
  <c r="M66" i="24"/>
  <c r="K66" i="24"/>
  <c r="J66" i="24"/>
  <c r="I66" i="24"/>
  <c r="N65" i="24"/>
  <c r="M65" i="24"/>
  <c r="K65" i="24"/>
  <c r="J65" i="24"/>
  <c r="I65" i="24"/>
  <c r="N64" i="24"/>
  <c r="M64" i="24"/>
  <c r="K64" i="24"/>
  <c r="L64" i="24" s="1"/>
  <c r="J64" i="24"/>
  <c r="I64" i="24"/>
  <c r="N63" i="24"/>
  <c r="M63" i="24"/>
  <c r="K63" i="24"/>
  <c r="J63" i="24"/>
  <c r="I63" i="24"/>
  <c r="N62" i="24"/>
  <c r="M62" i="24"/>
  <c r="K62" i="24"/>
  <c r="J62" i="24"/>
  <c r="I62" i="24"/>
  <c r="N61" i="24"/>
  <c r="M61" i="24"/>
  <c r="K61" i="24"/>
  <c r="J61" i="24"/>
  <c r="I61" i="24"/>
  <c r="N60" i="24"/>
  <c r="M60" i="24"/>
  <c r="K60" i="24"/>
  <c r="L60" i="24" s="1"/>
  <c r="J60" i="24"/>
  <c r="I60" i="24"/>
  <c r="N59" i="24"/>
  <c r="M59" i="24"/>
  <c r="K59" i="24"/>
  <c r="J59" i="24"/>
  <c r="I59" i="24"/>
  <c r="N58" i="24"/>
  <c r="M58" i="24"/>
  <c r="K58" i="24"/>
  <c r="J58" i="24"/>
  <c r="I58" i="24"/>
  <c r="N57" i="24"/>
  <c r="M57" i="24"/>
  <c r="K57" i="24"/>
  <c r="J57" i="24"/>
  <c r="I57" i="24"/>
  <c r="N56" i="24"/>
  <c r="M56" i="24"/>
  <c r="K56" i="24"/>
  <c r="L56" i="24" s="1"/>
  <c r="J56" i="24"/>
  <c r="I56" i="24"/>
  <c r="N55" i="24"/>
  <c r="M55" i="24"/>
  <c r="K55" i="24"/>
  <c r="J55" i="24"/>
  <c r="I55" i="24"/>
  <c r="N54" i="24"/>
  <c r="M54" i="24"/>
  <c r="K54" i="24"/>
  <c r="J54" i="24"/>
  <c r="I54" i="24"/>
  <c r="N53" i="24"/>
  <c r="M53" i="24"/>
  <c r="K53" i="24"/>
  <c r="J53" i="24"/>
  <c r="I53" i="24"/>
  <c r="N52" i="24"/>
  <c r="M52" i="24"/>
  <c r="K52" i="24"/>
  <c r="L52" i="24" s="1"/>
  <c r="J52" i="24"/>
  <c r="I52" i="24"/>
  <c r="N51" i="24"/>
  <c r="M51" i="24"/>
  <c r="K51" i="24"/>
  <c r="J51" i="24"/>
  <c r="I51" i="24"/>
  <c r="N50" i="24"/>
  <c r="M50" i="24"/>
  <c r="K50" i="24"/>
  <c r="J50" i="24"/>
  <c r="I50" i="24"/>
  <c r="N49" i="24"/>
  <c r="M49" i="24"/>
  <c r="K49" i="24"/>
  <c r="J49" i="24"/>
  <c r="I49" i="24"/>
  <c r="N48" i="24"/>
  <c r="M48" i="24"/>
  <c r="K48" i="24"/>
  <c r="L48" i="24" s="1"/>
  <c r="J48" i="24"/>
  <c r="I48" i="24"/>
  <c r="N47" i="24"/>
  <c r="M47" i="24"/>
  <c r="K47" i="24"/>
  <c r="J47" i="24"/>
  <c r="I47" i="24"/>
  <c r="N46" i="24"/>
  <c r="M46" i="24"/>
  <c r="K46" i="24"/>
  <c r="J46" i="24"/>
  <c r="I46" i="24"/>
  <c r="N45" i="24"/>
  <c r="M45" i="24"/>
  <c r="K45" i="24"/>
  <c r="J45" i="24"/>
  <c r="I45" i="24"/>
  <c r="N44" i="24"/>
  <c r="M44" i="24"/>
  <c r="K44" i="24"/>
  <c r="L44" i="24" s="1"/>
  <c r="J44" i="24"/>
  <c r="I44" i="24"/>
  <c r="N43" i="24"/>
  <c r="M43" i="24"/>
  <c r="K43" i="24"/>
  <c r="J43" i="24"/>
  <c r="I43" i="24"/>
  <c r="N42" i="24"/>
  <c r="M42" i="24"/>
  <c r="K42" i="24"/>
  <c r="J42" i="24"/>
  <c r="I42" i="24"/>
  <c r="N41" i="24"/>
  <c r="M41" i="24"/>
  <c r="K41" i="24"/>
  <c r="J41" i="24"/>
  <c r="I41" i="24"/>
  <c r="N40" i="24"/>
  <c r="M40" i="24"/>
  <c r="K40" i="24"/>
  <c r="L40" i="24" s="1"/>
  <c r="J40" i="24"/>
  <c r="I40" i="24"/>
  <c r="N39" i="24"/>
  <c r="M39" i="24"/>
  <c r="K39" i="24"/>
  <c r="J39" i="24"/>
  <c r="I39" i="24"/>
  <c r="N38" i="24"/>
  <c r="M38" i="24"/>
  <c r="K38" i="24"/>
  <c r="J38" i="24"/>
  <c r="I38" i="24"/>
  <c r="N37" i="24"/>
  <c r="M37" i="24"/>
  <c r="K37" i="24"/>
  <c r="J37" i="24"/>
  <c r="I37" i="24"/>
  <c r="N36" i="24"/>
  <c r="M36" i="24"/>
  <c r="K36" i="24"/>
  <c r="L36" i="24" s="1"/>
  <c r="J36" i="24"/>
  <c r="I36" i="24"/>
  <c r="N35" i="24"/>
  <c r="M35" i="24"/>
  <c r="K35" i="24"/>
  <c r="J35" i="24"/>
  <c r="I35" i="24"/>
  <c r="N34" i="24"/>
  <c r="M34" i="24"/>
  <c r="K34" i="24"/>
  <c r="J34" i="24"/>
  <c r="I34" i="24"/>
  <c r="N33" i="24"/>
  <c r="M33" i="24"/>
  <c r="K33" i="24"/>
  <c r="J33" i="24"/>
  <c r="I33" i="24"/>
  <c r="N32" i="24"/>
  <c r="M32" i="24"/>
  <c r="K32" i="24"/>
  <c r="L32" i="24" s="1"/>
  <c r="J32" i="24"/>
  <c r="I32" i="24"/>
  <c r="N31" i="24"/>
  <c r="M31" i="24"/>
  <c r="K31" i="24"/>
  <c r="J31" i="24"/>
  <c r="I31" i="24"/>
  <c r="N30" i="24"/>
  <c r="M30" i="24"/>
  <c r="K30" i="24"/>
  <c r="J30" i="24"/>
  <c r="I30" i="24"/>
  <c r="N29" i="24"/>
  <c r="M29" i="24"/>
  <c r="K29" i="24"/>
  <c r="J29" i="24"/>
  <c r="I29" i="24"/>
  <c r="N28" i="24"/>
  <c r="M28" i="24"/>
  <c r="K28" i="24"/>
  <c r="L28" i="24" s="1"/>
  <c r="J28" i="24"/>
  <c r="I28" i="24"/>
  <c r="N27" i="24"/>
  <c r="M27" i="24"/>
  <c r="K27" i="24"/>
  <c r="J27" i="24"/>
  <c r="I27" i="24"/>
  <c r="N26" i="24"/>
  <c r="M26" i="24"/>
  <c r="K26" i="24"/>
  <c r="J26" i="24"/>
  <c r="I26" i="24"/>
  <c r="N25" i="24"/>
  <c r="M25" i="24"/>
  <c r="K25" i="24"/>
  <c r="J25" i="24"/>
  <c r="I25" i="24"/>
  <c r="N24" i="24"/>
  <c r="M24" i="24"/>
  <c r="K24" i="24"/>
  <c r="L24" i="24" s="1"/>
  <c r="J24" i="24"/>
  <c r="I24" i="24"/>
  <c r="N23" i="24"/>
  <c r="M23" i="24"/>
  <c r="K23" i="24"/>
  <c r="J23" i="24"/>
  <c r="I23" i="24"/>
  <c r="N22" i="24"/>
  <c r="M22" i="24"/>
  <c r="K22" i="24"/>
  <c r="J22" i="24"/>
  <c r="I22" i="24"/>
  <c r="N21" i="24"/>
  <c r="M21" i="24"/>
  <c r="K21" i="24"/>
  <c r="J21" i="24"/>
  <c r="I21" i="24"/>
  <c r="N20" i="24"/>
  <c r="M20" i="24"/>
  <c r="K20" i="24"/>
  <c r="L20" i="24" s="1"/>
  <c r="J20" i="24"/>
  <c r="I20" i="24"/>
  <c r="N19" i="24"/>
  <c r="M19" i="24"/>
  <c r="K19" i="24"/>
  <c r="J19" i="24"/>
  <c r="I19" i="24"/>
  <c r="N18" i="24"/>
  <c r="M18" i="24"/>
  <c r="K18" i="24"/>
  <c r="J18" i="24"/>
  <c r="I18" i="24"/>
  <c r="N17" i="24"/>
  <c r="M17" i="24"/>
  <c r="K17" i="24"/>
  <c r="J17" i="24"/>
  <c r="I17" i="24"/>
  <c r="N16" i="24"/>
  <c r="M16" i="24"/>
  <c r="K16" i="24"/>
  <c r="L16" i="24" s="1"/>
  <c r="J16" i="24"/>
  <c r="I16" i="24"/>
  <c r="N15" i="24"/>
  <c r="M15" i="24"/>
  <c r="K15" i="24"/>
  <c r="J15" i="24"/>
  <c r="I15" i="24"/>
  <c r="N14" i="24"/>
  <c r="M14" i="24"/>
  <c r="K14" i="24"/>
  <c r="J14" i="24"/>
  <c r="I14" i="24"/>
  <c r="N13" i="24"/>
  <c r="M13" i="24"/>
  <c r="K13" i="24"/>
  <c r="J13" i="24"/>
  <c r="I13" i="24"/>
  <c r="N12" i="24"/>
  <c r="M12" i="24"/>
  <c r="K12" i="24"/>
  <c r="L12" i="24" s="1"/>
  <c r="J12" i="24"/>
  <c r="I12" i="24"/>
  <c r="N11" i="24"/>
  <c r="M11" i="24"/>
  <c r="K11" i="24"/>
  <c r="J11" i="24"/>
  <c r="I11" i="24"/>
  <c r="N10" i="24"/>
  <c r="M10" i="24"/>
  <c r="K10" i="24"/>
  <c r="J10" i="24"/>
  <c r="I10" i="24"/>
  <c r="N9" i="24"/>
  <c r="M9" i="24"/>
  <c r="K9" i="24"/>
  <c r="J9" i="24"/>
  <c r="I9" i="24"/>
  <c r="N8" i="24"/>
  <c r="M8" i="24"/>
  <c r="K8" i="24"/>
  <c r="L8" i="24" s="1"/>
  <c r="J8" i="24"/>
  <c r="I8" i="24"/>
  <c r="N7" i="24"/>
  <c r="M7" i="24"/>
  <c r="K7" i="24"/>
  <c r="J7" i="24"/>
  <c r="I7" i="24"/>
  <c r="N6" i="24"/>
  <c r="M6" i="24"/>
  <c r="K6" i="24"/>
  <c r="J6" i="24"/>
  <c r="I6" i="24"/>
  <c r="N5" i="24"/>
  <c r="M5" i="24"/>
  <c r="K5" i="24"/>
  <c r="J5" i="24"/>
  <c r="I5" i="24"/>
  <c r="N4" i="24"/>
  <c r="M4" i="24"/>
  <c r="K4" i="24"/>
  <c r="L4" i="24" s="1"/>
  <c r="J4" i="24"/>
  <c r="I4" i="24"/>
  <c r="N3" i="24"/>
  <c r="M3" i="24"/>
  <c r="K3" i="24"/>
  <c r="J3" i="24"/>
  <c r="I3" i="24"/>
  <c r="N84" i="3"/>
  <c r="M84" i="3"/>
  <c r="K84" i="3"/>
  <c r="L84" i="3" s="1"/>
  <c r="J84" i="3"/>
  <c r="I84" i="3"/>
  <c r="N83" i="3"/>
  <c r="M83" i="3"/>
  <c r="K83" i="3"/>
  <c r="J83" i="3"/>
  <c r="I83" i="3"/>
  <c r="N82" i="3"/>
  <c r="M82" i="3"/>
  <c r="K82" i="3"/>
  <c r="J82" i="3"/>
  <c r="I82" i="3"/>
  <c r="N81" i="3"/>
  <c r="M81" i="3"/>
  <c r="K81" i="3"/>
  <c r="J81" i="3"/>
  <c r="I81" i="3"/>
  <c r="N80" i="3"/>
  <c r="M80" i="3"/>
  <c r="K80" i="3"/>
  <c r="J80" i="3"/>
  <c r="I80" i="3"/>
  <c r="N79" i="3"/>
  <c r="M79" i="3"/>
  <c r="K79" i="3"/>
  <c r="J79" i="3"/>
  <c r="I79" i="3"/>
  <c r="N78" i="3"/>
  <c r="M78" i="3"/>
  <c r="K78" i="3"/>
  <c r="J78" i="3"/>
  <c r="I78" i="3"/>
  <c r="N77" i="3"/>
  <c r="M77" i="3"/>
  <c r="K77" i="3"/>
  <c r="J77" i="3"/>
  <c r="I77" i="3"/>
  <c r="N76" i="3"/>
  <c r="M76" i="3"/>
  <c r="K76" i="3"/>
  <c r="J76" i="3"/>
  <c r="I76" i="3"/>
  <c r="N75" i="3"/>
  <c r="M75" i="3"/>
  <c r="K75" i="3"/>
  <c r="J75" i="3"/>
  <c r="I75" i="3"/>
  <c r="N74" i="3"/>
  <c r="M74" i="3"/>
  <c r="K74" i="3"/>
  <c r="J74" i="3"/>
  <c r="I74" i="3"/>
  <c r="N73" i="3"/>
  <c r="M73" i="3"/>
  <c r="K73" i="3"/>
  <c r="J73" i="3"/>
  <c r="I73" i="3"/>
  <c r="N72" i="3"/>
  <c r="M72" i="3"/>
  <c r="K72" i="3"/>
  <c r="J72" i="3"/>
  <c r="I72" i="3"/>
  <c r="N71" i="3"/>
  <c r="M71" i="3"/>
  <c r="K71" i="3"/>
  <c r="J71" i="3"/>
  <c r="I71" i="3"/>
  <c r="N70" i="3"/>
  <c r="M70" i="3"/>
  <c r="K70" i="3"/>
  <c r="J70" i="3"/>
  <c r="I70" i="3"/>
  <c r="N69" i="3"/>
  <c r="M69" i="3"/>
  <c r="K69" i="3"/>
  <c r="J69" i="3"/>
  <c r="I69" i="3"/>
  <c r="N68" i="3"/>
  <c r="M68" i="3"/>
  <c r="K68" i="3"/>
  <c r="J68" i="3"/>
  <c r="I68" i="3"/>
  <c r="N67" i="3"/>
  <c r="M67" i="3"/>
  <c r="K67" i="3"/>
  <c r="J67" i="3"/>
  <c r="I67" i="3"/>
  <c r="N66" i="3"/>
  <c r="M66" i="3"/>
  <c r="K66" i="3"/>
  <c r="J66" i="3"/>
  <c r="I66" i="3"/>
  <c r="N65" i="3"/>
  <c r="M65" i="3"/>
  <c r="K65" i="3"/>
  <c r="J65" i="3"/>
  <c r="I65" i="3"/>
  <c r="N64" i="3"/>
  <c r="M64" i="3"/>
  <c r="K64" i="3"/>
  <c r="J64" i="3"/>
  <c r="I64" i="3"/>
  <c r="N63" i="3"/>
  <c r="M63" i="3"/>
  <c r="K63" i="3"/>
  <c r="J63" i="3"/>
  <c r="I63" i="3"/>
  <c r="N62" i="3"/>
  <c r="M62" i="3"/>
  <c r="K62" i="3"/>
  <c r="J62" i="3"/>
  <c r="I62" i="3"/>
  <c r="N61" i="3"/>
  <c r="M61" i="3"/>
  <c r="K61" i="3"/>
  <c r="J61" i="3"/>
  <c r="I61" i="3"/>
  <c r="N60" i="3"/>
  <c r="M60" i="3"/>
  <c r="K60" i="3"/>
  <c r="J60" i="3"/>
  <c r="I60" i="3"/>
  <c r="N59" i="3"/>
  <c r="M59" i="3"/>
  <c r="K59" i="3"/>
  <c r="J59" i="3"/>
  <c r="I59" i="3"/>
  <c r="N58" i="3"/>
  <c r="M58" i="3"/>
  <c r="K58" i="3"/>
  <c r="J58" i="3"/>
  <c r="I58" i="3"/>
  <c r="N57" i="3"/>
  <c r="M57" i="3"/>
  <c r="K57" i="3"/>
  <c r="J57" i="3"/>
  <c r="I57" i="3"/>
  <c r="N56" i="3"/>
  <c r="M56" i="3"/>
  <c r="K56" i="3"/>
  <c r="J56" i="3"/>
  <c r="I56" i="3"/>
  <c r="N55" i="3"/>
  <c r="M55" i="3"/>
  <c r="K55" i="3"/>
  <c r="J55" i="3"/>
  <c r="I55" i="3"/>
  <c r="N54" i="3"/>
  <c r="M54" i="3"/>
  <c r="K54" i="3"/>
  <c r="J54" i="3"/>
  <c r="I54" i="3"/>
  <c r="N53" i="3"/>
  <c r="M53" i="3"/>
  <c r="K53" i="3"/>
  <c r="J53" i="3"/>
  <c r="I53" i="3"/>
  <c r="N52" i="3"/>
  <c r="M52" i="3"/>
  <c r="K52" i="3"/>
  <c r="J52" i="3"/>
  <c r="I52" i="3"/>
  <c r="N51" i="3"/>
  <c r="M51" i="3"/>
  <c r="K51" i="3"/>
  <c r="J51" i="3"/>
  <c r="I51" i="3"/>
  <c r="N50" i="3"/>
  <c r="M50" i="3"/>
  <c r="K50" i="3"/>
  <c r="J50" i="3"/>
  <c r="I50" i="3"/>
  <c r="N49" i="3"/>
  <c r="M49" i="3"/>
  <c r="K49" i="3"/>
  <c r="J49" i="3"/>
  <c r="I49" i="3"/>
  <c r="N48" i="3"/>
  <c r="M48" i="3"/>
  <c r="K48" i="3"/>
  <c r="J48" i="3"/>
  <c r="I48" i="3"/>
  <c r="N47" i="3"/>
  <c r="M47" i="3"/>
  <c r="K47" i="3"/>
  <c r="J47" i="3"/>
  <c r="I47" i="3"/>
  <c r="N46" i="3"/>
  <c r="M46" i="3"/>
  <c r="K46" i="3"/>
  <c r="J46" i="3"/>
  <c r="I46" i="3"/>
  <c r="N45" i="3"/>
  <c r="M45" i="3"/>
  <c r="K45" i="3"/>
  <c r="J45" i="3"/>
  <c r="I45" i="3"/>
  <c r="N44" i="3"/>
  <c r="M44" i="3"/>
  <c r="K44" i="3"/>
  <c r="J44" i="3"/>
  <c r="I44" i="3"/>
  <c r="N43" i="3"/>
  <c r="M43" i="3"/>
  <c r="K43" i="3"/>
  <c r="J43" i="3"/>
  <c r="I43" i="3"/>
  <c r="N42" i="3"/>
  <c r="M42" i="3"/>
  <c r="K42" i="3"/>
  <c r="J42" i="3"/>
  <c r="I42" i="3"/>
  <c r="N41" i="3"/>
  <c r="M41" i="3"/>
  <c r="K41" i="3"/>
  <c r="J41" i="3"/>
  <c r="I41" i="3"/>
  <c r="N40" i="3"/>
  <c r="M40" i="3"/>
  <c r="K40" i="3"/>
  <c r="J40" i="3"/>
  <c r="I40" i="3"/>
  <c r="N39" i="3"/>
  <c r="M39" i="3"/>
  <c r="K39" i="3"/>
  <c r="J39" i="3"/>
  <c r="I39" i="3"/>
  <c r="N38" i="3"/>
  <c r="M38" i="3"/>
  <c r="K38" i="3"/>
  <c r="J38" i="3"/>
  <c r="I38" i="3"/>
  <c r="N37" i="3"/>
  <c r="M37" i="3"/>
  <c r="K37" i="3"/>
  <c r="J37" i="3"/>
  <c r="I37" i="3"/>
  <c r="N36" i="3"/>
  <c r="M36" i="3"/>
  <c r="K36" i="3"/>
  <c r="J36" i="3"/>
  <c r="I36" i="3"/>
  <c r="N35" i="3"/>
  <c r="M35" i="3"/>
  <c r="K35" i="3"/>
  <c r="J35" i="3"/>
  <c r="I35" i="3"/>
  <c r="N34" i="3"/>
  <c r="M34" i="3"/>
  <c r="K34" i="3"/>
  <c r="J34" i="3"/>
  <c r="I34" i="3"/>
  <c r="N33" i="3"/>
  <c r="M33" i="3"/>
  <c r="K33" i="3"/>
  <c r="J33" i="3"/>
  <c r="I33" i="3"/>
  <c r="N32" i="3"/>
  <c r="M32" i="3"/>
  <c r="K32" i="3"/>
  <c r="J32" i="3"/>
  <c r="I32" i="3"/>
  <c r="N31" i="3"/>
  <c r="M31" i="3"/>
  <c r="K31" i="3"/>
  <c r="J31" i="3"/>
  <c r="I31" i="3"/>
  <c r="N30" i="3"/>
  <c r="M30" i="3"/>
  <c r="K30" i="3"/>
  <c r="J30" i="3"/>
  <c r="I30" i="3"/>
  <c r="N29" i="3"/>
  <c r="M29" i="3"/>
  <c r="K29" i="3"/>
  <c r="J29" i="3"/>
  <c r="I29" i="3"/>
  <c r="N28" i="3"/>
  <c r="M28" i="3"/>
  <c r="K28" i="3"/>
  <c r="J28" i="3"/>
  <c r="I28" i="3"/>
  <c r="N27" i="3"/>
  <c r="M27" i="3"/>
  <c r="K27" i="3"/>
  <c r="J27" i="3"/>
  <c r="I27" i="3"/>
  <c r="N26" i="3"/>
  <c r="M26" i="3"/>
  <c r="K26" i="3"/>
  <c r="J26" i="3"/>
  <c r="I26" i="3"/>
  <c r="N25" i="3"/>
  <c r="M25" i="3"/>
  <c r="K25" i="3"/>
  <c r="J25" i="3"/>
  <c r="I25" i="3"/>
  <c r="N24" i="3"/>
  <c r="M24" i="3"/>
  <c r="K24" i="3"/>
  <c r="J24" i="3"/>
  <c r="I24" i="3"/>
  <c r="N23" i="3"/>
  <c r="M23" i="3"/>
  <c r="K23" i="3"/>
  <c r="J23" i="3"/>
  <c r="I23" i="3"/>
  <c r="N22" i="3"/>
  <c r="M22" i="3"/>
  <c r="K22" i="3"/>
  <c r="J22" i="3"/>
  <c r="I22" i="3"/>
  <c r="N21" i="3"/>
  <c r="M21" i="3"/>
  <c r="K21" i="3"/>
  <c r="J21" i="3"/>
  <c r="I21" i="3"/>
  <c r="N20" i="3"/>
  <c r="M20" i="3"/>
  <c r="K20" i="3"/>
  <c r="J20" i="3"/>
  <c r="I20" i="3"/>
  <c r="N19" i="3"/>
  <c r="M19" i="3"/>
  <c r="K19" i="3"/>
  <c r="J19" i="3"/>
  <c r="I19" i="3"/>
  <c r="N18" i="3"/>
  <c r="M18" i="3"/>
  <c r="K18" i="3"/>
  <c r="J18" i="3"/>
  <c r="I18" i="3"/>
  <c r="N17" i="3"/>
  <c r="M17" i="3"/>
  <c r="K17" i="3"/>
  <c r="J17" i="3"/>
  <c r="I17" i="3"/>
  <c r="N16" i="3"/>
  <c r="M16" i="3"/>
  <c r="K16" i="3"/>
  <c r="J16" i="3"/>
  <c r="I16" i="3"/>
  <c r="N15" i="3"/>
  <c r="M15" i="3"/>
  <c r="K15" i="3"/>
  <c r="J15" i="3"/>
  <c r="I15" i="3"/>
  <c r="N14" i="3"/>
  <c r="M14" i="3"/>
  <c r="K14" i="3"/>
  <c r="J14" i="3"/>
  <c r="I14" i="3"/>
  <c r="N13" i="3"/>
  <c r="M13" i="3"/>
  <c r="K13" i="3"/>
  <c r="J13" i="3"/>
  <c r="I13" i="3"/>
  <c r="N12" i="3"/>
  <c r="M12" i="3"/>
  <c r="K12" i="3"/>
  <c r="J12" i="3"/>
  <c r="I12" i="3"/>
  <c r="N11" i="3"/>
  <c r="M11" i="3"/>
  <c r="K11" i="3"/>
  <c r="J11" i="3"/>
  <c r="I11" i="3"/>
  <c r="N10" i="3"/>
  <c r="M10" i="3"/>
  <c r="K10" i="3"/>
  <c r="J10" i="3"/>
  <c r="I10" i="3"/>
  <c r="N9" i="3"/>
  <c r="M9" i="3"/>
  <c r="K9" i="3"/>
  <c r="J9" i="3"/>
  <c r="I9" i="3"/>
  <c r="N8" i="3"/>
  <c r="M8" i="3"/>
  <c r="K8" i="3"/>
  <c r="J8" i="3"/>
  <c r="I8" i="3"/>
  <c r="N7" i="3"/>
  <c r="M7" i="3"/>
  <c r="K7" i="3"/>
  <c r="J7" i="3"/>
  <c r="I7" i="3"/>
  <c r="N6" i="3"/>
  <c r="M6" i="3"/>
  <c r="K6" i="3"/>
  <c r="J6" i="3"/>
  <c r="I6" i="3"/>
  <c r="N5" i="3"/>
  <c r="M5" i="3"/>
  <c r="K5" i="3"/>
  <c r="J5" i="3"/>
  <c r="I5" i="3"/>
  <c r="N4" i="3"/>
  <c r="M4" i="3"/>
  <c r="K4" i="3"/>
  <c r="J4" i="3"/>
  <c r="I4" i="3"/>
  <c r="N3" i="3"/>
  <c r="M3" i="3"/>
  <c r="K3" i="3"/>
  <c r="J3" i="3"/>
  <c r="I3" i="3"/>
  <c r="N27" i="21"/>
  <c r="M27" i="21"/>
  <c r="K27" i="21"/>
  <c r="L27" i="21" s="1"/>
  <c r="J27" i="21"/>
  <c r="I27" i="21"/>
  <c r="N26" i="21"/>
  <c r="M26" i="21"/>
  <c r="K26" i="21"/>
  <c r="J26" i="21"/>
  <c r="I26" i="21"/>
  <c r="N25" i="21"/>
  <c r="M25" i="21"/>
  <c r="K25" i="21"/>
  <c r="J25" i="21"/>
  <c r="I25" i="21"/>
  <c r="N24" i="21"/>
  <c r="M24" i="21"/>
  <c r="K24" i="21"/>
  <c r="J24" i="21"/>
  <c r="I24" i="21"/>
  <c r="N23" i="21"/>
  <c r="M23" i="21"/>
  <c r="K23" i="21"/>
  <c r="J23" i="21"/>
  <c r="I23" i="21"/>
  <c r="N22" i="21"/>
  <c r="M22" i="21"/>
  <c r="K22" i="21"/>
  <c r="J22" i="21"/>
  <c r="I22" i="21"/>
  <c r="N21" i="21"/>
  <c r="M21" i="21"/>
  <c r="K21" i="21"/>
  <c r="J21" i="21"/>
  <c r="I21" i="21"/>
  <c r="N20" i="21"/>
  <c r="M20" i="21"/>
  <c r="K20" i="21"/>
  <c r="J20" i="21"/>
  <c r="I20" i="21"/>
  <c r="N19" i="21"/>
  <c r="M19" i="21"/>
  <c r="K19" i="21"/>
  <c r="J19" i="21"/>
  <c r="I19" i="21"/>
  <c r="N18" i="21"/>
  <c r="M18" i="21"/>
  <c r="K18" i="21"/>
  <c r="J18" i="21"/>
  <c r="I18" i="21"/>
  <c r="N17" i="21"/>
  <c r="M17" i="21"/>
  <c r="K17" i="21"/>
  <c r="J17" i="21"/>
  <c r="I17" i="21"/>
  <c r="N16" i="21"/>
  <c r="M16" i="21"/>
  <c r="K16" i="21"/>
  <c r="J16" i="21"/>
  <c r="I16" i="21"/>
  <c r="N15" i="21"/>
  <c r="M15" i="21"/>
  <c r="K15" i="21"/>
  <c r="J15" i="21"/>
  <c r="I15" i="21"/>
  <c r="N14" i="21"/>
  <c r="M14" i="21"/>
  <c r="K14" i="21"/>
  <c r="J14" i="21"/>
  <c r="I14" i="21"/>
  <c r="N13" i="21"/>
  <c r="M13" i="21"/>
  <c r="K13" i="21"/>
  <c r="J13" i="21"/>
  <c r="I13" i="21"/>
  <c r="N12" i="21"/>
  <c r="M12" i="21"/>
  <c r="K12" i="21"/>
  <c r="J12" i="21"/>
  <c r="I12" i="21"/>
  <c r="N11" i="21"/>
  <c r="M11" i="21"/>
  <c r="K11" i="21"/>
  <c r="L11" i="21" s="1"/>
  <c r="J11" i="21"/>
  <c r="I11" i="21"/>
  <c r="N10" i="21"/>
  <c r="M10" i="21"/>
  <c r="K10" i="21"/>
  <c r="J10" i="21"/>
  <c r="I10" i="21"/>
  <c r="N9" i="21"/>
  <c r="M9" i="21"/>
  <c r="K9" i="21"/>
  <c r="J9" i="21"/>
  <c r="I9" i="21"/>
  <c r="N8" i="21"/>
  <c r="M8" i="21"/>
  <c r="K8" i="21"/>
  <c r="J8" i="21"/>
  <c r="I8" i="21"/>
  <c r="N7" i="21"/>
  <c r="M7" i="21"/>
  <c r="K7" i="21"/>
  <c r="L7" i="21" s="1"/>
  <c r="J7" i="21"/>
  <c r="I7" i="21"/>
  <c r="N6" i="21"/>
  <c r="M6" i="21"/>
  <c r="K6" i="21"/>
  <c r="J6" i="21"/>
  <c r="I6" i="21"/>
  <c r="N5" i="21"/>
  <c r="M5" i="21"/>
  <c r="K5" i="21"/>
  <c r="J5" i="21"/>
  <c r="I5" i="21"/>
  <c r="N4" i="21"/>
  <c r="M4" i="21"/>
  <c r="K4" i="21"/>
  <c r="J4" i="21"/>
  <c r="I4" i="21"/>
  <c r="N3" i="21"/>
  <c r="M3" i="21"/>
  <c r="K3" i="21"/>
  <c r="L3" i="21" s="1"/>
  <c r="J3" i="21"/>
  <c r="I3" i="21"/>
  <c r="N92" i="2"/>
  <c r="M92" i="2"/>
  <c r="K92" i="2"/>
  <c r="L92" i="2" s="1"/>
  <c r="J92" i="2"/>
  <c r="I92" i="2"/>
  <c r="N91" i="2"/>
  <c r="M91" i="2"/>
  <c r="K91" i="2"/>
  <c r="J91" i="2"/>
  <c r="I91" i="2"/>
  <c r="N90" i="2"/>
  <c r="M90" i="2"/>
  <c r="K90" i="2"/>
  <c r="J90" i="2"/>
  <c r="I90" i="2"/>
  <c r="N89" i="2"/>
  <c r="M89" i="2"/>
  <c r="K89" i="2"/>
  <c r="J89" i="2"/>
  <c r="I89" i="2"/>
  <c r="N88" i="2"/>
  <c r="M88" i="2"/>
  <c r="K88" i="2"/>
  <c r="J88" i="2"/>
  <c r="I88" i="2"/>
  <c r="N87" i="2"/>
  <c r="M87" i="2"/>
  <c r="K87" i="2"/>
  <c r="J87" i="2"/>
  <c r="I87" i="2"/>
  <c r="N86" i="2"/>
  <c r="M86" i="2"/>
  <c r="K86" i="2"/>
  <c r="J86" i="2"/>
  <c r="I86" i="2"/>
  <c r="N85" i="2"/>
  <c r="M85" i="2"/>
  <c r="K85" i="2"/>
  <c r="J85" i="2"/>
  <c r="I85" i="2"/>
  <c r="N84" i="2"/>
  <c r="M84" i="2"/>
  <c r="K84" i="2"/>
  <c r="L84" i="2" s="1"/>
  <c r="J84" i="2"/>
  <c r="I84" i="2"/>
  <c r="N83" i="2"/>
  <c r="M83" i="2"/>
  <c r="K83" i="2"/>
  <c r="J83" i="2"/>
  <c r="I83" i="2"/>
  <c r="N82" i="2"/>
  <c r="M82" i="2"/>
  <c r="K82" i="2"/>
  <c r="J82" i="2"/>
  <c r="I82" i="2"/>
  <c r="N81" i="2"/>
  <c r="M81" i="2"/>
  <c r="K81" i="2"/>
  <c r="J81" i="2"/>
  <c r="I81" i="2"/>
  <c r="N80" i="2"/>
  <c r="M80" i="2"/>
  <c r="K80" i="2"/>
  <c r="L80" i="2" s="1"/>
  <c r="J80" i="2"/>
  <c r="I80" i="2"/>
  <c r="N79" i="2"/>
  <c r="M79" i="2"/>
  <c r="K79" i="2"/>
  <c r="J79" i="2"/>
  <c r="I79" i="2"/>
  <c r="N78" i="2"/>
  <c r="M78" i="2"/>
  <c r="K78" i="2"/>
  <c r="J78" i="2"/>
  <c r="I78" i="2"/>
  <c r="N77" i="2"/>
  <c r="M77" i="2"/>
  <c r="K77" i="2"/>
  <c r="J77" i="2"/>
  <c r="I77" i="2"/>
  <c r="N76" i="2"/>
  <c r="M76" i="2"/>
  <c r="K76" i="2"/>
  <c r="L76" i="2" s="1"/>
  <c r="J76" i="2"/>
  <c r="I76" i="2"/>
  <c r="N75" i="2"/>
  <c r="M75" i="2"/>
  <c r="K75" i="2"/>
  <c r="J75" i="2"/>
  <c r="I75" i="2"/>
  <c r="N74" i="2"/>
  <c r="M74" i="2"/>
  <c r="K74" i="2"/>
  <c r="J74" i="2"/>
  <c r="I74" i="2"/>
  <c r="N73" i="2"/>
  <c r="M73" i="2"/>
  <c r="K73" i="2"/>
  <c r="J73" i="2"/>
  <c r="I73" i="2"/>
  <c r="N72" i="2"/>
  <c r="M72" i="2"/>
  <c r="K72" i="2"/>
  <c r="L72" i="2" s="1"/>
  <c r="J72" i="2"/>
  <c r="I72" i="2"/>
  <c r="N71" i="2"/>
  <c r="M71" i="2"/>
  <c r="K71" i="2"/>
  <c r="J71" i="2"/>
  <c r="I71" i="2"/>
  <c r="N70" i="2"/>
  <c r="M70" i="2"/>
  <c r="K70" i="2"/>
  <c r="J70" i="2"/>
  <c r="I70" i="2"/>
  <c r="N69" i="2"/>
  <c r="M69" i="2"/>
  <c r="K69" i="2"/>
  <c r="J69" i="2"/>
  <c r="I69" i="2"/>
  <c r="N68" i="2"/>
  <c r="M68" i="2"/>
  <c r="K68" i="2"/>
  <c r="L68" i="2" s="1"/>
  <c r="J68" i="2"/>
  <c r="I68" i="2"/>
  <c r="N67" i="2"/>
  <c r="M67" i="2"/>
  <c r="K67" i="2"/>
  <c r="J67" i="2"/>
  <c r="I67" i="2"/>
  <c r="N66" i="2"/>
  <c r="M66" i="2"/>
  <c r="K66" i="2"/>
  <c r="J66" i="2"/>
  <c r="I66" i="2"/>
  <c r="N65" i="2"/>
  <c r="M65" i="2"/>
  <c r="K65" i="2"/>
  <c r="J65" i="2"/>
  <c r="I65" i="2"/>
  <c r="N64" i="2"/>
  <c r="M64" i="2"/>
  <c r="K64" i="2"/>
  <c r="L64" i="2" s="1"/>
  <c r="J64" i="2"/>
  <c r="I64" i="2"/>
  <c r="N63" i="2"/>
  <c r="M63" i="2"/>
  <c r="K63" i="2"/>
  <c r="J63" i="2"/>
  <c r="I63" i="2"/>
  <c r="N62" i="2"/>
  <c r="M62" i="2"/>
  <c r="K62" i="2"/>
  <c r="J62" i="2"/>
  <c r="I62" i="2"/>
  <c r="N61" i="2"/>
  <c r="M61" i="2"/>
  <c r="K61" i="2"/>
  <c r="J61" i="2"/>
  <c r="I61" i="2"/>
  <c r="N60" i="2"/>
  <c r="M60" i="2"/>
  <c r="K60" i="2"/>
  <c r="L60" i="2" s="1"/>
  <c r="J60" i="2"/>
  <c r="I60" i="2"/>
  <c r="N59" i="2"/>
  <c r="M59" i="2"/>
  <c r="K59" i="2"/>
  <c r="J59" i="2"/>
  <c r="I59" i="2"/>
  <c r="N58" i="2"/>
  <c r="M58" i="2"/>
  <c r="K58" i="2"/>
  <c r="J58" i="2"/>
  <c r="I58" i="2"/>
  <c r="N57" i="2"/>
  <c r="M57" i="2"/>
  <c r="K57" i="2"/>
  <c r="J57" i="2"/>
  <c r="I57" i="2"/>
  <c r="N56" i="2"/>
  <c r="M56" i="2"/>
  <c r="K56" i="2"/>
  <c r="L56" i="2" s="1"/>
  <c r="J56" i="2"/>
  <c r="I56" i="2"/>
  <c r="N55" i="2"/>
  <c r="M55" i="2"/>
  <c r="K55" i="2"/>
  <c r="J55" i="2"/>
  <c r="I55" i="2"/>
  <c r="N54" i="2"/>
  <c r="M54" i="2"/>
  <c r="K54" i="2"/>
  <c r="J54" i="2"/>
  <c r="I54" i="2"/>
  <c r="N53" i="2"/>
  <c r="M53" i="2"/>
  <c r="K53" i="2"/>
  <c r="J53" i="2"/>
  <c r="I53" i="2"/>
  <c r="N52" i="2"/>
  <c r="M52" i="2"/>
  <c r="K52" i="2"/>
  <c r="L52" i="2" s="1"/>
  <c r="J52" i="2"/>
  <c r="I52" i="2"/>
  <c r="N51" i="2"/>
  <c r="M51" i="2"/>
  <c r="K51" i="2"/>
  <c r="J51" i="2"/>
  <c r="I51" i="2"/>
  <c r="N50" i="2"/>
  <c r="M50" i="2"/>
  <c r="K50" i="2"/>
  <c r="J50" i="2"/>
  <c r="I50" i="2"/>
  <c r="N49" i="2"/>
  <c r="M49" i="2"/>
  <c r="K49" i="2"/>
  <c r="J49" i="2"/>
  <c r="I49" i="2"/>
  <c r="N48" i="2"/>
  <c r="M48" i="2"/>
  <c r="K48" i="2"/>
  <c r="L48" i="2" s="1"/>
  <c r="J48" i="2"/>
  <c r="I48" i="2"/>
  <c r="N47" i="2"/>
  <c r="M47" i="2"/>
  <c r="K47" i="2"/>
  <c r="J47" i="2"/>
  <c r="I47" i="2"/>
  <c r="N46" i="2"/>
  <c r="M46" i="2"/>
  <c r="K46" i="2"/>
  <c r="J46" i="2"/>
  <c r="I46" i="2"/>
  <c r="N45" i="2"/>
  <c r="M45" i="2"/>
  <c r="K45" i="2"/>
  <c r="J45" i="2"/>
  <c r="I45" i="2"/>
  <c r="N44" i="2"/>
  <c r="M44" i="2"/>
  <c r="K44" i="2"/>
  <c r="L44" i="2" s="1"/>
  <c r="J44" i="2"/>
  <c r="I44" i="2"/>
  <c r="N43" i="2"/>
  <c r="M43" i="2"/>
  <c r="K43" i="2"/>
  <c r="J43" i="2"/>
  <c r="I43" i="2"/>
  <c r="N42" i="2"/>
  <c r="M42" i="2"/>
  <c r="K42" i="2"/>
  <c r="J42" i="2"/>
  <c r="I42" i="2"/>
  <c r="N41" i="2"/>
  <c r="M41" i="2"/>
  <c r="K41" i="2"/>
  <c r="J41" i="2"/>
  <c r="I41" i="2"/>
  <c r="N40" i="2"/>
  <c r="M40" i="2"/>
  <c r="K40" i="2"/>
  <c r="L40" i="2" s="1"/>
  <c r="J40" i="2"/>
  <c r="I40" i="2"/>
  <c r="N39" i="2"/>
  <c r="M39" i="2"/>
  <c r="K39" i="2"/>
  <c r="J39" i="2"/>
  <c r="I39" i="2"/>
  <c r="N38" i="2"/>
  <c r="M38" i="2"/>
  <c r="K38" i="2"/>
  <c r="J38" i="2"/>
  <c r="I38" i="2"/>
  <c r="N37" i="2"/>
  <c r="M37" i="2"/>
  <c r="K37" i="2"/>
  <c r="J37" i="2"/>
  <c r="I37" i="2"/>
  <c r="N36" i="2"/>
  <c r="M36" i="2"/>
  <c r="K36" i="2"/>
  <c r="L36" i="2" s="1"/>
  <c r="J36" i="2"/>
  <c r="I36" i="2"/>
  <c r="N35" i="2"/>
  <c r="M35" i="2"/>
  <c r="K35" i="2"/>
  <c r="J35" i="2"/>
  <c r="I35" i="2"/>
  <c r="N34" i="2"/>
  <c r="M34" i="2"/>
  <c r="K34" i="2"/>
  <c r="J34" i="2"/>
  <c r="I34" i="2"/>
  <c r="N33" i="2"/>
  <c r="M33" i="2"/>
  <c r="K33" i="2"/>
  <c r="J33" i="2"/>
  <c r="I33" i="2"/>
  <c r="N32" i="2"/>
  <c r="M32" i="2"/>
  <c r="K32" i="2"/>
  <c r="L32" i="2" s="1"/>
  <c r="J32" i="2"/>
  <c r="I32" i="2"/>
  <c r="N31" i="2"/>
  <c r="M31" i="2"/>
  <c r="K31" i="2"/>
  <c r="J31" i="2"/>
  <c r="I31" i="2"/>
  <c r="N30" i="2"/>
  <c r="M30" i="2"/>
  <c r="K30" i="2"/>
  <c r="J30" i="2"/>
  <c r="I30" i="2"/>
  <c r="N29" i="2"/>
  <c r="M29" i="2"/>
  <c r="K29" i="2"/>
  <c r="J29" i="2"/>
  <c r="I29" i="2"/>
  <c r="N28" i="2"/>
  <c r="M28" i="2"/>
  <c r="K28" i="2"/>
  <c r="L28" i="2" s="1"/>
  <c r="J28" i="2"/>
  <c r="I28" i="2"/>
  <c r="N27" i="2"/>
  <c r="M27" i="2"/>
  <c r="K27" i="2"/>
  <c r="J27" i="2"/>
  <c r="I27" i="2"/>
  <c r="N26" i="2"/>
  <c r="M26" i="2"/>
  <c r="K26" i="2"/>
  <c r="J26" i="2"/>
  <c r="I26" i="2"/>
  <c r="N25" i="2"/>
  <c r="M25" i="2"/>
  <c r="K25" i="2"/>
  <c r="J25" i="2"/>
  <c r="I25" i="2"/>
  <c r="N24" i="2"/>
  <c r="M24" i="2"/>
  <c r="K24" i="2"/>
  <c r="L24" i="2" s="1"/>
  <c r="J24" i="2"/>
  <c r="I24" i="2"/>
  <c r="N23" i="2"/>
  <c r="M23" i="2"/>
  <c r="K23" i="2"/>
  <c r="J23" i="2"/>
  <c r="I23" i="2"/>
  <c r="N22" i="2"/>
  <c r="M22" i="2"/>
  <c r="K22" i="2"/>
  <c r="J22" i="2"/>
  <c r="I22" i="2"/>
  <c r="N21" i="2"/>
  <c r="M21" i="2"/>
  <c r="K21" i="2"/>
  <c r="J21" i="2"/>
  <c r="I21" i="2"/>
  <c r="N20" i="2"/>
  <c r="M20" i="2"/>
  <c r="K20" i="2"/>
  <c r="L20" i="2" s="1"/>
  <c r="J20" i="2"/>
  <c r="I20" i="2"/>
  <c r="N19" i="2"/>
  <c r="M19" i="2"/>
  <c r="K19" i="2"/>
  <c r="J19" i="2"/>
  <c r="I19" i="2"/>
  <c r="N18" i="2"/>
  <c r="M18" i="2"/>
  <c r="K18" i="2"/>
  <c r="J18" i="2"/>
  <c r="I18" i="2"/>
  <c r="N17" i="2"/>
  <c r="M17" i="2"/>
  <c r="K17" i="2"/>
  <c r="J17" i="2"/>
  <c r="I17" i="2"/>
  <c r="N16" i="2"/>
  <c r="M16" i="2"/>
  <c r="K16" i="2"/>
  <c r="L16" i="2" s="1"/>
  <c r="J16" i="2"/>
  <c r="I16" i="2"/>
  <c r="N15" i="2"/>
  <c r="M15" i="2"/>
  <c r="K15" i="2"/>
  <c r="J15" i="2"/>
  <c r="I15" i="2"/>
  <c r="N14" i="2"/>
  <c r="M14" i="2"/>
  <c r="K14" i="2"/>
  <c r="J14" i="2"/>
  <c r="I14" i="2"/>
  <c r="N13" i="2"/>
  <c r="M13" i="2"/>
  <c r="K13" i="2"/>
  <c r="J13" i="2"/>
  <c r="I13" i="2"/>
  <c r="N12" i="2"/>
  <c r="M12" i="2"/>
  <c r="K12" i="2"/>
  <c r="L12" i="2" s="1"/>
  <c r="J12" i="2"/>
  <c r="I12" i="2"/>
  <c r="N11" i="2"/>
  <c r="M11" i="2"/>
  <c r="K11" i="2"/>
  <c r="J11" i="2"/>
  <c r="I11" i="2"/>
  <c r="N10" i="2"/>
  <c r="M10" i="2"/>
  <c r="K10" i="2"/>
  <c r="J10" i="2"/>
  <c r="I10" i="2"/>
  <c r="N9" i="2"/>
  <c r="M9" i="2"/>
  <c r="K9" i="2"/>
  <c r="J9" i="2"/>
  <c r="I9" i="2"/>
  <c r="N8" i="2"/>
  <c r="M8" i="2"/>
  <c r="K8" i="2"/>
  <c r="L8" i="2" s="1"/>
  <c r="J8" i="2"/>
  <c r="I8" i="2"/>
  <c r="N7" i="2"/>
  <c r="M7" i="2"/>
  <c r="K7" i="2"/>
  <c r="J7" i="2"/>
  <c r="I7" i="2"/>
  <c r="N6" i="2"/>
  <c r="M6" i="2"/>
  <c r="K6" i="2"/>
  <c r="J6" i="2"/>
  <c r="I6" i="2"/>
  <c r="N5" i="2"/>
  <c r="M5" i="2"/>
  <c r="K5" i="2"/>
  <c r="J5" i="2"/>
  <c r="I5" i="2"/>
  <c r="N4" i="2"/>
  <c r="M4" i="2"/>
  <c r="K4" i="2"/>
  <c r="L4" i="2" s="1"/>
  <c r="J4" i="2"/>
  <c r="I4" i="2"/>
  <c r="N3" i="2"/>
  <c r="M3" i="2"/>
  <c r="K3" i="2"/>
  <c r="J3" i="2"/>
  <c r="I3" i="2"/>
  <c r="H71" i="36"/>
  <c r="G71" i="36"/>
  <c r="E71" i="36"/>
  <c r="C71" i="36"/>
  <c r="H70" i="36"/>
  <c r="G70" i="36"/>
  <c r="E70" i="36"/>
  <c r="C70" i="36"/>
  <c r="H69" i="36"/>
  <c r="G69" i="36"/>
  <c r="E69" i="36"/>
  <c r="C69" i="36"/>
  <c r="H68" i="36"/>
  <c r="G68" i="36"/>
  <c r="E68" i="36"/>
  <c r="C68" i="36"/>
  <c r="H67" i="36"/>
  <c r="G67" i="36"/>
  <c r="E67" i="36"/>
  <c r="C67" i="36"/>
  <c r="H66" i="36"/>
  <c r="G66" i="36"/>
  <c r="E66" i="36"/>
  <c r="C66" i="36"/>
  <c r="H65" i="36"/>
  <c r="G65" i="36"/>
  <c r="E65" i="36"/>
  <c r="C65" i="36"/>
  <c r="H64" i="36"/>
  <c r="G64" i="36"/>
  <c r="E64" i="36"/>
  <c r="C64" i="36"/>
  <c r="H63" i="36"/>
  <c r="G63" i="36"/>
  <c r="E63" i="36"/>
  <c r="C63" i="36"/>
  <c r="H62" i="36"/>
  <c r="G62" i="36"/>
  <c r="E62" i="36"/>
  <c r="C62" i="36"/>
  <c r="H61" i="36"/>
  <c r="G61" i="36"/>
  <c r="E61" i="36"/>
  <c r="C61" i="36"/>
  <c r="H60" i="36"/>
  <c r="G60" i="36"/>
  <c r="E60" i="36"/>
  <c r="C60" i="36"/>
  <c r="H59" i="36"/>
  <c r="G59" i="36"/>
  <c r="E59" i="36"/>
  <c r="C59" i="36"/>
  <c r="H58" i="36"/>
  <c r="G58" i="36"/>
  <c r="E58" i="36"/>
  <c r="C58" i="36"/>
  <c r="H57" i="36"/>
  <c r="G57" i="36"/>
  <c r="E57" i="36"/>
  <c r="C57" i="36"/>
  <c r="H56" i="36"/>
  <c r="G56" i="36"/>
  <c r="E56" i="36"/>
  <c r="C56" i="36"/>
  <c r="H55" i="36"/>
  <c r="G55" i="36"/>
  <c r="E55" i="36"/>
  <c r="C55" i="36"/>
  <c r="H54" i="36"/>
  <c r="G54" i="36"/>
  <c r="E54" i="36"/>
  <c r="C54" i="36"/>
  <c r="H53" i="36"/>
  <c r="G53" i="36"/>
  <c r="E53" i="36"/>
  <c r="C53" i="36"/>
  <c r="H52" i="36"/>
  <c r="G52" i="36"/>
  <c r="E52" i="36"/>
  <c r="C52" i="36"/>
  <c r="H51" i="36"/>
  <c r="G51" i="36"/>
  <c r="E51" i="36"/>
  <c r="C51" i="36"/>
  <c r="H50" i="36"/>
  <c r="G50" i="36"/>
  <c r="E50" i="36"/>
  <c r="C50" i="36"/>
  <c r="H49" i="36"/>
  <c r="G49" i="36"/>
  <c r="E49" i="36"/>
  <c r="C49" i="36"/>
  <c r="H48" i="36"/>
  <c r="G48" i="36"/>
  <c r="E48" i="36"/>
  <c r="C48" i="36"/>
  <c r="H47" i="36"/>
  <c r="G47" i="36"/>
  <c r="E47" i="36"/>
  <c r="C47" i="36"/>
  <c r="H46" i="36"/>
  <c r="G46" i="36"/>
  <c r="E46" i="36"/>
  <c r="C46" i="36"/>
  <c r="H45" i="36"/>
  <c r="G45" i="36"/>
  <c r="E45" i="36"/>
  <c r="C45" i="36"/>
  <c r="H44" i="36"/>
  <c r="G44" i="36"/>
  <c r="E44" i="36"/>
  <c r="C44" i="36"/>
  <c r="H43" i="36"/>
  <c r="G43" i="36"/>
  <c r="E43" i="36"/>
  <c r="C43" i="36"/>
  <c r="H42" i="36"/>
  <c r="G42" i="36"/>
  <c r="E42" i="36"/>
  <c r="C42" i="36"/>
  <c r="H41" i="36"/>
  <c r="G41" i="36"/>
  <c r="E41" i="36"/>
  <c r="C41" i="36"/>
  <c r="H40" i="36"/>
  <c r="G40" i="36"/>
  <c r="E40" i="36"/>
  <c r="C40" i="36"/>
  <c r="H39" i="36"/>
  <c r="G39" i="36"/>
  <c r="E39" i="36"/>
  <c r="C39" i="36"/>
  <c r="H38" i="36"/>
  <c r="G38" i="36"/>
  <c r="E38" i="36"/>
  <c r="C38" i="36"/>
  <c r="H37" i="36"/>
  <c r="G37" i="36"/>
  <c r="E37" i="36"/>
  <c r="C37" i="36"/>
  <c r="H36" i="36"/>
  <c r="G36" i="36"/>
  <c r="E36" i="36"/>
  <c r="C36" i="36"/>
  <c r="H35" i="36"/>
  <c r="G35" i="36"/>
  <c r="E35" i="36"/>
  <c r="C35" i="36"/>
  <c r="H34" i="36"/>
  <c r="G34" i="36"/>
  <c r="E34" i="36"/>
  <c r="C34" i="36"/>
  <c r="H33" i="36"/>
  <c r="G33" i="36"/>
  <c r="E33" i="36"/>
  <c r="C33" i="36"/>
  <c r="H32" i="36"/>
  <c r="G32" i="36"/>
  <c r="E32" i="36"/>
  <c r="C32" i="36"/>
  <c r="H31" i="36"/>
  <c r="G31" i="36"/>
  <c r="E31" i="36"/>
  <c r="C31" i="36"/>
  <c r="H30" i="36"/>
  <c r="G30" i="36"/>
  <c r="E30" i="36"/>
  <c r="C30" i="36"/>
  <c r="H29" i="36"/>
  <c r="G29" i="36"/>
  <c r="E29" i="36"/>
  <c r="C29" i="36"/>
  <c r="H28" i="36"/>
  <c r="G28" i="36"/>
  <c r="E28" i="36"/>
  <c r="C28" i="36"/>
  <c r="H27" i="36"/>
  <c r="G27" i="36"/>
  <c r="E27" i="36"/>
  <c r="C27" i="36"/>
  <c r="H26" i="36"/>
  <c r="G26" i="36"/>
  <c r="E26" i="36"/>
  <c r="C26" i="36"/>
  <c r="H25" i="36"/>
  <c r="G25" i="36"/>
  <c r="E25" i="36"/>
  <c r="C25" i="36"/>
  <c r="H24" i="36"/>
  <c r="G24" i="36"/>
  <c r="E24" i="36"/>
  <c r="C24" i="36"/>
  <c r="H23" i="36"/>
  <c r="G23" i="36"/>
  <c r="E23" i="36"/>
  <c r="C23" i="36"/>
  <c r="H22" i="36"/>
  <c r="G22" i="36"/>
  <c r="E22" i="36"/>
  <c r="C22" i="36"/>
  <c r="H21" i="36"/>
  <c r="G21" i="36"/>
  <c r="E21" i="36"/>
  <c r="C21" i="36"/>
  <c r="H20" i="36"/>
  <c r="G20" i="36"/>
  <c r="E20" i="36"/>
  <c r="C20" i="36"/>
  <c r="H19" i="36"/>
  <c r="G19" i="36"/>
  <c r="E19" i="36"/>
  <c r="C19" i="36"/>
  <c r="H18" i="36"/>
  <c r="G18" i="36"/>
  <c r="E18" i="36"/>
  <c r="C18" i="36"/>
  <c r="H17" i="36"/>
  <c r="G17" i="36"/>
  <c r="E17" i="36"/>
  <c r="C17" i="36"/>
  <c r="H16" i="36"/>
  <c r="G16" i="36"/>
  <c r="E16" i="36"/>
  <c r="C16" i="36"/>
  <c r="H15" i="36"/>
  <c r="G15" i="36"/>
  <c r="E15" i="36"/>
  <c r="C15" i="36"/>
  <c r="H14" i="36"/>
  <c r="G14" i="36"/>
  <c r="E14" i="36"/>
  <c r="C14" i="36"/>
  <c r="H13" i="36"/>
  <c r="G13" i="36"/>
  <c r="E13" i="36"/>
  <c r="C13" i="36"/>
  <c r="H12" i="36"/>
  <c r="G12" i="36"/>
  <c r="E12" i="36"/>
  <c r="C12" i="36"/>
  <c r="H11" i="36"/>
  <c r="G11" i="36"/>
  <c r="E11" i="36"/>
  <c r="C11" i="36"/>
  <c r="H10" i="36"/>
  <c r="G10" i="36"/>
  <c r="E10" i="36"/>
  <c r="C10" i="36"/>
  <c r="H9" i="36"/>
  <c r="G9" i="36"/>
  <c r="E9" i="36"/>
  <c r="C9" i="36"/>
  <c r="H8" i="36"/>
  <c r="G8" i="36"/>
  <c r="E8" i="36"/>
  <c r="C8" i="36"/>
  <c r="H7" i="36"/>
  <c r="G7" i="36"/>
  <c r="E7" i="36"/>
  <c r="C7" i="36"/>
  <c r="H6" i="36"/>
  <c r="G6" i="36"/>
  <c r="E6" i="36"/>
  <c r="C6" i="36"/>
  <c r="H5" i="36"/>
  <c r="G5" i="36"/>
  <c r="E5" i="36"/>
  <c r="C5" i="36"/>
  <c r="H4" i="36"/>
  <c r="G4" i="36"/>
  <c r="E4" i="36"/>
  <c r="C4" i="36"/>
  <c r="H3" i="36"/>
  <c r="G3" i="36"/>
  <c r="E3" i="36"/>
  <c r="C3" i="36"/>
  <c r="H2" i="36"/>
  <c r="G2" i="36"/>
  <c r="E2" i="36"/>
  <c r="C2" i="36"/>
  <c r="I122" i="27"/>
  <c r="G122" i="27"/>
  <c r="E122" i="27"/>
  <c r="C122" i="27"/>
  <c r="I121" i="27"/>
  <c r="G121" i="27"/>
  <c r="E121" i="27"/>
  <c r="C121" i="27"/>
  <c r="I120" i="27"/>
  <c r="G120" i="27"/>
  <c r="E120" i="27"/>
  <c r="C120" i="27"/>
  <c r="I119" i="27"/>
  <c r="G119" i="27"/>
  <c r="E119" i="27"/>
  <c r="C119" i="27"/>
  <c r="I118" i="27"/>
  <c r="G118" i="27"/>
  <c r="E118" i="27"/>
  <c r="C118" i="27"/>
  <c r="I117" i="27"/>
  <c r="G117" i="27"/>
  <c r="E117" i="27"/>
  <c r="C117" i="27"/>
  <c r="I116" i="27"/>
  <c r="G116" i="27"/>
  <c r="E116" i="27"/>
  <c r="C116" i="27"/>
  <c r="I115" i="27"/>
  <c r="G115" i="27"/>
  <c r="E115" i="27"/>
  <c r="C115" i="27"/>
  <c r="I114" i="27"/>
  <c r="G114" i="27"/>
  <c r="E114" i="27"/>
  <c r="C114" i="27"/>
  <c r="I113" i="27"/>
  <c r="G113" i="27"/>
  <c r="E113" i="27"/>
  <c r="C113" i="27"/>
  <c r="I112" i="27"/>
  <c r="G112" i="27"/>
  <c r="E112" i="27"/>
  <c r="C112" i="27"/>
  <c r="I111" i="27"/>
  <c r="G111" i="27"/>
  <c r="E111" i="27"/>
  <c r="C111" i="27"/>
  <c r="I110" i="27"/>
  <c r="G110" i="27"/>
  <c r="E110" i="27"/>
  <c r="C110" i="27"/>
  <c r="I109" i="27"/>
  <c r="G109" i="27"/>
  <c r="E109" i="27"/>
  <c r="C109" i="27"/>
  <c r="I108" i="27"/>
  <c r="G108" i="27"/>
  <c r="E108" i="27"/>
  <c r="C108" i="27"/>
  <c r="I107" i="27"/>
  <c r="G107" i="27"/>
  <c r="E107" i="27"/>
  <c r="C107" i="27"/>
  <c r="I106" i="27"/>
  <c r="G106" i="27"/>
  <c r="E106" i="27"/>
  <c r="C106" i="27"/>
  <c r="I105" i="27"/>
  <c r="G105" i="27"/>
  <c r="E105" i="27"/>
  <c r="C105" i="27"/>
  <c r="I104" i="27"/>
  <c r="G104" i="27"/>
  <c r="E104" i="27"/>
  <c r="C104" i="27"/>
  <c r="I103" i="27"/>
  <c r="G103" i="27"/>
  <c r="E103" i="27"/>
  <c r="C103" i="27"/>
  <c r="I102" i="27"/>
  <c r="G102" i="27"/>
  <c r="E102" i="27"/>
  <c r="C102" i="27"/>
  <c r="I101" i="27"/>
  <c r="G101" i="27"/>
  <c r="E101" i="27"/>
  <c r="C101" i="27"/>
  <c r="I100" i="27"/>
  <c r="G100" i="27"/>
  <c r="E100" i="27"/>
  <c r="C100" i="27"/>
  <c r="I99" i="27"/>
  <c r="G99" i="27"/>
  <c r="E99" i="27"/>
  <c r="C99" i="27"/>
  <c r="I98" i="27"/>
  <c r="G98" i="27"/>
  <c r="E98" i="27"/>
  <c r="C98" i="27"/>
  <c r="I97" i="27"/>
  <c r="G97" i="27"/>
  <c r="E97" i="27"/>
  <c r="C97" i="27"/>
  <c r="I96" i="27"/>
  <c r="G96" i="27"/>
  <c r="E96" i="27"/>
  <c r="C96" i="27"/>
  <c r="I95" i="27"/>
  <c r="G95" i="27"/>
  <c r="E95" i="27"/>
  <c r="C95" i="27"/>
  <c r="I94" i="27"/>
  <c r="G94" i="27"/>
  <c r="E94" i="27"/>
  <c r="C94" i="27"/>
  <c r="I93" i="27"/>
  <c r="G93" i="27"/>
  <c r="E93" i="27"/>
  <c r="C93" i="27"/>
  <c r="I92" i="27"/>
  <c r="G92" i="27"/>
  <c r="E92" i="27"/>
  <c r="C92" i="27"/>
  <c r="I91" i="27"/>
  <c r="G91" i="27"/>
  <c r="E91" i="27"/>
  <c r="C91" i="27"/>
  <c r="I90" i="27"/>
  <c r="G90" i="27"/>
  <c r="E90" i="27"/>
  <c r="C90" i="27"/>
  <c r="I89" i="27"/>
  <c r="G89" i="27"/>
  <c r="E89" i="27"/>
  <c r="C89" i="27"/>
  <c r="I88" i="27"/>
  <c r="G88" i="27"/>
  <c r="E88" i="27"/>
  <c r="C88" i="27"/>
  <c r="I87" i="27"/>
  <c r="G87" i="27"/>
  <c r="E87" i="27"/>
  <c r="C87" i="27"/>
  <c r="I86" i="27"/>
  <c r="G86" i="27"/>
  <c r="E86" i="27"/>
  <c r="C86" i="27"/>
  <c r="I85" i="27"/>
  <c r="G85" i="27"/>
  <c r="E85" i="27"/>
  <c r="C85" i="27"/>
  <c r="I84" i="27"/>
  <c r="G84" i="27"/>
  <c r="E84" i="27"/>
  <c r="C84" i="27"/>
  <c r="I83" i="27"/>
  <c r="G83" i="27"/>
  <c r="E83" i="27"/>
  <c r="C83" i="27"/>
  <c r="I82" i="27"/>
  <c r="G82" i="27"/>
  <c r="E82" i="27"/>
  <c r="C82" i="27"/>
  <c r="I81" i="27"/>
  <c r="G81" i="27"/>
  <c r="E81" i="27"/>
  <c r="C81" i="27"/>
  <c r="I80" i="27"/>
  <c r="G80" i="27"/>
  <c r="E80" i="27"/>
  <c r="C80" i="27"/>
  <c r="I79" i="27"/>
  <c r="G79" i="27"/>
  <c r="E79" i="27"/>
  <c r="C79" i="27"/>
  <c r="I78" i="27"/>
  <c r="G78" i="27"/>
  <c r="E78" i="27"/>
  <c r="C78" i="27"/>
  <c r="I77" i="27"/>
  <c r="G77" i="27"/>
  <c r="E77" i="27"/>
  <c r="C77" i="27"/>
  <c r="I76" i="27"/>
  <c r="G76" i="27"/>
  <c r="E76" i="27"/>
  <c r="C76" i="27"/>
  <c r="I75" i="27"/>
  <c r="G75" i="27"/>
  <c r="E75" i="27"/>
  <c r="C75" i="27"/>
  <c r="I74" i="27"/>
  <c r="G74" i="27"/>
  <c r="E74" i="27"/>
  <c r="C74" i="27"/>
  <c r="I73" i="27"/>
  <c r="G73" i="27"/>
  <c r="E73" i="27"/>
  <c r="C73" i="27"/>
  <c r="I72" i="27"/>
  <c r="G72" i="27"/>
  <c r="E72" i="27"/>
  <c r="C72" i="27"/>
  <c r="I71" i="27"/>
  <c r="G71" i="27"/>
  <c r="E71" i="27"/>
  <c r="C71" i="27"/>
  <c r="I70" i="27"/>
  <c r="G70" i="27"/>
  <c r="E70" i="27"/>
  <c r="C70" i="27"/>
  <c r="I69" i="27"/>
  <c r="G69" i="27"/>
  <c r="E69" i="27"/>
  <c r="C69" i="27"/>
  <c r="I68" i="27"/>
  <c r="G68" i="27"/>
  <c r="E68" i="27"/>
  <c r="C68" i="27"/>
  <c r="I67" i="27"/>
  <c r="G67" i="27"/>
  <c r="E67" i="27"/>
  <c r="C67" i="27"/>
  <c r="I66" i="27"/>
  <c r="G66" i="27"/>
  <c r="E66" i="27"/>
  <c r="C66" i="27"/>
  <c r="I65" i="27"/>
  <c r="G65" i="27"/>
  <c r="E65" i="27"/>
  <c r="C65" i="27"/>
  <c r="I64" i="27"/>
  <c r="G64" i="27"/>
  <c r="E64" i="27"/>
  <c r="C64" i="27"/>
  <c r="I63" i="27"/>
  <c r="G63" i="27"/>
  <c r="E63" i="27"/>
  <c r="C63" i="27"/>
  <c r="I62" i="27"/>
  <c r="G62" i="27"/>
  <c r="E62" i="27"/>
  <c r="C62" i="27"/>
  <c r="I61" i="27"/>
  <c r="G61" i="27"/>
  <c r="E61" i="27"/>
  <c r="C61" i="27"/>
  <c r="I60" i="27"/>
  <c r="G60" i="27"/>
  <c r="E60" i="27"/>
  <c r="C60" i="27"/>
  <c r="I59" i="27"/>
  <c r="G59" i="27"/>
  <c r="E59" i="27"/>
  <c r="C59" i="27"/>
  <c r="I58" i="27"/>
  <c r="G58" i="27"/>
  <c r="E58" i="27"/>
  <c r="C58" i="27"/>
  <c r="I57" i="27"/>
  <c r="G57" i="27"/>
  <c r="E57" i="27"/>
  <c r="C57" i="27"/>
  <c r="I56" i="27"/>
  <c r="G56" i="27"/>
  <c r="E56" i="27"/>
  <c r="C56" i="27"/>
  <c r="I55" i="27"/>
  <c r="G55" i="27"/>
  <c r="E55" i="27"/>
  <c r="C55" i="27"/>
  <c r="I54" i="27"/>
  <c r="G54" i="27"/>
  <c r="E54" i="27"/>
  <c r="C54" i="27"/>
  <c r="I53" i="27"/>
  <c r="G53" i="27"/>
  <c r="E53" i="27"/>
  <c r="C53" i="27"/>
  <c r="I52" i="27"/>
  <c r="G52" i="27"/>
  <c r="E52" i="27"/>
  <c r="C52" i="27"/>
  <c r="I51" i="27"/>
  <c r="G51" i="27"/>
  <c r="E51" i="27"/>
  <c r="C51" i="27"/>
  <c r="I50" i="27"/>
  <c r="G50" i="27"/>
  <c r="E50" i="27"/>
  <c r="C50" i="27"/>
  <c r="I49" i="27"/>
  <c r="G49" i="27"/>
  <c r="E49" i="27"/>
  <c r="C49" i="27"/>
  <c r="I48" i="27"/>
  <c r="G48" i="27"/>
  <c r="E48" i="27"/>
  <c r="C48" i="27"/>
  <c r="I47" i="27"/>
  <c r="G47" i="27"/>
  <c r="E47" i="27"/>
  <c r="C47" i="27"/>
  <c r="I46" i="27"/>
  <c r="G46" i="27"/>
  <c r="E46" i="27"/>
  <c r="C46" i="27"/>
  <c r="I45" i="27"/>
  <c r="G45" i="27"/>
  <c r="E45" i="27"/>
  <c r="C45" i="27"/>
  <c r="I44" i="27"/>
  <c r="G44" i="27"/>
  <c r="E44" i="27"/>
  <c r="C44" i="27"/>
  <c r="I43" i="27"/>
  <c r="G43" i="27"/>
  <c r="E43" i="27"/>
  <c r="C43" i="27"/>
  <c r="I42" i="27"/>
  <c r="G42" i="27"/>
  <c r="E42" i="27"/>
  <c r="C42" i="27"/>
  <c r="I41" i="27"/>
  <c r="G41" i="27"/>
  <c r="E41" i="27"/>
  <c r="C41" i="27"/>
  <c r="I40" i="27"/>
  <c r="G40" i="27"/>
  <c r="E40" i="27"/>
  <c r="C40" i="27"/>
  <c r="I39" i="27"/>
  <c r="G39" i="27"/>
  <c r="E39" i="27"/>
  <c r="C39" i="27"/>
  <c r="I38" i="27"/>
  <c r="G38" i="27"/>
  <c r="E38" i="27"/>
  <c r="C38" i="27"/>
  <c r="I37" i="27"/>
  <c r="G37" i="27"/>
  <c r="E37" i="27"/>
  <c r="C37" i="27"/>
  <c r="I36" i="27"/>
  <c r="G36" i="27"/>
  <c r="E36" i="27"/>
  <c r="C36" i="27"/>
  <c r="I35" i="27"/>
  <c r="G35" i="27"/>
  <c r="E35" i="27"/>
  <c r="C35" i="27"/>
  <c r="I34" i="27"/>
  <c r="G34" i="27"/>
  <c r="E34" i="27"/>
  <c r="C34" i="27"/>
  <c r="I33" i="27"/>
  <c r="G33" i="27"/>
  <c r="E33" i="27"/>
  <c r="C33" i="27"/>
  <c r="I32" i="27"/>
  <c r="G32" i="27"/>
  <c r="E32" i="27"/>
  <c r="C32" i="27"/>
  <c r="I31" i="27"/>
  <c r="G31" i="27"/>
  <c r="E31" i="27"/>
  <c r="C31" i="27"/>
  <c r="I30" i="27"/>
  <c r="G30" i="27"/>
  <c r="E30" i="27"/>
  <c r="C30" i="27"/>
  <c r="I29" i="27"/>
  <c r="G29" i="27"/>
  <c r="E29" i="27"/>
  <c r="C29" i="27"/>
  <c r="I28" i="27"/>
  <c r="G28" i="27"/>
  <c r="E28" i="27"/>
  <c r="C28" i="27"/>
  <c r="I27" i="27"/>
  <c r="G27" i="27"/>
  <c r="E27" i="27"/>
  <c r="C27" i="27"/>
  <c r="I26" i="27"/>
  <c r="G26" i="27"/>
  <c r="E26" i="27"/>
  <c r="C26" i="27"/>
  <c r="I25" i="27"/>
  <c r="G25" i="27"/>
  <c r="E25" i="27"/>
  <c r="C25" i="27"/>
  <c r="I24" i="27"/>
  <c r="G24" i="27"/>
  <c r="E24" i="27"/>
  <c r="C24" i="27"/>
  <c r="I23" i="27"/>
  <c r="G23" i="27"/>
  <c r="E23" i="27"/>
  <c r="C23" i="27"/>
  <c r="I22" i="27"/>
  <c r="G22" i="27"/>
  <c r="E22" i="27"/>
  <c r="C22" i="27"/>
  <c r="I21" i="27"/>
  <c r="G21" i="27"/>
  <c r="E21" i="27"/>
  <c r="C21" i="27"/>
  <c r="I20" i="27"/>
  <c r="G20" i="27"/>
  <c r="E20" i="27"/>
  <c r="C20" i="27"/>
  <c r="I19" i="27"/>
  <c r="G19" i="27"/>
  <c r="E19" i="27"/>
  <c r="C19" i="27"/>
  <c r="I18" i="27"/>
  <c r="G18" i="27"/>
  <c r="E18" i="27"/>
  <c r="C18" i="27"/>
  <c r="I17" i="27"/>
  <c r="G17" i="27"/>
  <c r="E17" i="27"/>
  <c r="C17" i="27"/>
  <c r="I16" i="27"/>
  <c r="G16" i="27"/>
  <c r="E16" i="27"/>
  <c r="C16" i="27"/>
  <c r="I15" i="27"/>
  <c r="G15" i="27"/>
  <c r="E15" i="27"/>
  <c r="C15" i="27"/>
  <c r="I14" i="27"/>
  <c r="G14" i="27"/>
  <c r="E14" i="27"/>
  <c r="C14" i="27"/>
  <c r="I13" i="27"/>
  <c r="G13" i="27"/>
  <c r="E13" i="27"/>
  <c r="C13" i="27"/>
  <c r="I12" i="27"/>
  <c r="G12" i="27"/>
  <c r="E12" i="27"/>
  <c r="C12" i="27"/>
  <c r="I11" i="27"/>
  <c r="G11" i="27"/>
  <c r="E11" i="27"/>
  <c r="C11" i="27"/>
  <c r="I10" i="27"/>
  <c r="G10" i="27"/>
  <c r="E10" i="27"/>
  <c r="C10" i="27"/>
  <c r="I9" i="27"/>
  <c r="G9" i="27"/>
  <c r="E9" i="27"/>
  <c r="C9" i="27"/>
  <c r="I8" i="27"/>
  <c r="G8" i="27"/>
  <c r="E8" i="27"/>
  <c r="C8" i="27"/>
  <c r="I7" i="27"/>
  <c r="G7" i="27"/>
  <c r="E7" i="27"/>
  <c r="C7" i="27"/>
  <c r="I6" i="27"/>
  <c r="G6" i="27"/>
  <c r="E6" i="27"/>
  <c r="C6" i="27"/>
  <c r="I5" i="27"/>
  <c r="G5" i="27"/>
  <c r="E5" i="27"/>
  <c r="C5" i="27"/>
  <c r="I4" i="27"/>
  <c r="G4" i="27"/>
  <c r="E4" i="27"/>
  <c r="C4" i="27"/>
  <c r="I3" i="27"/>
  <c r="G3" i="27"/>
  <c r="E3" i="27"/>
  <c r="C3" i="27"/>
  <c r="I2" i="27"/>
  <c r="G2" i="27"/>
  <c r="E2" i="27"/>
  <c r="C2" i="27"/>
  <c r="L88" i="2" l="1"/>
  <c r="L21" i="23"/>
  <c r="L4" i="3"/>
  <c r="L8" i="3"/>
  <c r="L12" i="3"/>
  <c r="L48" i="3"/>
  <c r="L52" i="3"/>
  <c r="L56" i="3"/>
  <c r="L60" i="3"/>
  <c r="L64" i="3"/>
  <c r="L68" i="3"/>
  <c r="L72" i="3"/>
  <c r="L76" i="3"/>
  <c r="L80" i="3"/>
  <c r="L27" i="23"/>
  <c r="L24" i="23"/>
  <c r="L25" i="23"/>
  <c r="L7" i="23"/>
  <c r="L6" i="17"/>
  <c r="L10" i="17"/>
  <c r="L14" i="17"/>
  <c r="L18" i="17"/>
  <c r="L22" i="17"/>
  <c r="L26" i="17"/>
  <c r="L30" i="17"/>
  <c r="L34" i="17"/>
  <c r="L38" i="17"/>
  <c r="L42" i="17"/>
  <c r="L46" i="17"/>
  <c r="L50" i="17"/>
  <c r="L54" i="17"/>
  <c r="L58" i="17"/>
  <c r="L62" i="17"/>
  <c r="L66" i="17"/>
  <c r="L70" i="17"/>
  <c r="L74" i="17"/>
  <c r="L78" i="17"/>
  <c r="L82" i="17"/>
  <c r="L86" i="17"/>
  <c r="L90" i="17"/>
  <c r="L3" i="2"/>
  <c r="L7" i="2"/>
  <c r="L11" i="2"/>
  <c r="L15" i="2"/>
  <c r="L19" i="2"/>
  <c r="L3" i="17"/>
  <c r="L7" i="17"/>
  <c r="L11" i="17"/>
  <c r="L15" i="17"/>
  <c r="L19" i="17"/>
  <c r="L23" i="17"/>
  <c r="L27" i="17"/>
  <c r="L31" i="17"/>
  <c r="L35" i="17"/>
  <c r="L39" i="17"/>
  <c r="L43" i="17"/>
  <c r="L47" i="17"/>
  <c r="L51" i="17"/>
  <c r="L55" i="17"/>
  <c r="L59" i="17"/>
  <c r="L63" i="17"/>
  <c r="L67" i="17"/>
  <c r="L71" i="17"/>
  <c r="L75" i="17"/>
  <c r="L79" i="17"/>
  <c r="M3" i="30"/>
  <c r="M7" i="30"/>
  <c r="M11" i="30"/>
  <c r="M15" i="30"/>
  <c r="M19" i="30"/>
  <c r="M23" i="30"/>
  <c r="M27" i="30"/>
  <c r="M31" i="30"/>
  <c r="M35" i="30"/>
  <c r="M39" i="30"/>
  <c r="M43" i="30"/>
  <c r="M47" i="30"/>
  <c r="M51" i="30"/>
  <c r="M55" i="30"/>
  <c r="M59" i="30"/>
  <c r="M63" i="30"/>
  <c r="M67" i="30"/>
  <c r="M71" i="30"/>
  <c r="M75" i="30"/>
  <c r="M79" i="30"/>
  <c r="M83" i="30"/>
  <c r="L23" i="2"/>
  <c r="L27" i="2"/>
  <c r="L31" i="2"/>
  <c r="L35" i="2"/>
  <c r="L39" i="2"/>
  <c r="L43" i="2"/>
  <c r="L47" i="2"/>
  <c r="L51" i="2"/>
  <c r="L55" i="2"/>
  <c r="L59" i="2"/>
  <c r="L63" i="2"/>
  <c r="L67" i="2"/>
  <c r="L71" i="2"/>
  <c r="L75" i="2"/>
  <c r="L3" i="5"/>
  <c r="L7" i="5"/>
  <c r="L11" i="5"/>
  <c r="L15" i="5"/>
  <c r="L19" i="5"/>
  <c r="L6" i="5"/>
  <c r="L10" i="5"/>
  <c r="L14" i="5"/>
  <c r="L18" i="5"/>
  <c r="L22" i="5"/>
  <c r="L26" i="5"/>
  <c r="L30" i="5"/>
  <c r="L34" i="5"/>
  <c r="L38" i="5"/>
  <c r="L42" i="5"/>
  <c r="L46" i="5"/>
  <c r="L50" i="5"/>
  <c r="L54" i="5"/>
  <c r="L58" i="5"/>
  <c r="L62" i="5"/>
  <c r="L66" i="5"/>
  <c r="L70" i="5"/>
  <c r="L74" i="5"/>
  <c r="L78" i="5"/>
  <c r="L82" i="5"/>
  <c r="L86" i="5"/>
  <c r="L90" i="5"/>
  <c r="L5" i="5"/>
  <c r="L9" i="5"/>
  <c r="L13" i="5"/>
  <c r="L17" i="5"/>
  <c r="L21" i="5"/>
  <c r="L5" i="17"/>
  <c r="L9" i="17"/>
  <c r="L13" i="17"/>
  <c r="L17" i="17"/>
  <c r="L21" i="17"/>
  <c r="L25" i="17"/>
  <c r="L29" i="17"/>
  <c r="L33" i="17"/>
  <c r="L37" i="17"/>
  <c r="L41" i="17"/>
  <c r="L45" i="17"/>
  <c r="L49" i="17"/>
  <c r="L53" i="17"/>
  <c r="L57" i="17"/>
  <c r="L61" i="17"/>
  <c r="L65" i="17"/>
  <c r="L69" i="17"/>
  <c r="L73" i="17"/>
  <c r="L77" i="17"/>
  <c r="L81" i="17"/>
  <c r="L17" i="24"/>
  <c r="L25" i="24"/>
  <c r="L33" i="24"/>
  <c r="L41" i="24"/>
  <c r="L53" i="24"/>
  <c r="L57" i="24"/>
  <c r="L69" i="24"/>
  <c r="L73" i="24"/>
  <c r="L77" i="24"/>
  <c r="L81" i="24"/>
  <c r="L6" i="24"/>
  <c r="L10" i="24"/>
  <c r="L18" i="24"/>
  <c r="L5" i="24"/>
  <c r="L9" i="24"/>
  <c r="L13" i="24"/>
  <c r="L21" i="24"/>
  <c r="L29" i="24"/>
  <c r="L37" i="24"/>
  <c r="L45" i="24"/>
  <c r="L49" i="24"/>
  <c r="L61" i="24"/>
  <c r="L65" i="24"/>
  <c r="L14" i="24"/>
  <c r="L22" i="24"/>
  <c r="L26" i="24"/>
  <c r="L30" i="24"/>
  <c r="L34" i="24"/>
  <c r="L38" i="24"/>
  <c r="L42" i="24"/>
  <c r="L46" i="24"/>
  <c r="L50" i="24"/>
  <c r="L54" i="24"/>
  <c r="L58" i="24"/>
  <c r="L62" i="24"/>
  <c r="L66" i="24"/>
  <c r="L33" i="3"/>
  <c r="L37" i="3"/>
  <c r="L41" i="3"/>
  <c r="L45" i="3"/>
  <c r="L49" i="3"/>
  <c r="L53" i="3"/>
  <c r="L57" i="3"/>
  <c r="L61" i="3"/>
  <c r="L14" i="3"/>
  <c r="L18" i="3"/>
  <c r="L22" i="3"/>
  <c r="L26" i="3"/>
  <c r="L30" i="3"/>
  <c r="L34" i="3"/>
  <c r="L38" i="3"/>
  <c r="L42" i="3"/>
  <c r="L46" i="3"/>
  <c r="L5" i="3"/>
  <c r="L9" i="3"/>
  <c r="L13" i="3"/>
  <c r="L16" i="3"/>
  <c r="L20" i="3"/>
  <c r="L24" i="3"/>
  <c r="L28" i="3"/>
  <c r="L50" i="3"/>
  <c r="L54" i="3"/>
  <c r="L58" i="3"/>
  <c r="L65" i="3"/>
  <c r="L69" i="3"/>
  <c r="L73" i="3"/>
  <c r="L77" i="3"/>
  <c r="L81" i="3"/>
  <c r="L3" i="24"/>
  <c r="L7" i="24"/>
  <c r="L11" i="24"/>
  <c r="L15" i="24"/>
  <c r="L19" i="24"/>
  <c r="L23" i="24"/>
  <c r="L27" i="24"/>
  <c r="L31" i="24"/>
  <c r="L35" i="24"/>
  <c r="L39" i="24"/>
  <c r="L43" i="24"/>
  <c r="L47" i="24"/>
  <c r="L51" i="24"/>
  <c r="L55" i="24"/>
  <c r="L59" i="24"/>
  <c r="L63" i="24"/>
  <c r="L67" i="24"/>
  <c r="M5" i="30"/>
  <c r="M9" i="30"/>
  <c r="M13" i="30"/>
  <c r="M17" i="30"/>
  <c r="M21" i="30"/>
  <c r="M25" i="30"/>
  <c r="M29" i="30"/>
  <c r="M33" i="30"/>
  <c r="M37" i="30"/>
  <c r="M41" i="30"/>
  <c r="M45" i="30"/>
  <c r="M49" i="30"/>
  <c r="M53" i="30"/>
  <c r="M57" i="30"/>
  <c r="M61" i="30"/>
  <c r="M65" i="30"/>
  <c r="M69" i="30"/>
  <c r="M73" i="30"/>
  <c r="M77" i="30"/>
  <c r="M81" i="30"/>
  <c r="L6" i="3"/>
  <c r="L10" i="3"/>
  <c r="L17" i="3"/>
  <c r="L21" i="3"/>
  <c r="L25" i="3"/>
  <c r="L29" i="3"/>
  <c r="L32" i="3"/>
  <c r="L36" i="3"/>
  <c r="L40" i="3"/>
  <c r="L44" i="3"/>
  <c r="L62" i="3"/>
  <c r="L66" i="3"/>
  <c r="L70" i="3"/>
  <c r="L74" i="3"/>
  <c r="L78" i="3"/>
  <c r="L82" i="3"/>
  <c r="M6" i="30"/>
  <c r="M10" i="30"/>
  <c r="M14" i="30"/>
  <c r="M18" i="30"/>
  <c r="M22" i="30"/>
  <c r="M26" i="30"/>
  <c r="M30" i="30"/>
  <c r="M34" i="30"/>
  <c r="M38" i="30"/>
  <c r="M42" i="30"/>
  <c r="M46" i="30"/>
  <c r="M50" i="30"/>
  <c r="M54" i="30"/>
  <c r="M58" i="30"/>
  <c r="M62" i="30"/>
  <c r="M66" i="30"/>
  <c r="M70" i="30"/>
  <c r="M74" i="30"/>
  <c r="M78" i="30"/>
  <c r="M82" i="30"/>
  <c r="L23" i="5"/>
  <c r="L27" i="5"/>
  <c r="L31" i="5"/>
  <c r="L35" i="5"/>
  <c r="L39" i="5"/>
  <c r="L43" i="5"/>
  <c r="L47" i="5"/>
  <c r="L51" i="5"/>
  <c r="L55" i="5"/>
  <c r="L59" i="5"/>
  <c r="L63" i="5"/>
  <c r="L67" i="5"/>
  <c r="L71" i="5"/>
  <c r="L75" i="5"/>
  <c r="L79" i="5"/>
  <c r="L83" i="5"/>
  <c r="L87" i="5"/>
  <c r="L91" i="5"/>
  <c r="L25" i="5"/>
  <c r="L29" i="5"/>
  <c r="L33" i="5"/>
  <c r="L37" i="5"/>
  <c r="L41" i="5"/>
  <c r="L45" i="5"/>
  <c r="L49" i="5"/>
  <c r="L53" i="5"/>
  <c r="L57" i="5"/>
  <c r="L61" i="5"/>
  <c r="L65" i="5"/>
  <c r="L69" i="5"/>
  <c r="L73" i="5"/>
  <c r="L77" i="5"/>
  <c r="L81" i="5"/>
  <c r="L85" i="5"/>
  <c r="L89" i="5"/>
  <c r="L5" i="18"/>
  <c r="L9" i="18"/>
  <c r="L13" i="18"/>
  <c r="L17" i="18"/>
  <c r="L21" i="18"/>
  <c r="L25" i="18"/>
  <c r="L29" i="18"/>
  <c r="L33" i="18"/>
  <c r="L37" i="18"/>
  <c r="L41" i="18"/>
  <c r="L45" i="18"/>
  <c r="L49" i="18"/>
  <c r="L53" i="18"/>
  <c r="L57" i="18"/>
  <c r="L61" i="18"/>
  <c r="L65" i="18"/>
  <c r="L69" i="18"/>
  <c r="L73" i="18"/>
  <c r="L77" i="18"/>
  <c r="L81" i="18"/>
  <c r="L6" i="18"/>
  <c r="L10" i="18"/>
  <c r="L14" i="18"/>
  <c r="L18" i="18"/>
  <c r="L22" i="18"/>
  <c r="L26" i="18"/>
  <c r="L30" i="18"/>
  <c r="L34" i="18"/>
  <c r="L38" i="18"/>
  <c r="L42" i="18"/>
  <c r="L46" i="18"/>
  <c r="L50" i="18"/>
  <c r="L54" i="18"/>
  <c r="L58" i="18"/>
  <c r="L62" i="18"/>
  <c r="L66" i="18"/>
  <c r="L70" i="18"/>
  <c r="L74" i="18"/>
  <c r="L78" i="18"/>
  <c r="L82" i="18"/>
  <c r="L3" i="18"/>
  <c r="L7" i="18"/>
  <c r="L11" i="18"/>
  <c r="L15" i="18"/>
  <c r="L19" i="18"/>
  <c r="L23" i="18"/>
  <c r="L27" i="18"/>
  <c r="L31" i="18"/>
  <c r="L35" i="18"/>
  <c r="L39" i="18"/>
  <c r="L43" i="18"/>
  <c r="L47" i="18"/>
  <c r="L51" i="18"/>
  <c r="L55" i="18"/>
  <c r="L59" i="18"/>
  <c r="L63" i="18"/>
  <c r="L67" i="18"/>
  <c r="L71" i="18"/>
  <c r="L75" i="18"/>
  <c r="L79" i="18"/>
  <c r="L83" i="18"/>
  <c r="L83" i="17"/>
  <c r="L87" i="17"/>
  <c r="L85" i="17"/>
  <c r="L89" i="17"/>
  <c r="L91" i="17"/>
  <c r="L5" i="26"/>
  <c r="L9" i="26"/>
  <c r="L13" i="26"/>
  <c r="L17" i="26"/>
  <c r="L21" i="26"/>
  <c r="L25" i="26"/>
  <c r="L29" i="26"/>
  <c r="L33" i="26"/>
  <c r="L37" i="26"/>
  <c r="L41" i="26"/>
  <c r="L45" i="26"/>
  <c r="L49" i="26"/>
  <c r="L53" i="26"/>
  <c r="L57" i="26"/>
  <c r="L61" i="26"/>
  <c r="L65" i="26"/>
  <c r="L69" i="26"/>
  <c r="L73" i="26"/>
  <c r="L77" i="26"/>
  <c r="L81" i="26"/>
  <c r="L6" i="26"/>
  <c r="L10" i="26"/>
  <c r="L14" i="26"/>
  <c r="L18" i="26"/>
  <c r="L22" i="26"/>
  <c r="L26" i="26"/>
  <c r="L30" i="26"/>
  <c r="L34" i="26"/>
  <c r="L38" i="26"/>
  <c r="L42" i="26"/>
  <c r="L46" i="26"/>
  <c r="L50" i="26"/>
  <c r="L54" i="26"/>
  <c r="L58" i="26"/>
  <c r="L62" i="26"/>
  <c r="L66" i="26"/>
  <c r="L70" i="26"/>
  <c r="L74" i="26"/>
  <c r="L78" i="26"/>
  <c r="L82" i="26"/>
  <c r="L3" i="26"/>
  <c r="L7" i="26"/>
  <c r="L11" i="26"/>
  <c r="L15" i="26"/>
  <c r="L19" i="26"/>
  <c r="L23" i="26"/>
  <c r="L27" i="26"/>
  <c r="L31" i="26"/>
  <c r="L35" i="26"/>
  <c r="L39" i="26"/>
  <c r="L43" i="26"/>
  <c r="L47" i="26"/>
  <c r="L51" i="26"/>
  <c r="L55" i="26"/>
  <c r="L59" i="26"/>
  <c r="L63" i="26"/>
  <c r="L67" i="26"/>
  <c r="L71" i="26"/>
  <c r="L75" i="26"/>
  <c r="L79" i="26"/>
  <c r="L83" i="26"/>
  <c r="M84" i="25"/>
  <c r="I84" i="25"/>
  <c r="L70" i="24"/>
  <c r="L74" i="24"/>
  <c r="L78" i="24"/>
  <c r="L82" i="24"/>
  <c r="L71" i="24"/>
  <c r="L75" i="24"/>
  <c r="L79" i="24"/>
  <c r="L83" i="24"/>
  <c r="L5" i="21"/>
  <c r="L9" i="21"/>
  <c r="L13" i="21"/>
  <c r="L17" i="21"/>
  <c r="L21" i="21"/>
  <c r="L25" i="21"/>
  <c r="L79" i="2"/>
  <c r="L83" i="2"/>
  <c r="L87" i="2"/>
  <c r="L91" i="2"/>
  <c r="L4" i="23"/>
  <c r="L8" i="23"/>
  <c r="L10" i="23"/>
  <c r="L14" i="23"/>
  <c r="L18" i="23"/>
  <c r="L22" i="23"/>
  <c r="L5" i="23"/>
  <c r="L9" i="23"/>
  <c r="L11" i="23"/>
  <c r="L15" i="23"/>
  <c r="L19" i="23"/>
  <c r="L23" i="23"/>
  <c r="L6" i="23"/>
  <c r="L12" i="23"/>
  <c r="L16" i="23"/>
  <c r="L20" i="23"/>
  <c r="L26" i="23"/>
  <c r="K84" i="25"/>
  <c r="L84" i="25" s="1"/>
  <c r="L3" i="3"/>
  <c r="L11" i="3"/>
  <c r="L19" i="3"/>
  <c r="L27" i="3"/>
  <c r="L35" i="3"/>
  <c r="L43" i="3"/>
  <c r="L51" i="3"/>
  <c r="L59" i="3"/>
  <c r="L67" i="3"/>
  <c r="L75" i="3"/>
  <c r="L83" i="3"/>
  <c r="L7" i="3"/>
  <c r="L15" i="3"/>
  <c r="L23" i="3"/>
  <c r="L31" i="3"/>
  <c r="L39" i="3"/>
  <c r="L47" i="3"/>
  <c r="L55" i="3"/>
  <c r="L63" i="3"/>
  <c r="L71" i="3"/>
  <c r="L79" i="3"/>
  <c r="L6" i="21"/>
  <c r="L10" i="21"/>
  <c r="L14" i="21"/>
  <c r="L18" i="21"/>
  <c r="L22" i="21"/>
  <c r="L26" i="21"/>
  <c r="L15" i="21"/>
  <c r="L19" i="21"/>
  <c r="L23" i="21"/>
  <c r="L4" i="21"/>
  <c r="L8" i="21"/>
  <c r="L12" i="21"/>
  <c r="L16" i="21"/>
  <c r="L20" i="21"/>
  <c r="L24" i="21"/>
  <c r="L85" i="2"/>
  <c r="L89" i="2"/>
  <c r="L5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6" i="2"/>
  <c r="L10" i="2"/>
  <c r="L14" i="2"/>
  <c r="L18" i="2"/>
  <c r="L22" i="2"/>
  <c r="L26" i="2"/>
  <c r="L30" i="2"/>
  <c r="L34" i="2"/>
  <c r="L38" i="2"/>
  <c r="L42" i="2"/>
  <c r="L46" i="2"/>
  <c r="L50" i="2"/>
  <c r="L54" i="2"/>
  <c r="L58" i="2"/>
  <c r="L62" i="2"/>
  <c r="L66" i="2"/>
  <c r="L70" i="2"/>
  <c r="L74" i="2"/>
  <c r="L78" i="2"/>
  <c r="L82" i="2"/>
  <c r="L86" i="2"/>
  <c r="L90" i="2"/>
  <c r="L63" i="25" l="1"/>
  <c r="L64" i="25"/>
  <c r="L69" i="25"/>
  <c r="L37" i="25"/>
  <c r="L45" i="25"/>
  <c r="L66" i="25"/>
  <c r="L77" i="25"/>
  <c r="L79" i="25"/>
  <c r="L28" i="25"/>
  <c r="L61" i="25"/>
  <c r="L31" i="25"/>
  <c r="L34" i="25"/>
  <c r="L29" i="25"/>
  <c r="L3" i="25"/>
  <c r="L53" i="25"/>
  <c r="L13" i="25"/>
  <c r="L15" i="25"/>
  <c r="L80" i="25"/>
  <c r="L21" i="25"/>
  <c r="L47" i="25"/>
  <c r="L24" i="25"/>
  <c r="L48" i="25"/>
  <c r="L50" i="25"/>
  <c r="L30" i="25"/>
  <c r="L73" i="25"/>
  <c r="L57" i="25"/>
  <c r="L41" i="25"/>
  <c r="L25" i="25"/>
  <c r="L9" i="25"/>
  <c r="L75" i="25"/>
  <c r="L59" i="25"/>
  <c r="L43" i="25"/>
  <c r="L27" i="25"/>
  <c r="L11" i="25"/>
  <c r="L60" i="25"/>
  <c r="L12" i="25"/>
  <c r="L62" i="25"/>
  <c r="L22" i="25"/>
  <c r="L76" i="25"/>
  <c r="L40" i="25"/>
  <c r="L20" i="25"/>
  <c r="L78" i="25"/>
  <c r="L46" i="25"/>
  <c r="L26" i="25"/>
  <c r="L5" i="25"/>
  <c r="L71" i="25"/>
  <c r="L55" i="25"/>
  <c r="L39" i="25"/>
  <c r="L23" i="25"/>
  <c r="L7" i="25"/>
  <c r="L52" i="25"/>
  <c r="L8" i="25"/>
  <c r="L58" i="25"/>
  <c r="L18" i="25"/>
  <c r="L68" i="25"/>
  <c r="L36" i="25"/>
  <c r="L16" i="25"/>
  <c r="L74" i="25"/>
  <c r="L42" i="25"/>
  <c r="L10" i="25"/>
  <c r="L81" i="25"/>
  <c r="L65" i="25"/>
  <c r="L49" i="25"/>
  <c r="L33" i="25"/>
  <c r="L17" i="25"/>
  <c r="L83" i="25"/>
  <c r="L67" i="25"/>
  <c r="L51" i="25"/>
  <c r="L35" i="25"/>
  <c r="L19" i="25"/>
  <c r="L72" i="25"/>
  <c r="L44" i="25"/>
  <c r="L82" i="25"/>
  <c r="L54" i="25"/>
  <c r="L14" i="25"/>
  <c r="L56" i="25"/>
  <c r="L32" i="25"/>
  <c r="L4" i="25"/>
  <c r="L70" i="25"/>
  <c r="L38" i="25"/>
  <c r="L6" i="25"/>
</calcChain>
</file>

<file path=xl/sharedStrings.xml><?xml version="1.0" encoding="utf-8"?>
<sst xmlns="http://schemas.openxmlformats.org/spreadsheetml/2006/main" count="1692" uniqueCount="356">
  <si>
    <t>Aylar</t>
  </si>
  <si>
    <t>FAALİYET KODU</t>
  </si>
  <si>
    <t xml:space="preserve">BİTKİSEL VE HAYVANSAL ÜRETİM        </t>
  </si>
  <si>
    <t xml:space="preserve">ORMANCILIK VE TOMRUKÇULUK           </t>
  </si>
  <si>
    <t xml:space="preserve">BALIKÇILIK VE SU ÜRÜNLERİ YETİŞ.    </t>
  </si>
  <si>
    <t xml:space="preserve">KÖMÜR VE LİNYİT ÇIKARTILMASI        </t>
  </si>
  <si>
    <t xml:space="preserve">HAM PETROL VE DOĞALGAZ ÇIKARIMI     </t>
  </si>
  <si>
    <t xml:space="preserve">METAL CEVHERİ MADENCİLİĞİ           </t>
  </si>
  <si>
    <t xml:space="preserve">MADENCİLİĞİ DESTEKLEYİCİ HİZMET     </t>
  </si>
  <si>
    <t xml:space="preserve">GIDA ÜRÜNLERİ İMALATI               </t>
  </si>
  <si>
    <t xml:space="preserve">İÇECEK İMALATI                      </t>
  </si>
  <si>
    <t xml:space="preserve">TÜTÜN ÜRÜNLERİ İMALATI              </t>
  </si>
  <si>
    <t xml:space="preserve">TEKSTİL ÜRÜNLERİ İMALATI            </t>
  </si>
  <si>
    <t xml:space="preserve">GİYİM EŞYALARI İMALATI              </t>
  </si>
  <si>
    <t xml:space="preserve">DERİ VE İLGİLİ ÜRÜNLER İMALATI      </t>
  </si>
  <si>
    <t xml:space="preserve">AĞAÇ,AĞAÇ ÜRÜNLERİ VE MANTAR ÜR.   </t>
  </si>
  <si>
    <t xml:space="preserve">KAĞIT VE KAĞIT ÜRÜNLERİ İMALATI     </t>
  </si>
  <si>
    <t>KAYITLI MEDYANIN BASILMASI VE ÇOĞ.</t>
  </si>
  <si>
    <t xml:space="preserve">KOK KÖMÜRÜ VE PETROL ÜRÜNLERİ İM. </t>
  </si>
  <si>
    <t xml:space="preserve">KİMYASAL ÜRÜNLERİ İMALATI           </t>
  </si>
  <si>
    <t xml:space="preserve">ECZACILIK VE ECZ.İLİŞKİN MALZ.İMAL. </t>
  </si>
  <si>
    <t xml:space="preserve">KAUÇUK VE PLASTİK ÜRÜNLER İMALATI   </t>
  </si>
  <si>
    <t xml:space="preserve">METALİK OLMAYAN ÜRÜNLER İMALATI     </t>
  </si>
  <si>
    <t xml:space="preserve">ANA METAL SANAYİ                    </t>
  </si>
  <si>
    <t>FABRİK.METAL ÜRÜNLERİ(MAK.TEC.HAR)</t>
  </si>
  <si>
    <t>BİLGİSAYAR, ELEKRONİK VE OPTİK ÜR.</t>
  </si>
  <si>
    <t xml:space="preserve">ELEKTRİKLİ TECHİZAT İMALATI         </t>
  </si>
  <si>
    <t xml:space="preserve">MAKİNE VE EKİPMAN İMALATI           </t>
  </si>
  <si>
    <t xml:space="preserve">MOTORLU KARA TAŞITI VE RÖMORK İM. </t>
  </si>
  <si>
    <t xml:space="preserve">DİĞER ULAŞIM ARAÇLARI İMALATI       </t>
  </si>
  <si>
    <t xml:space="preserve">MOBİLYA İMALATI                     </t>
  </si>
  <si>
    <t xml:space="preserve">DİĞER İMALATLAR                     </t>
  </si>
  <si>
    <t xml:space="preserve">MAKİNE VE EKİPMAN.KURULUMU VE ONAR. </t>
  </si>
  <si>
    <t>ELK.GAZ,BUHAR VE HAVA.SİS.ÜRET.DAĞT.</t>
  </si>
  <si>
    <t>SUYUN TOPLANMASI ARITILMASI VE DAĞT.</t>
  </si>
  <si>
    <t xml:space="preserve">KANALİZASYON                        </t>
  </si>
  <si>
    <t xml:space="preserve">ATIK MADDELERİN DEĞERLENDİRİLMESİ   </t>
  </si>
  <si>
    <t xml:space="preserve">İYİLEŞTİRME VE DİĞER ATIK YÖN.HİZ.  </t>
  </si>
  <si>
    <t xml:space="preserve">BİNA İNŞAATI                        </t>
  </si>
  <si>
    <t xml:space="preserve">BİNA DIŞI YAPILARIN İNŞAATI         </t>
  </si>
  <si>
    <t xml:space="preserve">ÖZEL İNŞAAT FAALİYETLERİ            </t>
  </si>
  <si>
    <t>TOPTAN VE PER.TİC.VE MOT.TAŞIT.ON..</t>
  </si>
  <si>
    <t xml:space="preserve">TOPTAN TİC.(MOT.TAŞIT.ONAR.HARİÇ)   </t>
  </si>
  <si>
    <t>PERAKENDE TİC.(MOT.TAŞIT.ONAR.HARİÇ)</t>
  </si>
  <si>
    <t xml:space="preserve">KARA TAŞIMA.VE BORU HATTI TAŞI.   </t>
  </si>
  <si>
    <t xml:space="preserve">SU YOLU TAŞIMACILIĞI                </t>
  </si>
  <si>
    <t xml:space="preserve">HAVAYOLU TAŞIMACILIĞI               </t>
  </si>
  <si>
    <t>TAŞIMA.İÇİN DEPOLAMA VE DESTEK.FA.</t>
  </si>
  <si>
    <t xml:space="preserve">POSTA VE KURYE FAALİYETLERİ         </t>
  </si>
  <si>
    <t xml:space="preserve">KONAKLAMA                           </t>
  </si>
  <si>
    <t xml:space="preserve">YİYECEK VE İÇECEK HİZMETİ FAAL.     </t>
  </si>
  <si>
    <t xml:space="preserve">YAYIMCILIK FAALİYETLERİ             </t>
  </si>
  <si>
    <t>SİNEMA FİLMİ VE SES KAYDI YAYIMCILI.</t>
  </si>
  <si>
    <t xml:space="preserve">PROGRAMCILIK VE YAYINCILIK FAAL.    </t>
  </si>
  <si>
    <t xml:space="preserve">TELEKOMİNİKASYON                    </t>
  </si>
  <si>
    <t xml:space="preserve">BİLGİSAYAR PROGRAMLAMA VE DANIŞ.    </t>
  </si>
  <si>
    <t xml:space="preserve">BİLGİ HİZMET FAALİYETLERİ           </t>
  </si>
  <si>
    <t xml:space="preserve">FİNANSAL HİZMET.(SİG.VE EMEK.HAR.) </t>
  </si>
  <si>
    <t>SİGORTA REAS.EMEK.FONL(ZOR.S.G.HARİÇ)</t>
  </si>
  <si>
    <t xml:space="preserve">FİNANS.VE SİG.HİZ.İÇİN YARD.FAAL.   </t>
  </si>
  <si>
    <t xml:space="preserve">GAYRİMENKUL FAALİYETLERİ            </t>
  </si>
  <si>
    <t xml:space="preserve">HUKUKİ VE MUHASEBE FAALİYETLERİ     </t>
  </si>
  <si>
    <t xml:space="preserve">İDARİ DANIŞMANLIK FAALİYETLERİ      </t>
  </si>
  <si>
    <t xml:space="preserve">MİMARLIK VE MÜHENDİSLİK FAALİYETİ   </t>
  </si>
  <si>
    <t xml:space="preserve">BİLİMSEL ARAŞTIRMA VE GELİŞ.FAAL.   </t>
  </si>
  <si>
    <t xml:space="preserve">REKLAMCILIK VE PAZAR ARAŞTIRMASI    </t>
  </si>
  <si>
    <t xml:space="preserve">DİĞER MESLEKİ,BİLİM.VE TEK.FAAL.    </t>
  </si>
  <si>
    <t xml:space="preserve">VETERİNERLİK HİZMETLERİ             </t>
  </si>
  <si>
    <t xml:space="preserve">KİRALAMA VE LEASING FAALİYETLERİ    </t>
  </si>
  <si>
    <t xml:space="preserve">İSTİHDAM FAALİYETLERİ               </t>
  </si>
  <si>
    <t xml:space="preserve">SEYAHAT ACENTESİ,TUR OPER.REZ.HİZ   </t>
  </si>
  <si>
    <t xml:space="preserve">GÜVENLİK VE SORUŞTURMA FA.    </t>
  </si>
  <si>
    <t xml:space="preserve">BİNA VE ÇEVRE DÜZENLEME FA.   </t>
  </si>
  <si>
    <t xml:space="preserve">BÜRO YÖNETİMİ,BÜRO DESTEĞİ FAAL.    </t>
  </si>
  <si>
    <t xml:space="preserve">KAMU YÖN.VE SAVUNMA,ZOR.SOS.GÜV.    </t>
  </si>
  <si>
    <t xml:space="preserve">EĞİTİM                              </t>
  </si>
  <si>
    <t xml:space="preserve">İNSAN SAĞLIĞI HİZMETLERİ            </t>
  </si>
  <si>
    <t xml:space="preserve">YATILI BAKIM FAALİYETLERİ           </t>
  </si>
  <si>
    <t xml:space="preserve">SOSYAL HİZMETLER                    </t>
  </si>
  <si>
    <t xml:space="preserve">YARATICI SANATLAR,EĞLENCE FAAL.     </t>
  </si>
  <si>
    <t xml:space="preserve">KÜTÜPHANE,ARŞİV VE MÜZELER          </t>
  </si>
  <si>
    <t xml:space="preserve">KUMAR VE MÜŞTEREK BAHİS FAAL        </t>
  </si>
  <si>
    <t xml:space="preserve">SPOR, EĞLENCE VE DİNLENCE FAAL.     </t>
  </si>
  <si>
    <t xml:space="preserve">ÜYE OLUNAN KURULUŞ FAALİYETLERİ     </t>
  </si>
  <si>
    <t xml:space="preserve">BİLGİSAYAR VE KİŞİSEL EV EŞYA.ON. </t>
  </si>
  <si>
    <t xml:space="preserve">DİĞER HİZMET FAALİYETLERİ           </t>
  </si>
  <si>
    <t xml:space="preserve">EV İÇİ ÇALIŞANLARIN FAALİYETLERİ    </t>
  </si>
  <si>
    <t xml:space="preserve">HANEHALKLARI TAR.KENDİ İHT.FAAL.    </t>
  </si>
  <si>
    <t xml:space="preserve">ULUSLARARASI ÖRGÜT VE TEMS.FA.    </t>
  </si>
  <si>
    <t>T O P L A M</t>
  </si>
  <si>
    <t>FAALİYET GRUPLARI</t>
  </si>
  <si>
    <t>İL KODU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</si>
  <si>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</si>
  <si>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</si>
  <si>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</si>
  <si>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</si>
  <si>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</si>
  <si>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</si>
  <si>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</si>
  <si>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</si>
  <si>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</si>
  <si>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</si>
  <si>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</si>
  <si>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</si>
  <si>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</si>
  <si>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</si>
  <si>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</si>
  <si>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</si>
  <si>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</si>
  <si>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</si>
  <si>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</si>
  <si>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</si>
  <si>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>DİYARBAKIR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</si>
  <si>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</si>
  <si>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</si>
  <si>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</si>
  <si>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</si>
  <si>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</si>
  <si>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</si>
  <si>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</si>
  <si>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</si>
  <si>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</si>
  <si>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</si>
  <si>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</si>
  <si>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</si>
  <si>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</si>
  <si>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</si>
  <si>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</si>
  <si>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</si>
  <si>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</si>
  <si>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</si>
  <si>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</si>
  <si>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</si>
  <si>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</si>
  <si>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</si>
  <si>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</si>
  <si>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</si>
  <si>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</si>
  <si>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</si>
  <si>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</si>
  <si>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</si>
  <si>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</si>
  <si>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</si>
  <si>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</si>
  <si>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</si>
  <si>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</si>
  <si>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</si>
  <si>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</si>
  <si>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</si>
  <si>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</si>
  <si>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</si>
  <si>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</si>
  <si>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</si>
  <si>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</si>
  <si>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</si>
  <si>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</si>
  <si>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</si>
  <si>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</si>
  <si>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</si>
  <si>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</si>
  <si>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</si>
  <si>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</si>
  <si>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</si>
  <si>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</si>
  <si>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</si>
  <si>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</si>
  <si>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</si>
  <si>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</si>
  <si>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</si>
  <si>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</si>
  <si>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</si>
  <si>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</si>
  <si>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</si>
  <si>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TOPLAM</t>
  </si>
  <si>
    <t>İLLER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</si>
  <si>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</si>
  <si>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</si>
  <si>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</si>
  <si>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</si>
  <si>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</si>
  <si>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</si>
  <si>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</si>
  <si>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</si>
  <si>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</si>
  <si>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</si>
  <si>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</si>
  <si>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</si>
  <si>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</si>
  <si>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</si>
  <si>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</si>
  <si>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</si>
  <si>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</si>
  <si>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</si>
  <si>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</si>
  <si>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</si>
  <si>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</si>
  <si>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</si>
  <si>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</si>
  <si>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</si>
  <si>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</si>
  <si>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</si>
  <si>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</si>
  <si>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</si>
  <si>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</si>
  <si>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</si>
  <si>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</si>
  <si>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</si>
  <si>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</si>
  <si>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</si>
  <si>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</si>
  <si>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</si>
  <si>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</si>
  <si>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</si>
  <si>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</si>
  <si>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</si>
  <si>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</si>
  <si>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</si>
  <si>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</si>
  <si>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</si>
  <si>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</si>
  <si>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</si>
  <si>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KİLİS</t>
  </si>
  <si>
    <t>KIRIKKALE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</si>
  <si>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</si>
  <si>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</si>
  <si>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</si>
  <si>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</si>
  <si>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</si>
  <si>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</si>
  <si>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</si>
  <si>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</si>
  <si>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</si>
  <si>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</si>
  <si>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</si>
  <si>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</si>
  <si>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</si>
  <si>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</si>
  <si>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</si>
  <si>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</si>
  <si>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</si>
  <si>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</si>
  <si>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</si>
  <si>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</si>
  <si>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</si>
  <si>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</si>
  <si>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</si>
  <si>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</si>
  <si>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</si>
  <si>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</si>
  <si>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</si>
  <si>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</si>
  <si>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</si>
  <si>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</si>
  <si>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</si>
  <si>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İMALAT T O P L A M</t>
  </si>
  <si>
    <t>4/a</t>
  </si>
  <si>
    <t>4/a_endeks</t>
  </si>
  <si>
    <t>4/c_endeks</t>
  </si>
  <si>
    <t>4/c</t>
  </si>
  <si>
    <t>4/b Tarım</t>
  </si>
  <si>
    <t>4/b_Tarım_endeks</t>
  </si>
  <si>
    <t>4/b Esnaf</t>
  </si>
  <si>
    <t>Geçen Aya Göre Değişim</t>
  </si>
  <si>
    <t xml:space="preserve">AĞAÇ,AĞAÇ ÜRÜNLERİ VE MANTAR ÜR.  </t>
  </si>
  <si>
    <t xml:space="preserve">KOK KÖMÜRÜ VE PETROL ÜRÜN. İM. </t>
  </si>
  <si>
    <t xml:space="preserve">ECZACILIK VE ECZ.İLİŞKİN MAL.İM.. </t>
  </si>
  <si>
    <t xml:space="preserve">KAUÇUK VE PLASTİK ÜRÜNLER İM.  </t>
  </si>
  <si>
    <t xml:space="preserve">METALİK OLMAYAN ÜRÜNLER İMA.   </t>
  </si>
  <si>
    <t>FABRİK.METAL ÜRÜN.(MAK.TEC.HAR)</t>
  </si>
  <si>
    <t xml:space="preserve">MAKİNE VE EKİPMAN.KURULUMU VE ON. </t>
  </si>
  <si>
    <t>ELK.GAZ,BUHAR VE HAVA.SİS.ÜRET.DA.</t>
  </si>
  <si>
    <t>TOPTAN VE PER.TİC.VE MOT.TAŞIT.ON.</t>
  </si>
  <si>
    <t>PERAKENDE TİC.(MOT.TAŞIT.ONAR.HAR)</t>
  </si>
  <si>
    <t xml:space="preserve">KARA TAŞIMA.VE BORU HATTI TAŞIMA.   </t>
  </si>
  <si>
    <t>SİGOTA REAS.EMEK.FONL(ZOR.S.G.HARİÇ)</t>
  </si>
  <si>
    <t xml:space="preserve">GÜVENLİK VE SORUŞTURMA FAALİYET.    </t>
  </si>
  <si>
    <t xml:space="preserve">BİNA VE ÇEVRE DÜZENLEME FAALİYET.   </t>
  </si>
  <si>
    <t xml:space="preserve">BİLGİSAYAR VE KİŞİSEL EV EŞYA.ONAR. </t>
  </si>
  <si>
    <t xml:space="preserve">ULUSLARARASI ÖRGÜT VE TEMS.FAAL.    </t>
  </si>
  <si>
    <t>K.MARAŞ</t>
  </si>
  <si>
    <t>Mevsimsellikten Arındırılmış Veri</t>
  </si>
  <si>
    <t>Mevsimsellikten Arındırılmamış Veri</t>
  </si>
  <si>
    <t>4/b_Esnaf_endeks</t>
  </si>
  <si>
    <t>Geçen Aya Göre Değişim- MA</t>
  </si>
  <si>
    <t xml:space="preserve"> </t>
  </si>
  <si>
    <t>EK-9 EV HİZMETLERİNDE 10 GÜNDEN FAZLA ÇALIŞANLAR</t>
  </si>
  <si>
    <t>Zorunlu Sigortalı Sayıları (4a)</t>
  </si>
  <si>
    <t>4a_Endeks</t>
  </si>
  <si>
    <t>Zorunlu Sigortalı Sayıları (4b)</t>
  </si>
  <si>
    <t>4b_Endeks</t>
  </si>
  <si>
    <t>Zorunlu Sigortalı Sayıları (4c)</t>
  </si>
  <si>
    <t>4c_Endeks</t>
  </si>
  <si>
    <t xml:space="preserve">Toplam Kayıtlı İstihdam </t>
  </si>
  <si>
    <t>Zorunlu Sigortalı Ücretli Çalışan Sayıları (4a)</t>
  </si>
  <si>
    <t>Zorunlu Sigortalı Ücretli Çalışan Sayıları (4a)_MA</t>
  </si>
  <si>
    <t>Zorunlu Sigortalı Esnaf ve Çiftçi Sayıları (4b)</t>
  </si>
  <si>
    <t>Zorunlu Sigortalı Esnaf ve Çiftçi Sayıları (4b)_MA</t>
  </si>
  <si>
    <t>Zorunlu Sigortalı Kamu Çalışan Sayıları (4c)</t>
  </si>
  <si>
    <t>Zorunlu Sigortalı Kamu Çalışan Sayıları (4c)_MA</t>
  </si>
  <si>
    <t xml:space="preserve">DİĞER MADENCİLİK VE TAŞ MartÇILIĞI  </t>
  </si>
  <si>
    <t xml:space="preserve">DİĞER MADENCİLİK VE TAŞ NisanÇILIĞI  </t>
  </si>
  <si>
    <t>f</t>
  </si>
  <si>
    <t xml:space="preserve">DİĞER MADENCİLİK VE TAŞ Nisan.  </t>
  </si>
  <si>
    <t xml:space="preserve">DİĞER MADENCİLİK VE TAŞ OCAKÇILIĞI  </t>
  </si>
  <si>
    <t>İldeki Kadın İstihdamının Toplam İstihdama Oranı (Eylül 2019)</t>
  </si>
  <si>
    <t>İlin Payı (Kasım 2019)</t>
  </si>
  <si>
    <t>Sektörün payı (Kasım 2019)</t>
  </si>
  <si>
    <t>Çalışan Sayısında Değişim (Kasım 2019 - Kasım 2018)</t>
  </si>
  <si>
    <t>Çalışan Sayısındaki Fark (Kasım 2019 - Kasım 2018)</t>
  </si>
  <si>
    <t>Artışta Sektörün Payı (%) (Kasım 2019)</t>
  </si>
  <si>
    <t>Artışta İlin Payı (%) (Kasım 2019)</t>
  </si>
  <si>
    <t>Çalışan Sayısındaki Fark (Kasım 2019- Ekim 2019)</t>
  </si>
  <si>
    <t>Çalışan Sayısındaki Fark-MA (Kasım 2019- Ekim 2019)</t>
  </si>
  <si>
    <t>Esnaf Sayısında Değişim (Kasım 2019 - Kasım 2018)</t>
  </si>
  <si>
    <t>Esnaf Sayısındaki Fark (Kasım 2019 - Kasım 2018)</t>
  </si>
  <si>
    <t>Esnaf Sayısındaki Fark (Kasım 2019- Ekim 2019)</t>
  </si>
  <si>
    <t>Esnaf Sayısındaki Fark-MA (Kasım 2019- Ekim 2019)</t>
  </si>
  <si>
    <t>Çiftçi Sayısında Değişim (Kasım 2019 - Kasım 2018)</t>
  </si>
  <si>
    <t>Çiftçi Sayısındaki Fark (Kasım 2019 - Kasım 2018)</t>
  </si>
  <si>
    <t>Çiftçi Sayısındaki Fark (Kasım 2019- Ekim 2019)</t>
  </si>
  <si>
    <t>Çiftçi Sayısındaki Fark-MA (Kasım 2019- Ekim 2019)</t>
  </si>
  <si>
    <t>İşyeri Sayısında Değişim (Kasım 2019 - Kasım 2018)</t>
  </si>
  <si>
    <t>İşyeri Sayısındaki Fark (Kasım 2019 - Kasım 2018)</t>
  </si>
  <si>
    <t>İşyeri Sayısındaki Fark (Kasım 2019- Ekim 2019)</t>
  </si>
  <si>
    <t>İşyeri Sayısındaki Fark-MA (Kasım 2019- Ekim 2019)</t>
  </si>
  <si>
    <t>İşyeri Sayısındaki Fark-MA(Kasım 2019- Ekim 2019)</t>
  </si>
  <si>
    <t>Sektörün Sigortalı Kadın İstihdamındaki Payı (Kasım 2019)</t>
  </si>
  <si>
    <t>Kadın İstihdamındaki Değişim (Kasım 2019 - Kasım 2018)</t>
  </si>
  <si>
    <t>Kadın İstihdamındaki Fark (Kasım 2019 - Kasım 2018)</t>
  </si>
  <si>
    <t>Ortalama Günlük Kazanç Değişim (Kasım 2019 - Kasım 2018)</t>
  </si>
  <si>
    <t>Ortalama Günlük Kazanç Fark (TL) (Kasım 2019 - Kasım 2018)</t>
  </si>
  <si>
    <t>Ortalama Günlük Kazanç Fark (TL) (Kasım 2019- Ekim 2019)</t>
  </si>
  <si>
    <t>Ortalama Günlük Kazanç Fark-MA (TL) (Kasım 2019- Ekim 2019)</t>
  </si>
  <si>
    <t>Ortalama Günlük Kazanç Fark- MA(TL) (Kasım 2019- Ekim 2019)</t>
  </si>
  <si>
    <t>KOBİ İşyeri Sayısı Değişim (Kasım 2019 - Kasım 2018)</t>
  </si>
  <si>
    <t>KOBİ İşyeri Sayısı Fark (Kasım 2019 - Kasım 2018)</t>
  </si>
  <si>
    <t>KOBİ İşyeri Sayısı Fark (Kasım 2019- Ekim 2019)</t>
  </si>
  <si>
    <t>KOBİ İşyeri Sayısı Fark- MA (Kasım 2019- Ekim 2019)</t>
  </si>
  <si>
    <t>KOBİ İşyeri Sektör Değişim (Kasım 2019 - Kasım 2018)</t>
  </si>
  <si>
    <t>KOBİ İşyeri Sektör Fark (Kasım 2019 - Kasım 2018)</t>
  </si>
  <si>
    <t>KOBİ İşyeri Sektör Fark (Kasım 2019- Ekim 2019)</t>
  </si>
  <si>
    <t>KOBİ İşyeri Sektör Fark- MA (Kasım 2019- Ekim 2019)</t>
  </si>
  <si>
    <t>KOBİ Sigortalı Sayısı Değişim (Kasım 2019 - Kasım 2018)</t>
  </si>
  <si>
    <t>KOBİ Sigortalı Sayısı Fark (Kasım 2019 - Kasım 2018)</t>
  </si>
  <si>
    <t>KOBİ Sigortalı Sayısı Fark (Kasım 2019- Ekim 2019)</t>
  </si>
  <si>
    <t>KOBİ Sigortalı Sayısı Fark- MA (Kasım 2019- Ekim 2019)</t>
  </si>
  <si>
    <t>KOBİ Sigortalı Sektör Değişim (Kasım 2019 - Kasım 2018)</t>
  </si>
  <si>
    <t>KOBİ Sigortalı Sektör Fark (Kasım 2019 - Kasım 2018)</t>
  </si>
  <si>
    <t>KOBİ Sigortalı Sektör Fark (Kasım 2019- Ekim 2019)</t>
  </si>
  <si>
    <t>KOBİ Sigortalı Sektör Fark- MA (Kasım 2019- Ekim 2019)</t>
  </si>
  <si>
    <t>İlin Payı (Aralık 2019)</t>
  </si>
  <si>
    <t>Başvuru Sayısındaki Değişim (Aralık 2019 - Aralık 2018)</t>
  </si>
  <si>
    <t>Başvuru Sayısındaki Fark (Aralık 2019 - Aralık 2018)</t>
  </si>
  <si>
    <t>İlin Payı (Aralık 2018)</t>
  </si>
  <si>
    <t>Ödeme Yapılan Kişi Sayısındaki Değişim (Aralık 2019 - Aralık 2018)</t>
  </si>
  <si>
    <t>Ödeme Yapılan Kişi Sayısındaki Fark (Aralık 2019 - Aralık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</si>
</sst>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₺_-;\-* #,##0.00\ _₺_-;_-* &quot;-&quot;??\ _₺_-;_-@_-"/>
    <numFmt numFmtId="164" formatCode="_-* #,##0.00\ _T_L_-;\-* #,##0.00\ _T_L_-;_-* &quot;-&quot;??\ _T_L_-;_-@_-"/>
    <numFmt numFmtId="165" formatCode="#,##0;[Red]#,##0"/>
    <numFmt numFmtId="166" formatCode="0.0%"/>
    <numFmt numFmtId="167" formatCode="0.0"/>
    <numFmt numFmtId="168" formatCode="#,##0.0"/>
    <numFmt numFmtId="169" formatCode="#,##0_ ;\-#,##0\ "/>
    <numFmt numFmtId="170" formatCode="_-* #,##0\ _T_L_-;\-* #,##0\ _T_L_-;_-* &quot;-&quot;??\ _T_L_-;_-@_-"/>
    <numFmt numFmtId="171" formatCode="General_)"/>
  </numFmts>
  <fonts count="75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u/>
      <sz val="10"/>
      <color indexed="12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8.5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charset val="162"/>
      <scheme val="maj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charset val="16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charset val="162"/>
      <scheme val="minor"/>
    </font>
    <font>
      <b/>
      <sz val="11"/>
      <color indexed="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8"/>
      <color rgb="FF800080"/>
      <name val="Calibri"/>
      <family val="2"/>
      <charset val="162"/>
      <scheme val="minor"/>
    </font>
    <font>
      <u/>
      <sz val="8"/>
      <color indexed="39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2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10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6" fillId="0" borderId="0"/>
    <xf numFmtId="0" fontId="1" fillId="0" borderId="0"/>
    <xf numFmtId="0" fontId="2" fillId="0" borderId="0"/>
    <xf numFmtId="0" fontId="7" fillId="0" borderId="0"/>
    <xf numFmtId="43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10" applyNumberFormat="0" applyFill="0" applyAlignment="0" applyProtection="0"/>
    <xf numFmtId="0" fontId="22" fillId="10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1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2" fillId="0" borderId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8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5" fillId="19" borderId="0" applyNumberFormat="0" applyBorder="0" applyAlignment="0" applyProtection="0"/>
    <xf numFmtId="0" fontId="49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1" fillId="21" borderId="0" applyNumberFormat="0" applyBorder="0" applyAlignment="0" applyProtection="0"/>
    <xf numFmtId="0" fontId="49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5" fillId="29" borderId="0" applyNumberFormat="0" applyBorder="0" applyAlignment="0" applyProtection="0"/>
    <xf numFmtId="0" fontId="4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5" fillId="34" borderId="0" applyNumberFormat="0" applyBorder="0" applyAlignment="0" applyProtection="0"/>
    <xf numFmtId="0" fontId="49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21" borderId="0" applyNumberFormat="0" applyBorder="0" applyAlignment="0" applyProtection="0"/>
    <xf numFmtId="0" fontId="49" fillId="2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56" fillId="0" borderId="16" applyNumberFormat="0" applyFill="0" applyAlignment="0" applyProtection="0"/>
    <xf numFmtId="0" fontId="57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1" fontId="2" fillId="0" borderId="0"/>
    <xf numFmtId="0" fontId="2" fillId="0" borderId="0"/>
    <xf numFmtId="0" fontId="19" fillId="19" borderId="9" applyNumberFormat="0" applyAlignment="0" applyProtection="0"/>
    <xf numFmtId="0" fontId="60" fillId="19" borderId="9" applyNumberFormat="0" applyAlignment="0" applyProtection="0"/>
    <xf numFmtId="0" fontId="31" fillId="34" borderId="20" applyNumberFormat="0" applyAlignment="0" applyProtection="0"/>
    <xf numFmtId="0" fontId="31" fillId="34" borderId="20" applyNumberFormat="0" applyAlignment="0" applyProtection="0"/>
    <xf numFmtId="0" fontId="18" fillId="29" borderId="8" applyNumberFormat="0" applyAlignment="0" applyProtection="0"/>
    <xf numFmtId="0" fontId="61" fillId="29" borderId="8" applyNumberFormat="0" applyAlignment="0" applyProtection="0"/>
    <xf numFmtId="0" fontId="32" fillId="27" borderId="21" applyNumberFormat="0" applyAlignment="0" applyProtection="0"/>
    <xf numFmtId="0" fontId="32" fillId="27" borderId="21" applyNumberFormat="0" applyAlignment="0" applyProtection="0"/>
    <xf numFmtId="0" fontId="20" fillId="19" borderId="8" applyNumberFormat="0" applyAlignment="0" applyProtection="0"/>
    <xf numFmtId="0" fontId="62" fillId="19" borderId="8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63" fillId="10" borderId="11" applyNumberFormat="0" applyAlignment="0" applyProtection="0"/>
    <xf numFmtId="0" fontId="34" fillId="38" borderId="22" applyNumberFormat="0" applyAlignment="0" applyProtection="0"/>
    <xf numFmtId="0" fontId="34" fillId="38" borderId="22" applyNumberFormat="0" applyAlignment="0" applyProtection="0"/>
    <xf numFmtId="0" fontId="64" fillId="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7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1" fillId="0" borderId="0"/>
    <xf numFmtId="0" fontId="45" fillId="0" borderId="0"/>
    <xf numFmtId="171" fontId="2" fillId="0" borderId="0"/>
    <xf numFmtId="171" fontId="2" fillId="0" borderId="0"/>
    <xf numFmtId="0" fontId="1" fillId="0" borderId="0"/>
    <xf numFmtId="0" fontId="2" fillId="0" borderId="0"/>
    <xf numFmtId="0" fontId="7" fillId="0" borderId="0"/>
    <xf numFmtId="0" fontId="48" fillId="0" borderId="0"/>
    <xf numFmtId="0" fontId="2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2" fillId="0" borderId="0"/>
    <xf numFmtId="0" fontId="11" fillId="0" borderId="0"/>
    <xf numFmtId="0" fontId="7" fillId="0" borderId="0"/>
    <xf numFmtId="0" fontId="7" fillId="0" borderId="0"/>
    <xf numFmtId="171" fontId="2" fillId="0" borderId="0"/>
    <xf numFmtId="0" fontId="48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19" borderId="0" applyNumberFormat="0" applyBorder="0" applyAlignment="0" applyProtection="0"/>
    <xf numFmtId="0" fontId="27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2" fillId="23" borderId="23" applyNumberFormat="0" applyFont="0" applyAlignment="0" applyProtection="0"/>
    <xf numFmtId="0" fontId="2" fillId="23" borderId="23" applyNumberFormat="0" applyFont="0" applyAlignment="0" applyProtection="0"/>
    <xf numFmtId="0" fontId="68" fillId="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47" fillId="0" borderId="0"/>
    <xf numFmtId="0" fontId="12" fillId="0" borderId="24" applyNumberFormat="0" applyFill="0" applyAlignment="0" applyProtection="0"/>
    <xf numFmtId="0" fontId="69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36" borderId="0" applyNumberFormat="0" applyBorder="0" applyAlignment="0" applyProtection="0"/>
    <xf numFmtId="0" fontId="49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49" fillId="1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9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42" borderId="0" applyNumberFormat="0" applyBorder="0" applyAlignment="0" applyProtection="0"/>
    <xf numFmtId="0" fontId="49" fillId="4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9" fillId="1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31" borderId="0" applyNumberFormat="0" applyBorder="0" applyAlignment="0" applyProtection="0"/>
    <xf numFmtId="0" fontId="11" fillId="23" borderId="0" applyNumberFormat="0" applyBorder="0" applyAlignment="0" applyProtection="0"/>
    <xf numFmtId="0" fontId="2" fillId="0" borderId="0"/>
    <xf numFmtId="0" fontId="11" fillId="2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2" fillId="0" borderId="0"/>
    <xf numFmtId="0" fontId="74" fillId="0" borderId="0"/>
    <xf numFmtId="164" fontId="74" fillId="0" borderId="0" applyFont="0" applyFill="0" applyBorder="0" applyAlignment="0" applyProtection="0"/>
  </cellStyleXfs>
  <cellXfs count="190">
    <xf numFmtId="0" fontId="0" fillId="0" borderId="0" xfId="0"/>
    <xf numFmtId="17" fontId="13" fillId="2" borderId="2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0" borderId="0" xfId="0" applyFont="1"/>
    <xf numFmtId="3" fontId="14" fillId="0" borderId="0" xfId="0" applyNumberFormat="1" applyFont="1"/>
    <xf numFmtId="0" fontId="14" fillId="0" borderId="0" xfId="0" applyFont="1" applyBorder="1"/>
    <xf numFmtId="166" fontId="14" fillId="0" borderId="0" xfId="0" applyNumberFormat="1" applyFont="1" applyBorder="1"/>
    <xf numFmtId="0" fontId="13" fillId="0" borderId="0" xfId="0" applyFont="1"/>
    <xf numFmtId="3" fontId="14" fillId="0" borderId="0" xfId="0" applyNumberFormat="1" applyFont="1" applyFill="1"/>
    <xf numFmtId="166" fontId="14" fillId="0" borderId="0" xfId="11" applyNumberFormat="1" applyFont="1"/>
    <xf numFmtId="9" fontId="14" fillId="0" borderId="0" xfId="11" applyFont="1" applyBorder="1"/>
    <xf numFmtId="17" fontId="13" fillId="2" borderId="4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/>
    <xf numFmtId="166" fontId="14" fillId="0" borderId="0" xfId="11" applyNumberFormat="1" applyFont="1" applyFill="1" applyBorder="1"/>
    <xf numFmtId="166" fontId="14" fillId="0" borderId="0" xfId="11" applyNumberFormat="1" applyFont="1" applyBorder="1"/>
    <xf numFmtId="17" fontId="13" fillId="2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166" fontId="14" fillId="0" borderId="0" xfId="0" applyNumberFormat="1" applyFont="1"/>
    <xf numFmtId="166" fontId="13" fillId="0" borderId="0" xfId="0" applyNumberFormat="1" applyFont="1" applyBorder="1"/>
    <xf numFmtId="17" fontId="14" fillId="0" borderId="0" xfId="0" applyNumberFormat="1" applyFont="1"/>
    <xf numFmtId="167" fontId="14" fillId="0" borderId="0" xfId="0" applyNumberFormat="1" applyFont="1"/>
    <xf numFmtId="0" fontId="13" fillId="2" borderId="6" xfId="0" applyFont="1" applyFill="1" applyBorder="1" applyAlignment="1">
      <alignment horizontal="center" vertical="center" wrapText="1"/>
    </xf>
    <xf numFmtId="3" fontId="0" fillId="0" borderId="6" xfId="0" applyNumberFormat="1" applyBorder="1"/>
    <xf numFmtId="0" fontId="13" fillId="3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165" fontId="14" fillId="0" borderId="6" xfId="0" applyNumberFormat="1" applyFont="1" applyBorder="1"/>
    <xf numFmtId="17" fontId="14" fillId="0" borderId="6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/>
    </xf>
    <xf numFmtId="168" fontId="14" fillId="0" borderId="6" xfId="0" applyNumberFormat="1" applyFont="1" applyBorder="1" applyAlignment="1">
      <alignment vertical="center"/>
    </xf>
    <xf numFmtId="168" fontId="14" fillId="0" borderId="6" xfId="0" applyNumberFormat="1" applyFont="1" applyFill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165" fontId="14" fillId="0" borderId="6" xfId="0" applyNumberFormat="1" applyFont="1" applyBorder="1" applyAlignment="1">
      <alignment vertical="center"/>
    </xf>
    <xf numFmtId="0" fontId="8" fillId="0" borderId="6" xfId="7" quotePrefix="1" applyNumberFormat="1" applyFont="1" applyFill="1" applyBorder="1" applyAlignment="1">
      <alignment horizontal="center" vertical="top"/>
    </xf>
    <xf numFmtId="0" fontId="9" fillId="0" borderId="6" xfId="7" applyFont="1" applyFill="1" applyBorder="1" applyAlignment="1">
      <alignment vertical="center"/>
    </xf>
    <xf numFmtId="166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0" fontId="9" fillId="0" borderId="6" xfId="3" applyFont="1" applyFill="1" applyBorder="1" applyAlignment="1">
      <alignment horizontal="center"/>
    </xf>
    <xf numFmtId="17" fontId="13" fillId="2" borderId="3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Border="1"/>
    <xf numFmtId="0" fontId="14" fillId="0" borderId="6" xfId="0" applyFont="1" applyFill="1" applyBorder="1"/>
    <xf numFmtId="0" fontId="13" fillId="0" borderId="6" xfId="0" applyFont="1" applyFill="1" applyBorder="1"/>
    <xf numFmtId="17" fontId="14" fillId="0" borderId="6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3" fontId="14" fillId="0" borderId="6" xfId="9" applyNumberFormat="1" applyFont="1" applyBorder="1" applyAlignment="1">
      <alignment horizontal="right"/>
    </xf>
    <xf numFmtId="17" fontId="14" fillId="0" borderId="6" xfId="0" applyNumberFormat="1" applyFont="1" applyBorder="1"/>
    <xf numFmtId="3" fontId="0" fillId="0" borderId="7" xfId="0" applyNumberFormat="1" applyBorder="1"/>
    <xf numFmtId="3" fontId="14" fillId="0" borderId="6" xfId="0" applyNumberFormat="1" applyFont="1" applyBorder="1"/>
    <xf numFmtId="3" fontId="14" fillId="0" borderId="6" xfId="0" applyNumberFormat="1" applyFont="1" applyFill="1" applyBorder="1"/>
    <xf numFmtId="170" fontId="0" fillId="0" borderId="6" xfId="0" applyNumberFormat="1" applyBorder="1" applyAlignment="1">
      <alignment horizontal="left" vertical="top"/>
    </xf>
    <xf numFmtId="3" fontId="14" fillId="0" borderId="6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/>
    <xf numFmtId="166" fontId="14" fillId="0" borderId="0" xfId="0" applyNumberFormat="1" applyFont="1" applyFill="1" applyBorder="1"/>
    <xf numFmtId="0" fontId="0" fillId="0" borderId="0" xfId="0" applyBorder="1"/>
    <xf numFmtId="17" fontId="13" fillId="2" borderId="2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17" fontId="13" fillId="2" borderId="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3" fontId="13" fillId="0" borderId="6" xfId="0" applyNumberFormat="1" applyFont="1" applyBorder="1"/>
    <xf numFmtId="3" fontId="13" fillId="0" borderId="6" xfId="0" applyNumberFormat="1" applyFont="1" applyFill="1" applyBorder="1"/>
    <xf numFmtId="3" fontId="13" fillId="0" borderId="6" xfId="8" applyNumberFormat="1" applyFont="1" applyFill="1" applyBorder="1" applyAlignment="1">
      <alignment horizontal="right"/>
    </xf>
    <xf numFmtId="165" fontId="13" fillId="0" borderId="6" xfId="0" applyNumberFormat="1" applyFont="1" applyFill="1" applyBorder="1"/>
    <xf numFmtId="3" fontId="12" fillId="0" borderId="6" xfId="0" applyNumberFormat="1" applyFont="1" applyBorder="1"/>
    <xf numFmtId="3" fontId="14" fillId="0" borderId="6" xfId="0" applyNumberFormat="1" applyFont="1" applyBorder="1"/>
    <xf numFmtId="166" fontId="13" fillId="0" borderId="6" xfId="0" applyNumberFormat="1" applyFont="1" applyFill="1" applyBorder="1"/>
    <xf numFmtId="166" fontId="13" fillId="0" borderId="6" xfId="11" applyNumberFormat="1" applyFont="1" applyFill="1" applyBorder="1"/>
    <xf numFmtId="0" fontId="4" fillId="0" borderId="6" xfId="14" applyFont="1" applyFill="1" applyBorder="1" applyAlignment="1">
      <alignment vertical="center" wrapText="1"/>
    </xf>
    <xf numFmtId="4" fontId="71" fillId="0" borderId="0" xfId="14" applyNumberFormat="1" applyFont="1" applyFill="1" applyBorder="1" applyAlignment="1">
      <alignment horizontal="right" vertical="center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6" xfId="3" applyFont="1" applyFill="1" applyBorder="1" applyAlignment="1">
      <alignment horizontal="center"/>
    </xf>
    <xf numFmtId="3" fontId="2" fillId="0" borderId="6" xfId="0" applyNumberFormat="1" applyFont="1" applyFill="1" applyBorder="1"/>
    <xf numFmtId="3" fontId="71" fillId="0" borderId="6" xfId="0" applyNumberFormat="1" applyFont="1" applyFill="1" applyBorder="1" applyAlignment="1">
      <alignment vertical="center"/>
    </xf>
    <xf numFmtId="0" fontId="3" fillId="0" borderId="6" xfId="7" applyFont="1" applyFill="1" applyBorder="1" applyAlignment="1">
      <alignment vertical="center"/>
    </xf>
    <xf numFmtId="4" fontId="0" fillId="0" borderId="6" xfId="0" applyNumberFormat="1" applyBorder="1"/>
    <xf numFmtId="0" fontId="4" fillId="0" borderId="6" xfId="14" applyFont="1" applyFill="1" applyBorder="1" applyAlignment="1">
      <alignment vertical="center"/>
    </xf>
    <xf numFmtId="2" fontId="0" fillId="0" borderId="6" xfId="0" applyNumberFormat="1" applyBorder="1"/>
    <xf numFmtId="169" fontId="2" fillId="0" borderId="6" xfId="14" applyNumberFormat="1" applyBorder="1"/>
    <xf numFmtId="169" fontId="0" fillId="0" borderId="6" xfId="0" applyNumberFormat="1" applyBorder="1"/>
    <xf numFmtId="0" fontId="3" fillId="0" borderId="6" xfId="7" quotePrefix="1" applyNumberFormat="1" applyFont="1" applyFill="1" applyBorder="1" applyAlignment="1">
      <alignment horizontal="center" vertical="top"/>
    </xf>
    <xf numFmtId="0" fontId="4" fillId="0" borderId="6" xfId="7" applyFont="1" applyFill="1" applyBorder="1" applyAlignment="1">
      <alignment vertical="center"/>
    </xf>
    <xf numFmtId="0" fontId="3" fillId="0" borderId="6" xfId="7" quotePrefix="1" applyFont="1" applyFill="1" applyBorder="1" applyAlignment="1">
      <alignment horizontal="center" vertical="top"/>
    </xf>
    <xf numFmtId="3" fontId="73" fillId="0" borderId="6" xfId="0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0" fontId="4" fillId="0" borderId="6" xfId="3" applyFont="1" applyFill="1" applyBorder="1"/>
    <xf numFmtId="166" fontId="0" fillId="0" borderId="6" xfId="11" applyNumberFormat="1" applyFont="1" applyBorder="1"/>
    <xf numFmtId="166" fontId="14" fillId="0" borderId="6" xfId="0" applyNumberFormat="1" applyFont="1" applyFill="1" applyBorder="1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" fontId="13" fillId="2" borderId="0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/>
    <xf numFmtId="3" fontId="14" fillId="0" borderId="6" xfId="0" applyNumberFormat="1" applyFont="1" applyBorder="1"/>
    <xf numFmtId="0" fontId="9" fillId="0" borderId="6" xfId="7" applyFont="1" applyFill="1" applyBorder="1" applyAlignment="1">
      <alignment vertical="center"/>
    </xf>
    <xf numFmtId="166" fontId="14" fillId="0" borderId="6" xfId="0" applyNumberFormat="1" applyFont="1" applyFill="1" applyBorder="1"/>
    <xf numFmtId="166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166" fontId="0" fillId="0" borderId="0" xfId="11" applyNumberFormat="1" applyFont="1"/>
    <xf numFmtId="0" fontId="9" fillId="0" borderId="6" xfId="3" applyFont="1" applyFill="1" applyBorder="1"/>
    <xf numFmtId="2" fontId="14" fillId="0" borderId="6" xfId="14" applyNumberFormat="1" applyFont="1" applyFill="1" applyBorder="1" applyAlignment="1">
      <alignment vertical="center"/>
    </xf>
    <xf numFmtId="4" fontId="14" fillId="0" borderId="6" xfId="14" applyNumberFormat="1" applyFont="1" applyFill="1" applyBorder="1" applyAlignment="1">
      <alignment vertical="center"/>
    </xf>
    <xf numFmtId="4" fontId="13" fillId="0" borderId="6" xfId="14" applyNumberFormat="1" applyFont="1" applyFill="1" applyBorder="1" applyAlignment="1">
      <alignment horizontal="right" vertical="center"/>
    </xf>
    <xf numFmtId="4" fontId="14" fillId="0" borderId="6" xfId="14" applyNumberFormat="1" applyFont="1" applyFill="1" applyBorder="1"/>
    <xf numFmtId="3" fontId="13" fillId="0" borderId="0" xfId="0" applyNumberFormat="1" applyFont="1" applyBorder="1"/>
    <xf numFmtId="0" fontId="13" fillId="0" borderId="0" xfId="0" applyFont="1" applyFill="1"/>
    <xf numFmtId="0" fontId="13" fillId="0" borderId="0" xfId="0" applyFont="1" applyFill="1" applyBorder="1"/>
    <xf numFmtId="3" fontId="0" fillId="0" borderId="6" xfId="0" applyNumberFormat="1" applyFont="1" applyFill="1" applyBorder="1"/>
    <xf numFmtId="166" fontId="0" fillId="0" borderId="6" xfId="11" applyNumberFormat="1" applyFont="1" applyFill="1" applyBorder="1"/>
    <xf numFmtId="166" fontId="12" fillId="0" borderId="6" xfId="11" applyNumberFormat="1" applyFont="1" applyFill="1" applyBorder="1"/>
    <xf numFmtId="4" fontId="12" fillId="0" borderId="6" xfId="0" applyNumberFormat="1" applyFont="1" applyFill="1" applyBorder="1"/>
    <xf numFmtId="0" fontId="0" fillId="0" borderId="0" xfId="0" applyFill="1"/>
    <xf numFmtId="2" fontId="12" fillId="0" borderId="6" xfId="0" applyNumberFormat="1" applyFont="1" applyFill="1" applyBorder="1"/>
    <xf numFmtId="169" fontId="71" fillId="0" borderId="6" xfId="14" applyNumberFormat="1" applyFont="1" applyFill="1" applyBorder="1"/>
    <xf numFmtId="169" fontId="0" fillId="0" borderId="6" xfId="0" applyNumberFormat="1" applyFill="1" applyBorder="1"/>
    <xf numFmtId="3" fontId="12" fillId="0" borderId="6" xfId="0" applyNumberFormat="1" applyFont="1" applyFill="1" applyBorder="1"/>
    <xf numFmtId="3" fontId="0" fillId="0" borderId="6" xfId="0" applyNumberFormat="1" applyFill="1" applyBorder="1"/>
    <xf numFmtId="17" fontId="13" fillId="2" borderId="27" xfId="0" applyNumberFormat="1" applyFont="1" applyFill="1" applyBorder="1" applyAlignment="1">
      <alignment horizontal="center" vertical="center" wrapText="1"/>
    </xf>
    <xf numFmtId="0" fontId="0" fillId="0" borderId="0" xfId="0"/>
    <xf numFmtId="3" fontId="13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/>
    <xf numFmtId="3" fontId="13" fillId="0" borderId="0" xfId="0" applyNumberFormat="1" applyFont="1" applyFill="1" applyBorder="1"/>
    <xf numFmtId="3" fontId="13" fillId="0" borderId="0" xfId="0" applyNumberFormat="1" applyFont="1" applyBorder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8" fontId="14" fillId="0" borderId="6" xfId="0" applyNumberFormat="1" applyFont="1" applyBorder="1"/>
    <xf numFmtId="3" fontId="0" fillId="0" borderId="0" xfId="0" applyNumberFormat="1"/>
    <xf numFmtId="0" fontId="14" fillId="0" borderId="29" xfId="0" applyFont="1" applyBorder="1"/>
    <xf numFmtId="17" fontId="13" fillId="44" borderId="0" xfId="0" applyNumberFormat="1" applyFont="1" applyFill="1" applyBorder="1" applyAlignment="1">
      <alignment horizontal="center" vertical="center" wrapText="1"/>
    </xf>
    <xf numFmtId="17" fontId="13" fillId="44" borderId="3" xfId="0" applyNumberFormat="1" applyFont="1" applyFill="1" applyBorder="1" applyAlignment="1">
      <alignment horizontal="center" vertical="center" wrapText="1"/>
    </xf>
    <xf numFmtId="17" fontId="13" fillId="44" borderId="2" xfId="0" applyNumberFormat="1" applyFont="1" applyFill="1" applyBorder="1" applyAlignment="1">
      <alignment horizontal="center" vertical="center" wrapText="1"/>
    </xf>
    <xf numFmtId="4" fontId="13" fillId="0" borderId="6" xfId="14" applyNumberFormat="1" applyFont="1" applyFill="1" applyBorder="1"/>
    <xf numFmtId="169" fontId="0" fillId="0" borderId="0" xfId="0" applyNumberFormat="1"/>
    <xf numFmtId="4" fontId="0" fillId="0" borderId="0" xfId="0" applyNumberFormat="1"/>
    <xf numFmtId="3" fontId="12" fillId="0" borderId="0" xfId="0" applyNumberFormat="1" applyFont="1"/>
    <xf numFmtId="2" fontId="0" fillId="0" borderId="0" xfId="0" applyNumberFormat="1" applyFill="1"/>
    <xf numFmtId="169" fontId="71" fillId="0" borderId="0" xfId="14" applyNumberFormat="1" applyFont="1" applyFill="1" applyBorder="1"/>
    <xf numFmtId="3" fontId="12" fillId="0" borderId="0" xfId="0" applyNumberFormat="1" applyFont="1" applyFill="1" applyBorder="1"/>
    <xf numFmtId="17" fontId="13" fillId="0" borderId="6" xfId="0" applyNumberFormat="1" applyFont="1" applyBorder="1"/>
    <xf numFmtId="168" fontId="13" fillId="0" borderId="6" xfId="0" applyNumberFormat="1" applyFont="1" applyBorder="1"/>
    <xf numFmtId="0" fontId="9" fillId="2" borderId="6" xfId="3" applyFont="1" applyFill="1" applyBorder="1"/>
    <xf numFmtId="0" fontId="3" fillId="2" borderId="6" xfId="7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17" fontId="0" fillId="0" borderId="0" xfId="0" applyNumberFormat="1" applyBorder="1"/>
    <xf numFmtId="168" fontId="0" fillId="0" borderId="0" xfId="0" applyNumberFormat="1"/>
    <xf numFmtId="17" fontId="0" fillId="0" borderId="0" xfId="0" applyNumberFormat="1" applyFill="1" applyBorder="1"/>
    <xf numFmtId="3" fontId="0" fillId="0" borderId="0" xfId="0" applyNumberFormat="1" applyFill="1" applyBorder="1"/>
    <xf numFmtId="167" fontId="0" fillId="0" borderId="0" xfId="0" applyNumberFormat="1"/>
    <xf numFmtId="17" fontId="14" fillId="0" borderId="0" xfId="0" applyNumberFormat="1" applyFont="1" applyBorder="1" applyAlignment="1">
      <alignment vertical="center"/>
    </xf>
    <xf numFmtId="3" fontId="0" fillId="0" borderId="0" xfId="0" applyNumberFormat="1" applyBorder="1"/>
    <xf numFmtId="14" fontId="0" fillId="0" borderId="0" xfId="0" applyNumberFormat="1"/>
    <xf numFmtId="17" fontId="14" fillId="0" borderId="0" xfId="0" applyNumberFormat="1" applyFont="1" applyBorder="1" applyAlignment="1">
      <alignment horizontal="right"/>
    </xf>
    <xf numFmtId="17" fontId="14" fillId="0" borderId="0" xfId="0" applyNumberFormat="1" applyFont="1" applyBorder="1"/>
    <xf numFmtId="1" fontId="14" fillId="0" borderId="0" xfId="0" applyNumberFormat="1" applyFont="1"/>
    <xf numFmtId="0" fontId="10" fillId="0" borderId="6" xfId="7" applyFont="1" applyFill="1" applyBorder="1" applyAlignment="1">
      <alignment horizontal="center" vertical="top" wrapText="1"/>
    </xf>
    <xf numFmtId="0" fontId="13" fillId="44" borderId="28" xfId="0" applyFont="1" applyFill="1" applyBorder="1" applyAlignment="1">
      <alignment horizontal="center"/>
    </xf>
    <xf numFmtId="0" fontId="13" fillId="44" borderId="29" xfId="0" applyFont="1" applyFill="1" applyBorder="1" applyAlignment="1">
      <alignment horizontal="center"/>
    </xf>
    <xf numFmtId="0" fontId="13" fillId="44" borderId="30" xfId="0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0" fontId="72" fillId="0" borderId="6" xfId="7" applyFont="1" applyFill="1" applyBorder="1" applyAlignment="1">
      <alignment horizontal="center" vertical="top" wrapText="1"/>
    </xf>
  </cellXfs>
  <cellStyles count="910">
    <cellStyle name="%20 - Vurgu1 10" xfId="905"/>
    <cellStyle name="%20 - Vurgu1 2" xfId="36"/>
    <cellStyle name="%20 - Vurgu1 2 2" xfId="41"/>
    <cellStyle name="%20 - Vurgu1 2 3" xfId="43"/>
    <cellStyle name="%20 - Vurgu1 2_25.İL-EMOD-Öncelikli Yaşam" xfId="35"/>
    <cellStyle name="%20 - Vurgu1 3" xfId="34"/>
    <cellStyle name="%20 - Vurgu1 3 2" xfId="33"/>
    <cellStyle name="%20 - Vurgu1 3 3" xfId="32"/>
    <cellStyle name="%20 - Vurgu1 4" xfId="38"/>
    <cellStyle name="%20 - Vurgu1 4 2" xfId="30"/>
    <cellStyle name="%20 - Vurgu1 4 3" xfId="46"/>
    <cellStyle name="%20 - Vurgu1 5" xfId="39"/>
    <cellStyle name="%20 - Vurgu1 6" xfId="796"/>
    <cellStyle name="%20 - Vurgu1 7" xfId="866"/>
    <cellStyle name="%20 - Vurgu1 8" xfId="869"/>
    <cellStyle name="%20 - Vurgu1 9" xfId="890"/>
    <cellStyle name="%20 - Vurgu2 10" xfId="904"/>
    <cellStyle name="%20 - Vurgu2 2" xfId="37"/>
    <cellStyle name="%20 - Vurgu2 2 2" xfId="42"/>
    <cellStyle name="%20 - Vurgu2 2 3" xfId="45"/>
    <cellStyle name="%20 - Vurgu2 2_25.İL-EMOD-Öncelikli Yaşam" xfId="40"/>
    <cellStyle name="%20 - Vurgu2 3" xfId="47"/>
    <cellStyle name="%20 - Vurgu2 3 2" xfId="48"/>
    <cellStyle name="%20 - Vurgu2 3 3" xfId="49"/>
    <cellStyle name="%20 - Vurgu2 4" xfId="50"/>
    <cellStyle name="%20 - Vurgu2 4 2" xfId="51"/>
    <cellStyle name="%20 - Vurgu2 4 3" xfId="52"/>
    <cellStyle name="%20 - Vurgu2 5" xfId="31"/>
    <cellStyle name="%20 - Vurgu2 6" xfId="166"/>
    <cellStyle name="%20 - Vurgu2 7" xfId="865"/>
    <cellStyle name="%20 - Vurgu2 8" xfId="29"/>
    <cellStyle name="%20 - Vurgu2 9" xfId="884"/>
    <cellStyle name="%20 - Vurgu3 10" xfId="903"/>
    <cellStyle name="%20 - Vurgu3 2" xfId="54"/>
    <cellStyle name="%20 - Vurgu3 2 2" xfId="55"/>
    <cellStyle name="%20 - Vurgu3 2 3" xfId="56"/>
    <cellStyle name="%20 - Vurgu3 2_25.İL-EMOD-Öncelikli Yaşam" xfId="57"/>
    <cellStyle name="%20 - Vurgu3 3" xfId="58"/>
    <cellStyle name="%20 - Vurgu3 3 2" xfId="59"/>
    <cellStyle name="%20 - Vurgu3 3 3" xfId="60"/>
    <cellStyle name="%20 - Vurgu3 4" xfId="61"/>
    <cellStyle name="%20 - Vurgu3 4 2" xfId="62"/>
    <cellStyle name="%20 - Vurgu3 4 3" xfId="63"/>
    <cellStyle name="%20 - Vurgu3 5" xfId="53"/>
    <cellStyle name="%20 - Vurgu3 6" xfId="847"/>
    <cellStyle name="%20 - Vurgu3 7" xfId="864"/>
    <cellStyle name="%20 - Vurgu3 8" xfId="878"/>
    <cellStyle name="%20 - Vurgu3 9" xfId="880"/>
    <cellStyle name="%20 - Vurgu4 10" xfId="901"/>
    <cellStyle name="%20 - Vurgu4 2" xfId="65"/>
    <cellStyle name="%20 - Vurgu4 2 2" xfId="66"/>
    <cellStyle name="%20 - Vurgu4 2 3" xfId="67"/>
    <cellStyle name="%20 - Vurgu4 2_25.İL-EMOD-Öncelikli Yaşam" xfId="68"/>
    <cellStyle name="%20 - Vurgu4 3" xfId="69"/>
    <cellStyle name="%20 - Vurgu4 3 2" xfId="70"/>
    <cellStyle name="%20 - Vurgu4 3 3" xfId="71"/>
    <cellStyle name="%20 - Vurgu4 4" xfId="72"/>
    <cellStyle name="%20 - Vurgu4 4 2" xfId="73"/>
    <cellStyle name="%20 - Vurgu4 4 3" xfId="74"/>
    <cellStyle name="%20 - Vurgu4 5" xfId="64"/>
    <cellStyle name="%20 - Vurgu4 6" xfId="848"/>
    <cellStyle name="%20 - Vurgu4 7" xfId="863"/>
    <cellStyle name="%20 - Vurgu4 8" xfId="871"/>
    <cellStyle name="%20 - Vurgu4 9" xfId="889"/>
    <cellStyle name="%20 - Vurgu5 10" xfId="894"/>
    <cellStyle name="%20 - Vurgu5 2" xfId="76"/>
    <cellStyle name="%20 - Vurgu5 2 2" xfId="77"/>
    <cellStyle name="%20 - Vurgu5 2 3" xfId="78"/>
    <cellStyle name="%20 - Vurgu5 2_25.İL-EMOD-Öncelikli Yaşam" xfId="79"/>
    <cellStyle name="%20 - Vurgu5 3" xfId="80"/>
    <cellStyle name="%20 - Vurgu5 3 2" xfId="81"/>
    <cellStyle name="%20 - Vurgu5 3 3" xfId="82"/>
    <cellStyle name="%20 - Vurgu5 4" xfId="83"/>
    <cellStyle name="%20 - Vurgu5 4 2" xfId="84"/>
    <cellStyle name="%20 - Vurgu5 4 3" xfId="85"/>
    <cellStyle name="%20 - Vurgu5 5" xfId="75"/>
    <cellStyle name="%20 - Vurgu5 6" xfId="849"/>
    <cellStyle name="%20 - Vurgu5 7" xfId="862"/>
    <cellStyle name="%20 - Vurgu5 8" xfId="877"/>
    <cellStyle name="%20 - Vurgu5 9" xfId="887"/>
    <cellStyle name="%20 - Vurgu6 10" xfId="895"/>
    <cellStyle name="%20 - Vurgu6 2" xfId="87"/>
    <cellStyle name="%20 - Vurgu6 2 2" xfId="88"/>
    <cellStyle name="%20 - Vurgu6 2 3" xfId="89"/>
    <cellStyle name="%20 - Vurgu6 2_25.İL-EMOD-Öncelikli Yaşam" xfId="90"/>
    <cellStyle name="%20 - Vurgu6 3" xfId="91"/>
    <cellStyle name="%20 - Vurgu6 3 2" xfId="92"/>
    <cellStyle name="%20 - Vurgu6 3 3" xfId="93"/>
    <cellStyle name="%20 - Vurgu6 4" xfId="94"/>
    <cellStyle name="%20 - Vurgu6 4 2" xfId="95"/>
    <cellStyle name="%20 - Vurgu6 4 3" xfId="96"/>
    <cellStyle name="%20 - Vurgu6 5" xfId="86"/>
    <cellStyle name="%20 - Vurgu6 6" xfId="850"/>
    <cellStyle name="%20 - Vurgu6 7" xfId="861"/>
    <cellStyle name="%20 - Vurgu6 8" xfId="867"/>
    <cellStyle name="%20 - Vurgu6 9" xfId="883"/>
    <cellStyle name="%40 - Vurgu1 10" xfId="896"/>
    <cellStyle name="%40 - Vurgu1 2" xfId="98"/>
    <cellStyle name="%40 - Vurgu1 2 2" xfId="99"/>
    <cellStyle name="%40 - Vurgu1 2 3" xfId="100"/>
    <cellStyle name="%40 - Vurgu1 2_25.İL-EMOD-Öncelikli Yaşam" xfId="101"/>
    <cellStyle name="%40 - Vurgu1 3" xfId="102"/>
    <cellStyle name="%40 - Vurgu1 3 2" xfId="103"/>
    <cellStyle name="%40 - Vurgu1 3 3" xfId="104"/>
    <cellStyle name="%40 - Vurgu1 4" xfId="105"/>
    <cellStyle name="%40 - Vurgu1 4 2" xfId="106"/>
    <cellStyle name="%40 - Vurgu1 4 3" xfId="107"/>
    <cellStyle name="%40 - Vurgu1 5" xfId="97"/>
    <cellStyle name="%40 - Vurgu1 6" xfId="851"/>
    <cellStyle name="%40 - Vurgu1 7" xfId="860"/>
    <cellStyle name="%40 - Vurgu1 8" xfId="868"/>
    <cellStyle name="%40 - Vurgu1 9" xfId="891"/>
    <cellStyle name="%40 - Vurgu2" xfId="23" builtinId="35" customBuiltin="1"/>
    <cellStyle name="%40 - Vurgu2 2" xfId="108"/>
    <cellStyle name="%40 - Vurgu2 2 2" xfId="109"/>
    <cellStyle name="%40 - Vurgu2 2 3" xfId="110"/>
    <cellStyle name="%40 - Vurgu2 2_25.İL-EMOD-Öncelikli Yaşam" xfId="111"/>
    <cellStyle name="%40 - Vurgu2 3" xfId="112"/>
    <cellStyle name="%40 - Vurgu2 3 2" xfId="113"/>
    <cellStyle name="%40 - Vurgu2 3 3" xfId="114"/>
    <cellStyle name="%40 - Vurgu2 4" xfId="115"/>
    <cellStyle name="%40 - Vurgu2 4 2" xfId="116"/>
    <cellStyle name="%40 - Vurgu2 4 3" xfId="117"/>
    <cellStyle name="%40 - Vurgu3 10" xfId="897"/>
    <cellStyle name="%40 - Vurgu3 2" xfId="119"/>
    <cellStyle name="%40 - Vurgu3 2 2" xfId="120"/>
    <cellStyle name="%40 - Vurgu3 2 3" xfId="121"/>
    <cellStyle name="%40 - Vurgu3 2_25.İL-EMOD-Öncelikli Yaşam" xfId="122"/>
    <cellStyle name="%40 - Vurgu3 3" xfId="123"/>
    <cellStyle name="%40 - Vurgu3 3 2" xfId="124"/>
    <cellStyle name="%40 - Vurgu3 3 3" xfId="125"/>
    <cellStyle name="%40 - Vurgu3 4" xfId="126"/>
    <cellStyle name="%40 - Vurgu3 4 2" xfId="127"/>
    <cellStyle name="%40 - Vurgu3 4 3" xfId="128"/>
    <cellStyle name="%40 - Vurgu3 5" xfId="118"/>
    <cellStyle name="%40 - Vurgu3 6" xfId="852"/>
    <cellStyle name="%40 - Vurgu3 7" xfId="859"/>
    <cellStyle name="%40 - Vurgu3 8" xfId="874"/>
    <cellStyle name="%40 - Vurgu3 9" xfId="882"/>
    <cellStyle name="%40 - Vurgu4 10" xfId="898"/>
    <cellStyle name="%40 - Vurgu4 2" xfId="130"/>
    <cellStyle name="%40 - Vurgu4 2 2" xfId="131"/>
    <cellStyle name="%40 - Vurgu4 2 3" xfId="132"/>
    <cellStyle name="%40 - Vurgu4 2_25.İL-EMOD-Öncelikli Yaşam" xfId="133"/>
    <cellStyle name="%40 - Vurgu4 3" xfId="134"/>
    <cellStyle name="%40 - Vurgu4 3 2" xfId="135"/>
    <cellStyle name="%40 - Vurgu4 3 3" xfId="136"/>
    <cellStyle name="%40 - Vurgu4 4" xfId="137"/>
    <cellStyle name="%40 - Vurgu4 4 2" xfId="138"/>
    <cellStyle name="%40 - Vurgu4 4 3" xfId="139"/>
    <cellStyle name="%40 - Vurgu4 5" xfId="129"/>
    <cellStyle name="%40 - Vurgu4 6" xfId="853"/>
    <cellStyle name="%40 - Vurgu4 7" xfId="858"/>
    <cellStyle name="%40 - Vurgu4 8" xfId="873"/>
    <cellStyle name="%40 - Vurgu4 9" xfId="879"/>
    <cellStyle name="%40 - Vurgu5 10" xfId="899"/>
    <cellStyle name="%40 - Vurgu5 2" xfId="141"/>
    <cellStyle name="%40 - Vurgu5 2 2" xfId="142"/>
    <cellStyle name="%40 - Vurgu5 2 3" xfId="143"/>
    <cellStyle name="%40 - Vurgu5 2_25.İL-EMOD-Öncelikli Yaşam" xfId="144"/>
    <cellStyle name="%40 - Vurgu5 3" xfId="145"/>
    <cellStyle name="%40 - Vurgu5 3 2" xfId="146"/>
    <cellStyle name="%40 - Vurgu5 3 3" xfId="147"/>
    <cellStyle name="%40 - Vurgu5 4" xfId="148"/>
    <cellStyle name="%40 - Vurgu5 4 2" xfId="149"/>
    <cellStyle name="%40 - Vurgu5 4 3" xfId="150"/>
    <cellStyle name="%40 - Vurgu5 5" xfId="140"/>
    <cellStyle name="%40 - Vurgu5 6" xfId="854"/>
    <cellStyle name="%40 - Vurgu5 7" xfId="857"/>
    <cellStyle name="%40 - Vurgu5 8" xfId="872"/>
    <cellStyle name="%40 - Vurgu5 9" xfId="886"/>
    <cellStyle name="%40 - Vurgu6 10" xfId="900"/>
    <cellStyle name="%40 - Vurgu6 2" xfId="152"/>
    <cellStyle name="%40 - Vurgu6 2 2" xfId="153"/>
    <cellStyle name="%40 - Vurgu6 2 3" xfId="154"/>
    <cellStyle name="%40 - Vurgu6 2_25.İL-EMOD-Öncelikli Yaşam" xfId="155"/>
    <cellStyle name="%40 - Vurgu6 3" xfId="156"/>
    <cellStyle name="%40 - Vurgu6 3 2" xfId="157"/>
    <cellStyle name="%40 - Vurgu6 3 3" xfId="158"/>
    <cellStyle name="%40 - Vurgu6 4" xfId="159"/>
    <cellStyle name="%40 - Vurgu6 4 2" xfId="160"/>
    <cellStyle name="%40 - Vurgu6 4 3" xfId="161"/>
    <cellStyle name="%40 - Vurgu6 5" xfId="151"/>
    <cellStyle name="%40 - Vurgu6 6" xfId="855"/>
    <cellStyle name="%40 - Vurgu6 7" xfId="856"/>
    <cellStyle name="%40 - Vurgu6 8" xfId="870"/>
    <cellStyle name="%40 - Vurgu6 9" xfId="885"/>
    <cellStyle name="%60 - Vurgu1 2" xfId="163"/>
    <cellStyle name="%60 - Vurgu1 3" xfId="164"/>
    <cellStyle name="%60 - Vurgu1 4" xfId="165"/>
    <cellStyle name="%60 - Vurgu1 5" xfId="162"/>
    <cellStyle name="%60 - Vurgu2" xfId="24" builtinId="36" customBuiltin="1"/>
    <cellStyle name="%60 - Vurgu2 2" xfId="167"/>
    <cellStyle name="%60 - Vurgu2 3" xfId="168"/>
    <cellStyle name="%60 - Vurgu2 4" xfId="169"/>
    <cellStyle name="%60 - Vurgu3 2" xfId="171"/>
    <cellStyle name="%60 - Vurgu3 3" xfId="172"/>
    <cellStyle name="%60 - Vurgu3 4" xfId="173"/>
    <cellStyle name="%60 - Vurgu3 5" xfId="170"/>
    <cellStyle name="%60 - Vurgu4 2" xfId="175"/>
    <cellStyle name="%60 - Vurgu4 3" xfId="176"/>
    <cellStyle name="%60 - Vurgu4 4" xfId="177"/>
    <cellStyle name="%60 - Vurgu4 5" xfId="174"/>
    <cellStyle name="%60 - Vurgu5" xfId="27" builtinId="48" customBuiltin="1"/>
    <cellStyle name="%60 - Vurgu5 2" xfId="178"/>
    <cellStyle name="%60 - Vurgu5 3" xfId="179"/>
    <cellStyle name="%60 - Vurgu5 4" xfId="180"/>
    <cellStyle name="%60 - Vurgu6 2" xfId="182"/>
    <cellStyle name="%60 - Vurgu6 3" xfId="183"/>
    <cellStyle name="%60 - Vurgu6 4" xfId="184"/>
    <cellStyle name="%60 - Vurgu6 5" xfId="181"/>
    <cellStyle name="Açıklama Metni" xfId="21" builtinId="53" customBuiltin="1"/>
    <cellStyle name="Açıklama Metni 2" xfId="185"/>
    <cellStyle name="Açıklama Metni 3" xfId="186"/>
    <cellStyle name="Açıklama Metni 4" xfId="187"/>
    <cellStyle name="Ana Başlık 2" xfId="189"/>
    <cellStyle name="Ana Başlık 3" xfId="190"/>
    <cellStyle name="Ana Başlık 4" xfId="191"/>
    <cellStyle name="Ana Başlık 5" xfId="188"/>
    <cellStyle name="Bağlı Hücre" xfId="18" builtinId="24" customBuiltin="1"/>
    <cellStyle name="Bağlı Hücre 2" xfId="192"/>
    <cellStyle name="Bağlı Hücre 3" xfId="193"/>
    <cellStyle name="Bağlı Hücre 4" xfId="194"/>
    <cellStyle name="Başlık 1 2" xfId="196"/>
    <cellStyle name="Başlık 1 3" xfId="197"/>
    <cellStyle name="Başlık 1 4" xfId="198"/>
    <cellStyle name="Başlık 1 5" xfId="195"/>
    <cellStyle name="Başlık 2 2" xfId="200"/>
    <cellStyle name="Başlık 2 3" xfId="201"/>
    <cellStyle name="Başlık 2 4" xfId="202"/>
    <cellStyle name="Başlık 2 5" xfId="199"/>
    <cellStyle name="Başlık 3 2" xfId="204"/>
    <cellStyle name="Başlık 3 3" xfId="205"/>
    <cellStyle name="Başlık 3 4" xfId="206"/>
    <cellStyle name="Başlık 3 5" xfId="203"/>
    <cellStyle name="Başlık 4 2" xfId="208"/>
    <cellStyle name="Başlık 4 3" xfId="209"/>
    <cellStyle name="Başlık 4 4" xfId="210"/>
    <cellStyle name="Başlık 4 5" xfId="207"/>
    <cellStyle name="Binlik Ayracı 2" xfId="1"/>
    <cellStyle name="Binlik Ayracı 3" xfId="13"/>
    <cellStyle name="Binlik Ayracı 4" xfId="12"/>
    <cellStyle name="Comma 2" xfId="211"/>
    <cellStyle name="Comma 2 2" xfId="212"/>
    <cellStyle name="Çıkış 2" xfId="214"/>
    <cellStyle name="Çıkış 3" xfId="215"/>
    <cellStyle name="Çıkış 4" xfId="216"/>
    <cellStyle name="Çıkış 5" xfId="213"/>
    <cellStyle name="Giriş 2" xfId="218"/>
    <cellStyle name="Giriş 3" xfId="219"/>
    <cellStyle name="Giriş 4" xfId="220"/>
    <cellStyle name="Giriş 5" xfId="217"/>
    <cellStyle name="Hesaplama 2" xfId="222"/>
    <cellStyle name="Hesaplama 3" xfId="223"/>
    <cellStyle name="Hesaplama 4" xfId="224"/>
    <cellStyle name="Hesaplama 5" xfId="221"/>
    <cellStyle name="Hyperlink" xfId="2"/>
    <cellStyle name="İşaretli Hücre" xfId="19" builtinId="23" customBuiltin="1"/>
    <cellStyle name="İşaretli Hücre 2" xfId="225"/>
    <cellStyle name="İşaretli Hücre 3" xfId="226"/>
    <cellStyle name="İşaretli Hücre 4" xfId="227"/>
    <cellStyle name="İyi" xfId="15" builtinId="26" customBuiltin="1"/>
    <cellStyle name="İyi 2" xfId="228"/>
    <cellStyle name="İyi 3" xfId="229"/>
    <cellStyle name="İyi 4" xfId="230"/>
    <cellStyle name="İzlenen Köprü 2" xfId="231"/>
    <cellStyle name="Köprü 2" xfId="232"/>
    <cellStyle name="Köprü 3" xfId="233"/>
    <cellStyle name="Kötü" xfId="16" builtinId="27" customBuiltin="1"/>
    <cellStyle name="Kötü 2" xfId="234"/>
    <cellStyle name="Kötü 3" xfId="235"/>
    <cellStyle name="Kötü 4" xfId="236"/>
    <cellStyle name="Normal" xfId="0" builtinId="0"/>
    <cellStyle name="Normal 10" xfId="237"/>
    <cellStyle name="Normal 10 2" xfId="238"/>
    <cellStyle name="Normal 100" xfId="239"/>
    <cellStyle name="Normal 101" xfId="240"/>
    <cellStyle name="Normal 102" xfId="241"/>
    <cellStyle name="Normal 103" xfId="242"/>
    <cellStyle name="Normal 104" xfId="14"/>
    <cellStyle name="Normal 105" xfId="243"/>
    <cellStyle name="Normal 105 2" xfId="244"/>
    <cellStyle name="Normal 106" xfId="245"/>
    <cellStyle name="Normal 107" xfId="246"/>
    <cellStyle name="Normal 108" xfId="247"/>
    <cellStyle name="Normal 109" xfId="248"/>
    <cellStyle name="Normal 109 2" xfId="907"/>
    <cellStyle name="Normal 11" xfId="249"/>
    <cellStyle name="Normal 11 10" xfId="250"/>
    <cellStyle name="Normal 11 11" xfId="251"/>
    <cellStyle name="Normal 11 12" xfId="252"/>
    <cellStyle name="Normal 11 2" xfId="253"/>
    <cellStyle name="Normal 11 2 2" xfId="254"/>
    <cellStyle name="Normal 11 2 3" xfId="255"/>
    <cellStyle name="Normal 11 3" xfId="256"/>
    <cellStyle name="Normal 11 3 2" xfId="257"/>
    <cellStyle name="Normal 11 3 3" xfId="258"/>
    <cellStyle name="Normal 11 4" xfId="259"/>
    <cellStyle name="Normal 11 4 2" xfId="260"/>
    <cellStyle name="Normal 11 4 3" xfId="261"/>
    <cellStyle name="Normal 11 5" xfId="262"/>
    <cellStyle name="Normal 11 5 2" xfId="263"/>
    <cellStyle name="Normal 11 5 3" xfId="264"/>
    <cellStyle name="Normal 11 6" xfId="265"/>
    <cellStyle name="Normal 11 6 2" xfId="266"/>
    <cellStyle name="Normal 11 6 3" xfId="267"/>
    <cellStyle name="Normal 11 7" xfId="268"/>
    <cellStyle name="Normal 11 7 2" xfId="269"/>
    <cellStyle name="Normal 11 7 3" xfId="270"/>
    <cellStyle name="Normal 11 8" xfId="271"/>
    <cellStyle name="Normal 11 8 2" xfId="272"/>
    <cellStyle name="Normal 11 8 3" xfId="273"/>
    <cellStyle name="Normal 11 9" xfId="274"/>
    <cellStyle name="Normal 110" xfId="44"/>
    <cellStyle name="Normal 110 2" xfId="875"/>
    <cellStyle name="Normal 110 3" xfId="902"/>
    <cellStyle name="Normal 111" xfId="881"/>
    <cellStyle name="Normal 111 2" xfId="892"/>
    <cellStyle name="Normal 112" xfId="906"/>
    <cellStyle name="Normal 113" xfId="908"/>
    <cellStyle name="Normal 12" xfId="275"/>
    <cellStyle name="Normal 12 2" xfId="276"/>
    <cellStyle name="Normal 12 2 2" xfId="277"/>
    <cellStyle name="Normal 12 2 3" xfId="278"/>
    <cellStyle name="Normal 12 3" xfId="279"/>
    <cellStyle name="Normal 12 4" xfId="280"/>
    <cellStyle name="Normal 13" xfId="281"/>
    <cellStyle name="Normal 13 2" xfId="282"/>
    <cellStyle name="Normal 13 2 2" xfId="283"/>
    <cellStyle name="Normal 13 2 3" xfId="284"/>
    <cellStyle name="Normal 13 3" xfId="285"/>
    <cellStyle name="Normal 13 4" xfId="286"/>
    <cellStyle name="Normal 14" xfId="287"/>
    <cellStyle name="Normal 14 2" xfId="288"/>
    <cellStyle name="Normal 14 2 2" xfId="289"/>
    <cellStyle name="Normal 14 2 3" xfId="290"/>
    <cellStyle name="Normal 14 3" xfId="291"/>
    <cellStyle name="Normal 15" xfId="292"/>
    <cellStyle name="Normal 15 2" xfId="293"/>
    <cellStyle name="Normal 16" xfId="294"/>
    <cellStyle name="Normal 16 2" xfId="295"/>
    <cellStyle name="Normal 16 2 2" xfId="296"/>
    <cellStyle name="Normal 16 2 3" xfId="297"/>
    <cellStyle name="Normal 16 3" xfId="298"/>
    <cellStyle name="Normal 17" xfId="299"/>
    <cellStyle name="Normal 17 2" xfId="300"/>
    <cellStyle name="Normal 17 2 2" xfId="301"/>
    <cellStyle name="Normal 17 2 3" xfId="302"/>
    <cellStyle name="Normal 17 3" xfId="303"/>
    <cellStyle name="Normal 18" xfId="304"/>
    <cellStyle name="Normal 18 2" xfId="305"/>
    <cellStyle name="Normal 18 3" xfId="306"/>
    <cellStyle name="Normal 18 4" xfId="307"/>
    <cellStyle name="Normal 19" xfId="308"/>
    <cellStyle name="Normal 19 2" xfId="309"/>
    <cellStyle name="Normal 19 3" xfId="310"/>
    <cellStyle name="Normal 19 4" xfId="311"/>
    <cellStyle name="Normal 2" xfId="3"/>
    <cellStyle name="Normal 2 10" xfId="312"/>
    <cellStyle name="Normal 2 10 2" xfId="313"/>
    <cellStyle name="Normal 2 10 3" xfId="314"/>
    <cellStyle name="Normal 2 11" xfId="315"/>
    <cellStyle name="Normal 2 12" xfId="316"/>
    <cellStyle name="Normal 2 13" xfId="317"/>
    <cellStyle name="Normal 2 14" xfId="318"/>
    <cellStyle name="Normal 2 15" xfId="319"/>
    <cellStyle name="Normal 2 16" xfId="320"/>
    <cellStyle name="Normal 2 17" xfId="321"/>
    <cellStyle name="Normal 2 18" xfId="322"/>
    <cellStyle name="Normal 2 19" xfId="323"/>
    <cellStyle name="Normal 2 2" xfId="324"/>
    <cellStyle name="Normal 2 2 2" xfId="325"/>
    <cellStyle name="Normal 2 2 3" xfId="326"/>
    <cellStyle name="Normal 2 2 4" xfId="327"/>
    <cellStyle name="Normal 2 3" xfId="328"/>
    <cellStyle name="Normal 2 3 2" xfId="329"/>
    <cellStyle name="Normal 2 3 2 2" xfId="330"/>
    <cellStyle name="Normal 2 3 3" xfId="331"/>
    <cellStyle name="Normal 2 4" xfId="332"/>
    <cellStyle name="Normal 2 4 10" xfId="333"/>
    <cellStyle name="Normal 2 4 11" xfId="334"/>
    <cellStyle name="Normal 2 4 12" xfId="335"/>
    <cellStyle name="Normal 2 4 2" xfId="336"/>
    <cellStyle name="Normal 2 4 2 2" xfId="337"/>
    <cellStyle name="Normal 2 4 2 3" xfId="338"/>
    <cellStyle name="Normal 2 4 2 4" xfId="339"/>
    <cellStyle name="Normal 2 4 2 5" xfId="340"/>
    <cellStyle name="Normal 2 4 3" xfId="341"/>
    <cellStyle name="Normal 2 4 3 2" xfId="342"/>
    <cellStyle name="Normal 2 4 3 3" xfId="343"/>
    <cellStyle name="Normal 2 4 4" xfId="344"/>
    <cellStyle name="Normal 2 4 4 2" xfId="345"/>
    <cellStyle name="Normal 2 4 4 3" xfId="346"/>
    <cellStyle name="Normal 2 4 5" xfId="347"/>
    <cellStyle name="Normal 2 4 5 2" xfId="348"/>
    <cellStyle name="Normal 2 4 5 3" xfId="349"/>
    <cellStyle name="Normal 2 4 6" xfId="350"/>
    <cellStyle name="Normal 2 4 6 2" xfId="351"/>
    <cellStyle name="Normal 2 4 6 3" xfId="352"/>
    <cellStyle name="Normal 2 4 7" xfId="353"/>
    <cellStyle name="Normal 2 4 7 2" xfId="354"/>
    <cellStyle name="Normal 2 4 7 3" xfId="355"/>
    <cellStyle name="Normal 2 4 8" xfId="356"/>
    <cellStyle name="Normal 2 4 8 2" xfId="357"/>
    <cellStyle name="Normal 2 4 8 3" xfId="358"/>
    <cellStyle name="Normal 2 4 9" xfId="359"/>
    <cellStyle name="Normal 2 5" xfId="360"/>
    <cellStyle name="Normal 2 5 2" xfId="361"/>
    <cellStyle name="Normal 2 5 2 2" xfId="362"/>
    <cellStyle name="Normal 2 5 3" xfId="363"/>
    <cellStyle name="Normal 2 6" xfId="364"/>
    <cellStyle name="Normal 2 6 2" xfId="365"/>
    <cellStyle name="Normal 2 6 2 2" xfId="366"/>
    <cellStyle name="Normal 2 6 3" xfId="367"/>
    <cellStyle name="Normal 2 7" xfId="368"/>
    <cellStyle name="Normal 2 7 2" xfId="369"/>
    <cellStyle name="Normal 2 7 3" xfId="370"/>
    <cellStyle name="Normal 2 8" xfId="371"/>
    <cellStyle name="Normal 2 8 2" xfId="372"/>
    <cellStyle name="Normal 2 8 3" xfId="373"/>
    <cellStyle name="Normal 2 9" xfId="374"/>
    <cellStyle name="Normal 2 9 2" xfId="375"/>
    <cellStyle name="Normal 2 9 3" xfId="376"/>
    <cellStyle name="Normal 20" xfId="377"/>
    <cellStyle name="Normal 20 2" xfId="378"/>
    <cellStyle name="Normal 20 3" xfId="379"/>
    <cellStyle name="Normal 20 4" xfId="380"/>
    <cellStyle name="Normal 21" xfId="381"/>
    <cellStyle name="Normal 21 2" xfId="382"/>
    <cellStyle name="Normal 21 3" xfId="383"/>
    <cellStyle name="Normal 21 4" xfId="384"/>
    <cellStyle name="Normal 22" xfId="385"/>
    <cellStyle name="Normal 22 2" xfId="386"/>
    <cellStyle name="Normal 22 3" xfId="387"/>
    <cellStyle name="Normal 22 4" xfId="388"/>
    <cellStyle name="Normal 23" xfId="389"/>
    <cellStyle name="Normal 23 2" xfId="390"/>
    <cellStyle name="Normal 23 3" xfId="391"/>
    <cellStyle name="Normal 23 4" xfId="392"/>
    <cellStyle name="Normal 24" xfId="393"/>
    <cellStyle name="Normal 24 2" xfId="394"/>
    <cellStyle name="Normal 24 2 2" xfId="395"/>
    <cellStyle name="Normal 24 3" xfId="396"/>
    <cellStyle name="Normal 24 3 2" xfId="397"/>
    <cellStyle name="Normal 24 4" xfId="398"/>
    <cellStyle name="Normal 24 5" xfId="399"/>
    <cellStyle name="Normal 24 6" xfId="400"/>
    <cellStyle name="Normal 25" xfId="401"/>
    <cellStyle name="Normal 25 2" xfId="402"/>
    <cellStyle name="Normal 25 2 2" xfId="403"/>
    <cellStyle name="Normal 25 2 3" xfId="404"/>
    <cellStyle name="Normal 25 2 4" xfId="405"/>
    <cellStyle name="Normal 25 3" xfId="406"/>
    <cellStyle name="Normal 25 4" xfId="407"/>
    <cellStyle name="Normal 25 5" xfId="408"/>
    <cellStyle name="Normal 25 6" xfId="409"/>
    <cellStyle name="Normal 26" xfId="410"/>
    <cellStyle name="Normal 26 2" xfId="411"/>
    <cellStyle name="Normal 26 2 2" xfId="412"/>
    <cellStyle name="Normal 26 2 3" xfId="413"/>
    <cellStyle name="Normal 26 3" xfId="414"/>
    <cellStyle name="Normal 27" xfId="415"/>
    <cellStyle name="Normal 27 2" xfId="416"/>
    <cellStyle name="Normal 27 2 2" xfId="417"/>
    <cellStyle name="Normal 27 2 3" xfId="418"/>
    <cellStyle name="Normal 27 3" xfId="419"/>
    <cellStyle name="Normal 28" xfId="420"/>
    <cellStyle name="Normal 28 2" xfId="421"/>
    <cellStyle name="Normal 28 2 2" xfId="422"/>
    <cellStyle name="Normal 28 2 3" xfId="423"/>
    <cellStyle name="Normal 28 3" xfId="424"/>
    <cellStyle name="Normal 29" xfId="425"/>
    <cellStyle name="Normal 29 2" xfId="426"/>
    <cellStyle name="Normal 29 2 2" xfId="427"/>
    <cellStyle name="Normal 29 2 3" xfId="428"/>
    <cellStyle name="Normal 29 2 4" xfId="429"/>
    <cellStyle name="Normal 29 3" xfId="430"/>
    <cellStyle name="Normal 29 4" xfId="431"/>
    <cellStyle name="Normal 29 5" xfId="432"/>
    <cellStyle name="Normal 3" xfId="4"/>
    <cellStyle name="Normal 3 2" xfId="434"/>
    <cellStyle name="Normal 3 2 2" xfId="435"/>
    <cellStyle name="Normal 3 2 3" xfId="436"/>
    <cellStyle name="Normal 3 3" xfId="437"/>
    <cellStyle name="Normal 3 3 2" xfId="438"/>
    <cellStyle name="Normal 3 3 3" xfId="439"/>
    <cellStyle name="Normal 3 4" xfId="440"/>
    <cellStyle name="Normal 3 4 2" xfId="441"/>
    <cellStyle name="Normal 3 4 3" xfId="442"/>
    <cellStyle name="Normal 3 5" xfId="443"/>
    <cellStyle name="Normal 3 5 2" xfId="444"/>
    <cellStyle name="Normal 3 5 3" xfId="445"/>
    <cellStyle name="Normal 3 6" xfId="446"/>
    <cellStyle name="Normal 3 7" xfId="447"/>
    <cellStyle name="Normal 3 8" xfId="433"/>
    <cellStyle name="Normal 30" xfId="448"/>
    <cellStyle name="Normal 30 2" xfId="449"/>
    <cellStyle name="Normal 30 3" xfId="450"/>
    <cellStyle name="Normal 30 4" xfId="451"/>
    <cellStyle name="Normal 31" xfId="452"/>
    <cellStyle name="Normal 31 2" xfId="453"/>
    <cellStyle name="Normal 31 3" xfId="454"/>
    <cellStyle name="Normal 31 4" xfId="455"/>
    <cellStyle name="Normal 32" xfId="456"/>
    <cellStyle name="Normal 32 2" xfId="457"/>
    <cellStyle name="Normal 32 3" xfId="458"/>
    <cellStyle name="Normal 32 4" xfId="459"/>
    <cellStyle name="Normal 33" xfId="460"/>
    <cellStyle name="Normal 33 2" xfId="461"/>
    <cellStyle name="Normal 33 3" xfId="462"/>
    <cellStyle name="Normal 33 4" xfId="463"/>
    <cellStyle name="Normal 34" xfId="464"/>
    <cellStyle name="Normal 34 2" xfId="465"/>
    <cellStyle name="Normal 34 3" xfId="466"/>
    <cellStyle name="Normal 34 4" xfId="467"/>
    <cellStyle name="Normal 35" xfId="468"/>
    <cellStyle name="Normal 35 2" xfId="469"/>
    <cellStyle name="Normal 35 3" xfId="470"/>
    <cellStyle name="Normal 35 4" xfId="471"/>
    <cellStyle name="Normal 36" xfId="472"/>
    <cellStyle name="Normal 36 2" xfId="473"/>
    <cellStyle name="Normal 36 3" xfId="474"/>
    <cellStyle name="Normal 36 4" xfId="475"/>
    <cellStyle name="Normal 37" xfId="476"/>
    <cellStyle name="Normal 37 2" xfId="477"/>
    <cellStyle name="Normal 37 3" xfId="478"/>
    <cellStyle name="Normal 37 4" xfId="479"/>
    <cellStyle name="Normal 38" xfId="480"/>
    <cellStyle name="Normal 38 2" xfId="481"/>
    <cellStyle name="Normal 38 3" xfId="482"/>
    <cellStyle name="Normal 39" xfId="483"/>
    <cellStyle name="Normal 39 2" xfId="484"/>
    <cellStyle name="Normal 39 3" xfId="485"/>
    <cellStyle name="Normal 4" xfId="486"/>
    <cellStyle name="Normal 4 2" xfId="487"/>
    <cellStyle name="Normal 4 2 2" xfId="5"/>
    <cellStyle name="Normal 4 2 2 2" xfId="6"/>
    <cellStyle name="Normal 4 2_25.İL-EMOD-Öncelikli Yaşam" xfId="488"/>
    <cellStyle name="Normal 4 3" xfId="489"/>
    <cellStyle name="Normal 4 3 10" xfId="490"/>
    <cellStyle name="Normal 4 3 10 2" xfId="491"/>
    <cellStyle name="Normal 4 3 10 3" xfId="492"/>
    <cellStyle name="Normal 4 3 11" xfId="493"/>
    <cellStyle name="Normal 4 3 12" xfId="494"/>
    <cellStyle name="Normal 4 3 13" xfId="495"/>
    <cellStyle name="Normal 4 3 2" xfId="496"/>
    <cellStyle name="Normal 4 3 2 10" xfId="497"/>
    <cellStyle name="Normal 4 3 2 11" xfId="498"/>
    <cellStyle name="Normal 4 3 2 2" xfId="499"/>
    <cellStyle name="Normal 4 3 2 2 2" xfId="500"/>
    <cellStyle name="Normal 4 3 2 2 3" xfId="501"/>
    <cellStyle name="Normal 4 3 2 2 4" xfId="502"/>
    <cellStyle name="Normal 4 3 2 3" xfId="503"/>
    <cellStyle name="Normal 4 3 2 3 2" xfId="504"/>
    <cellStyle name="Normal 4 3 2 3 3" xfId="505"/>
    <cellStyle name="Normal 4 3 2 4" xfId="506"/>
    <cellStyle name="Normal 4 3 2 4 2" xfId="507"/>
    <cellStyle name="Normal 4 3 2 4 3" xfId="508"/>
    <cellStyle name="Normal 4 3 2 5" xfId="509"/>
    <cellStyle name="Normal 4 3 2 5 2" xfId="510"/>
    <cellStyle name="Normal 4 3 2 5 3" xfId="511"/>
    <cellStyle name="Normal 4 3 2 6" xfId="512"/>
    <cellStyle name="Normal 4 3 2 6 2" xfId="513"/>
    <cellStyle name="Normal 4 3 2 6 3" xfId="514"/>
    <cellStyle name="Normal 4 3 2 7" xfId="515"/>
    <cellStyle name="Normal 4 3 2 7 2" xfId="516"/>
    <cellStyle name="Normal 4 3 2 7 3" xfId="517"/>
    <cellStyle name="Normal 4 3 2 8" xfId="518"/>
    <cellStyle name="Normal 4 3 2 8 2" xfId="519"/>
    <cellStyle name="Normal 4 3 2 8 3" xfId="520"/>
    <cellStyle name="Normal 4 3 2 9" xfId="521"/>
    <cellStyle name="Normal 4 3 3" xfId="522"/>
    <cellStyle name="Normal 4 3 3 2" xfId="523"/>
    <cellStyle name="Normal 4 3 3 3" xfId="524"/>
    <cellStyle name="Normal 4 3 3 4" xfId="525"/>
    <cellStyle name="Normal 4 3 4" xfId="526"/>
    <cellStyle name="Normal 4 3 4 10" xfId="527"/>
    <cellStyle name="Normal 4 3 4 11" xfId="528"/>
    <cellStyle name="Normal 4 3 4 2" xfId="529"/>
    <cellStyle name="Normal 4 3 4 2 2" xfId="530"/>
    <cellStyle name="Normal 4 3 4 2 3" xfId="531"/>
    <cellStyle name="Normal 4 3 4 2 4" xfId="532"/>
    <cellStyle name="Normal 4 3 4 3" xfId="533"/>
    <cellStyle name="Normal 4 3 4 3 2" xfId="534"/>
    <cellStyle name="Normal 4 3 4 3 3" xfId="535"/>
    <cellStyle name="Normal 4 3 4 4" xfId="536"/>
    <cellStyle name="Normal 4 3 4 4 2" xfId="537"/>
    <cellStyle name="Normal 4 3 4 4 3" xfId="538"/>
    <cellStyle name="Normal 4 3 4 5" xfId="539"/>
    <cellStyle name="Normal 4 3 4 5 2" xfId="540"/>
    <cellStyle name="Normal 4 3 4 5 3" xfId="541"/>
    <cellStyle name="Normal 4 3 4 6" xfId="542"/>
    <cellStyle name="Normal 4 3 4 6 2" xfId="543"/>
    <cellStyle name="Normal 4 3 4 6 3" xfId="544"/>
    <cellStyle name="Normal 4 3 4 7" xfId="545"/>
    <cellStyle name="Normal 4 3 4 7 2" xfId="546"/>
    <cellStyle name="Normal 4 3 4 7 3" xfId="547"/>
    <cellStyle name="Normal 4 3 4 8" xfId="548"/>
    <cellStyle name="Normal 4 3 4 8 2" xfId="549"/>
    <cellStyle name="Normal 4 3 4 8 3" xfId="550"/>
    <cellStyle name="Normal 4 3 4 9" xfId="551"/>
    <cellStyle name="Normal 4 3 5" xfId="552"/>
    <cellStyle name="Normal 4 3 5 2" xfId="553"/>
    <cellStyle name="Normal 4 3 5 3" xfId="554"/>
    <cellStyle name="Normal 4 3 5 4" xfId="555"/>
    <cellStyle name="Normal 4 3 6" xfId="556"/>
    <cellStyle name="Normal 4 3 6 2" xfId="557"/>
    <cellStyle name="Normal 4 3 6 3" xfId="558"/>
    <cellStyle name="Normal 4 3 7" xfId="559"/>
    <cellStyle name="Normal 4 3 7 2" xfId="560"/>
    <cellStyle name="Normal 4 3 7 3" xfId="561"/>
    <cellStyle name="Normal 4 3 8" xfId="562"/>
    <cellStyle name="Normal 4 3 8 2" xfId="563"/>
    <cellStyle name="Normal 4 3 8 3" xfId="564"/>
    <cellStyle name="Normal 4 3 9" xfId="565"/>
    <cellStyle name="Normal 4 3 9 2" xfId="566"/>
    <cellStyle name="Normal 4 3 9 3" xfId="567"/>
    <cellStyle name="Normal 4 4" xfId="568"/>
    <cellStyle name="Normal 4 5" xfId="569"/>
    <cellStyle name="Normal 4_25.İL-EMOD-Öncelikli Yaşam" xfId="570"/>
    <cellStyle name="Normal 40" xfId="571"/>
    <cellStyle name="Normal 40 2" xfId="572"/>
    <cellStyle name="Normal 40 3" xfId="573"/>
    <cellStyle name="Normal 41" xfId="574"/>
    <cellStyle name="Normal 41 2" xfId="575"/>
    <cellStyle name="Normal 41 3" xfId="576"/>
    <cellStyle name="Normal 42" xfId="577"/>
    <cellStyle name="Normal 42 2" xfId="578"/>
    <cellStyle name="Normal 42 3" xfId="579"/>
    <cellStyle name="Normal 43" xfId="580"/>
    <cellStyle name="Normal 43 2" xfId="581"/>
    <cellStyle name="Normal 43 3" xfId="582"/>
    <cellStyle name="Normal 44" xfId="583"/>
    <cellStyle name="Normal 44 2" xfId="584"/>
    <cellStyle name="Normal 44 3" xfId="585"/>
    <cellStyle name="Normal 45" xfId="586"/>
    <cellStyle name="Normal 45 2" xfId="587"/>
    <cellStyle name="Normal 45 3" xfId="588"/>
    <cellStyle name="Normal 46" xfId="589"/>
    <cellStyle name="Normal 46 2" xfId="590"/>
    <cellStyle name="Normal 46 3" xfId="591"/>
    <cellStyle name="Normal 47" xfId="592"/>
    <cellStyle name="Normal 47 2" xfId="593"/>
    <cellStyle name="Normal 47 3" xfId="594"/>
    <cellStyle name="Normal 48" xfId="595"/>
    <cellStyle name="Normal 48 2" xfId="596"/>
    <cellStyle name="Normal 48 3" xfId="597"/>
    <cellStyle name="Normal 49" xfId="598"/>
    <cellStyle name="Normal 49 2" xfId="599"/>
    <cellStyle name="Normal 49 3" xfId="600"/>
    <cellStyle name="Normal 5" xfId="601"/>
    <cellStyle name="Normal 5 2" xfId="602"/>
    <cellStyle name="Normal 5 3" xfId="603"/>
    <cellStyle name="Normal 5 4" xfId="604"/>
    <cellStyle name="Normal 5 5" xfId="605"/>
    <cellStyle name="Normal 5 6" xfId="606"/>
    <cellStyle name="Normal 5 7" xfId="607"/>
    <cellStyle name="Normal 50" xfId="608"/>
    <cellStyle name="Normal 50 2" xfId="609"/>
    <cellStyle name="Normal 50 3" xfId="610"/>
    <cellStyle name="Normal 51" xfId="611"/>
    <cellStyle name="Normal 51 2" xfId="612"/>
    <cellStyle name="Normal 51 3" xfId="613"/>
    <cellStyle name="Normal 52" xfId="614"/>
    <cellStyle name="Normal 52 2" xfId="615"/>
    <cellStyle name="Normal 52 3" xfId="616"/>
    <cellStyle name="Normal 53" xfId="617"/>
    <cellStyle name="Normal 53 2" xfId="618"/>
    <cellStyle name="Normal 53 3" xfId="619"/>
    <cellStyle name="Normal 54" xfId="620"/>
    <cellStyle name="Normal 54 2" xfId="621"/>
    <cellStyle name="Normal 54 3" xfId="622"/>
    <cellStyle name="Normal 55" xfId="623"/>
    <cellStyle name="Normal 55 2" xfId="624"/>
    <cellStyle name="Normal 55 3" xfId="625"/>
    <cellStyle name="Normal 56" xfId="626"/>
    <cellStyle name="Normal 56 2" xfId="627"/>
    <cellStyle name="Normal 56 3" xfId="628"/>
    <cellStyle name="Normal 57" xfId="629"/>
    <cellStyle name="Normal 57 2" xfId="630"/>
    <cellStyle name="Normal 57 3" xfId="631"/>
    <cellStyle name="Normal 58" xfId="632"/>
    <cellStyle name="Normal 58 2" xfId="633"/>
    <cellStyle name="Normal 58 3" xfId="634"/>
    <cellStyle name="Normal 59" xfId="635"/>
    <cellStyle name="Normal 59 2" xfId="636"/>
    <cellStyle name="Normal 59 3" xfId="637"/>
    <cellStyle name="Normal 6" xfId="638"/>
    <cellStyle name="Normal 6 10" xfId="639"/>
    <cellStyle name="Normal 6 11" xfId="640"/>
    <cellStyle name="Normal 6 12" xfId="641"/>
    <cellStyle name="Normal 6 2" xfId="642"/>
    <cellStyle name="Normal 6 2 2" xfId="643"/>
    <cellStyle name="Normal 6 2 3" xfId="644"/>
    <cellStyle name="Normal 6 2 4" xfId="645"/>
    <cellStyle name="Normal 6 3" xfId="646"/>
    <cellStyle name="Normal 6 3 2" xfId="647"/>
    <cellStyle name="Normal 6 3 3" xfId="648"/>
    <cellStyle name="Normal 6 3 4" xfId="649"/>
    <cellStyle name="Normal 6 4" xfId="650"/>
    <cellStyle name="Normal 6 4 2" xfId="651"/>
    <cellStyle name="Normal 6 4 3" xfId="652"/>
    <cellStyle name="Normal 6 4 4" xfId="653"/>
    <cellStyle name="Normal 6 5" xfId="654"/>
    <cellStyle name="Normal 6 5 2" xfId="655"/>
    <cellStyle name="Normal 6 5 3" xfId="656"/>
    <cellStyle name="Normal 6 6" xfId="657"/>
    <cellStyle name="Normal 6 6 2" xfId="658"/>
    <cellStyle name="Normal 6 6 2 2" xfId="659"/>
    <cellStyle name="Normal 6 6 2 3" xfId="660"/>
    <cellStyle name="Normal 6 6 3" xfId="661"/>
    <cellStyle name="Normal 6 6 4" xfId="662"/>
    <cellStyle name="Normal 6 7" xfId="663"/>
    <cellStyle name="Normal 6 7 2" xfId="664"/>
    <cellStyle name="Normal 6 7 3" xfId="665"/>
    <cellStyle name="Normal 6 8" xfId="666"/>
    <cellStyle name="Normal 6 8 2" xfId="667"/>
    <cellStyle name="Normal 6 8 3" xfId="668"/>
    <cellStyle name="Normal 6 9" xfId="669"/>
    <cellStyle name="Normal 60" xfId="670"/>
    <cellStyle name="Normal 60 2" xfId="671"/>
    <cellStyle name="Normal 60 3" xfId="672"/>
    <cellStyle name="Normal 61" xfId="673"/>
    <cellStyle name="Normal 61 2" xfId="674"/>
    <cellStyle name="Normal 61 3" xfId="675"/>
    <cellStyle name="Normal 62" xfId="676"/>
    <cellStyle name="Normal 62 2" xfId="677"/>
    <cellStyle name="Normal 62 3" xfId="678"/>
    <cellStyle name="Normal 63" xfId="679"/>
    <cellStyle name="Normal 63 2" xfId="680"/>
    <cellStyle name="Normal 63 3" xfId="681"/>
    <cellStyle name="Normal 64" xfId="682"/>
    <cellStyle name="Normal 65" xfId="683"/>
    <cellStyle name="Normal 65 2" xfId="684"/>
    <cellStyle name="Normal 65 3" xfId="685"/>
    <cellStyle name="Normal 66" xfId="686"/>
    <cellStyle name="Normal 66 2" xfId="687"/>
    <cellStyle name="Normal 66 3" xfId="688"/>
    <cellStyle name="Normal 67" xfId="689"/>
    <cellStyle name="Normal 67 2" xfId="690"/>
    <cellStyle name="Normal 67 3" xfId="691"/>
    <cellStyle name="Normal 68" xfId="692"/>
    <cellStyle name="Normal 68 2" xfId="693"/>
    <cellStyle name="Normal 68 3" xfId="694"/>
    <cellStyle name="Normal 69" xfId="695"/>
    <cellStyle name="Normal 69 2" xfId="696"/>
    <cellStyle name="Normal 69 3" xfId="697"/>
    <cellStyle name="Normal 7" xfId="698"/>
    <cellStyle name="Normal 7 2" xfId="699"/>
    <cellStyle name="Normal 70" xfId="700"/>
    <cellStyle name="Normal 70 2" xfId="701"/>
    <cellStyle name="Normal 70 3" xfId="702"/>
    <cellStyle name="Normal 71" xfId="703"/>
    <cellStyle name="Normal 71 2" xfId="704"/>
    <cellStyle name="Normal 71 3" xfId="705"/>
    <cellStyle name="Normal 72" xfId="706"/>
    <cellStyle name="Normal 72 2" xfId="707"/>
    <cellStyle name="Normal 72 3" xfId="708"/>
    <cellStyle name="Normal 73" xfId="709"/>
    <cellStyle name="Normal 73 2" xfId="710"/>
    <cellStyle name="Normal 73 3" xfId="711"/>
    <cellStyle name="Normal 74" xfId="712"/>
    <cellStyle name="Normal 74 2" xfId="713"/>
    <cellStyle name="Normal 74 3" xfId="714"/>
    <cellStyle name="Normal 75" xfId="715"/>
    <cellStyle name="Normal 75 2" xfId="716"/>
    <cellStyle name="Normal 75 3" xfId="717"/>
    <cellStyle name="Normal 76" xfId="718"/>
    <cellStyle name="Normal 76 2" xfId="719"/>
    <cellStyle name="Normal 76 3" xfId="720"/>
    <cellStyle name="Normal 77" xfId="721"/>
    <cellStyle name="Normal 77 2" xfId="722"/>
    <cellStyle name="Normal 77 3" xfId="723"/>
    <cellStyle name="Normal 78" xfId="724"/>
    <cellStyle name="Normal 78 2" xfId="725"/>
    <cellStyle name="Normal 78 3" xfId="726"/>
    <cellStyle name="Normal 79" xfId="727"/>
    <cellStyle name="Normal 79 2" xfId="728"/>
    <cellStyle name="Normal 79 3" xfId="729"/>
    <cellStyle name="Normal 8" xfId="730"/>
    <cellStyle name="Normal 8 2" xfId="731"/>
    <cellStyle name="Normal 80" xfId="732"/>
    <cellStyle name="Normal 80 2" xfId="733"/>
    <cellStyle name="Normal 80 3" xfId="734"/>
    <cellStyle name="Normal 81" xfId="735"/>
    <cellStyle name="Normal 81 2" xfId="736"/>
    <cellStyle name="Normal 81 3" xfId="737"/>
    <cellStyle name="Normal 82" xfId="738"/>
    <cellStyle name="Normal 82 2" xfId="739"/>
    <cellStyle name="Normal 82 3" xfId="740"/>
    <cellStyle name="Normal 83" xfId="741"/>
    <cellStyle name="Normal 83 2" xfId="742"/>
    <cellStyle name="Normal 83 3" xfId="743"/>
    <cellStyle name="Normal 84" xfId="744"/>
    <cellStyle name="Normal 84 2" xfId="745"/>
    <cellStyle name="Normal 84 3" xfId="746"/>
    <cellStyle name="Normal 85" xfId="747"/>
    <cellStyle name="Normal 85 2" xfId="748"/>
    <cellStyle name="Normal 85 3" xfId="749"/>
    <cellStyle name="Normal 86" xfId="750"/>
    <cellStyle name="Normal 86 2" xfId="751"/>
    <cellStyle name="Normal 86 3" xfId="752"/>
    <cellStyle name="Normal 87" xfId="753"/>
    <cellStyle name="Normal 87 2" xfId="754"/>
    <cellStyle name="Normal 87 3" xfId="755"/>
    <cellStyle name="Normal 88" xfId="756"/>
    <cellStyle name="Normal 88 2" xfId="757"/>
    <cellStyle name="Normal 88 3" xfId="758"/>
    <cellStyle name="Normal 89" xfId="759"/>
    <cellStyle name="Normal 89 2" xfId="760"/>
    <cellStyle name="Normal 89 3" xfId="761"/>
    <cellStyle name="Normal 9" xfId="762"/>
    <cellStyle name="Normal 9 2" xfId="763"/>
    <cellStyle name="Normal 9 2 2" xfId="764"/>
    <cellStyle name="Normal 9 2 3" xfId="765"/>
    <cellStyle name="Normal 9 3" xfId="766"/>
    <cellStyle name="Normal 9 4" xfId="767"/>
    <cellStyle name="Normal 90" xfId="768"/>
    <cellStyle name="Normal 90 2" xfId="769"/>
    <cellStyle name="Normal 90 3" xfId="770"/>
    <cellStyle name="Normal 91" xfId="771"/>
    <cellStyle name="Normal 91 2" xfId="772"/>
    <cellStyle name="Normal 91 3" xfId="773"/>
    <cellStyle name="Normal 92" xfId="774"/>
    <cellStyle name="Normal 92 2" xfId="775"/>
    <cellStyle name="Normal 92 3" xfId="776"/>
    <cellStyle name="Normal 93" xfId="777"/>
    <cellStyle name="Normal 93 2" xfId="778"/>
    <cellStyle name="Normal 93 3" xfId="779"/>
    <cellStyle name="Normal 94" xfId="780"/>
    <cellStyle name="Normal 94 2" xfId="781"/>
    <cellStyle name="Normal 94 3" xfId="782"/>
    <cellStyle name="Normal 95" xfId="783"/>
    <cellStyle name="Normal 95 2" xfId="784"/>
    <cellStyle name="Normal 95 3" xfId="785"/>
    <cellStyle name="Normal 96" xfId="786"/>
    <cellStyle name="Normal 96 2" xfId="787"/>
    <cellStyle name="Normal 96 3" xfId="788"/>
    <cellStyle name="Normal 97" xfId="789"/>
    <cellStyle name="Normal 97 2" xfId="790"/>
    <cellStyle name="Normal 97 3" xfId="791"/>
    <cellStyle name="Normal 98" xfId="792"/>
    <cellStyle name="Normal 98 2" xfId="793"/>
    <cellStyle name="Normal 98 3" xfId="794"/>
    <cellStyle name="Normal 99" xfId="795"/>
    <cellStyle name="Normal_Sayfa2" xfId="7"/>
    <cellStyle name="Normal_TABLO-69" xfId="8"/>
    <cellStyle name="Not 2" xfId="797"/>
    <cellStyle name="Not 3" xfId="798"/>
    <cellStyle name="Not 3 2" xfId="799"/>
    <cellStyle name="Not 3_25.İL-EMOD-Öncelikli Yaşam" xfId="800"/>
    <cellStyle name="Not 4" xfId="801"/>
    <cellStyle name="Nötr" xfId="17" builtinId="28" customBuiltin="1"/>
    <cellStyle name="Nötr 2" xfId="802"/>
    <cellStyle name="Nötr 3" xfId="803"/>
    <cellStyle name="Nötr 4" xfId="804"/>
    <cellStyle name="Stil 1" xfId="805"/>
    <cellStyle name="Toplam 2" xfId="807"/>
    <cellStyle name="Toplam 3" xfId="808"/>
    <cellStyle name="Toplam 4" xfId="809"/>
    <cellStyle name="Toplam 5" xfId="806"/>
    <cellStyle name="Uyarı Metni" xfId="20" builtinId="11" customBuiltin="1"/>
    <cellStyle name="Uyarı Metni 2" xfId="810"/>
    <cellStyle name="Uyarı Metni 3" xfId="811"/>
    <cellStyle name="Uyarı Metni 4" xfId="812"/>
    <cellStyle name="Virgül" xfId="9" builtinId="3"/>
    <cellStyle name="Virgül 2" xfId="814"/>
    <cellStyle name="Virgül 2 2" xfId="10"/>
    <cellStyle name="Virgül 3" xfId="815"/>
    <cellStyle name="Virgül 3 2" xfId="816"/>
    <cellStyle name="Virgül 4" xfId="817"/>
    <cellStyle name="Virgül 4 2" xfId="818"/>
    <cellStyle name="Virgül 5" xfId="819"/>
    <cellStyle name="Virgül 6" xfId="820"/>
    <cellStyle name="Virgül 7" xfId="813"/>
    <cellStyle name="Virgül 7 2" xfId="876"/>
    <cellStyle name="Virgül 8" xfId="888"/>
    <cellStyle name="Virgül 8 2" xfId="893"/>
    <cellStyle name="Virgül 9" xfId="909"/>
    <cellStyle name="Vurgu1 2" xfId="822"/>
    <cellStyle name="Vurgu1 3" xfId="823"/>
    <cellStyle name="Vurgu1 4" xfId="824"/>
    <cellStyle name="Vurgu1 5" xfId="821"/>
    <cellStyle name="Vurgu2" xfId="22" builtinId="33" customBuiltin="1"/>
    <cellStyle name="Vurgu2 2" xfId="825"/>
    <cellStyle name="Vurgu2 3" xfId="826"/>
    <cellStyle name="Vurgu2 4" xfId="827"/>
    <cellStyle name="Vurgu3" xfId="25" builtinId="37" customBuiltin="1"/>
    <cellStyle name="Vurgu3 2" xfId="828"/>
    <cellStyle name="Vurgu3 3" xfId="829"/>
    <cellStyle name="Vurgu3 4" xfId="830"/>
    <cellStyle name="Vurgu4 2" xfId="832"/>
    <cellStyle name="Vurgu4 3" xfId="833"/>
    <cellStyle name="Vurgu4 4" xfId="834"/>
    <cellStyle name="Vurgu4 5" xfId="831"/>
    <cellStyle name="Vurgu5" xfId="26" builtinId="45" customBuiltin="1"/>
    <cellStyle name="Vurgu5 2" xfId="835"/>
    <cellStyle name="Vurgu5 3" xfId="836"/>
    <cellStyle name="Vurgu5 4" xfId="837"/>
    <cellStyle name="Vurgu6" xfId="28" builtinId="49" customBuiltin="1"/>
    <cellStyle name="Vurgu6 2" xfId="838"/>
    <cellStyle name="Vurgu6 3" xfId="839"/>
    <cellStyle name="Vurgu6 4" xfId="840"/>
    <cellStyle name="Yüzde" xfId="11" builtinId="5"/>
    <cellStyle name="Yüzde 2" xfId="841"/>
    <cellStyle name="Yüzde 2 2" xfId="842"/>
    <cellStyle name="Yüzde 2 3" xfId="843"/>
    <cellStyle name="Yüzde 3" xfId="844"/>
    <cellStyle name="Yüzde 4" xfId="845"/>
    <cellStyle name="Yüzde 4 2" xfId="84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137"/>
  <sheetViews>
    <sheetView zoomScaleNormal="100" workbookViewId="0">
      <pane ySplit="1" topLeftCell="A131" activePane="bottomLeft" state="frozen"/>
      <selection pane="bottomLeft" activeCell="U17" sqref="U17"/>
    </sheetView>
  </sheetViews>
  <sheetFormatPr defaultColWidth="8.85546875" defaultRowHeight="15"/>
  <cols>
    <col min="1" max="1" width="9.140625" style="3" customWidth="1"/>
    <col min="2" max="2" width="17.7109375" style="3" bestFit="1" customWidth="1"/>
    <col min="3" max="3" width="11.5703125" style="3" bestFit="1" customWidth="1"/>
    <col min="4" max="6" width="17.7109375" style="3" bestFit="1" customWidth="1"/>
    <col min="7" max="7" width="18" style="3" customWidth="1"/>
    <col min="8" max="8" width="17.7109375" style="3" bestFit="1" customWidth="1"/>
    <col min="9" max="9" width="11.42578125" style="3" bestFit="1" customWidth="1"/>
    <col min="10" max="10" width="9.85546875" style="3" bestFit="1" customWidth="1"/>
    <col min="11" max="16384" width="8.85546875" style="3"/>
  </cols>
  <sheetData>
    <row r="1" spans="1:35">
      <c r="A1" s="21" t="s">
        <v>0</v>
      </c>
      <c r="B1" s="23" t="s">
        <v>255</v>
      </c>
      <c r="C1" s="23" t="s">
        <v>256</v>
      </c>
      <c r="D1" s="23" t="s">
        <v>261</v>
      </c>
      <c r="E1" s="24" t="s">
        <v>282</v>
      </c>
      <c r="F1" s="23" t="s">
        <v>259</v>
      </c>
      <c r="G1" s="25" t="s">
        <v>260</v>
      </c>
      <c r="H1" s="23" t="s">
        <v>258</v>
      </c>
      <c r="I1" s="26" t="s">
        <v>257</v>
      </c>
    </row>
    <row r="2" spans="1:35">
      <c r="A2" s="28">
        <v>39722</v>
      </c>
      <c r="B2" s="32">
        <v>9119936</v>
      </c>
      <c r="C2" s="30">
        <f>(B2/$B$2)*100</f>
        <v>100</v>
      </c>
      <c r="D2" s="32">
        <v>1910373</v>
      </c>
      <c r="E2" s="30">
        <f t="shared" ref="E2:E65" si="0">(D2/$D$2)*100</f>
        <v>100</v>
      </c>
      <c r="F2" s="32">
        <v>1137405</v>
      </c>
      <c r="G2" s="30">
        <f>(F2/$F$2)*100</f>
        <v>100</v>
      </c>
      <c r="H2" s="32">
        <v>2187772</v>
      </c>
      <c r="I2" s="31">
        <f>(H2/$H$2)*100</f>
        <v>100</v>
      </c>
      <c r="J2" s="4"/>
    </row>
    <row r="3" spans="1:35">
      <c r="A3" s="28">
        <v>39753</v>
      </c>
      <c r="B3" s="32">
        <v>9022823</v>
      </c>
      <c r="C3" s="30">
        <f t="shared" ref="C3:C66" si="1">(B3/$B$2)*100</f>
        <v>98.935157001101757</v>
      </c>
      <c r="D3" s="32">
        <v>1911654</v>
      </c>
      <c r="E3" s="30">
        <f t="shared" si="0"/>
        <v>100.06705496779948</v>
      </c>
      <c r="F3" s="32">
        <v>1140518</v>
      </c>
      <c r="G3" s="30">
        <f t="shared" ref="G3:G66" si="2">(F3/$F$2)*100</f>
        <v>100.27369318756291</v>
      </c>
      <c r="H3" s="32">
        <v>2199425</v>
      </c>
      <c r="I3" s="31">
        <f t="shared" ref="I3:I66" si="3">(H3/$H$2)*100</f>
        <v>100.53264234115804</v>
      </c>
      <c r="J3" s="4"/>
    </row>
    <row r="4" spans="1:35">
      <c r="A4" s="28">
        <v>39783</v>
      </c>
      <c r="B4" s="32">
        <v>8802989</v>
      </c>
      <c r="C4" s="30">
        <f t="shared" si="1"/>
        <v>96.524679559154805</v>
      </c>
      <c r="D4" s="32">
        <v>1897864</v>
      </c>
      <c r="E4" s="30">
        <f t="shared" si="0"/>
        <v>99.345206407335112</v>
      </c>
      <c r="F4" s="32">
        <v>1141467</v>
      </c>
      <c r="G4" s="30">
        <f t="shared" si="2"/>
        <v>100.35712872723437</v>
      </c>
      <c r="H4" s="32">
        <v>2205676</v>
      </c>
      <c r="I4" s="31">
        <f t="shared" si="3"/>
        <v>100.81836681336081</v>
      </c>
      <c r="J4" s="4"/>
    </row>
    <row r="5" spans="1:35">
      <c r="A5" s="28">
        <v>39814</v>
      </c>
      <c r="B5" s="32">
        <v>8481011</v>
      </c>
      <c r="C5" s="30">
        <f t="shared" si="1"/>
        <v>92.994194257503565</v>
      </c>
      <c r="D5" s="32">
        <v>1912296</v>
      </c>
      <c r="E5" s="30">
        <f t="shared" si="0"/>
        <v>100.10066097039687</v>
      </c>
      <c r="F5" s="32">
        <v>1144082</v>
      </c>
      <c r="G5" s="30">
        <f t="shared" si="2"/>
        <v>100.58703803834166</v>
      </c>
      <c r="H5" s="32">
        <v>2208984</v>
      </c>
      <c r="I5" s="31">
        <f t="shared" si="3"/>
        <v>100.96957086935933</v>
      </c>
      <c r="J5" s="4"/>
    </row>
    <row r="6" spans="1:35">
      <c r="A6" s="28">
        <v>39845</v>
      </c>
      <c r="B6" s="32">
        <v>8362290</v>
      </c>
      <c r="C6" s="30">
        <f t="shared" si="1"/>
        <v>91.692419771366815</v>
      </c>
      <c r="D6" s="32">
        <v>1918636</v>
      </c>
      <c r="E6" s="30">
        <f t="shared" si="0"/>
        <v>100.43253333249579</v>
      </c>
      <c r="F6" s="32">
        <v>1146634</v>
      </c>
      <c r="G6" s="30">
        <f t="shared" si="2"/>
        <v>100.81140842531904</v>
      </c>
      <c r="H6" s="32">
        <v>2213460</v>
      </c>
      <c r="I6" s="31">
        <f t="shared" si="3"/>
        <v>101.17416257269953</v>
      </c>
      <c r="J6" s="4"/>
    </row>
    <row r="7" spans="1:35">
      <c r="A7" s="28">
        <v>39873</v>
      </c>
      <c r="B7" s="32">
        <v>8410234</v>
      </c>
      <c r="C7" s="30">
        <f t="shared" si="1"/>
        <v>92.218125214913798</v>
      </c>
      <c r="D7" s="32">
        <v>1916016</v>
      </c>
      <c r="E7" s="30">
        <f t="shared" si="0"/>
        <v>100.29538734058741</v>
      </c>
      <c r="F7" s="32">
        <v>1150295</v>
      </c>
      <c r="G7" s="30">
        <f t="shared" si="2"/>
        <v>101.13328146086926</v>
      </c>
      <c r="H7" s="32">
        <v>2279020</v>
      </c>
      <c r="I7" s="31">
        <f t="shared" si="3"/>
        <v>104.17081853136432</v>
      </c>
      <c r="J7" s="4"/>
    </row>
    <row r="8" spans="1:35">
      <c r="A8" s="28">
        <v>39904</v>
      </c>
      <c r="B8" s="32">
        <v>8503053</v>
      </c>
      <c r="C8" s="30">
        <f t="shared" si="1"/>
        <v>93.235884550067013</v>
      </c>
      <c r="D8" s="32">
        <v>1931510</v>
      </c>
      <c r="E8" s="30">
        <f t="shared" si="0"/>
        <v>101.10643314159067</v>
      </c>
      <c r="F8" s="32">
        <v>1149546</v>
      </c>
      <c r="G8" s="30">
        <f t="shared" si="2"/>
        <v>101.06742980732457</v>
      </c>
      <c r="H8" s="32">
        <v>2271908</v>
      </c>
      <c r="I8" s="31">
        <f t="shared" si="3"/>
        <v>103.84573895268794</v>
      </c>
      <c r="J8" s="4"/>
    </row>
    <row r="9" spans="1:35">
      <c r="A9" s="28">
        <v>39934</v>
      </c>
      <c r="B9" s="32">
        <v>8674726</v>
      </c>
      <c r="C9" s="30">
        <f t="shared" si="1"/>
        <v>95.118277145804527</v>
      </c>
      <c r="D9" s="32">
        <v>1945342</v>
      </c>
      <c r="E9" s="30">
        <f t="shared" si="0"/>
        <v>101.83048022558945</v>
      </c>
      <c r="F9" s="32">
        <v>1153672</v>
      </c>
      <c r="G9" s="30">
        <f t="shared" si="2"/>
        <v>101.4301853781195</v>
      </c>
      <c r="H9" s="32">
        <v>2270276</v>
      </c>
      <c r="I9" s="31">
        <f t="shared" si="3"/>
        <v>103.77114251393655</v>
      </c>
      <c r="J9" s="4"/>
    </row>
    <row r="10" spans="1:35">
      <c r="A10" s="28">
        <v>39965</v>
      </c>
      <c r="B10" s="32">
        <v>8922743</v>
      </c>
      <c r="C10" s="30">
        <f t="shared" si="1"/>
        <v>97.837780879164058</v>
      </c>
      <c r="D10" s="32">
        <v>1894680</v>
      </c>
      <c r="E10" s="30">
        <f t="shared" si="0"/>
        <v>99.178537385107518</v>
      </c>
      <c r="F10" s="32">
        <v>1158562</v>
      </c>
      <c r="G10" s="30">
        <f t="shared" si="2"/>
        <v>101.86011139391861</v>
      </c>
      <c r="H10" s="32">
        <v>2271485</v>
      </c>
      <c r="I10" s="31">
        <f t="shared" si="3"/>
        <v>103.82640421396745</v>
      </c>
      <c r="J10" s="4"/>
    </row>
    <row r="11" spans="1:35">
      <c r="A11" s="28">
        <v>39995</v>
      </c>
      <c r="B11" s="32">
        <v>9013349</v>
      </c>
      <c r="C11" s="30">
        <f t="shared" si="1"/>
        <v>98.831274693155748</v>
      </c>
      <c r="D11" s="32">
        <v>1830370</v>
      </c>
      <c r="E11" s="30">
        <f t="shared" si="0"/>
        <v>95.812179087539448</v>
      </c>
      <c r="F11" s="32">
        <v>1049015</v>
      </c>
      <c r="G11" s="30">
        <f t="shared" si="2"/>
        <v>92.228801526281316</v>
      </c>
      <c r="H11" s="32">
        <v>2260614</v>
      </c>
      <c r="I11" s="31">
        <f t="shared" si="3"/>
        <v>103.32950599971112</v>
      </c>
      <c r="J11" s="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35">
      <c r="A12" s="28">
        <v>40026</v>
      </c>
      <c r="B12" s="32">
        <v>8977653</v>
      </c>
      <c r="C12" s="30">
        <f t="shared" si="1"/>
        <v>98.439868437673255</v>
      </c>
      <c r="D12" s="32">
        <v>1786003</v>
      </c>
      <c r="E12" s="30">
        <f t="shared" si="0"/>
        <v>93.489753048226703</v>
      </c>
      <c r="F12" s="32">
        <v>1053385</v>
      </c>
      <c r="G12" s="30">
        <f t="shared" si="2"/>
        <v>92.613009438150883</v>
      </c>
      <c r="H12" s="32">
        <v>2248048</v>
      </c>
      <c r="I12" s="31">
        <f t="shared" si="3"/>
        <v>102.75513170476631</v>
      </c>
      <c r="J12" s="4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>
      <c r="A13" s="28">
        <v>40057</v>
      </c>
      <c r="B13" s="32">
        <v>8950211</v>
      </c>
      <c r="C13" s="30">
        <f t="shared" si="1"/>
        <v>98.138967203278611</v>
      </c>
      <c r="D13" s="32">
        <v>1820914</v>
      </c>
      <c r="E13" s="30">
        <f t="shared" si="0"/>
        <v>95.317197217506731</v>
      </c>
      <c r="F13" s="32">
        <v>1059182</v>
      </c>
      <c r="G13" s="30">
        <f t="shared" si="2"/>
        <v>93.122678377534825</v>
      </c>
      <c r="H13" s="32">
        <v>2262750</v>
      </c>
      <c r="I13" s="31">
        <f t="shared" si="3"/>
        <v>103.42713957395927</v>
      </c>
      <c r="J13" s="4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1:35">
      <c r="A14" s="28">
        <v>40087</v>
      </c>
      <c r="B14" s="32">
        <v>9046769</v>
      </c>
      <c r="C14" s="30">
        <f t="shared" si="1"/>
        <v>99.197724633155318</v>
      </c>
      <c r="D14" s="32">
        <v>1831341</v>
      </c>
      <c r="E14" s="30">
        <f t="shared" si="0"/>
        <v>95.863006857823052</v>
      </c>
      <c r="F14" s="32">
        <v>1061647</v>
      </c>
      <c r="G14" s="30">
        <f t="shared" si="2"/>
        <v>93.339399774047067</v>
      </c>
      <c r="H14" s="32">
        <v>2279402</v>
      </c>
      <c r="I14" s="31">
        <f t="shared" si="3"/>
        <v>104.1882792173956</v>
      </c>
      <c r="J14" s="4"/>
    </row>
    <row r="15" spans="1:35">
      <c r="A15" s="28">
        <v>40118</v>
      </c>
      <c r="B15" s="32">
        <v>8975981</v>
      </c>
      <c r="C15" s="30">
        <f t="shared" si="1"/>
        <v>98.42153497568404</v>
      </c>
      <c r="D15" s="32">
        <v>1833978</v>
      </c>
      <c r="E15" s="30">
        <f t="shared" si="0"/>
        <v>96.001042728304881</v>
      </c>
      <c r="F15" s="32">
        <v>1066653</v>
      </c>
      <c r="G15" s="30">
        <f t="shared" si="2"/>
        <v>93.779524443799701</v>
      </c>
      <c r="H15" s="32">
        <v>2266276</v>
      </c>
      <c r="I15" s="31">
        <f t="shared" si="3"/>
        <v>103.58830810523216</v>
      </c>
      <c r="J15" s="4"/>
    </row>
    <row r="16" spans="1:35">
      <c r="A16" s="28">
        <v>40148</v>
      </c>
      <c r="B16" s="32">
        <v>9030202</v>
      </c>
      <c r="C16" s="30">
        <f t="shared" si="1"/>
        <v>99.016067656615135</v>
      </c>
      <c r="D16" s="32">
        <v>1832133</v>
      </c>
      <c r="E16" s="30">
        <f t="shared" si="0"/>
        <v>95.904464730186206</v>
      </c>
      <c r="F16" s="32">
        <v>1016692</v>
      </c>
      <c r="G16" s="30">
        <f t="shared" si="2"/>
        <v>89.386981769906058</v>
      </c>
      <c r="H16" s="32">
        <v>2241418</v>
      </c>
      <c r="I16" s="31">
        <f t="shared" si="3"/>
        <v>102.4520836723388</v>
      </c>
      <c r="J16" s="4"/>
    </row>
    <row r="17" spans="1:10">
      <c r="A17" s="28">
        <v>40179</v>
      </c>
      <c r="B17" s="32">
        <v>8874966</v>
      </c>
      <c r="C17" s="30">
        <f t="shared" si="1"/>
        <v>97.31390658881817</v>
      </c>
      <c r="D17" s="32">
        <v>1829450</v>
      </c>
      <c r="E17" s="30">
        <f t="shared" si="0"/>
        <v>95.76402095297621</v>
      </c>
      <c r="F17" s="32">
        <v>1023665</v>
      </c>
      <c r="G17" s="30">
        <f t="shared" si="2"/>
        <v>90.000043959715313</v>
      </c>
      <c r="H17" s="32">
        <v>2224741</v>
      </c>
      <c r="I17" s="31">
        <f t="shared" si="3"/>
        <v>101.68980131384806</v>
      </c>
      <c r="J17" s="4"/>
    </row>
    <row r="18" spans="1:10">
      <c r="A18" s="28">
        <v>40210</v>
      </c>
      <c r="B18" s="32">
        <v>8900113</v>
      </c>
      <c r="C18" s="30">
        <f t="shared" si="1"/>
        <v>97.589643172934544</v>
      </c>
      <c r="D18" s="32">
        <v>1836308</v>
      </c>
      <c r="E18" s="30">
        <f t="shared" si="0"/>
        <v>96.123008438666176</v>
      </c>
      <c r="F18" s="32">
        <v>1036251</v>
      </c>
      <c r="G18" s="30">
        <f t="shared" si="2"/>
        <v>91.106597913671919</v>
      </c>
      <c r="H18" s="32">
        <v>2232394</v>
      </c>
      <c r="I18" s="31">
        <f t="shared" si="3"/>
        <v>102.03960924630171</v>
      </c>
      <c r="J18" s="4"/>
    </row>
    <row r="19" spans="1:10">
      <c r="A19" s="28">
        <v>40238</v>
      </c>
      <c r="B19" s="32">
        <v>9136036</v>
      </c>
      <c r="C19" s="30">
        <f t="shared" si="1"/>
        <v>100.17653632657071</v>
      </c>
      <c r="D19" s="32">
        <v>1836519</v>
      </c>
      <c r="E19" s="30">
        <f t="shared" si="0"/>
        <v>96.134053402136658</v>
      </c>
      <c r="F19" s="32">
        <v>1044023</v>
      </c>
      <c r="G19" s="30">
        <f t="shared" si="2"/>
        <v>91.789907728557552</v>
      </c>
      <c r="H19" s="32">
        <v>2233661</v>
      </c>
      <c r="I19" s="31">
        <f t="shared" si="3"/>
        <v>102.09752204525884</v>
      </c>
      <c r="J19" s="4"/>
    </row>
    <row r="20" spans="1:10">
      <c r="A20" s="28">
        <v>40269</v>
      </c>
      <c r="B20" s="32">
        <v>9361665</v>
      </c>
      <c r="C20" s="30">
        <f t="shared" si="1"/>
        <v>102.65055588109391</v>
      </c>
      <c r="D20" s="32">
        <v>1840882</v>
      </c>
      <c r="E20" s="30">
        <f t="shared" si="0"/>
        <v>96.362438120723027</v>
      </c>
      <c r="F20" s="32">
        <v>1049270</v>
      </c>
      <c r="G20" s="30">
        <f t="shared" si="2"/>
        <v>92.251220981092928</v>
      </c>
      <c r="H20" s="32">
        <v>2228659</v>
      </c>
      <c r="I20" s="31">
        <f t="shared" si="3"/>
        <v>101.86888761717401</v>
      </c>
      <c r="J20" s="4"/>
    </row>
    <row r="21" spans="1:10">
      <c r="A21" s="28">
        <v>40299</v>
      </c>
      <c r="B21" s="32">
        <v>9604589</v>
      </c>
      <c r="C21" s="30">
        <f t="shared" si="1"/>
        <v>105.31421492431525</v>
      </c>
      <c r="D21" s="32">
        <v>1850444</v>
      </c>
      <c r="E21" s="30">
        <f t="shared" si="0"/>
        <v>96.862968645390197</v>
      </c>
      <c r="F21" s="32">
        <v>1047511</v>
      </c>
      <c r="G21" s="30">
        <f t="shared" si="2"/>
        <v>92.096570702608133</v>
      </c>
      <c r="H21" s="32">
        <v>2220134</v>
      </c>
      <c r="I21" s="31">
        <f t="shared" si="3"/>
        <v>101.47922178362279</v>
      </c>
      <c r="J21" s="4"/>
    </row>
    <row r="22" spans="1:10">
      <c r="A22" s="28">
        <v>40330</v>
      </c>
      <c r="B22" s="32">
        <v>9743072</v>
      </c>
      <c r="C22" s="30">
        <f t="shared" si="1"/>
        <v>106.83267952757562</v>
      </c>
      <c r="D22" s="32">
        <v>1849129</v>
      </c>
      <c r="E22" s="30">
        <f t="shared" si="0"/>
        <v>96.794133920443798</v>
      </c>
      <c r="F22" s="32">
        <v>1054916</v>
      </c>
      <c r="G22" s="30">
        <f t="shared" si="2"/>
        <v>92.747614086451179</v>
      </c>
      <c r="H22" s="32">
        <v>2250200</v>
      </c>
      <c r="I22" s="31">
        <f t="shared" si="3"/>
        <v>102.85349661664927</v>
      </c>
      <c r="J22" s="4"/>
    </row>
    <row r="23" spans="1:10">
      <c r="A23" s="28">
        <v>40360</v>
      </c>
      <c r="B23" s="32">
        <v>9976855</v>
      </c>
      <c r="C23" s="30">
        <f t="shared" si="1"/>
        <v>109.39610760426388</v>
      </c>
      <c r="D23" s="32">
        <v>1859828.0926363636</v>
      </c>
      <c r="E23" s="30">
        <f t="shared" si="0"/>
        <v>97.354186467059762</v>
      </c>
      <c r="F23" s="32">
        <v>1068099</v>
      </c>
      <c r="G23" s="30">
        <f t="shared" si="2"/>
        <v>93.906655940496137</v>
      </c>
      <c r="H23" s="32">
        <v>2238882</v>
      </c>
      <c r="I23" s="31">
        <f t="shared" si="3"/>
        <v>102.33616665722023</v>
      </c>
      <c r="J23" s="4"/>
    </row>
    <row r="24" spans="1:10">
      <c r="A24" s="28">
        <v>40391</v>
      </c>
      <c r="B24" s="32">
        <v>9937919</v>
      </c>
      <c r="C24" s="30">
        <f t="shared" si="1"/>
        <v>108.96917478368269</v>
      </c>
      <c r="D24" s="32">
        <v>1861234</v>
      </c>
      <c r="E24" s="30">
        <f t="shared" si="0"/>
        <v>97.427779810539619</v>
      </c>
      <c r="F24" s="32">
        <v>1075781</v>
      </c>
      <c r="G24" s="30">
        <f t="shared" si="2"/>
        <v>94.582053006624733</v>
      </c>
      <c r="H24" s="32">
        <v>2244534</v>
      </c>
      <c r="I24" s="31">
        <f t="shared" si="3"/>
        <v>102.59451167671952</v>
      </c>
      <c r="J24" s="4"/>
    </row>
    <row r="25" spans="1:10">
      <c r="A25" s="28">
        <v>40422</v>
      </c>
      <c r="B25" s="32">
        <v>9959685</v>
      </c>
      <c r="C25" s="30">
        <f t="shared" si="1"/>
        <v>109.20783873921923</v>
      </c>
      <c r="D25" s="32">
        <v>1817693.7794000001</v>
      </c>
      <c r="E25" s="30">
        <f t="shared" si="0"/>
        <v>95.14863219905223</v>
      </c>
      <c r="F25" s="32">
        <v>1083929</v>
      </c>
      <c r="G25" s="30">
        <f t="shared" si="2"/>
        <v>95.298420527428661</v>
      </c>
      <c r="H25" s="32">
        <v>2246537</v>
      </c>
      <c r="I25" s="31">
        <f t="shared" si="3"/>
        <v>102.68606600687824</v>
      </c>
      <c r="J25" s="4"/>
    </row>
    <row r="26" spans="1:10">
      <c r="A26" s="28">
        <v>40452</v>
      </c>
      <c r="B26" s="32">
        <v>9992591</v>
      </c>
      <c r="C26" s="30">
        <f t="shared" si="1"/>
        <v>109.56865267475561</v>
      </c>
      <c r="D26" s="32">
        <v>1824281.3330515001</v>
      </c>
      <c r="E26" s="30">
        <f t="shared" si="0"/>
        <v>95.493462954695246</v>
      </c>
      <c r="F26" s="32">
        <v>1089543</v>
      </c>
      <c r="G26" s="30">
        <f t="shared" si="2"/>
        <v>95.792000211006638</v>
      </c>
      <c r="H26" s="32">
        <v>2263441</v>
      </c>
      <c r="I26" s="31">
        <f t="shared" si="3"/>
        <v>103.45872421806294</v>
      </c>
      <c r="J26" s="4"/>
    </row>
    <row r="27" spans="1:10">
      <c r="A27" s="28">
        <v>40483</v>
      </c>
      <c r="B27" s="32">
        <v>9914876</v>
      </c>
      <c r="C27" s="30">
        <f t="shared" si="1"/>
        <v>108.71650853690203</v>
      </c>
      <c r="D27" s="32">
        <v>1832451.5024645755</v>
      </c>
      <c r="E27" s="30">
        <f t="shared" si="0"/>
        <v>95.921136995998964</v>
      </c>
      <c r="F27" s="32">
        <v>1095643</v>
      </c>
      <c r="G27" s="30">
        <f t="shared" si="2"/>
        <v>96.328308737872618</v>
      </c>
      <c r="H27" s="32">
        <v>2260299</v>
      </c>
      <c r="I27" s="31">
        <f t="shared" si="3"/>
        <v>103.31510779002566</v>
      </c>
      <c r="J27" s="4"/>
    </row>
    <row r="28" spans="1:10">
      <c r="A28" s="28">
        <v>40513</v>
      </c>
      <c r="B28" s="32">
        <v>10030810</v>
      </c>
      <c r="C28" s="30">
        <f t="shared" si="1"/>
        <v>109.98772359806033</v>
      </c>
      <c r="D28" s="32">
        <v>1862191.7550279992</v>
      </c>
      <c r="E28" s="30">
        <f t="shared" si="0"/>
        <v>97.477914262188548</v>
      </c>
      <c r="F28" s="32">
        <v>1101131</v>
      </c>
      <c r="G28" s="30">
        <f t="shared" si="2"/>
        <v>96.810810573190736</v>
      </c>
      <c r="H28" s="32">
        <v>2282511</v>
      </c>
      <c r="I28" s="31">
        <f t="shared" si="3"/>
        <v>104.33038726156107</v>
      </c>
      <c r="J28" s="4"/>
    </row>
    <row r="29" spans="1:10">
      <c r="A29" s="28">
        <v>40544</v>
      </c>
      <c r="B29" s="32">
        <v>9960858</v>
      </c>
      <c r="C29" s="30">
        <f t="shared" si="1"/>
        <v>109.22070067158367</v>
      </c>
      <c r="D29" s="32">
        <v>1876534.0000000005</v>
      </c>
      <c r="E29" s="30">
        <f t="shared" si="0"/>
        <v>98.228670526645871</v>
      </c>
      <c r="F29" s="32">
        <v>1115031</v>
      </c>
      <c r="G29" s="30">
        <f t="shared" si="2"/>
        <v>98.032890659000088</v>
      </c>
      <c r="H29" s="32">
        <v>2287486</v>
      </c>
      <c r="I29" s="31">
        <f t="shared" si="3"/>
        <v>104.55778755738716</v>
      </c>
      <c r="J29" s="4"/>
    </row>
    <row r="30" spans="1:10">
      <c r="A30" s="28">
        <v>40575</v>
      </c>
      <c r="B30" s="32">
        <v>9970036</v>
      </c>
      <c r="C30" s="30">
        <f t="shared" si="1"/>
        <v>109.32133734271821</v>
      </c>
      <c r="D30" s="32">
        <v>1883401.7738148256</v>
      </c>
      <c r="E30" s="30">
        <f t="shared" si="0"/>
        <v>98.588169630476642</v>
      </c>
      <c r="F30" s="32">
        <v>1144364</v>
      </c>
      <c r="G30" s="30">
        <f t="shared" si="2"/>
        <v>100.61183131778037</v>
      </c>
      <c r="H30" s="32">
        <v>2301439</v>
      </c>
      <c r="I30" s="31">
        <f t="shared" si="3"/>
        <v>105.19555968355021</v>
      </c>
      <c r="J30" s="4"/>
    </row>
    <row r="31" spans="1:10">
      <c r="A31" s="28">
        <v>40603</v>
      </c>
      <c r="B31" s="32">
        <v>10252034</v>
      </c>
      <c r="C31" s="30">
        <f t="shared" si="1"/>
        <v>112.41344237503421</v>
      </c>
      <c r="D31" s="32">
        <v>1901118.7959576449</v>
      </c>
      <c r="E31" s="30">
        <f t="shared" si="0"/>
        <v>99.515581300491846</v>
      </c>
      <c r="F31" s="32">
        <v>1157888</v>
      </c>
      <c r="G31" s="30">
        <f t="shared" si="2"/>
        <v>101.80085369767144</v>
      </c>
      <c r="H31" s="32">
        <v>2306478</v>
      </c>
      <c r="I31" s="31">
        <f t="shared" si="3"/>
        <v>105.42588532991554</v>
      </c>
      <c r="J31" s="4"/>
    </row>
    <row r="32" spans="1:10">
      <c r="A32" s="28">
        <v>40634</v>
      </c>
      <c r="B32" s="32">
        <v>10511792</v>
      </c>
      <c r="C32" s="30">
        <f t="shared" si="1"/>
        <v>115.26168604691962</v>
      </c>
      <c r="D32" s="32">
        <v>1906281.7196028521</v>
      </c>
      <c r="E32" s="30">
        <f t="shared" si="0"/>
        <v>99.785838660976268</v>
      </c>
      <c r="F32" s="32">
        <v>1195761</v>
      </c>
      <c r="G32" s="30">
        <f t="shared" si="2"/>
        <v>105.13062629406411</v>
      </c>
      <c r="H32" s="32">
        <v>2305863</v>
      </c>
      <c r="I32" s="31">
        <f t="shared" si="3"/>
        <v>105.39777453957726</v>
      </c>
      <c r="J32" s="4"/>
    </row>
    <row r="33" spans="1:10">
      <c r="A33" s="28">
        <v>40664</v>
      </c>
      <c r="B33" s="32">
        <v>10771209</v>
      </c>
      <c r="C33" s="30">
        <f t="shared" si="1"/>
        <v>118.10619065747829</v>
      </c>
      <c r="D33" s="32">
        <v>1885039.9718485156</v>
      </c>
      <c r="E33" s="30">
        <f t="shared" si="0"/>
        <v>98.673922414550219</v>
      </c>
      <c r="F33" s="32">
        <v>1218210</v>
      </c>
      <c r="G33" s="30">
        <f t="shared" si="2"/>
        <v>107.10432959236155</v>
      </c>
      <c r="H33" s="32">
        <v>2312096</v>
      </c>
      <c r="I33" s="31">
        <f t="shared" si="3"/>
        <v>105.68267625694085</v>
      </c>
      <c r="J33" s="4"/>
    </row>
    <row r="34" spans="1:10">
      <c r="A34" s="28">
        <v>40695</v>
      </c>
      <c r="B34" s="32">
        <v>11045909</v>
      </c>
      <c r="C34" s="30">
        <f t="shared" si="1"/>
        <v>121.1182731984084</v>
      </c>
      <c r="D34" s="32">
        <v>1889623.9999999995</v>
      </c>
      <c r="E34" s="30">
        <f t="shared" si="0"/>
        <v>98.913877028203373</v>
      </c>
      <c r="F34" s="32">
        <v>1199684</v>
      </c>
      <c r="G34" s="30">
        <f t="shared" si="2"/>
        <v>105.47553422044038</v>
      </c>
      <c r="H34" s="32">
        <v>2370551</v>
      </c>
      <c r="I34" s="31">
        <f t="shared" si="3"/>
        <v>108.3545725971445</v>
      </c>
      <c r="J34" s="4"/>
    </row>
    <row r="35" spans="1:10">
      <c r="A35" s="28">
        <v>40725</v>
      </c>
      <c r="B35" s="32">
        <v>11112453</v>
      </c>
      <c r="C35" s="30">
        <f t="shared" si="1"/>
        <v>121.84792744159607</v>
      </c>
      <c r="D35" s="32">
        <v>1868398.0000000002</v>
      </c>
      <c r="E35" s="30">
        <f t="shared" si="0"/>
        <v>97.802785110551724</v>
      </c>
      <c r="F35" s="32">
        <v>1184844</v>
      </c>
      <c r="G35" s="30">
        <f t="shared" si="2"/>
        <v>104.1708098698353</v>
      </c>
      <c r="H35" s="32">
        <v>2376533</v>
      </c>
      <c r="I35" s="31">
        <f t="shared" si="3"/>
        <v>108.62800145536188</v>
      </c>
      <c r="J35" s="4"/>
    </row>
    <row r="36" spans="1:10">
      <c r="A36" s="28">
        <v>40756</v>
      </c>
      <c r="B36" s="32">
        <v>10886860</v>
      </c>
      <c r="C36" s="30">
        <f t="shared" si="1"/>
        <v>119.37430262668509</v>
      </c>
      <c r="D36" s="32">
        <v>1876833</v>
      </c>
      <c r="E36" s="30">
        <f t="shared" si="0"/>
        <v>98.244321920378894</v>
      </c>
      <c r="F36" s="32">
        <v>1166692</v>
      </c>
      <c r="G36" s="30">
        <f t="shared" si="2"/>
        <v>102.57489636497115</v>
      </c>
      <c r="H36" s="32">
        <v>2509484</v>
      </c>
      <c r="I36" s="31">
        <f t="shared" si="3"/>
        <v>114.70500582327591</v>
      </c>
      <c r="J36" s="4"/>
    </row>
    <row r="37" spans="1:10">
      <c r="A37" s="28">
        <v>40787</v>
      </c>
      <c r="B37" s="32">
        <v>11061597</v>
      </c>
      <c r="C37" s="30">
        <f t="shared" si="1"/>
        <v>121.29029194941718</v>
      </c>
      <c r="D37" s="32">
        <v>1864766</v>
      </c>
      <c r="E37" s="30">
        <f t="shared" si="0"/>
        <v>97.612665170623742</v>
      </c>
      <c r="F37" s="32">
        <v>1155959</v>
      </c>
      <c r="G37" s="30">
        <f t="shared" si="2"/>
        <v>101.63125711597891</v>
      </c>
      <c r="H37" s="32">
        <v>2537648</v>
      </c>
      <c r="I37" s="31">
        <f t="shared" si="3"/>
        <v>115.99234289496346</v>
      </c>
      <c r="J37" s="4"/>
    </row>
    <row r="38" spans="1:10">
      <c r="A38" s="28">
        <v>40817</v>
      </c>
      <c r="B38" s="32">
        <v>11078121</v>
      </c>
      <c r="C38" s="30">
        <f t="shared" si="1"/>
        <v>121.47147743142057</v>
      </c>
      <c r="D38" s="32">
        <v>1869097</v>
      </c>
      <c r="E38" s="30">
        <f t="shared" si="0"/>
        <v>97.839374823660094</v>
      </c>
      <c r="F38" s="32">
        <v>1154076</v>
      </c>
      <c r="G38" s="30">
        <f t="shared" si="2"/>
        <v>101.46570482809554</v>
      </c>
      <c r="H38" s="32">
        <v>2579366</v>
      </c>
      <c r="I38" s="31">
        <f t="shared" si="3"/>
        <v>117.8992143605458</v>
      </c>
      <c r="J38" s="4"/>
    </row>
    <row r="39" spans="1:10">
      <c r="A39" s="28">
        <v>40848</v>
      </c>
      <c r="B39" s="32">
        <v>10984191</v>
      </c>
      <c r="C39" s="30">
        <f t="shared" si="1"/>
        <v>120.44153599323504</v>
      </c>
      <c r="D39" s="32">
        <v>1878909</v>
      </c>
      <c r="E39" s="30">
        <f t="shared" si="0"/>
        <v>98.352991797936838</v>
      </c>
      <c r="F39" s="32">
        <v>1142647</v>
      </c>
      <c r="G39" s="30">
        <f t="shared" si="2"/>
        <v>100.46087365538222</v>
      </c>
      <c r="H39" s="32">
        <v>2543634</v>
      </c>
      <c r="I39" s="31">
        <f t="shared" si="3"/>
        <v>116.26595458758958</v>
      </c>
      <c r="J39" s="4"/>
    </row>
    <row r="40" spans="1:10">
      <c r="A40" s="28">
        <v>40878</v>
      </c>
      <c r="B40" s="32">
        <v>11030939</v>
      </c>
      <c r="C40" s="30">
        <f t="shared" si="1"/>
        <v>120.95412730966532</v>
      </c>
      <c r="D40" s="32">
        <v>1880740</v>
      </c>
      <c r="E40" s="30">
        <f t="shared" si="0"/>
        <v>98.448836954877393</v>
      </c>
      <c r="F40" s="32">
        <v>1121777</v>
      </c>
      <c r="G40" s="30">
        <f t="shared" si="2"/>
        <v>98.625995138055487</v>
      </c>
      <c r="H40" s="32">
        <v>2554200</v>
      </c>
      <c r="I40" s="31">
        <f t="shared" si="3"/>
        <v>116.74891167818218</v>
      </c>
      <c r="J40" s="4"/>
    </row>
    <row r="41" spans="1:10">
      <c r="A41" s="28">
        <v>40909</v>
      </c>
      <c r="B41" s="32">
        <v>10957242</v>
      </c>
      <c r="C41" s="30">
        <f t="shared" si="1"/>
        <v>120.14604049852981</v>
      </c>
      <c r="D41" s="32">
        <v>1900471</v>
      </c>
      <c r="E41" s="30">
        <f t="shared" si="0"/>
        <v>99.481671903863798</v>
      </c>
      <c r="F41" s="32">
        <v>1139504</v>
      </c>
      <c r="G41" s="30">
        <f t="shared" si="2"/>
        <v>100.18454288490028</v>
      </c>
      <c r="H41" s="32">
        <v>2563237</v>
      </c>
      <c r="I41" s="31">
        <f t="shared" si="3"/>
        <v>117.16198031604756</v>
      </c>
      <c r="J41" s="4"/>
    </row>
    <row r="42" spans="1:10">
      <c r="A42" s="28">
        <v>40940</v>
      </c>
      <c r="B42" s="32">
        <v>10845430</v>
      </c>
      <c r="C42" s="30">
        <f t="shared" si="1"/>
        <v>118.92002312296927</v>
      </c>
      <c r="D42" s="32">
        <v>1921116</v>
      </c>
      <c r="E42" s="30">
        <f t="shared" si="0"/>
        <v>100.56235091262282</v>
      </c>
      <c r="F42" s="32">
        <v>1138592</v>
      </c>
      <c r="G42" s="30">
        <f t="shared" si="2"/>
        <v>100.10436036416228</v>
      </c>
      <c r="H42" s="32">
        <v>2576419</v>
      </c>
      <c r="I42" s="31">
        <f t="shared" si="3"/>
        <v>117.76451110993284</v>
      </c>
      <c r="J42" s="4"/>
    </row>
    <row r="43" spans="1:10">
      <c r="A43" s="28">
        <v>40969</v>
      </c>
      <c r="B43" s="32">
        <v>11257343</v>
      </c>
      <c r="C43" s="30">
        <f t="shared" si="1"/>
        <v>123.43664473084021</v>
      </c>
      <c r="D43" s="32">
        <v>1932074</v>
      </c>
      <c r="E43" s="30">
        <f t="shared" si="0"/>
        <v>101.1359561719099</v>
      </c>
      <c r="F43" s="32">
        <v>1136096</v>
      </c>
      <c r="G43" s="30">
        <f t="shared" si="2"/>
        <v>99.8849134653004</v>
      </c>
      <c r="H43" s="32">
        <v>2574644</v>
      </c>
      <c r="I43" s="31">
        <f t="shared" si="3"/>
        <v>117.68337834107028</v>
      </c>
      <c r="J43" s="4"/>
    </row>
    <row r="44" spans="1:10">
      <c r="A44" s="28">
        <v>41000</v>
      </c>
      <c r="B44" s="32">
        <v>11521869</v>
      </c>
      <c r="C44" s="30">
        <f t="shared" si="1"/>
        <v>126.3371694713647</v>
      </c>
      <c r="D44" s="32">
        <v>1937480</v>
      </c>
      <c r="E44" s="30">
        <f t="shared" si="0"/>
        <v>101.4189375582674</v>
      </c>
      <c r="F44" s="32">
        <v>1121103</v>
      </c>
      <c r="G44" s="30">
        <f t="shared" si="2"/>
        <v>98.566737441808328</v>
      </c>
      <c r="H44" s="32">
        <v>2569269</v>
      </c>
      <c r="I44" s="31">
        <f t="shared" si="3"/>
        <v>117.43769460437376</v>
      </c>
      <c r="J44" s="4"/>
    </row>
    <row r="45" spans="1:10">
      <c r="A45" s="28">
        <v>41030</v>
      </c>
      <c r="B45" s="32">
        <v>11820778</v>
      </c>
      <c r="C45" s="30">
        <f t="shared" si="1"/>
        <v>129.61470343651536</v>
      </c>
      <c r="D45" s="32">
        <v>1931182</v>
      </c>
      <c r="E45" s="30">
        <f t="shared" si="0"/>
        <v>101.0892637197029</v>
      </c>
      <c r="F45" s="32">
        <v>1113613</v>
      </c>
      <c r="G45" s="30">
        <f t="shared" si="2"/>
        <v>97.908220906361407</v>
      </c>
      <c r="H45" s="32">
        <v>2574350</v>
      </c>
      <c r="I45" s="31">
        <f t="shared" si="3"/>
        <v>117.66994001203051</v>
      </c>
      <c r="J45" s="4"/>
    </row>
    <row r="46" spans="1:10">
      <c r="A46" s="28">
        <v>41061</v>
      </c>
      <c r="B46" s="32">
        <v>12087084</v>
      </c>
      <c r="C46" s="30">
        <f t="shared" si="1"/>
        <v>132.53474585786566</v>
      </c>
      <c r="D46" s="32">
        <v>1935759</v>
      </c>
      <c r="E46" s="30">
        <f t="shared" si="0"/>
        <v>101.32885043915508</v>
      </c>
      <c r="F46" s="32">
        <v>1104403</v>
      </c>
      <c r="G46" s="30">
        <f t="shared" si="2"/>
        <v>97.098482950224422</v>
      </c>
      <c r="H46" s="32">
        <v>2610813</v>
      </c>
      <c r="I46" s="31">
        <f t="shared" si="3"/>
        <v>119.33661277317746</v>
      </c>
      <c r="J46" s="4"/>
    </row>
    <row r="47" spans="1:10">
      <c r="A47" s="28">
        <v>41091</v>
      </c>
      <c r="B47" s="32">
        <v>12107944</v>
      </c>
      <c r="C47" s="30">
        <f t="shared" si="1"/>
        <v>132.76347553316162</v>
      </c>
      <c r="D47" s="32">
        <v>1938997</v>
      </c>
      <c r="E47" s="30">
        <f t="shared" si="0"/>
        <v>101.49834613449835</v>
      </c>
      <c r="F47" s="32">
        <v>1103934</v>
      </c>
      <c r="G47" s="30">
        <f t="shared" si="2"/>
        <v>97.057248737257169</v>
      </c>
      <c r="H47" s="32">
        <v>2613791</v>
      </c>
      <c r="I47" s="31">
        <f t="shared" si="3"/>
        <v>119.47273299045787</v>
      </c>
      <c r="J47" s="4"/>
    </row>
    <row r="48" spans="1:10">
      <c r="A48" s="28">
        <v>41122</v>
      </c>
      <c r="B48" s="32">
        <v>11716148</v>
      </c>
      <c r="C48" s="30">
        <f t="shared" si="1"/>
        <v>128.46743661359028</v>
      </c>
      <c r="D48" s="32">
        <v>1937355</v>
      </c>
      <c r="E48" s="30">
        <f t="shared" si="0"/>
        <v>101.41239433346263</v>
      </c>
      <c r="F48" s="32">
        <v>1101083</v>
      </c>
      <c r="G48" s="30">
        <f t="shared" si="2"/>
        <v>96.80659044052031</v>
      </c>
      <c r="H48" s="32">
        <v>2600540</v>
      </c>
      <c r="I48" s="31">
        <f t="shared" si="3"/>
        <v>118.86704830302244</v>
      </c>
      <c r="J48" s="4"/>
    </row>
    <row r="49" spans="1:10">
      <c r="A49" s="28">
        <v>41153</v>
      </c>
      <c r="B49" s="32">
        <v>12069085</v>
      </c>
      <c r="C49" s="30">
        <f t="shared" si="1"/>
        <v>132.33738701675099</v>
      </c>
      <c r="D49" s="32">
        <v>1937908</v>
      </c>
      <c r="E49" s="30">
        <f t="shared" si="0"/>
        <v>101.44134155999902</v>
      </c>
      <c r="F49" s="32">
        <v>1097163</v>
      </c>
      <c r="G49" s="30">
        <f t="shared" si="2"/>
        <v>96.461946272435938</v>
      </c>
      <c r="H49" s="32">
        <v>2613470</v>
      </c>
      <c r="I49" s="31">
        <f t="shared" si="3"/>
        <v>119.45806052915935</v>
      </c>
      <c r="J49" s="4"/>
    </row>
    <row r="50" spans="1:10">
      <c r="A50" s="28">
        <v>41183</v>
      </c>
      <c r="B50" s="32">
        <v>11743906</v>
      </c>
      <c r="C50" s="30">
        <f t="shared" si="1"/>
        <v>128.77180278458093</v>
      </c>
      <c r="D50" s="32">
        <v>1987922</v>
      </c>
      <c r="E50" s="30">
        <f t="shared" si="0"/>
        <v>104.05936432309292</v>
      </c>
      <c r="F50" s="32">
        <v>1079239</v>
      </c>
      <c r="G50" s="30">
        <f t="shared" si="2"/>
        <v>94.886078397756307</v>
      </c>
      <c r="H50" s="32">
        <v>2688851</v>
      </c>
      <c r="I50" s="31">
        <f t="shared" si="3"/>
        <v>122.90362066979557</v>
      </c>
      <c r="J50" s="4"/>
    </row>
    <row r="51" spans="1:10">
      <c r="A51" s="28">
        <v>41214</v>
      </c>
      <c r="B51" s="32">
        <v>11996881</v>
      </c>
      <c r="C51" s="30">
        <f t="shared" si="1"/>
        <v>131.54567093453286</v>
      </c>
      <c r="D51" s="32">
        <v>1933781</v>
      </c>
      <c r="E51" s="30">
        <f t="shared" si="0"/>
        <v>101.22531044984409</v>
      </c>
      <c r="F51" s="32">
        <v>1071133</v>
      </c>
      <c r="G51" s="30">
        <f t="shared" si="2"/>
        <v>94.173403493038975</v>
      </c>
      <c r="H51" s="32">
        <v>2622715</v>
      </c>
      <c r="I51" s="31">
        <f t="shared" si="3"/>
        <v>119.88063655627734</v>
      </c>
      <c r="J51" s="4"/>
    </row>
    <row r="52" spans="1:10">
      <c r="A52" s="28">
        <v>41244</v>
      </c>
      <c r="B52" s="32">
        <v>11939620</v>
      </c>
      <c r="C52" s="30">
        <f t="shared" si="1"/>
        <v>130.91780468634869</v>
      </c>
      <c r="D52" s="32">
        <v>1910505</v>
      </c>
      <c r="E52" s="30">
        <f t="shared" si="0"/>
        <v>100.00690964539385</v>
      </c>
      <c r="F52" s="32">
        <v>1056852</v>
      </c>
      <c r="G52" s="30">
        <f t="shared" si="2"/>
        <v>92.917826104158152</v>
      </c>
      <c r="H52" s="32">
        <v>2662608</v>
      </c>
      <c r="I52" s="31">
        <f t="shared" si="3"/>
        <v>121.70408982288832</v>
      </c>
      <c r="J52" s="4"/>
    </row>
    <row r="53" spans="1:10">
      <c r="A53" s="28">
        <v>41275</v>
      </c>
      <c r="B53" s="32">
        <v>11698045</v>
      </c>
      <c r="C53" s="30">
        <f t="shared" si="1"/>
        <v>128.26893741359589</v>
      </c>
      <c r="D53" s="32">
        <v>1913440</v>
      </c>
      <c r="E53" s="30">
        <f t="shared" si="0"/>
        <v>100.16054456381032</v>
      </c>
      <c r="F53" s="32">
        <v>1050279</v>
      </c>
      <c r="G53" s="30">
        <f t="shared" si="2"/>
        <v>92.339931686602398</v>
      </c>
      <c r="H53" s="32">
        <v>2667984</v>
      </c>
      <c r="I53" s="31">
        <f t="shared" si="3"/>
        <v>121.949819268187</v>
      </c>
      <c r="J53" s="4"/>
    </row>
    <row r="54" spans="1:10">
      <c r="A54" s="28">
        <v>41306</v>
      </c>
      <c r="B54" s="32">
        <v>11620928</v>
      </c>
      <c r="C54" s="30">
        <f t="shared" si="1"/>
        <v>127.42335033930064</v>
      </c>
      <c r="D54" s="32">
        <v>1927111.9999999998</v>
      </c>
      <c r="E54" s="30">
        <f t="shared" si="0"/>
        <v>100.87621632005894</v>
      </c>
      <c r="F54" s="32">
        <v>1042120</v>
      </c>
      <c r="G54" s="30">
        <f t="shared" si="2"/>
        <v>91.622597052061494</v>
      </c>
      <c r="H54" s="32">
        <v>2670744</v>
      </c>
      <c r="I54" s="31">
        <f t="shared" si="3"/>
        <v>122.07597501019303</v>
      </c>
    </row>
    <row r="55" spans="1:10">
      <c r="A55" s="28">
        <v>41334</v>
      </c>
      <c r="B55" s="32">
        <v>11896801</v>
      </c>
      <c r="C55" s="30">
        <f t="shared" si="1"/>
        <v>130.44829481259518</v>
      </c>
      <c r="D55" s="32">
        <v>1938193</v>
      </c>
      <c r="E55" s="30">
        <f t="shared" si="0"/>
        <v>101.45626011255393</v>
      </c>
      <c r="F55" s="32">
        <v>1034903</v>
      </c>
      <c r="G55" s="30">
        <f t="shared" si="2"/>
        <v>90.988082521177589</v>
      </c>
      <c r="H55" s="32">
        <v>2651342</v>
      </c>
      <c r="I55" s="31">
        <f t="shared" si="3"/>
        <v>121.18913671077243</v>
      </c>
    </row>
    <row r="56" spans="1:10">
      <c r="A56" s="28">
        <v>41365</v>
      </c>
      <c r="B56" s="32">
        <v>12132681</v>
      </c>
      <c r="C56" s="30">
        <f t="shared" si="1"/>
        <v>133.03471647169454</v>
      </c>
      <c r="D56" s="32">
        <v>1948982</v>
      </c>
      <c r="E56" s="30">
        <f t="shared" si="0"/>
        <v>102.02101893190492</v>
      </c>
      <c r="F56" s="32">
        <v>1027778</v>
      </c>
      <c r="G56" s="30">
        <f t="shared" si="2"/>
        <v>90.361656577912001</v>
      </c>
      <c r="H56" s="32">
        <v>2649513</v>
      </c>
      <c r="I56" s="31">
        <f t="shared" si="3"/>
        <v>121.10553567739235</v>
      </c>
      <c r="J56" s="5"/>
    </row>
    <row r="57" spans="1:10">
      <c r="A57" s="28">
        <v>41395</v>
      </c>
      <c r="B57" s="32">
        <v>12216079</v>
      </c>
      <c r="C57" s="30">
        <f t="shared" si="1"/>
        <v>133.94917464333082</v>
      </c>
      <c r="D57" s="32">
        <v>1958586</v>
      </c>
      <c r="E57" s="30">
        <f t="shared" si="0"/>
        <v>102.52374798010651</v>
      </c>
      <c r="F57" s="32">
        <v>1022716</v>
      </c>
      <c r="G57" s="30">
        <f t="shared" si="2"/>
        <v>89.916608420043872</v>
      </c>
      <c r="H57" s="32">
        <v>2650756</v>
      </c>
      <c r="I57" s="31">
        <f t="shared" si="3"/>
        <v>121.16235146989722</v>
      </c>
    </row>
    <row r="58" spans="1:10">
      <c r="A58" s="28">
        <v>41426</v>
      </c>
      <c r="B58" s="32">
        <v>12274403</v>
      </c>
      <c r="C58" s="30">
        <f t="shared" si="1"/>
        <v>134.5886966750644</v>
      </c>
      <c r="D58" s="32">
        <v>1961927</v>
      </c>
      <c r="E58" s="30">
        <f t="shared" si="0"/>
        <v>102.69863529268892</v>
      </c>
      <c r="F58" s="32">
        <v>1012428</v>
      </c>
      <c r="G58" s="30">
        <f t="shared" si="2"/>
        <v>89.012093317683679</v>
      </c>
      <c r="H58" s="32">
        <v>2663305</v>
      </c>
      <c r="I58" s="31">
        <f t="shared" si="3"/>
        <v>121.73594871860504</v>
      </c>
    </row>
    <row r="59" spans="1:10">
      <c r="A59" s="28">
        <v>41456</v>
      </c>
      <c r="B59" s="32">
        <v>12200031</v>
      </c>
      <c r="C59" s="30">
        <f t="shared" si="1"/>
        <v>133.77320849619997</v>
      </c>
      <c r="D59" s="32">
        <v>1966920</v>
      </c>
      <c r="E59" s="30">
        <f t="shared" si="0"/>
        <v>102.95999786429142</v>
      </c>
      <c r="F59" s="32">
        <v>1003774</v>
      </c>
      <c r="G59" s="30">
        <f t="shared" si="2"/>
        <v>88.251238564979047</v>
      </c>
      <c r="H59" s="32">
        <v>2668898</v>
      </c>
      <c r="I59" s="31">
        <f t="shared" si="3"/>
        <v>121.99159693057595</v>
      </c>
    </row>
    <row r="60" spans="1:10">
      <c r="A60" s="28">
        <v>41487</v>
      </c>
      <c r="B60" s="32">
        <v>12236880</v>
      </c>
      <c r="C60" s="30">
        <f t="shared" si="1"/>
        <v>134.17725738426233</v>
      </c>
      <c r="D60" s="32">
        <v>1945347</v>
      </c>
      <c r="E60" s="30">
        <f t="shared" si="0"/>
        <v>101.83074195458164</v>
      </c>
      <c r="F60" s="32">
        <v>986334</v>
      </c>
      <c r="G60" s="30">
        <f t="shared" si="2"/>
        <v>86.717923694726153</v>
      </c>
      <c r="H60" s="32">
        <v>2663081</v>
      </c>
      <c r="I60" s="31">
        <f t="shared" si="3"/>
        <v>121.72570999171761</v>
      </c>
    </row>
    <row r="61" spans="1:10">
      <c r="A61" s="28">
        <v>41518</v>
      </c>
      <c r="B61" s="32">
        <v>12523723</v>
      </c>
      <c r="C61" s="30">
        <f t="shared" si="1"/>
        <v>137.32248778938799</v>
      </c>
      <c r="D61" s="32">
        <v>1913073</v>
      </c>
      <c r="E61" s="30">
        <f t="shared" si="0"/>
        <v>100.14133365578346</v>
      </c>
      <c r="F61" s="32">
        <v>970007</v>
      </c>
      <c r="G61" s="30">
        <f t="shared" si="2"/>
        <v>85.282463150768635</v>
      </c>
      <c r="H61" s="32">
        <v>2707070</v>
      </c>
      <c r="I61" s="31">
        <f t="shared" si="3"/>
        <v>123.73638569284185</v>
      </c>
    </row>
    <row r="62" spans="1:10">
      <c r="A62" s="28">
        <v>41548</v>
      </c>
      <c r="B62" s="32">
        <v>12297151</v>
      </c>
      <c r="C62" s="30">
        <f t="shared" si="1"/>
        <v>134.83812825002281</v>
      </c>
      <c r="D62" s="32">
        <v>1896377</v>
      </c>
      <c r="E62" s="30">
        <f t="shared" si="0"/>
        <v>99.267368205057338</v>
      </c>
      <c r="F62" s="32">
        <v>960369</v>
      </c>
      <c r="G62" s="30">
        <f t="shared" si="2"/>
        <v>84.43509567832038</v>
      </c>
      <c r="H62" s="32">
        <v>2756891</v>
      </c>
      <c r="I62" s="31">
        <f t="shared" si="3"/>
        <v>126.0136339618571</v>
      </c>
    </row>
    <row r="63" spans="1:10">
      <c r="A63" s="28">
        <v>41579</v>
      </c>
      <c r="B63" s="32">
        <v>12433976</v>
      </c>
      <c r="C63" s="30">
        <f t="shared" si="1"/>
        <v>136.33841290114316</v>
      </c>
      <c r="D63" s="32">
        <v>1860055</v>
      </c>
      <c r="E63" s="30">
        <f t="shared" si="0"/>
        <v>97.366064114180844</v>
      </c>
      <c r="F63" s="32">
        <v>940806</v>
      </c>
      <c r="G63" s="30">
        <f t="shared" si="2"/>
        <v>82.715127856831998</v>
      </c>
      <c r="H63" s="32">
        <v>2766055</v>
      </c>
      <c r="I63" s="31">
        <f t="shared" si="3"/>
        <v>126.43250759219882</v>
      </c>
    </row>
    <row r="64" spans="1:10">
      <c r="A64" s="28">
        <v>41609</v>
      </c>
      <c r="B64" s="32">
        <v>12363785</v>
      </c>
      <c r="C64" s="30">
        <f t="shared" si="1"/>
        <v>135.56876934224101</v>
      </c>
      <c r="D64" s="32">
        <v>1832463</v>
      </c>
      <c r="E64" s="30">
        <f t="shared" si="0"/>
        <v>95.921738843670852</v>
      </c>
      <c r="F64" s="32">
        <v>928454</v>
      </c>
      <c r="G64" s="30">
        <f t="shared" si="2"/>
        <v>81.629147049643706</v>
      </c>
      <c r="H64" s="32">
        <v>2823400</v>
      </c>
      <c r="I64" s="31">
        <f t="shared" si="3"/>
        <v>129.053667383987</v>
      </c>
    </row>
    <row r="65" spans="1:9">
      <c r="A65" s="28">
        <v>41640</v>
      </c>
      <c r="B65" s="32">
        <v>12329012</v>
      </c>
      <c r="C65" s="30">
        <f t="shared" si="1"/>
        <v>135.18748377181595</v>
      </c>
      <c r="D65" s="32">
        <v>1812824</v>
      </c>
      <c r="E65" s="30">
        <f t="shared" si="0"/>
        <v>94.893719708140765</v>
      </c>
      <c r="F65" s="32">
        <v>908141</v>
      </c>
      <c r="G65" s="30">
        <f t="shared" si="2"/>
        <v>79.84323965518</v>
      </c>
      <c r="H65" s="32">
        <v>2838873</v>
      </c>
      <c r="I65" s="31">
        <f t="shared" si="3"/>
        <v>129.76091658545772</v>
      </c>
    </row>
    <row r="66" spans="1:9">
      <c r="A66" s="28">
        <v>41671</v>
      </c>
      <c r="B66" s="32">
        <v>12355589</v>
      </c>
      <c r="C66" s="30">
        <f t="shared" si="1"/>
        <v>135.47890029052837</v>
      </c>
      <c r="D66" s="32">
        <v>1925354</v>
      </c>
      <c r="E66" s="30">
        <f t="shared" ref="E66:E76" si="4">(D66/$D$2)*100</f>
        <v>100.7841924064044</v>
      </c>
      <c r="F66" s="32">
        <v>929946</v>
      </c>
      <c r="G66" s="30">
        <f t="shared" si="2"/>
        <v>81.760322840149286</v>
      </c>
      <c r="H66" s="32">
        <v>2836699</v>
      </c>
      <c r="I66" s="31">
        <f t="shared" si="3"/>
        <v>129.66154608432689</v>
      </c>
    </row>
    <row r="67" spans="1:9">
      <c r="A67" s="28">
        <v>41699</v>
      </c>
      <c r="B67" s="32">
        <v>12566310</v>
      </c>
      <c r="C67" s="30">
        <f t="shared" ref="C67:C76" si="5">(B67/$B$2)*100</f>
        <v>137.7894537856406</v>
      </c>
      <c r="D67" s="32">
        <v>1928800</v>
      </c>
      <c r="E67" s="30">
        <f t="shared" si="4"/>
        <v>100.96457602782283</v>
      </c>
      <c r="F67" s="32">
        <v>942484</v>
      </c>
      <c r="G67" s="30">
        <f t="shared" ref="G67:G135" si="6">(F67/$F$2)*100</f>
        <v>82.862656661435466</v>
      </c>
      <c r="H67" s="32">
        <v>2849623</v>
      </c>
      <c r="I67" s="31">
        <f t="shared" ref="I67:I88" si="7">(H67/$H$2)*100</f>
        <v>130.25228405885073</v>
      </c>
    </row>
    <row r="68" spans="1:9">
      <c r="A68" s="28">
        <v>41730</v>
      </c>
      <c r="B68" s="32">
        <v>12730077</v>
      </c>
      <c r="C68" s="30">
        <f t="shared" si="5"/>
        <v>139.5851571765416</v>
      </c>
      <c r="D68" s="32">
        <v>1902614</v>
      </c>
      <c r="E68" s="30">
        <f t="shared" si="4"/>
        <v>99.593848949917103</v>
      </c>
      <c r="F68" s="32">
        <v>912476</v>
      </c>
      <c r="G68" s="30">
        <f t="shared" si="6"/>
        <v>80.22437038697737</v>
      </c>
      <c r="H68" s="32">
        <v>2844868</v>
      </c>
      <c r="I68" s="31">
        <f t="shared" si="7"/>
        <v>130.03493965550342</v>
      </c>
    </row>
    <row r="69" spans="1:9">
      <c r="A69" s="28">
        <v>41760</v>
      </c>
      <c r="B69" s="32">
        <v>12922571</v>
      </c>
      <c r="C69" s="30">
        <f t="shared" si="5"/>
        <v>141.69585181299519</v>
      </c>
      <c r="D69" s="32">
        <v>1904808</v>
      </c>
      <c r="E69" s="30">
        <f t="shared" si="4"/>
        <v>99.708695631690773</v>
      </c>
      <c r="F69" s="32">
        <v>910468</v>
      </c>
      <c r="G69" s="30">
        <f t="shared" si="6"/>
        <v>80.047828170264765</v>
      </c>
      <c r="H69" s="32">
        <v>2849314</v>
      </c>
      <c r="I69" s="31">
        <f t="shared" si="7"/>
        <v>130.23816010077834</v>
      </c>
    </row>
    <row r="70" spans="1:9">
      <c r="A70" s="28">
        <v>41791</v>
      </c>
      <c r="B70" s="32">
        <v>13034290</v>
      </c>
      <c r="C70" s="30">
        <f t="shared" si="5"/>
        <v>142.92084944455749</v>
      </c>
      <c r="D70" s="32">
        <v>1906518</v>
      </c>
      <c r="E70" s="30">
        <f t="shared" si="4"/>
        <v>99.79820694702029</v>
      </c>
      <c r="F70" s="32">
        <v>910428</v>
      </c>
      <c r="G70" s="30">
        <f t="shared" si="6"/>
        <v>80.044311393039408</v>
      </c>
      <c r="H70" s="32">
        <v>2852087</v>
      </c>
      <c r="I70" s="31">
        <f t="shared" si="7"/>
        <v>130.36491005461264</v>
      </c>
    </row>
    <row r="71" spans="1:9">
      <c r="A71" s="28">
        <v>41821</v>
      </c>
      <c r="B71" s="32">
        <v>12701507</v>
      </c>
      <c r="C71" s="30">
        <f t="shared" si="5"/>
        <v>139.27188743429778</v>
      </c>
      <c r="D71" s="32">
        <v>1948562</v>
      </c>
      <c r="E71" s="30">
        <f t="shared" si="4"/>
        <v>101.99903369656083</v>
      </c>
      <c r="F71" s="32">
        <v>927355</v>
      </c>
      <c r="G71" s="30">
        <f t="shared" si="6"/>
        <v>81.532523595377199</v>
      </c>
      <c r="H71" s="32">
        <v>2864800</v>
      </c>
      <c r="I71" s="31">
        <f t="shared" si="7"/>
        <v>130.94600351407732</v>
      </c>
    </row>
    <row r="72" spans="1:9">
      <c r="A72" s="28">
        <v>41852</v>
      </c>
      <c r="B72" s="32">
        <v>12884711</v>
      </c>
      <c r="C72" s="30">
        <f t="shared" si="5"/>
        <v>141.2807173208233</v>
      </c>
      <c r="D72" s="32">
        <v>1983848</v>
      </c>
      <c r="E72" s="30">
        <f t="shared" si="4"/>
        <v>103.84610754025523</v>
      </c>
      <c r="F72" s="32">
        <v>925809</v>
      </c>
      <c r="G72" s="30">
        <f t="shared" si="6"/>
        <v>81.396600155617392</v>
      </c>
      <c r="H72" s="32">
        <v>2859563</v>
      </c>
      <c r="I72" s="31">
        <f t="shared" si="7"/>
        <v>130.70662756448112</v>
      </c>
    </row>
    <row r="73" spans="1:9">
      <c r="A73" s="28">
        <v>41883</v>
      </c>
      <c r="B73" s="32">
        <v>13155308</v>
      </c>
      <c r="C73" s="30">
        <f t="shared" si="5"/>
        <v>144.24781051095096</v>
      </c>
      <c r="D73" s="32">
        <v>1984653</v>
      </c>
      <c r="E73" s="30">
        <f t="shared" si="4"/>
        <v>103.88824590799808</v>
      </c>
      <c r="F73" s="32">
        <v>922896</v>
      </c>
      <c r="G73" s="30">
        <f t="shared" si="6"/>
        <v>81.140490854181223</v>
      </c>
      <c r="H73" s="32">
        <v>2879940</v>
      </c>
      <c r="I73" s="31">
        <f t="shared" si="7"/>
        <v>131.63803175102342</v>
      </c>
    </row>
    <row r="74" spans="1:9">
      <c r="A74" s="28">
        <v>41913</v>
      </c>
      <c r="B74" s="33">
        <v>13072609</v>
      </c>
      <c r="C74" s="30">
        <f t="shared" si="5"/>
        <v>143.34101686678503</v>
      </c>
      <c r="D74" s="33">
        <v>2001958</v>
      </c>
      <c r="E74" s="30">
        <f t="shared" si="4"/>
        <v>104.79408994997313</v>
      </c>
      <c r="F74" s="33">
        <v>922888</v>
      </c>
      <c r="G74" s="30">
        <f t="shared" si="6"/>
        <v>81.139787498736155</v>
      </c>
      <c r="H74" s="33">
        <v>2908367</v>
      </c>
      <c r="I74" s="31">
        <f t="shared" si="7"/>
        <v>132.93739018508327</v>
      </c>
    </row>
    <row r="75" spans="1:9" s="44" customFormat="1">
      <c r="A75" s="43">
        <v>41944</v>
      </c>
      <c r="B75" s="45">
        <v>13100694</v>
      </c>
      <c r="C75" s="29">
        <f t="shared" si="5"/>
        <v>143.64896858925326</v>
      </c>
      <c r="D75" s="45">
        <v>1990727</v>
      </c>
      <c r="E75" s="29">
        <f t="shared" si="4"/>
        <v>104.20619428771241</v>
      </c>
      <c r="F75" s="45">
        <v>878159</v>
      </c>
      <c r="G75" s="29">
        <f t="shared" si="6"/>
        <v>77.207239285918376</v>
      </c>
      <c r="H75" s="45">
        <v>2929226</v>
      </c>
      <c r="I75" s="31">
        <f t="shared" si="7"/>
        <v>133.89082591787445</v>
      </c>
    </row>
    <row r="76" spans="1:9">
      <c r="A76" s="46">
        <v>41974</v>
      </c>
      <c r="B76" s="47">
        <v>13093230</v>
      </c>
      <c r="C76" s="29">
        <f t="shared" si="5"/>
        <v>143.56712590965549</v>
      </c>
      <c r="D76" s="47">
        <v>1963165</v>
      </c>
      <c r="E76" s="29">
        <f t="shared" si="4"/>
        <v>102.76343939115556</v>
      </c>
      <c r="F76" s="47">
        <v>864468</v>
      </c>
      <c r="G76" s="29">
        <f t="shared" si="6"/>
        <v>76.003534361111477</v>
      </c>
      <c r="H76" s="47">
        <v>2910148</v>
      </c>
      <c r="I76" s="31">
        <f t="shared" si="7"/>
        <v>133.01879720555888</v>
      </c>
    </row>
    <row r="77" spans="1:9">
      <c r="A77" s="46">
        <v>42005</v>
      </c>
      <c r="B77" s="48">
        <v>12913416</v>
      </c>
      <c r="C77" s="29">
        <f t="shared" ref="C77:C86" si="8">(B77/$B$2)*100</f>
        <v>141.59546733661287</v>
      </c>
      <c r="D77" s="94">
        <v>1971494</v>
      </c>
      <c r="E77" s="29">
        <f t="shared" ref="E77:E89" si="9">(D77/$D$2)*100</f>
        <v>103.19942754634828</v>
      </c>
      <c r="F77" s="94">
        <v>850325</v>
      </c>
      <c r="G77" s="29">
        <f t="shared" si="6"/>
        <v>74.760089853658101</v>
      </c>
      <c r="H77" s="94">
        <v>2926680</v>
      </c>
      <c r="I77" s="31">
        <f t="shared" si="7"/>
        <v>133.77445181673411</v>
      </c>
    </row>
    <row r="78" spans="1:9">
      <c r="A78" s="46">
        <v>42036</v>
      </c>
      <c r="B78" s="56">
        <v>12851205</v>
      </c>
      <c r="C78" s="29">
        <f t="shared" si="8"/>
        <v>140.91332439175014</v>
      </c>
      <c r="D78" s="94">
        <v>2027866</v>
      </c>
      <c r="E78" s="29">
        <f t="shared" si="9"/>
        <v>106.150264895913</v>
      </c>
      <c r="F78" s="94">
        <v>886675</v>
      </c>
      <c r="G78" s="29">
        <f t="shared" si="6"/>
        <v>77.955961157195546</v>
      </c>
      <c r="H78" s="94">
        <v>2929385</v>
      </c>
      <c r="I78" s="31">
        <f t="shared" si="7"/>
        <v>133.89809358562044</v>
      </c>
    </row>
    <row r="79" spans="1:9">
      <c r="A79" s="46">
        <v>42064</v>
      </c>
      <c r="B79" s="49">
        <v>13148326</v>
      </c>
      <c r="C79" s="29">
        <f t="shared" si="8"/>
        <v>144.17125295616108</v>
      </c>
      <c r="D79" s="93">
        <v>2025815</v>
      </c>
      <c r="E79" s="29">
        <f t="shared" si="9"/>
        <v>106.04290366331601</v>
      </c>
      <c r="F79" s="93">
        <v>872201</v>
      </c>
      <c r="G79" s="29">
        <f t="shared" si="6"/>
        <v>76.683415318202393</v>
      </c>
      <c r="H79" s="93">
        <v>2926533</v>
      </c>
      <c r="I79" s="31">
        <f t="shared" si="7"/>
        <v>133.76773265221422</v>
      </c>
    </row>
    <row r="80" spans="1:9">
      <c r="A80" s="46">
        <v>42095</v>
      </c>
      <c r="B80" s="56">
        <v>13451823</v>
      </c>
      <c r="C80" s="29">
        <f t="shared" si="8"/>
        <v>147.49909429188978</v>
      </c>
      <c r="D80" s="94">
        <v>1949831</v>
      </c>
      <c r="E80" s="29">
        <f t="shared" si="9"/>
        <v>102.06546051477905</v>
      </c>
      <c r="F80" s="94">
        <v>839337</v>
      </c>
      <c r="G80" s="29">
        <f t="shared" si="6"/>
        <v>73.794031149854277</v>
      </c>
      <c r="H80" s="94">
        <v>2928695</v>
      </c>
      <c r="I80" s="31">
        <f t="shared" si="7"/>
        <v>133.86655465011893</v>
      </c>
    </row>
    <row r="81" spans="1:9">
      <c r="A81" s="46">
        <v>42125</v>
      </c>
      <c r="B81" s="58">
        <v>13585611</v>
      </c>
      <c r="C81" s="29">
        <f t="shared" si="8"/>
        <v>148.96607827072469</v>
      </c>
      <c r="D81" s="94">
        <v>2026587</v>
      </c>
      <c r="E81" s="29">
        <f t="shared" si="9"/>
        <v>106.08331461971039</v>
      </c>
      <c r="F81" s="94">
        <v>848248</v>
      </c>
      <c r="G81" s="29">
        <f t="shared" si="6"/>
        <v>74.577481196231773</v>
      </c>
      <c r="H81" s="94">
        <v>2928677</v>
      </c>
      <c r="I81" s="31">
        <f t="shared" si="7"/>
        <v>133.86573189527977</v>
      </c>
    </row>
    <row r="82" spans="1:9">
      <c r="A82" s="46">
        <v>42156</v>
      </c>
      <c r="B82" s="40">
        <v>13596512</v>
      </c>
      <c r="C82" s="29">
        <f t="shared" si="8"/>
        <v>149.08560761829906</v>
      </c>
      <c r="D82" s="40">
        <v>1996411</v>
      </c>
      <c r="E82" s="29">
        <f t="shared" si="9"/>
        <v>104.50372780603578</v>
      </c>
      <c r="F82" s="40">
        <v>833523</v>
      </c>
      <c r="G82" s="29">
        <f t="shared" si="6"/>
        <v>73.282867580149542</v>
      </c>
      <c r="H82" s="40">
        <v>2936848</v>
      </c>
      <c r="I82" s="31">
        <f t="shared" si="7"/>
        <v>134.23921688366062</v>
      </c>
    </row>
    <row r="83" spans="1:9">
      <c r="A83" s="46">
        <v>42186</v>
      </c>
      <c r="B83" s="64">
        <v>13318215</v>
      </c>
      <c r="C83" s="29">
        <f t="shared" si="8"/>
        <v>146.03408401111585</v>
      </c>
      <c r="D83" s="94">
        <v>2010252</v>
      </c>
      <c r="E83" s="29">
        <f t="shared" si="9"/>
        <v>105.22824600222052</v>
      </c>
      <c r="F83" s="94">
        <v>828359</v>
      </c>
      <c r="G83" s="29">
        <f t="shared" si="6"/>
        <v>72.828851640356774</v>
      </c>
      <c r="H83" s="94">
        <v>2948014</v>
      </c>
      <c r="I83" s="31">
        <f t="shared" si="7"/>
        <v>134.7495991355589</v>
      </c>
    </row>
    <row r="84" spans="1:9">
      <c r="A84" s="46">
        <v>42217</v>
      </c>
      <c r="B84" s="22">
        <v>13566414</v>
      </c>
      <c r="C84" s="29">
        <f t="shared" si="8"/>
        <v>148.75558337251488</v>
      </c>
      <c r="D84" s="22">
        <v>2018645</v>
      </c>
      <c r="E84" s="29">
        <f t="shared" si="9"/>
        <v>105.66758428851328</v>
      </c>
      <c r="F84" s="22">
        <v>611147</v>
      </c>
      <c r="G84" s="29">
        <f t="shared" si="6"/>
        <v>53.731696273534936</v>
      </c>
      <c r="H84" s="22">
        <v>2949836</v>
      </c>
      <c r="I84" s="31">
        <f t="shared" si="7"/>
        <v>134.83288020872376</v>
      </c>
    </row>
    <row r="85" spans="1:9">
      <c r="A85" s="46">
        <v>42248</v>
      </c>
      <c r="B85" s="64">
        <v>13489364</v>
      </c>
      <c r="C85" s="29">
        <f t="shared" si="8"/>
        <v>147.91073095249791</v>
      </c>
      <c r="D85" s="94">
        <v>2027249</v>
      </c>
      <c r="E85" s="29">
        <f t="shared" si="9"/>
        <v>106.11796753827656</v>
      </c>
      <c r="F85" s="94">
        <v>814110</v>
      </c>
      <c r="G85" s="29">
        <f t="shared" si="6"/>
        <v>71.576087673256225</v>
      </c>
      <c r="H85" s="94">
        <v>2967562</v>
      </c>
      <c r="I85" s="31">
        <f t="shared" si="7"/>
        <v>135.64311089089722</v>
      </c>
    </row>
    <row r="86" spans="1:9">
      <c r="A86" s="46">
        <v>42278</v>
      </c>
      <c r="B86" s="64">
        <v>13741124</v>
      </c>
      <c r="C86" s="29">
        <f t="shared" si="8"/>
        <v>150.67127664053783</v>
      </c>
      <c r="D86" s="94">
        <v>2026155</v>
      </c>
      <c r="E86" s="29">
        <f t="shared" si="9"/>
        <v>106.06070123478504</v>
      </c>
      <c r="F86" s="94">
        <v>808113</v>
      </c>
      <c r="G86" s="29">
        <f t="shared" si="6"/>
        <v>71.048834847745525</v>
      </c>
      <c r="H86" s="94">
        <v>3071020</v>
      </c>
      <c r="I86" s="31">
        <f t="shared" si="7"/>
        <v>140.37203145483167</v>
      </c>
    </row>
    <row r="87" spans="1:9">
      <c r="A87" s="46">
        <v>42309</v>
      </c>
      <c r="B87" s="22">
        <v>13755572</v>
      </c>
      <c r="C87" s="29">
        <f>(B87/$B$2)*100</f>
        <v>150.8296988049039</v>
      </c>
      <c r="D87" s="22">
        <v>2027916</v>
      </c>
      <c r="E87" s="29">
        <f t="shared" si="9"/>
        <v>106.15288218583491</v>
      </c>
      <c r="F87" s="22">
        <v>802893</v>
      </c>
      <c r="G87" s="29">
        <f t="shared" si="6"/>
        <v>70.589895419837262</v>
      </c>
      <c r="H87" s="22">
        <v>2996123</v>
      </c>
      <c r="I87" s="31">
        <f t="shared" si="7"/>
        <v>136.94859427764868</v>
      </c>
    </row>
    <row r="88" spans="1:9">
      <c r="A88" s="46">
        <v>42339</v>
      </c>
      <c r="B88" s="64">
        <v>13713717</v>
      </c>
      <c r="C88" s="29">
        <f>(B88/$B$2)*100</f>
        <v>150.37075918076619</v>
      </c>
      <c r="D88" s="94">
        <v>2035701</v>
      </c>
      <c r="E88" s="29">
        <f t="shared" si="9"/>
        <v>106.5603942266772</v>
      </c>
      <c r="F88" s="94">
        <v>797334</v>
      </c>
      <c r="G88" s="29">
        <f t="shared" si="6"/>
        <v>70.101151304944153</v>
      </c>
      <c r="H88" s="94">
        <v>3032971</v>
      </c>
      <c r="I88" s="31">
        <f t="shared" si="7"/>
        <v>138.63286485063341</v>
      </c>
    </row>
    <row r="89" spans="1:9">
      <c r="A89" s="46">
        <v>42370</v>
      </c>
      <c r="B89" s="64">
        <v>13352629</v>
      </c>
      <c r="C89" s="29">
        <f>(B89/$B$2)*100</f>
        <v>146.41143315040807</v>
      </c>
      <c r="D89" s="94">
        <v>2011113</v>
      </c>
      <c r="E89" s="29">
        <f t="shared" si="9"/>
        <v>105.27331573467589</v>
      </c>
      <c r="F89" s="94">
        <v>792615</v>
      </c>
      <c r="G89" s="29">
        <f t="shared" si="6"/>
        <v>69.686259511783405</v>
      </c>
      <c r="H89" s="94">
        <v>3034105</v>
      </c>
      <c r="I89" s="31">
        <f t="shared" ref="I89:I135" si="10">(H89/$H$2)*100</f>
        <v>138.68469840550114</v>
      </c>
    </row>
    <row r="90" spans="1:9">
      <c r="A90" s="46">
        <v>42401</v>
      </c>
      <c r="B90" s="22">
        <v>13258741</v>
      </c>
      <c r="C90" s="29">
        <f>(B90/$B$2)*100</f>
        <v>145.38195224177011</v>
      </c>
      <c r="D90" s="22">
        <v>1949324</v>
      </c>
      <c r="E90" s="29">
        <f t="shared" ref="E90:E135" si="11">(D90/$D$2)*100</f>
        <v>102.03892119497083</v>
      </c>
      <c r="F90" s="22">
        <v>758850</v>
      </c>
      <c r="G90" s="29">
        <f t="shared" si="6"/>
        <v>66.717659936434245</v>
      </c>
      <c r="H90" s="22">
        <v>3059263</v>
      </c>
      <c r="I90" s="31">
        <f t="shared" si="10"/>
        <v>139.83463541904732</v>
      </c>
    </row>
    <row r="91" spans="1:9">
      <c r="A91" s="46">
        <v>42430</v>
      </c>
      <c r="B91" s="22">
        <v>13503330</v>
      </c>
      <c r="C91" s="29">
        <f>(B91/$B$2)*100</f>
        <v>148.06386799205609</v>
      </c>
      <c r="D91" s="22">
        <v>1935899</v>
      </c>
      <c r="E91" s="29">
        <f t="shared" si="11"/>
        <v>101.33617885093645</v>
      </c>
      <c r="F91" s="22">
        <v>748079</v>
      </c>
      <c r="G91" s="29">
        <f t="shared" si="6"/>
        <v>65.770679749077942</v>
      </c>
      <c r="H91" s="22">
        <v>3068719</v>
      </c>
      <c r="I91" s="31">
        <f t="shared" si="10"/>
        <v>140.26685596122448</v>
      </c>
    </row>
    <row r="92" spans="1:9">
      <c r="A92" s="46">
        <v>42461</v>
      </c>
      <c r="B92" s="22">
        <v>13665900</v>
      </c>
      <c r="C92" s="29">
        <f t="shared" ref="C92:C135" si="12">(B92/$B$2)*100</f>
        <v>149.84644629085116</v>
      </c>
      <c r="D92" s="22">
        <v>1931701</v>
      </c>
      <c r="E92" s="29">
        <f t="shared" si="11"/>
        <v>101.1164311890924</v>
      </c>
      <c r="F92" s="22">
        <v>740165</v>
      </c>
      <c r="G92" s="29">
        <f t="shared" si="6"/>
        <v>65.074885375042314</v>
      </c>
      <c r="H92" s="22">
        <v>3062031</v>
      </c>
      <c r="I92" s="31">
        <f t="shared" si="10"/>
        <v>139.96115682987076</v>
      </c>
    </row>
    <row r="93" spans="1:9">
      <c r="A93" s="46">
        <v>42491</v>
      </c>
      <c r="B93" s="22">
        <v>13696518</v>
      </c>
      <c r="C93" s="29">
        <f t="shared" si="12"/>
        <v>150.18217233103391</v>
      </c>
      <c r="D93" s="22">
        <v>1944407</v>
      </c>
      <c r="E93" s="29">
        <f t="shared" si="11"/>
        <v>101.78153690404963</v>
      </c>
      <c r="F93" s="22">
        <v>738719</v>
      </c>
      <c r="G93" s="29">
        <f t="shared" si="6"/>
        <v>64.947753878345878</v>
      </c>
      <c r="H93" s="22">
        <v>3063975</v>
      </c>
      <c r="I93" s="29">
        <f t="shared" si="10"/>
        <v>140.05001435250108</v>
      </c>
    </row>
    <row r="94" spans="1:9">
      <c r="A94" s="46">
        <v>42522</v>
      </c>
      <c r="B94" s="94">
        <v>13686743</v>
      </c>
      <c r="C94" s="154">
        <f t="shared" si="12"/>
        <v>150.07498956133026</v>
      </c>
      <c r="D94" s="94">
        <v>1946198</v>
      </c>
      <c r="E94" s="154">
        <f t="shared" si="11"/>
        <v>101.87528822905266</v>
      </c>
      <c r="F94" s="94">
        <v>733669</v>
      </c>
      <c r="G94" s="154">
        <f t="shared" si="6"/>
        <v>64.503760753645352</v>
      </c>
      <c r="H94" s="94">
        <v>3083240</v>
      </c>
      <c r="I94" s="154">
        <f t="shared" si="10"/>
        <v>140.93059057342356</v>
      </c>
    </row>
    <row r="95" spans="1:9">
      <c r="A95" s="46">
        <v>42552</v>
      </c>
      <c r="B95" s="94">
        <v>13362031</v>
      </c>
      <c r="C95" s="154">
        <f t="shared" si="12"/>
        <v>146.51452597912967</v>
      </c>
      <c r="D95" s="94">
        <v>1954146</v>
      </c>
      <c r="E95" s="154">
        <f t="shared" si="11"/>
        <v>102.29133263504038</v>
      </c>
      <c r="F95" s="94">
        <v>729995</v>
      </c>
      <c r="G95" s="154">
        <f t="shared" si="6"/>
        <v>64.180744765496897</v>
      </c>
      <c r="H95" s="94">
        <v>3071724</v>
      </c>
      <c r="I95" s="154">
        <f t="shared" si="10"/>
        <v>140.40421031076363</v>
      </c>
    </row>
    <row r="96" spans="1:9">
      <c r="A96" s="46">
        <v>42583</v>
      </c>
      <c r="B96" s="94">
        <v>13471407</v>
      </c>
      <c r="C96" s="154">
        <f t="shared" si="12"/>
        <v>147.7138326409308</v>
      </c>
      <c r="D96" s="94">
        <v>1962189</v>
      </c>
      <c r="E96" s="154">
        <f t="shared" si="11"/>
        <v>102.71234989187977</v>
      </c>
      <c r="F96" s="94">
        <v>727885</v>
      </c>
      <c r="G96" s="154">
        <f t="shared" si="6"/>
        <v>63.995234766859653</v>
      </c>
      <c r="H96" s="94">
        <v>3042243</v>
      </c>
      <c r="I96" s="154">
        <f t="shared" si="10"/>
        <v>139.05667501001017</v>
      </c>
    </row>
    <row r="97" spans="1:10">
      <c r="A97" s="46">
        <v>42614</v>
      </c>
      <c r="B97" s="94">
        <v>13470684</v>
      </c>
      <c r="C97" s="154">
        <f t="shared" si="12"/>
        <v>147.70590495371897</v>
      </c>
      <c r="D97" s="94">
        <v>1967273</v>
      </c>
      <c r="E97" s="154">
        <f t="shared" si="11"/>
        <v>102.97847593114015</v>
      </c>
      <c r="F97" s="94">
        <v>725393</v>
      </c>
      <c r="G97" s="154">
        <f t="shared" si="6"/>
        <v>63.776139545720298</v>
      </c>
      <c r="H97" s="94">
        <v>2992784</v>
      </c>
      <c r="I97" s="154">
        <f t="shared" si="10"/>
        <v>136.7959732549827</v>
      </c>
    </row>
    <row r="98" spans="1:10">
      <c r="A98" s="46">
        <v>42644</v>
      </c>
      <c r="B98" s="94">
        <v>13660465</v>
      </c>
      <c r="C98" s="154">
        <f t="shared" si="12"/>
        <v>149.78685157439702</v>
      </c>
      <c r="D98" s="94">
        <v>1970606</v>
      </c>
      <c r="E98" s="154">
        <f t="shared" si="11"/>
        <v>103.15294447733505</v>
      </c>
      <c r="F98" s="94">
        <v>724432</v>
      </c>
      <c r="G98" s="154">
        <f t="shared" si="6"/>
        <v>63.691648972881254</v>
      </c>
      <c r="H98" s="94">
        <v>2994165</v>
      </c>
      <c r="I98" s="154">
        <f t="shared" si="10"/>
        <v>136.85909683458789</v>
      </c>
    </row>
    <row r="99" spans="1:10">
      <c r="A99" s="46">
        <v>42675</v>
      </c>
      <c r="B99" s="94">
        <v>13583875</v>
      </c>
      <c r="C99" s="154">
        <f t="shared" si="12"/>
        <v>148.94704304942491</v>
      </c>
      <c r="D99" s="94">
        <v>1984374</v>
      </c>
      <c r="E99" s="154">
        <f t="shared" si="11"/>
        <v>103.87364143023379</v>
      </c>
      <c r="F99" s="94">
        <v>722235</v>
      </c>
      <c r="G99" s="154">
        <f t="shared" si="6"/>
        <v>63.49848998377886</v>
      </c>
      <c r="H99" s="94">
        <v>2986386</v>
      </c>
      <c r="I99" s="154">
        <f t="shared" si="10"/>
        <v>136.50352961826005</v>
      </c>
    </row>
    <row r="100" spans="1:10">
      <c r="A100" s="46">
        <v>42705</v>
      </c>
      <c r="B100" s="94">
        <v>13415843</v>
      </c>
      <c r="C100" s="154">
        <f t="shared" si="12"/>
        <v>147.10457397946652</v>
      </c>
      <c r="D100" s="94">
        <v>1983661</v>
      </c>
      <c r="E100" s="154">
        <f t="shared" si="11"/>
        <v>103.83631887594727</v>
      </c>
      <c r="F100" s="94">
        <v>717876</v>
      </c>
      <c r="G100" s="154">
        <f t="shared" si="6"/>
        <v>63.11524918564627</v>
      </c>
      <c r="H100" s="94">
        <v>2982548</v>
      </c>
      <c r="I100" s="154">
        <f t="shared" si="10"/>
        <v>136.32810000310818</v>
      </c>
    </row>
    <row r="101" spans="1:10">
      <c r="A101" s="167">
        <v>42736</v>
      </c>
      <c r="B101" s="59">
        <v>13115945</v>
      </c>
      <c r="C101" s="168">
        <f t="shared" si="12"/>
        <v>143.81619563996941</v>
      </c>
      <c r="D101" s="59">
        <v>1806614</v>
      </c>
      <c r="E101" s="168">
        <f t="shared" si="11"/>
        <v>94.568652299838831</v>
      </c>
      <c r="F101" s="59">
        <v>713465</v>
      </c>
      <c r="G101" s="168">
        <f t="shared" si="6"/>
        <v>62.727436577120734</v>
      </c>
      <c r="H101" s="59">
        <v>2970210</v>
      </c>
      <c r="I101" s="168">
        <f t="shared" si="10"/>
        <v>135.76414726945953</v>
      </c>
    </row>
    <row r="102" spans="1:10">
      <c r="A102" s="167">
        <v>42767</v>
      </c>
      <c r="B102" s="59">
        <v>13126079</v>
      </c>
      <c r="C102" s="168">
        <f t="shared" si="12"/>
        <v>143.92731484080591</v>
      </c>
      <c r="D102" s="59">
        <v>1983739</v>
      </c>
      <c r="E102" s="168">
        <f t="shared" si="11"/>
        <v>103.84040184822545</v>
      </c>
      <c r="F102" s="59">
        <v>715201</v>
      </c>
      <c r="G102" s="168">
        <f t="shared" si="6"/>
        <v>62.880064708700942</v>
      </c>
      <c r="H102" s="59">
        <v>2965218</v>
      </c>
      <c r="I102" s="168">
        <f t="shared" si="10"/>
        <v>135.53596992739645</v>
      </c>
    </row>
    <row r="103" spans="1:10">
      <c r="A103" s="167">
        <v>42795</v>
      </c>
      <c r="B103" s="59">
        <v>13558783</v>
      </c>
      <c r="C103" s="168">
        <f t="shared" si="12"/>
        <v>148.67190953971607</v>
      </c>
      <c r="D103" s="59">
        <v>2006893</v>
      </c>
      <c r="E103" s="168">
        <f t="shared" si="11"/>
        <v>105.05241646526619</v>
      </c>
      <c r="F103" s="59">
        <v>727211</v>
      </c>
      <c r="G103" s="168">
        <f t="shared" si="6"/>
        <v>63.935977070612495</v>
      </c>
      <c r="H103" s="59">
        <v>2970810</v>
      </c>
      <c r="I103" s="168">
        <f t="shared" si="10"/>
        <v>135.79157243076517</v>
      </c>
    </row>
    <row r="104" spans="1:10">
      <c r="A104" s="167">
        <v>42826</v>
      </c>
      <c r="B104" s="59">
        <v>13849359</v>
      </c>
      <c r="C104" s="168">
        <f t="shared" si="12"/>
        <v>151.85807224962983</v>
      </c>
      <c r="D104" s="59">
        <v>2031171</v>
      </c>
      <c r="E104" s="168">
        <f t="shared" si="11"/>
        <v>106.32326775975163</v>
      </c>
      <c r="F104" s="59">
        <v>728918</v>
      </c>
      <c r="G104" s="168">
        <f t="shared" si="6"/>
        <v>64.086055538704329</v>
      </c>
      <c r="H104" s="59">
        <v>2969930</v>
      </c>
      <c r="I104" s="168">
        <f t="shared" si="10"/>
        <v>135.75134886085021</v>
      </c>
      <c r="J104" s="137"/>
    </row>
    <row r="105" spans="1:10">
      <c r="A105" s="167">
        <v>42856</v>
      </c>
      <c r="B105" s="59">
        <v>14105505</v>
      </c>
      <c r="C105" s="168">
        <f t="shared" si="12"/>
        <v>154.66671038042372</v>
      </c>
      <c r="D105" s="59">
        <v>2041743</v>
      </c>
      <c r="E105" s="168">
        <f t="shared" si="11"/>
        <v>106.87666754084151</v>
      </c>
      <c r="F105" s="59">
        <v>729891</v>
      </c>
      <c r="G105" s="168">
        <f t="shared" si="6"/>
        <v>64.171601144710991</v>
      </c>
      <c r="H105" s="59">
        <v>2970555</v>
      </c>
      <c r="I105" s="168">
        <f t="shared" si="10"/>
        <v>135.77991673721027</v>
      </c>
    </row>
    <row r="106" spans="1:10">
      <c r="A106" s="167">
        <v>42887</v>
      </c>
      <c r="B106" s="59">
        <v>14009873</v>
      </c>
      <c r="C106" s="168">
        <f t="shared" si="12"/>
        <v>153.61810653057216</v>
      </c>
      <c r="D106" s="59">
        <v>2061171</v>
      </c>
      <c r="E106" s="168">
        <f t="shared" si="11"/>
        <v>107.8936417129011</v>
      </c>
      <c r="F106" s="59">
        <v>728002</v>
      </c>
      <c r="G106" s="168">
        <f t="shared" si="6"/>
        <v>64.005521340243803</v>
      </c>
      <c r="H106" s="59">
        <v>2976758</v>
      </c>
      <c r="I106" s="168">
        <f t="shared" si="10"/>
        <v>136.0634471965086</v>
      </c>
    </row>
    <row r="107" spans="1:10">
      <c r="A107" s="167">
        <v>42917</v>
      </c>
      <c r="B107" s="59">
        <v>14195607</v>
      </c>
      <c r="C107" s="168">
        <f t="shared" si="12"/>
        <v>155.65467783984448</v>
      </c>
      <c r="D107" s="59">
        <v>2025404</v>
      </c>
      <c r="E107" s="168">
        <f t="shared" si="11"/>
        <v>106.02138954015787</v>
      </c>
      <c r="F107" s="59">
        <v>725985</v>
      </c>
      <c r="G107" s="168">
        <f t="shared" si="6"/>
        <v>63.828187848655496</v>
      </c>
      <c r="H107" s="59">
        <v>2975092</v>
      </c>
      <c r="I107" s="168">
        <f t="shared" si="10"/>
        <v>135.98729666528322</v>
      </c>
    </row>
    <row r="108" spans="1:10">
      <c r="A108" s="167">
        <v>42948</v>
      </c>
      <c r="B108" s="59">
        <v>14265038</v>
      </c>
      <c r="C108" s="168">
        <f t="shared" si="12"/>
        <v>156.41598800693339</v>
      </c>
      <c r="D108" s="59">
        <v>2034842</v>
      </c>
      <c r="E108" s="168">
        <f t="shared" si="11"/>
        <v>106.51542918581869</v>
      </c>
      <c r="F108" s="59">
        <v>719077</v>
      </c>
      <c r="G108" s="168">
        <f t="shared" si="6"/>
        <v>63.22084042183743</v>
      </c>
      <c r="H108" s="59">
        <v>2960311</v>
      </c>
      <c r="I108" s="168">
        <f t="shared" si="10"/>
        <v>135.31167781651837</v>
      </c>
    </row>
    <row r="109" spans="1:10">
      <c r="A109" s="167">
        <v>42979</v>
      </c>
      <c r="B109" s="59">
        <v>14547574</v>
      </c>
      <c r="C109" s="168">
        <f t="shared" si="12"/>
        <v>159.51399220345405</v>
      </c>
      <c r="D109" s="59">
        <v>2050491</v>
      </c>
      <c r="E109" s="168">
        <f t="shared" si="11"/>
        <v>107.33458858557989</v>
      </c>
      <c r="F109" s="59">
        <v>721626</v>
      </c>
      <c r="G109" s="168">
        <f t="shared" si="6"/>
        <v>63.444947050522906</v>
      </c>
      <c r="H109" s="59">
        <v>2964754</v>
      </c>
      <c r="I109" s="168">
        <f t="shared" si="10"/>
        <v>135.51476113598676</v>
      </c>
    </row>
    <row r="110" spans="1:10">
      <c r="A110" s="167">
        <v>43009</v>
      </c>
      <c r="B110" s="59">
        <v>14644895</v>
      </c>
      <c r="C110" s="168">
        <f t="shared" si="12"/>
        <v>160.58111592011173</v>
      </c>
      <c r="D110" s="59">
        <v>2051518</v>
      </c>
      <c r="E110" s="168">
        <f t="shared" si="11"/>
        <v>107.38834772057604</v>
      </c>
      <c r="F110" s="59">
        <v>717318</v>
      </c>
      <c r="G110" s="168">
        <f t="shared" si="6"/>
        <v>63.066190143352628</v>
      </c>
      <c r="H110" s="59">
        <v>2976497</v>
      </c>
      <c r="I110" s="168">
        <f t="shared" si="10"/>
        <v>136.05151725134064</v>
      </c>
    </row>
    <row r="111" spans="1:10">
      <c r="A111" s="167">
        <v>43040</v>
      </c>
      <c r="B111" s="59">
        <v>14555878</v>
      </c>
      <c r="C111" s="168">
        <f t="shared" si="12"/>
        <v>159.6050454740033</v>
      </c>
      <c r="D111" s="59">
        <v>2059343</v>
      </c>
      <c r="E111" s="168">
        <f t="shared" si="11"/>
        <v>107.79795359335584</v>
      </c>
      <c r="F111" s="59">
        <v>708447</v>
      </c>
      <c r="G111" s="168">
        <f t="shared" si="6"/>
        <v>62.286256874200483</v>
      </c>
      <c r="H111" s="59">
        <v>2979048</v>
      </c>
      <c r="I111" s="168">
        <f t="shared" si="10"/>
        <v>136.16811989549186</v>
      </c>
    </row>
    <row r="112" spans="1:10">
      <c r="A112" s="167">
        <v>43070</v>
      </c>
      <c r="B112" s="59">
        <v>14477817</v>
      </c>
      <c r="C112" s="168">
        <f t="shared" si="12"/>
        <v>158.74910744987685</v>
      </c>
      <c r="D112" s="59">
        <v>2071892</v>
      </c>
      <c r="E112" s="168">
        <f t="shared" si="11"/>
        <v>108.45484101795829</v>
      </c>
      <c r="F112" s="59">
        <v>705592</v>
      </c>
      <c r="G112" s="168">
        <f t="shared" si="6"/>
        <v>62.035246899741082</v>
      </c>
      <c r="H112" s="59">
        <v>2986088</v>
      </c>
      <c r="I112" s="168">
        <f t="shared" si="10"/>
        <v>136.48990845481157</v>
      </c>
    </row>
    <row r="113" spans="1:9">
      <c r="A113" s="167">
        <v>43101</v>
      </c>
      <c r="B113" s="59">
        <v>14218231</v>
      </c>
      <c r="C113" s="168">
        <f t="shared" si="12"/>
        <v>155.90274975613866</v>
      </c>
      <c r="D113" s="59">
        <v>2052155</v>
      </c>
      <c r="E113" s="168">
        <f t="shared" si="11"/>
        <v>107.42169199418123</v>
      </c>
      <c r="F113" s="59">
        <v>710746</v>
      </c>
      <c r="G113" s="168">
        <f t="shared" si="6"/>
        <v>62.488383645227522</v>
      </c>
      <c r="H113" s="59">
        <v>2989631</v>
      </c>
      <c r="I113" s="168">
        <f t="shared" si="10"/>
        <v>136.65185403232147</v>
      </c>
    </row>
    <row r="114" spans="1:9">
      <c r="A114" s="167">
        <v>43132</v>
      </c>
      <c r="B114" s="59">
        <v>14127524</v>
      </c>
      <c r="C114" s="168">
        <f t="shared" si="12"/>
        <v>154.90814847823492</v>
      </c>
      <c r="D114" s="59">
        <v>2122417</v>
      </c>
      <c r="E114" s="168">
        <f t="shared" si="11"/>
        <v>111.09961248405415</v>
      </c>
      <c r="F114" s="59">
        <v>713378</v>
      </c>
      <c r="G114" s="168">
        <f t="shared" si="6"/>
        <v>62.719787586655585</v>
      </c>
      <c r="H114" s="59">
        <v>2996690</v>
      </c>
      <c r="I114" s="168">
        <f t="shared" si="10"/>
        <v>136.9745110550825</v>
      </c>
    </row>
    <row r="115" spans="1:9">
      <c r="A115" s="167">
        <v>43160</v>
      </c>
      <c r="B115" s="59">
        <v>14325806</v>
      </c>
      <c r="C115" s="168">
        <f t="shared" si="12"/>
        <v>157.08230847234015</v>
      </c>
      <c r="D115" s="59">
        <v>2096645</v>
      </c>
      <c r="E115" s="168">
        <f t="shared" si="11"/>
        <v>109.7505565667019</v>
      </c>
      <c r="F115" s="59">
        <v>708264</v>
      </c>
      <c r="G115" s="168">
        <f t="shared" si="6"/>
        <v>62.270167618394503</v>
      </c>
      <c r="H115" s="59">
        <v>3006828</v>
      </c>
      <c r="I115" s="168">
        <f t="shared" si="10"/>
        <v>137.43790486394377</v>
      </c>
    </row>
    <row r="116" spans="1:9">
      <c r="A116" s="167">
        <v>43191</v>
      </c>
      <c r="B116" s="59">
        <v>14527332</v>
      </c>
      <c r="C116" s="168">
        <f t="shared" si="12"/>
        <v>159.29203889150099</v>
      </c>
      <c r="D116" s="59">
        <v>2106552</v>
      </c>
      <c r="E116" s="168">
        <f t="shared" si="11"/>
        <v>110.2691463918303</v>
      </c>
      <c r="F116" s="59">
        <v>706409</v>
      </c>
      <c r="G116" s="168">
        <f t="shared" si="6"/>
        <v>62.107077074568863</v>
      </c>
      <c r="H116" s="59">
        <v>3011373</v>
      </c>
      <c r="I116" s="168">
        <f t="shared" si="10"/>
        <v>137.64565046083413</v>
      </c>
    </row>
    <row r="117" spans="1:9">
      <c r="A117" s="167">
        <v>43221</v>
      </c>
      <c r="B117" s="59">
        <v>14729306</v>
      </c>
      <c r="C117" s="168">
        <f t="shared" si="12"/>
        <v>161.50668162583597</v>
      </c>
      <c r="D117" s="59">
        <v>2094008</v>
      </c>
      <c r="E117" s="168">
        <f t="shared" si="11"/>
        <v>109.61252069622005</v>
      </c>
      <c r="F117" s="59">
        <v>709685</v>
      </c>
      <c r="G117" s="168">
        <f t="shared" si="6"/>
        <v>62.395101129325084</v>
      </c>
      <c r="H117" s="59">
        <v>3014740</v>
      </c>
      <c r="I117" s="168">
        <f t="shared" si="10"/>
        <v>137.79955132436103</v>
      </c>
    </row>
    <row r="118" spans="1:9">
      <c r="A118" s="167">
        <v>43252</v>
      </c>
      <c r="B118" s="59">
        <v>14570283</v>
      </c>
      <c r="C118" s="168">
        <f t="shared" si="12"/>
        <v>159.76299614383259</v>
      </c>
      <c r="D118" s="59">
        <v>2012848</v>
      </c>
      <c r="E118" s="168">
        <f t="shared" si="11"/>
        <v>105.36413569496636</v>
      </c>
      <c r="F118" s="59">
        <v>690116</v>
      </c>
      <c r="G118" s="168">
        <f t="shared" si="6"/>
        <v>60.674605791252901</v>
      </c>
      <c r="H118" s="59">
        <v>3019444</v>
      </c>
      <c r="I118" s="168">
        <f t="shared" si="10"/>
        <v>138.01456458899739</v>
      </c>
    </row>
    <row r="119" spans="1:9">
      <c r="A119" s="167">
        <v>43282</v>
      </c>
      <c r="B119" s="59">
        <v>14664384</v>
      </c>
      <c r="C119" s="168">
        <f t="shared" si="12"/>
        <v>160.79481259517613</v>
      </c>
      <c r="D119" s="59">
        <v>2125843</v>
      </c>
      <c r="E119" s="168">
        <f t="shared" si="11"/>
        <v>111.27894918950383</v>
      </c>
      <c r="F119" s="59">
        <v>722771</v>
      </c>
      <c r="G119" s="168">
        <f t="shared" si="6"/>
        <v>63.545614798598557</v>
      </c>
      <c r="H119" s="59">
        <v>3010588</v>
      </c>
      <c r="I119" s="168">
        <f t="shared" si="10"/>
        <v>137.6097692081259</v>
      </c>
    </row>
    <row r="120" spans="1:9">
      <c r="A120" s="167">
        <v>43313</v>
      </c>
      <c r="B120" s="59">
        <v>14482653</v>
      </c>
      <c r="C120" s="168">
        <f t="shared" si="12"/>
        <v>158.80213413778341</v>
      </c>
      <c r="D120" s="59">
        <v>2112407</v>
      </c>
      <c r="E120" s="168">
        <f t="shared" si="11"/>
        <v>110.57563104168662</v>
      </c>
      <c r="F120" s="59">
        <v>731726</v>
      </c>
      <c r="G120" s="168">
        <f t="shared" si="6"/>
        <v>64.332933299923951</v>
      </c>
      <c r="H120" s="59">
        <v>2998531</v>
      </c>
      <c r="I120" s="168">
        <f t="shared" si="10"/>
        <v>137.05866059168872</v>
      </c>
    </row>
    <row r="121" spans="1:9">
      <c r="A121" s="167">
        <v>43344</v>
      </c>
      <c r="B121" s="59">
        <v>14809349</v>
      </c>
      <c r="C121" s="168">
        <f t="shared" si="12"/>
        <v>162.38435225861235</v>
      </c>
      <c r="D121" s="59">
        <v>2093566</v>
      </c>
      <c r="E121" s="168">
        <f t="shared" si="11"/>
        <v>109.58938385331032</v>
      </c>
      <c r="F121" s="59">
        <v>717286</v>
      </c>
      <c r="G121" s="168">
        <f t="shared" si="6"/>
        <v>63.063376721572354</v>
      </c>
      <c r="H121" s="59">
        <v>3001713</v>
      </c>
      <c r="I121" s="168">
        <f t="shared" si="10"/>
        <v>137.20410536381306</v>
      </c>
    </row>
    <row r="122" spans="1:9">
      <c r="A122" s="167">
        <v>43374</v>
      </c>
      <c r="B122" s="59">
        <v>14695062</v>
      </c>
      <c r="C122" s="168">
        <f t="shared" si="12"/>
        <v>161.13119653471253</v>
      </c>
      <c r="D122" s="59">
        <v>2179274</v>
      </c>
      <c r="E122" s="168">
        <f t="shared" si="11"/>
        <v>114.07583754586146</v>
      </c>
      <c r="F122" s="59">
        <v>725162</v>
      </c>
      <c r="G122" s="168">
        <f t="shared" si="6"/>
        <v>63.755830157243899</v>
      </c>
      <c r="H122" s="59">
        <v>3020919</v>
      </c>
      <c r="I122" s="168">
        <f t="shared" si="10"/>
        <v>138.08198477720711</v>
      </c>
    </row>
    <row r="123" spans="1:9">
      <c r="A123" s="167">
        <v>43405</v>
      </c>
      <c r="B123" s="59">
        <v>14448590</v>
      </c>
      <c r="C123" s="168">
        <f t="shared" si="12"/>
        <v>158.42863370971025</v>
      </c>
      <c r="D123" s="59">
        <v>2182185</v>
      </c>
      <c r="E123" s="168">
        <f t="shared" si="11"/>
        <v>114.2282161651154</v>
      </c>
      <c r="F123" s="59">
        <v>697445</v>
      </c>
      <c r="G123" s="168">
        <f t="shared" si="6"/>
        <v>61.318967298367774</v>
      </c>
      <c r="H123" s="59">
        <v>3021127</v>
      </c>
      <c r="I123" s="168">
        <f t="shared" si="10"/>
        <v>138.09149216645974</v>
      </c>
    </row>
    <row r="124" spans="1:9">
      <c r="A124" s="167">
        <v>43435</v>
      </c>
      <c r="B124" s="59">
        <v>14229170</v>
      </c>
      <c r="C124" s="168">
        <f t="shared" si="12"/>
        <v>156.02269577330367</v>
      </c>
      <c r="D124" s="59">
        <v>2137124</v>
      </c>
      <c r="E124" s="168">
        <f t="shared" si="11"/>
        <v>111.86946214168647</v>
      </c>
      <c r="F124" s="59">
        <v>696175</v>
      </c>
      <c r="G124" s="168">
        <f t="shared" si="6"/>
        <v>61.20730962146289</v>
      </c>
      <c r="H124" s="59">
        <v>3031311</v>
      </c>
      <c r="I124" s="168">
        <f t="shared" si="10"/>
        <v>138.55698857102112</v>
      </c>
    </row>
    <row r="125" spans="1:9">
      <c r="A125" s="167">
        <v>43466</v>
      </c>
      <c r="B125" s="59">
        <v>13826757</v>
      </c>
      <c r="C125" s="168">
        <f t="shared" si="12"/>
        <v>151.61024156309867</v>
      </c>
      <c r="D125" s="59">
        <v>2093860</v>
      </c>
      <c r="E125" s="168">
        <f t="shared" si="11"/>
        <v>109.60477351805118</v>
      </c>
      <c r="F125" s="59">
        <v>697558</v>
      </c>
      <c r="G125" s="168">
        <f t="shared" si="6"/>
        <v>61.328902194029389</v>
      </c>
      <c r="H125" s="59">
        <v>3031311</v>
      </c>
      <c r="I125" s="168">
        <f t="shared" si="10"/>
        <v>138.55698857102112</v>
      </c>
    </row>
    <row r="126" spans="1:9">
      <c r="A126" s="167">
        <v>43497</v>
      </c>
      <c r="B126" s="59">
        <v>13807689</v>
      </c>
      <c r="C126" s="168">
        <f t="shared" si="12"/>
        <v>151.40116114849928</v>
      </c>
      <c r="D126" s="59">
        <v>2116418</v>
      </c>
      <c r="E126" s="168">
        <f t="shared" si="11"/>
        <v>110.7855900392227</v>
      </c>
      <c r="F126" s="59">
        <v>684960</v>
      </c>
      <c r="G126" s="168">
        <f t="shared" si="6"/>
        <v>60.221293206905187</v>
      </c>
      <c r="H126" s="59">
        <v>3031311</v>
      </c>
      <c r="I126" s="168">
        <f t="shared" si="10"/>
        <v>138.55698857102112</v>
      </c>
    </row>
    <row r="127" spans="1:9">
      <c r="A127" s="167">
        <v>43525</v>
      </c>
      <c r="B127" s="59">
        <v>13994899</v>
      </c>
      <c r="C127" s="168">
        <f t="shared" si="12"/>
        <v>153.45391678187215</v>
      </c>
      <c r="D127" s="59">
        <v>2121364</v>
      </c>
      <c r="E127" s="168">
        <f t="shared" si="11"/>
        <v>111.04449235829861</v>
      </c>
      <c r="F127" s="59">
        <v>672147</v>
      </c>
      <c r="G127" s="168">
        <f t="shared" si="6"/>
        <v>59.094781542194731</v>
      </c>
      <c r="H127" s="59">
        <v>3031311</v>
      </c>
      <c r="I127" s="168">
        <f t="shared" si="10"/>
        <v>138.55698857102112</v>
      </c>
    </row>
    <row r="128" spans="1:9">
      <c r="A128" s="167">
        <v>43556</v>
      </c>
      <c r="B128" s="59">
        <v>14226393</v>
      </c>
      <c r="C128" s="168">
        <f t="shared" si="12"/>
        <v>155.99224599821753</v>
      </c>
      <c r="D128" s="59">
        <v>2101613</v>
      </c>
      <c r="E128" s="168">
        <f t="shared" si="11"/>
        <v>110.01061049334344</v>
      </c>
      <c r="F128" s="59">
        <v>660082</v>
      </c>
      <c r="G128" s="168">
        <f t="shared" si="6"/>
        <v>58.034033611598332</v>
      </c>
      <c r="H128" s="59">
        <v>3031311</v>
      </c>
      <c r="I128" s="168">
        <f t="shared" si="10"/>
        <v>138.55698857102112</v>
      </c>
    </row>
    <row r="129" spans="1:9">
      <c r="A129" s="167">
        <v>43586</v>
      </c>
      <c r="B129" s="59">
        <v>14324472</v>
      </c>
      <c r="C129" s="168">
        <f t="shared" si="12"/>
        <v>157.06768117671001</v>
      </c>
      <c r="D129" s="59">
        <v>2155104</v>
      </c>
      <c r="E129" s="168">
        <f t="shared" si="11"/>
        <v>112.81063959760738</v>
      </c>
      <c r="F129" s="59">
        <v>683063</v>
      </c>
      <c r="G129" s="168">
        <f t="shared" si="6"/>
        <v>60.054510046992938</v>
      </c>
      <c r="H129" s="60">
        <v>3055833</v>
      </c>
      <c r="I129" s="168">
        <f t="shared" si="10"/>
        <v>139.6778549135833</v>
      </c>
    </row>
    <row r="130" spans="1:9">
      <c r="A130" s="167">
        <v>43617</v>
      </c>
      <c r="B130" s="59">
        <v>14287607</v>
      </c>
      <c r="C130" s="168">
        <f t="shared" si="12"/>
        <v>156.66345684882</v>
      </c>
      <c r="D130" s="59">
        <v>2187064</v>
      </c>
      <c r="E130" s="168">
        <f t="shared" si="11"/>
        <v>114.48361131569594</v>
      </c>
      <c r="F130" s="59">
        <v>687878</v>
      </c>
      <c r="G130" s="168">
        <f t="shared" si="6"/>
        <v>60.477842105494531</v>
      </c>
      <c r="H130" s="60">
        <v>3058258</v>
      </c>
      <c r="I130" s="168">
        <f t="shared" si="10"/>
        <v>139.78869827386035</v>
      </c>
    </row>
    <row r="131" spans="1:9">
      <c r="A131" s="167">
        <v>43647</v>
      </c>
      <c r="B131" s="59">
        <v>14198097</v>
      </c>
      <c r="C131" s="168">
        <f t="shared" si="12"/>
        <v>155.68198066302219</v>
      </c>
      <c r="D131" s="59">
        <v>2113353</v>
      </c>
      <c r="E131" s="168">
        <f t="shared" si="11"/>
        <v>110.62515016700927</v>
      </c>
      <c r="F131" s="59">
        <v>722309</v>
      </c>
      <c r="G131" s="168">
        <f t="shared" si="6"/>
        <v>63.504996021645766</v>
      </c>
      <c r="H131" s="60">
        <v>3069057</v>
      </c>
      <c r="I131" s="168">
        <f t="shared" si="10"/>
        <v>140.28230546876</v>
      </c>
    </row>
    <row r="132" spans="1:9">
      <c r="A132" s="167">
        <v>43678</v>
      </c>
      <c r="B132" s="59">
        <v>14119665</v>
      </c>
      <c r="C132" s="168">
        <f t="shared" si="12"/>
        <v>154.82197462789213</v>
      </c>
      <c r="D132" s="59">
        <v>2129965</v>
      </c>
      <c r="E132" s="168">
        <f t="shared" si="11"/>
        <v>111.49471857066658</v>
      </c>
      <c r="F132" s="59">
        <v>653350</v>
      </c>
      <c r="G132" s="168">
        <f t="shared" si="6"/>
        <v>57.442160004571804</v>
      </c>
      <c r="H132" s="60">
        <v>3042624</v>
      </c>
      <c r="I132" s="168">
        <f t="shared" si="10"/>
        <v>139.07408998743929</v>
      </c>
    </row>
    <row r="133" spans="1:9">
      <c r="A133" s="167">
        <v>43709</v>
      </c>
      <c r="B133" s="59">
        <v>14440956</v>
      </c>
      <c r="C133" s="168">
        <f t="shared" si="12"/>
        <v>158.34492698194373</v>
      </c>
      <c r="D133" s="59">
        <v>2148160</v>
      </c>
      <c r="E133" s="168">
        <f t="shared" si="11"/>
        <v>112.44715037325173</v>
      </c>
      <c r="F133" s="59">
        <v>635168</v>
      </c>
      <c r="G133" s="168">
        <f t="shared" si="6"/>
        <v>55.843608916788654</v>
      </c>
      <c r="H133" s="60">
        <v>3055436</v>
      </c>
      <c r="I133" s="168">
        <f t="shared" si="10"/>
        <v>139.65970859851942</v>
      </c>
    </row>
    <row r="134" spans="1:9">
      <c r="A134" s="167">
        <v>43739</v>
      </c>
      <c r="B134" s="59">
        <v>14511611</v>
      </c>
      <c r="C134" s="168">
        <f t="shared" si="12"/>
        <v>159.1196582958477</v>
      </c>
      <c r="D134" s="59">
        <v>2139401</v>
      </c>
      <c r="E134" s="168">
        <f t="shared" si="11"/>
        <v>111.98865352473051</v>
      </c>
      <c r="F134" s="59">
        <v>621220</v>
      </c>
      <c r="G134" s="168">
        <f t="shared" si="6"/>
        <v>54.617308698308875</v>
      </c>
      <c r="H134" s="60">
        <v>3075826</v>
      </c>
      <c r="I134" s="168">
        <f t="shared" si="10"/>
        <v>140.59170699689</v>
      </c>
    </row>
    <row r="135" spans="1:9">
      <c r="A135" s="167">
        <v>43770</v>
      </c>
      <c r="B135" s="59">
        <v>14393707</v>
      </c>
      <c r="C135" s="168">
        <f t="shared" si="12"/>
        <v>157.82684220591022</v>
      </c>
      <c r="D135" s="59">
        <v>2144619</v>
      </c>
      <c r="E135" s="168">
        <f t="shared" si="11"/>
        <v>112.26179390098163</v>
      </c>
      <c r="F135" s="59">
        <v>592182</v>
      </c>
      <c r="G135" s="168">
        <f t="shared" si="6"/>
        <v>52.06430427156554</v>
      </c>
      <c r="H135" s="60">
        <v>3083315</v>
      </c>
      <c r="I135" s="168">
        <f t="shared" si="10"/>
        <v>140.93401871858677</v>
      </c>
    </row>
    <row r="137" spans="1:9">
      <c r="D137" s="20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7"/>
  <sheetViews>
    <sheetView zoomScale="85" zoomScaleNormal="85" workbookViewId="0">
      <pane ySplit="2" topLeftCell="A75" activePane="bottomLeft" state="frozen"/>
      <selection pane="bottomLeft" activeCell="AC19" sqref="AC19"/>
    </sheetView>
  </sheetViews>
  <sheetFormatPr defaultColWidth="9.140625" defaultRowHeight="15"/>
  <cols>
    <col min="1" max="1" width="13.7109375" style="3" bestFit="1" customWidth="1"/>
    <col min="2" max="2" width="34.42578125" style="3" bestFit="1" customWidth="1"/>
    <col min="3" max="3" width="12" style="3" bestFit="1" customWidth="1"/>
    <col min="4" max="8" width="12" style="3" customWidth="1"/>
    <col min="9" max="9" width="17.85546875" style="3" customWidth="1"/>
    <col min="10" max="10" width="27.140625" style="3" customWidth="1"/>
    <col min="11" max="11" width="26.42578125" style="3" customWidth="1"/>
    <col min="12" max="12" width="20.42578125" style="3" customWidth="1"/>
    <col min="13" max="14" width="23.42578125" style="3" customWidth="1"/>
    <col min="15" max="16384" width="9.140625" style="3"/>
  </cols>
  <sheetData>
    <row r="1" spans="1:14" ht="15.75" thickBot="1">
      <c r="C1" s="184" t="s">
        <v>281</v>
      </c>
      <c r="D1" s="184"/>
      <c r="E1" s="185"/>
      <c r="F1" s="186" t="s">
        <v>280</v>
      </c>
      <c r="G1" s="184"/>
      <c r="H1" s="185"/>
    </row>
    <row r="2" spans="1:14" ht="39.950000000000003" customHeight="1">
      <c r="A2" s="91" t="s">
        <v>1</v>
      </c>
      <c r="B2" s="90" t="s">
        <v>90</v>
      </c>
      <c r="C2" s="89">
        <v>43405</v>
      </c>
      <c r="D2" s="89">
        <v>43739</v>
      </c>
      <c r="E2" s="89">
        <v>43770</v>
      </c>
      <c r="F2" s="89">
        <v>43405</v>
      </c>
      <c r="G2" s="89">
        <v>43739</v>
      </c>
      <c r="H2" s="89">
        <v>43770</v>
      </c>
      <c r="I2" s="88" t="s">
        <v>306</v>
      </c>
      <c r="J2" s="88" t="s">
        <v>321</v>
      </c>
      <c r="K2" s="88" t="s">
        <v>322</v>
      </c>
      <c r="L2" s="88" t="s">
        <v>309</v>
      </c>
      <c r="M2" s="92" t="s">
        <v>323</v>
      </c>
      <c r="N2" s="157" t="s">
        <v>324</v>
      </c>
    </row>
    <row r="3" spans="1:14">
      <c r="A3" s="34">
        <v>1</v>
      </c>
      <c r="B3" s="95" t="s">
        <v>2</v>
      </c>
      <c r="C3" s="94">
        <v>17342</v>
      </c>
      <c r="D3" s="94">
        <v>17544</v>
      </c>
      <c r="E3" s="94">
        <v>17402</v>
      </c>
      <c r="F3" s="94"/>
      <c r="G3" s="94"/>
      <c r="H3" s="94"/>
      <c r="I3" s="96">
        <f t="shared" ref="I3:I34" si="0">E3/$E$92</f>
        <v>9.2253749233295115E-3</v>
      </c>
      <c r="J3" s="96">
        <f t="shared" ref="J3:J66" si="1">(E3-C3)/C3</f>
        <v>3.4598085572598316E-3</v>
      </c>
      <c r="K3" s="93">
        <f t="shared" ref="K3:K66" si="2">E3-C3</f>
        <v>60</v>
      </c>
      <c r="L3" s="97">
        <f>K3/$K$92</f>
        <v>9.1379835516296071E-3</v>
      </c>
      <c r="M3" s="94">
        <f t="shared" ref="M3:M66" si="3">E3-D3</f>
        <v>-142</v>
      </c>
      <c r="N3" s="94">
        <f>H3-G3</f>
        <v>0</v>
      </c>
    </row>
    <row r="4" spans="1:14">
      <c r="A4" s="34">
        <v>2</v>
      </c>
      <c r="B4" s="95" t="s">
        <v>3</v>
      </c>
      <c r="C4" s="94">
        <v>3802</v>
      </c>
      <c r="D4" s="94">
        <v>3646</v>
      </c>
      <c r="E4" s="94">
        <v>3647</v>
      </c>
      <c r="F4" s="94"/>
      <c r="G4" s="94"/>
      <c r="H4" s="94"/>
      <c r="I4" s="96">
        <f t="shared" si="0"/>
        <v>1.9333951468441977E-3</v>
      </c>
      <c r="J4" s="96">
        <f t="shared" si="1"/>
        <v>-4.0768016833245657E-2</v>
      </c>
      <c r="K4" s="93">
        <f t="shared" si="2"/>
        <v>-155</v>
      </c>
      <c r="L4" s="97">
        <f t="shared" ref="L4:L67" si="4">K4/$K$92</f>
        <v>-2.3606457508376484E-2</v>
      </c>
      <c r="M4" s="94">
        <f t="shared" si="3"/>
        <v>1</v>
      </c>
      <c r="N4" s="94">
        <f t="shared" ref="N4:N67" si="5">H4-G4</f>
        <v>0</v>
      </c>
    </row>
    <row r="5" spans="1:14">
      <c r="A5" s="34">
        <v>3</v>
      </c>
      <c r="B5" s="95" t="s">
        <v>4</v>
      </c>
      <c r="C5" s="94">
        <v>1177</v>
      </c>
      <c r="D5" s="94">
        <v>1174</v>
      </c>
      <c r="E5" s="94">
        <v>1212</v>
      </c>
      <c r="F5" s="94"/>
      <c r="G5" s="94"/>
      <c r="H5" s="94"/>
      <c r="I5" s="96">
        <f t="shared" si="0"/>
        <v>6.425212278517048E-4</v>
      </c>
      <c r="J5" s="96">
        <f t="shared" si="1"/>
        <v>2.9736618521665252E-2</v>
      </c>
      <c r="K5" s="93">
        <f t="shared" si="2"/>
        <v>35</v>
      </c>
      <c r="L5" s="97">
        <f t="shared" si="4"/>
        <v>5.3304904051172707E-3</v>
      </c>
      <c r="M5" s="94">
        <f t="shared" si="3"/>
        <v>38</v>
      </c>
      <c r="N5" s="94">
        <f t="shared" si="5"/>
        <v>0</v>
      </c>
    </row>
    <row r="6" spans="1:14">
      <c r="A6" s="34">
        <v>5</v>
      </c>
      <c r="B6" s="95" t="s">
        <v>5</v>
      </c>
      <c r="C6" s="94">
        <v>446</v>
      </c>
      <c r="D6" s="94">
        <v>446</v>
      </c>
      <c r="E6" s="94">
        <v>447</v>
      </c>
      <c r="F6" s="94"/>
      <c r="G6" s="94"/>
      <c r="H6" s="94"/>
      <c r="I6" s="96">
        <f t="shared" si="0"/>
        <v>2.3696946274728717E-4</v>
      </c>
      <c r="J6" s="96">
        <f t="shared" si="1"/>
        <v>2.242152466367713E-3</v>
      </c>
      <c r="K6" s="93">
        <f t="shared" si="2"/>
        <v>1</v>
      </c>
      <c r="L6" s="97">
        <f t="shared" si="4"/>
        <v>1.5229972586049346E-4</v>
      </c>
      <c r="M6" s="94">
        <f t="shared" si="3"/>
        <v>1</v>
      </c>
      <c r="N6" s="94">
        <f t="shared" si="5"/>
        <v>0</v>
      </c>
    </row>
    <row r="7" spans="1:14" ht="15.75" customHeight="1">
      <c r="A7" s="34">
        <v>6</v>
      </c>
      <c r="B7" s="95" t="s">
        <v>6</v>
      </c>
      <c r="C7" s="94">
        <v>31</v>
      </c>
      <c r="D7" s="94">
        <v>35</v>
      </c>
      <c r="E7" s="94">
        <v>36</v>
      </c>
      <c r="F7" s="94"/>
      <c r="G7" s="94"/>
      <c r="H7" s="94"/>
      <c r="I7" s="96">
        <f t="shared" si="0"/>
        <v>1.9084788946090243E-5</v>
      </c>
      <c r="J7" s="96">
        <f t="shared" si="1"/>
        <v>0.16129032258064516</v>
      </c>
      <c r="K7" s="93">
        <f t="shared" si="2"/>
        <v>5</v>
      </c>
      <c r="L7" s="97">
        <f t="shared" si="4"/>
        <v>7.6149862930246723E-4</v>
      </c>
      <c r="M7" s="94">
        <f t="shared" si="3"/>
        <v>1</v>
      </c>
      <c r="N7" s="94">
        <f t="shared" si="5"/>
        <v>0</v>
      </c>
    </row>
    <row r="8" spans="1:14">
      <c r="A8" s="34">
        <v>7</v>
      </c>
      <c r="B8" s="95" t="s">
        <v>7</v>
      </c>
      <c r="C8" s="94">
        <v>780</v>
      </c>
      <c r="D8" s="94">
        <v>794</v>
      </c>
      <c r="E8" s="94">
        <v>793</v>
      </c>
      <c r="F8" s="94"/>
      <c r="G8" s="94"/>
      <c r="H8" s="94"/>
      <c r="I8" s="96">
        <f t="shared" si="0"/>
        <v>4.2039548984026563E-4</v>
      </c>
      <c r="J8" s="96">
        <f t="shared" si="1"/>
        <v>1.6666666666666666E-2</v>
      </c>
      <c r="K8" s="93">
        <f t="shared" si="2"/>
        <v>13</v>
      </c>
      <c r="L8" s="97">
        <f t="shared" si="4"/>
        <v>1.9798964361864148E-3</v>
      </c>
      <c r="M8" s="94">
        <f t="shared" si="3"/>
        <v>-1</v>
      </c>
      <c r="N8" s="94">
        <f t="shared" si="5"/>
        <v>0</v>
      </c>
    </row>
    <row r="9" spans="1:14">
      <c r="A9" s="34">
        <v>8</v>
      </c>
      <c r="B9" s="95" t="s">
        <v>299</v>
      </c>
      <c r="C9" s="94">
        <v>4980</v>
      </c>
      <c r="D9" s="94">
        <v>4990</v>
      </c>
      <c r="E9" s="94">
        <v>4989</v>
      </c>
      <c r="F9" s="94"/>
      <c r="G9" s="94"/>
      <c r="H9" s="94"/>
      <c r="I9" s="96">
        <f t="shared" si="0"/>
        <v>2.6448336681123394E-3</v>
      </c>
      <c r="J9" s="96">
        <f t="shared" si="1"/>
        <v>1.8072289156626507E-3</v>
      </c>
      <c r="K9" s="93">
        <f t="shared" si="2"/>
        <v>9</v>
      </c>
      <c r="L9" s="97">
        <f t="shared" si="4"/>
        <v>1.3706975327444412E-3</v>
      </c>
      <c r="M9" s="94">
        <f t="shared" si="3"/>
        <v>-1</v>
      </c>
      <c r="N9" s="94">
        <f t="shared" si="5"/>
        <v>0</v>
      </c>
    </row>
    <row r="10" spans="1:14">
      <c r="A10" s="34">
        <v>9</v>
      </c>
      <c r="B10" s="95" t="s">
        <v>8</v>
      </c>
      <c r="C10" s="94">
        <v>629</v>
      </c>
      <c r="D10" s="94">
        <v>625</v>
      </c>
      <c r="E10" s="94">
        <v>614</v>
      </c>
      <c r="F10" s="94"/>
      <c r="G10" s="94"/>
      <c r="H10" s="94"/>
      <c r="I10" s="96">
        <f t="shared" si="0"/>
        <v>3.2550167813609471E-4</v>
      </c>
      <c r="J10" s="96">
        <f t="shared" si="1"/>
        <v>-2.3847376788553261E-2</v>
      </c>
      <c r="K10" s="93">
        <f t="shared" si="2"/>
        <v>-15</v>
      </c>
      <c r="L10" s="97">
        <f t="shared" si="4"/>
        <v>-2.2844958879074018E-3</v>
      </c>
      <c r="M10" s="94">
        <f t="shared" si="3"/>
        <v>-11</v>
      </c>
      <c r="N10" s="94">
        <f t="shared" si="5"/>
        <v>0</v>
      </c>
    </row>
    <row r="11" spans="1:14">
      <c r="A11" s="98">
        <v>10</v>
      </c>
      <c r="B11" s="95" t="s">
        <v>9</v>
      </c>
      <c r="C11" s="93">
        <v>43283</v>
      </c>
      <c r="D11" s="93">
        <v>44407</v>
      </c>
      <c r="E11" s="94">
        <v>44904</v>
      </c>
      <c r="F11" s="94"/>
      <c r="G11" s="94"/>
      <c r="H11" s="94"/>
      <c r="I11" s="96">
        <f t="shared" si="0"/>
        <v>2.3805093412089896E-2</v>
      </c>
      <c r="J11" s="96">
        <f t="shared" si="1"/>
        <v>3.74511933091514E-2</v>
      </c>
      <c r="K11" s="93">
        <f t="shared" si="2"/>
        <v>1621</v>
      </c>
      <c r="L11" s="97">
        <f t="shared" si="4"/>
        <v>0.24687785561985989</v>
      </c>
      <c r="M11" s="94">
        <f t="shared" si="3"/>
        <v>497</v>
      </c>
      <c r="N11" s="94">
        <f t="shared" si="5"/>
        <v>0</v>
      </c>
    </row>
    <row r="12" spans="1:14">
      <c r="A12" s="98">
        <v>11</v>
      </c>
      <c r="B12" s="95" t="s">
        <v>10</v>
      </c>
      <c r="C12" s="93">
        <v>671</v>
      </c>
      <c r="D12" s="93">
        <v>685</v>
      </c>
      <c r="E12" s="94">
        <v>678</v>
      </c>
      <c r="F12" s="94"/>
      <c r="G12" s="94"/>
      <c r="H12" s="94"/>
      <c r="I12" s="96">
        <f t="shared" si="0"/>
        <v>3.5943019181803291E-4</v>
      </c>
      <c r="J12" s="96">
        <f t="shared" si="1"/>
        <v>1.0432190760059613E-2</v>
      </c>
      <c r="K12" s="93">
        <f t="shared" si="2"/>
        <v>7</v>
      </c>
      <c r="L12" s="97">
        <f t="shared" si="4"/>
        <v>1.0660980810234541E-3</v>
      </c>
      <c r="M12" s="94">
        <f t="shared" si="3"/>
        <v>-7</v>
      </c>
      <c r="N12" s="94">
        <f t="shared" si="5"/>
        <v>0</v>
      </c>
    </row>
    <row r="13" spans="1:14">
      <c r="A13" s="98">
        <v>12</v>
      </c>
      <c r="B13" s="95" t="s">
        <v>11</v>
      </c>
      <c r="C13" s="93">
        <v>68</v>
      </c>
      <c r="D13" s="93">
        <v>75</v>
      </c>
      <c r="E13" s="94">
        <v>75</v>
      </c>
      <c r="F13" s="94"/>
      <c r="G13" s="94"/>
      <c r="H13" s="94"/>
      <c r="I13" s="96">
        <f t="shared" si="0"/>
        <v>3.9759976971021339E-5</v>
      </c>
      <c r="J13" s="96">
        <f t="shared" si="1"/>
        <v>0.10294117647058823</v>
      </c>
      <c r="K13" s="93">
        <f t="shared" si="2"/>
        <v>7</v>
      </c>
      <c r="L13" s="97">
        <f t="shared" si="4"/>
        <v>1.0660980810234541E-3</v>
      </c>
      <c r="M13" s="94">
        <f t="shared" si="3"/>
        <v>0</v>
      </c>
      <c r="N13" s="94">
        <f t="shared" si="5"/>
        <v>0</v>
      </c>
    </row>
    <row r="14" spans="1:14">
      <c r="A14" s="98">
        <v>13</v>
      </c>
      <c r="B14" s="95" t="s">
        <v>12</v>
      </c>
      <c r="C14" s="93">
        <v>16879</v>
      </c>
      <c r="D14" s="93">
        <v>16911</v>
      </c>
      <c r="E14" s="94">
        <v>17007</v>
      </c>
      <c r="F14" s="94"/>
      <c r="G14" s="94"/>
      <c r="H14" s="94"/>
      <c r="I14" s="96">
        <f t="shared" si="0"/>
        <v>9.0159723779487978E-3</v>
      </c>
      <c r="J14" s="96">
        <f t="shared" si="1"/>
        <v>7.5833876414479534E-3</v>
      </c>
      <c r="K14" s="93">
        <f t="shared" si="2"/>
        <v>128</v>
      </c>
      <c r="L14" s="97">
        <f t="shared" si="4"/>
        <v>1.9494364910143162E-2</v>
      </c>
      <c r="M14" s="94">
        <f t="shared" si="3"/>
        <v>96</v>
      </c>
      <c r="N14" s="94">
        <f t="shared" si="5"/>
        <v>0</v>
      </c>
    </row>
    <row r="15" spans="1:14">
      <c r="A15" s="98">
        <v>14</v>
      </c>
      <c r="B15" s="95" t="s">
        <v>13</v>
      </c>
      <c r="C15" s="93">
        <v>33464</v>
      </c>
      <c r="D15" s="93">
        <v>34284</v>
      </c>
      <c r="E15" s="94">
        <v>34620</v>
      </c>
      <c r="F15" s="94"/>
      <c r="G15" s="94"/>
      <c r="H15" s="94"/>
      <c r="I15" s="96">
        <f t="shared" si="0"/>
        <v>1.8353205369823451E-2</v>
      </c>
      <c r="J15" s="96">
        <f t="shared" si="1"/>
        <v>3.4544585225914415E-2</v>
      </c>
      <c r="K15" s="93">
        <f t="shared" si="2"/>
        <v>1156</v>
      </c>
      <c r="L15" s="97">
        <f t="shared" si="4"/>
        <v>0.17605848309473043</v>
      </c>
      <c r="M15" s="94">
        <f t="shared" si="3"/>
        <v>336</v>
      </c>
      <c r="N15" s="94">
        <f t="shared" si="5"/>
        <v>0</v>
      </c>
    </row>
    <row r="16" spans="1:14">
      <c r="A16" s="98">
        <v>15</v>
      </c>
      <c r="B16" s="95" t="s">
        <v>14</v>
      </c>
      <c r="C16" s="93">
        <v>6348</v>
      </c>
      <c r="D16" s="93">
        <v>6431</v>
      </c>
      <c r="E16" s="94">
        <v>6527</v>
      </c>
      <c r="F16" s="94"/>
      <c r="G16" s="94"/>
      <c r="H16" s="94"/>
      <c r="I16" s="96">
        <f t="shared" si="0"/>
        <v>3.4601782625314171E-3</v>
      </c>
      <c r="J16" s="96">
        <f t="shared" si="1"/>
        <v>2.819785759294266E-2</v>
      </c>
      <c r="K16" s="93">
        <f t="shared" si="2"/>
        <v>179</v>
      </c>
      <c r="L16" s="97">
        <f t="shared" si="4"/>
        <v>2.7261650929028328E-2</v>
      </c>
      <c r="M16" s="94">
        <f t="shared" si="3"/>
        <v>96</v>
      </c>
      <c r="N16" s="94">
        <f t="shared" si="5"/>
        <v>0</v>
      </c>
    </row>
    <row r="17" spans="1:14">
      <c r="A17" s="98">
        <v>16</v>
      </c>
      <c r="B17" s="95" t="s">
        <v>15</v>
      </c>
      <c r="C17" s="93">
        <v>10492</v>
      </c>
      <c r="D17" s="93">
        <v>10100</v>
      </c>
      <c r="E17" s="94">
        <v>10160</v>
      </c>
      <c r="F17" s="94"/>
      <c r="G17" s="94"/>
      <c r="H17" s="94"/>
      <c r="I17" s="96">
        <f t="shared" si="0"/>
        <v>5.3861515470076905E-3</v>
      </c>
      <c r="J17" s="96">
        <f t="shared" si="1"/>
        <v>-3.1643156690812045E-2</v>
      </c>
      <c r="K17" s="93">
        <f t="shared" si="2"/>
        <v>-332</v>
      </c>
      <c r="L17" s="97">
        <f t="shared" si="4"/>
        <v>-5.0563508985683826E-2</v>
      </c>
      <c r="M17" s="94">
        <f t="shared" si="3"/>
        <v>60</v>
      </c>
      <c r="N17" s="94">
        <f t="shared" si="5"/>
        <v>0</v>
      </c>
    </row>
    <row r="18" spans="1:14">
      <c r="A18" s="98">
        <v>17</v>
      </c>
      <c r="B18" s="95" t="s">
        <v>16</v>
      </c>
      <c r="C18" s="93">
        <v>2669</v>
      </c>
      <c r="D18" s="93">
        <v>2818</v>
      </c>
      <c r="E18" s="94">
        <v>2844</v>
      </c>
      <c r="F18" s="94"/>
      <c r="G18" s="94"/>
      <c r="H18" s="94"/>
      <c r="I18" s="96">
        <f t="shared" si="0"/>
        <v>1.5076983267411292E-3</v>
      </c>
      <c r="J18" s="96">
        <f t="shared" si="1"/>
        <v>6.5567628325215441E-2</v>
      </c>
      <c r="K18" s="93">
        <f t="shared" si="2"/>
        <v>175</v>
      </c>
      <c r="L18" s="97">
        <f t="shared" si="4"/>
        <v>2.6652452025586353E-2</v>
      </c>
      <c r="M18" s="94">
        <f t="shared" si="3"/>
        <v>26</v>
      </c>
      <c r="N18" s="94">
        <f t="shared" si="5"/>
        <v>0</v>
      </c>
    </row>
    <row r="19" spans="1:14">
      <c r="A19" s="98">
        <v>18</v>
      </c>
      <c r="B19" s="95" t="s">
        <v>17</v>
      </c>
      <c r="C19" s="93">
        <v>7574</v>
      </c>
      <c r="D19" s="93">
        <v>7330</v>
      </c>
      <c r="E19" s="94">
        <v>7333</v>
      </c>
      <c r="F19" s="94"/>
      <c r="G19" s="94"/>
      <c r="H19" s="94"/>
      <c r="I19" s="96">
        <f t="shared" si="0"/>
        <v>3.8874654817133265E-3</v>
      </c>
      <c r="J19" s="96">
        <f t="shared" si="1"/>
        <v>-3.181938209664642E-2</v>
      </c>
      <c r="K19" s="93">
        <f t="shared" si="2"/>
        <v>-241</v>
      </c>
      <c r="L19" s="97">
        <f t="shared" si="4"/>
        <v>-3.670423393237892E-2</v>
      </c>
      <c r="M19" s="94">
        <f t="shared" si="3"/>
        <v>3</v>
      </c>
      <c r="N19" s="94">
        <f t="shared" si="5"/>
        <v>0</v>
      </c>
    </row>
    <row r="20" spans="1:14">
      <c r="A20" s="98">
        <v>19</v>
      </c>
      <c r="B20" s="95" t="s">
        <v>18</v>
      </c>
      <c r="C20" s="93">
        <v>259</v>
      </c>
      <c r="D20" s="93">
        <v>255</v>
      </c>
      <c r="E20" s="94">
        <v>256</v>
      </c>
      <c r="F20" s="94"/>
      <c r="G20" s="94"/>
      <c r="H20" s="94"/>
      <c r="I20" s="96">
        <f t="shared" si="0"/>
        <v>1.3571405472775284E-4</v>
      </c>
      <c r="J20" s="96">
        <f t="shared" si="1"/>
        <v>-1.1583011583011582E-2</v>
      </c>
      <c r="K20" s="93">
        <f t="shared" si="2"/>
        <v>-3</v>
      </c>
      <c r="L20" s="97">
        <f t="shared" si="4"/>
        <v>-4.5689917758148037E-4</v>
      </c>
      <c r="M20" s="94">
        <f t="shared" si="3"/>
        <v>1</v>
      </c>
      <c r="N20" s="94">
        <f t="shared" si="5"/>
        <v>0</v>
      </c>
    </row>
    <row r="21" spans="1:14">
      <c r="A21" s="98">
        <v>20</v>
      </c>
      <c r="B21" s="95" t="s">
        <v>19</v>
      </c>
      <c r="C21" s="93">
        <v>4747</v>
      </c>
      <c r="D21" s="93">
        <v>5054</v>
      </c>
      <c r="E21" s="94">
        <v>5109</v>
      </c>
      <c r="F21" s="94"/>
      <c r="G21" s="94"/>
      <c r="H21" s="94"/>
      <c r="I21" s="96">
        <f t="shared" si="0"/>
        <v>2.7084496312659734E-3</v>
      </c>
      <c r="J21" s="96">
        <f t="shared" si="1"/>
        <v>7.6258689698757112E-2</v>
      </c>
      <c r="K21" s="93">
        <f t="shared" si="2"/>
        <v>362</v>
      </c>
      <c r="L21" s="97">
        <f t="shared" si="4"/>
        <v>5.5132500761498629E-2</v>
      </c>
      <c r="M21" s="94">
        <f t="shared" si="3"/>
        <v>55</v>
      </c>
      <c r="N21" s="94">
        <f t="shared" si="5"/>
        <v>0</v>
      </c>
    </row>
    <row r="22" spans="1:14">
      <c r="A22" s="98">
        <v>21</v>
      </c>
      <c r="B22" s="95" t="s">
        <v>20</v>
      </c>
      <c r="C22" s="93">
        <v>446</v>
      </c>
      <c r="D22" s="93">
        <v>494</v>
      </c>
      <c r="E22" s="94">
        <v>514</v>
      </c>
      <c r="F22" s="94"/>
      <c r="G22" s="94"/>
      <c r="H22" s="94"/>
      <c r="I22" s="96">
        <f t="shared" si="0"/>
        <v>2.7248837550806625E-4</v>
      </c>
      <c r="J22" s="96">
        <f t="shared" si="1"/>
        <v>0.15246636771300448</v>
      </c>
      <c r="K22" s="93">
        <f t="shared" si="2"/>
        <v>68</v>
      </c>
      <c r="L22" s="97">
        <f t="shared" si="4"/>
        <v>1.0356381358513555E-2</v>
      </c>
      <c r="M22" s="94">
        <f t="shared" si="3"/>
        <v>20</v>
      </c>
      <c r="N22" s="94">
        <f t="shared" si="5"/>
        <v>0</v>
      </c>
    </row>
    <row r="23" spans="1:14">
      <c r="A23" s="98">
        <v>22</v>
      </c>
      <c r="B23" s="95" t="s">
        <v>21</v>
      </c>
      <c r="C23" s="93">
        <v>13418</v>
      </c>
      <c r="D23" s="93">
        <v>13391</v>
      </c>
      <c r="E23" s="94">
        <v>13409</v>
      </c>
      <c r="F23" s="94"/>
      <c r="G23" s="94"/>
      <c r="H23" s="94"/>
      <c r="I23" s="96">
        <f t="shared" si="0"/>
        <v>7.1085537493923347E-3</v>
      </c>
      <c r="J23" s="96">
        <f t="shared" si="1"/>
        <v>-6.707407959457445E-4</v>
      </c>
      <c r="K23" s="93">
        <f t="shared" si="2"/>
        <v>-9</v>
      </c>
      <c r="L23" s="97">
        <f t="shared" si="4"/>
        <v>-1.3706975327444412E-3</v>
      </c>
      <c r="M23" s="94">
        <f t="shared" si="3"/>
        <v>18</v>
      </c>
      <c r="N23" s="94">
        <f t="shared" si="5"/>
        <v>0</v>
      </c>
    </row>
    <row r="24" spans="1:14">
      <c r="A24" s="98">
        <v>23</v>
      </c>
      <c r="B24" s="95" t="s">
        <v>22</v>
      </c>
      <c r="C24" s="93">
        <v>14147</v>
      </c>
      <c r="D24" s="93">
        <v>13795</v>
      </c>
      <c r="E24" s="94">
        <v>13745</v>
      </c>
      <c r="F24" s="94"/>
      <c r="G24" s="94"/>
      <c r="H24" s="94"/>
      <c r="I24" s="96">
        <f t="shared" si="0"/>
        <v>7.2866784462225108E-3</v>
      </c>
      <c r="J24" s="96">
        <f t="shared" si="1"/>
        <v>-2.8415918569307981E-2</v>
      </c>
      <c r="K24" s="93">
        <f t="shared" si="2"/>
        <v>-402</v>
      </c>
      <c r="L24" s="97">
        <f t="shared" si="4"/>
        <v>-6.1224489795918366E-2</v>
      </c>
      <c r="M24" s="94">
        <f t="shared" si="3"/>
        <v>-50</v>
      </c>
      <c r="N24" s="94">
        <f t="shared" si="5"/>
        <v>0</v>
      </c>
    </row>
    <row r="25" spans="1:14">
      <c r="A25" s="98">
        <v>24</v>
      </c>
      <c r="B25" s="95" t="s">
        <v>23</v>
      </c>
      <c r="C25" s="93">
        <v>6676</v>
      </c>
      <c r="D25" s="93">
        <v>6589</v>
      </c>
      <c r="E25" s="94">
        <v>6607</v>
      </c>
      <c r="F25" s="94"/>
      <c r="G25" s="94"/>
      <c r="H25" s="94"/>
      <c r="I25" s="96">
        <f t="shared" si="0"/>
        <v>3.5025889046338397E-3</v>
      </c>
      <c r="J25" s="96">
        <f t="shared" si="1"/>
        <v>-1.0335530257639305E-2</v>
      </c>
      <c r="K25" s="93">
        <f t="shared" si="2"/>
        <v>-69</v>
      </c>
      <c r="L25" s="97">
        <f t="shared" si="4"/>
        <v>-1.0508681084374048E-2</v>
      </c>
      <c r="M25" s="94">
        <f t="shared" si="3"/>
        <v>18</v>
      </c>
      <c r="N25" s="94">
        <f t="shared" si="5"/>
        <v>0</v>
      </c>
    </row>
    <row r="26" spans="1:14">
      <c r="A26" s="98">
        <v>25</v>
      </c>
      <c r="B26" s="95" t="s">
        <v>24</v>
      </c>
      <c r="C26" s="93">
        <v>35516</v>
      </c>
      <c r="D26" s="93">
        <v>34941</v>
      </c>
      <c r="E26" s="94">
        <v>35075</v>
      </c>
      <c r="F26" s="94"/>
      <c r="G26" s="94"/>
      <c r="H26" s="94"/>
      <c r="I26" s="96">
        <f t="shared" si="0"/>
        <v>1.8594415896780979E-2</v>
      </c>
      <c r="J26" s="96">
        <f t="shared" si="1"/>
        <v>-1.2416938844464466E-2</v>
      </c>
      <c r="K26" s="93">
        <f t="shared" si="2"/>
        <v>-441</v>
      </c>
      <c r="L26" s="97">
        <f t="shared" si="4"/>
        <v>-6.7164179104477612E-2</v>
      </c>
      <c r="M26" s="94">
        <f t="shared" si="3"/>
        <v>134</v>
      </c>
      <c r="N26" s="94">
        <f t="shared" si="5"/>
        <v>0</v>
      </c>
    </row>
    <row r="27" spans="1:14">
      <c r="A27" s="98">
        <v>26</v>
      </c>
      <c r="B27" s="95" t="s">
        <v>25</v>
      </c>
      <c r="C27" s="93">
        <v>1793</v>
      </c>
      <c r="D27" s="93">
        <v>1918</v>
      </c>
      <c r="E27" s="94">
        <v>1937</v>
      </c>
      <c r="F27" s="94"/>
      <c r="G27" s="94"/>
      <c r="H27" s="94"/>
      <c r="I27" s="96">
        <f t="shared" si="0"/>
        <v>1.0268676719049112E-3</v>
      </c>
      <c r="J27" s="96">
        <f t="shared" si="1"/>
        <v>8.0312325711098712E-2</v>
      </c>
      <c r="K27" s="93">
        <f t="shared" si="2"/>
        <v>144</v>
      </c>
      <c r="L27" s="97">
        <f t="shared" si="4"/>
        <v>2.1931160523911059E-2</v>
      </c>
      <c r="M27" s="94">
        <f t="shared" si="3"/>
        <v>19</v>
      </c>
      <c r="N27" s="94">
        <f t="shared" si="5"/>
        <v>0</v>
      </c>
    </row>
    <row r="28" spans="1:14">
      <c r="A28" s="98">
        <v>27</v>
      </c>
      <c r="B28" s="95" t="s">
        <v>26</v>
      </c>
      <c r="C28" s="93">
        <v>6316</v>
      </c>
      <c r="D28" s="93">
        <v>6449</v>
      </c>
      <c r="E28" s="94">
        <v>6491</v>
      </c>
      <c r="F28" s="94"/>
      <c r="G28" s="94"/>
      <c r="H28" s="94"/>
      <c r="I28" s="96">
        <f t="shared" si="0"/>
        <v>3.4410934735853269E-3</v>
      </c>
      <c r="J28" s="96">
        <f t="shared" si="1"/>
        <v>2.7707409753008234E-2</v>
      </c>
      <c r="K28" s="93">
        <f t="shared" si="2"/>
        <v>175</v>
      </c>
      <c r="L28" s="97">
        <f t="shared" si="4"/>
        <v>2.6652452025586353E-2</v>
      </c>
      <c r="M28" s="94">
        <f t="shared" si="3"/>
        <v>42</v>
      </c>
      <c r="N28" s="94">
        <f t="shared" si="5"/>
        <v>0</v>
      </c>
    </row>
    <row r="29" spans="1:14">
      <c r="A29" s="98">
        <v>28</v>
      </c>
      <c r="B29" s="95" t="s">
        <v>27</v>
      </c>
      <c r="C29" s="93">
        <v>11821</v>
      </c>
      <c r="D29" s="93">
        <v>12247</v>
      </c>
      <c r="E29" s="94">
        <v>12323</v>
      </c>
      <c r="F29" s="94"/>
      <c r="G29" s="94"/>
      <c r="H29" s="94"/>
      <c r="I29" s="96">
        <f t="shared" si="0"/>
        <v>6.5328292828519463E-3</v>
      </c>
      <c r="J29" s="96">
        <f t="shared" si="1"/>
        <v>4.2466796379324934E-2</v>
      </c>
      <c r="K29" s="93">
        <f t="shared" si="2"/>
        <v>502</v>
      </c>
      <c r="L29" s="97">
        <f t="shared" si="4"/>
        <v>7.6454462381967708E-2</v>
      </c>
      <c r="M29" s="94">
        <f t="shared" si="3"/>
        <v>76</v>
      </c>
      <c r="N29" s="94">
        <f t="shared" si="5"/>
        <v>0</v>
      </c>
    </row>
    <row r="30" spans="1:14">
      <c r="A30" s="98">
        <v>29</v>
      </c>
      <c r="B30" s="95" t="s">
        <v>28</v>
      </c>
      <c r="C30" s="93">
        <v>3817</v>
      </c>
      <c r="D30" s="93">
        <v>3879</v>
      </c>
      <c r="E30" s="94">
        <v>3908</v>
      </c>
      <c r="F30" s="94"/>
      <c r="G30" s="94"/>
      <c r="H30" s="94"/>
      <c r="I30" s="96">
        <f t="shared" si="0"/>
        <v>2.0717598667033517E-3</v>
      </c>
      <c r="J30" s="96">
        <f t="shared" si="1"/>
        <v>2.3840712601519518E-2</v>
      </c>
      <c r="K30" s="93">
        <f t="shared" si="2"/>
        <v>91</v>
      </c>
      <c r="L30" s="97">
        <f t="shared" si="4"/>
        <v>1.3859275053304905E-2</v>
      </c>
      <c r="M30" s="94">
        <f t="shared" si="3"/>
        <v>29</v>
      </c>
      <c r="N30" s="94">
        <f t="shared" si="5"/>
        <v>0</v>
      </c>
    </row>
    <row r="31" spans="1:14">
      <c r="A31" s="98">
        <v>30</v>
      </c>
      <c r="B31" s="95" t="s">
        <v>29</v>
      </c>
      <c r="C31" s="93">
        <v>1150</v>
      </c>
      <c r="D31" s="93">
        <v>1206</v>
      </c>
      <c r="E31" s="94">
        <v>1224</v>
      </c>
      <c r="F31" s="94"/>
      <c r="G31" s="94"/>
      <c r="H31" s="94"/>
      <c r="I31" s="96">
        <f t="shared" si="0"/>
        <v>6.4888282416706829E-4</v>
      </c>
      <c r="J31" s="96">
        <f t="shared" si="1"/>
        <v>6.4347826086956522E-2</v>
      </c>
      <c r="K31" s="93">
        <f t="shared" si="2"/>
        <v>74</v>
      </c>
      <c r="L31" s="97">
        <f t="shared" si="4"/>
        <v>1.1270179713676515E-2</v>
      </c>
      <c r="M31" s="94">
        <f t="shared" si="3"/>
        <v>18</v>
      </c>
      <c r="N31" s="94">
        <f t="shared" si="5"/>
        <v>0</v>
      </c>
    </row>
    <row r="32" spans="1:14">
      <c r="A32" s="98">
        <v>31</v>
      </c>
      <c r="B32" s="95" t="s">
        <v>30</v>
      </c>
      <c r="C32" s="93">
        <v>21968</v>
      </c>
      <c r="D32" s="93">
        <v>21490</v>
      </c>
      <c r="E32" s="94">
        <v>21666</v>
      </c>
      <c r="F32" s="94"/>
      <c r="G32" s="94"/>
      <c r="H32" s="94"/>
      <c r="I32" s="96">
        <f t="shared" si="0"/>
        <v>1.1485862147388644E-2</v>
      </c>
      <c r="J32" s="96">
        <f t="shared" si="1"/>
        <v>-1.3747268754552075E-2</v>
      </c>
      <c r="K32" s="93">
        <f t="shared" si="2"/>
        <v>-302</v>
      </c>
      <c r="L32" s="97">
        <f t="shared" si="4"/>
        <v>-4.5994517209869024E-2</v>
      </c>
      <c r="M32" s="94">
        <f t="shared" si="3"/>
        <v>176</v>
      </c>
      <c r="N32" s="94">
        <f t="shared" si="5"/>
        <v>0</v>
      </c>
    </row>
    <row r="33" spans="1:14">
      <c r="A33" s="98">
        <v>32</v>
      </c>
      <c r="B33" s="95" t="s">
        <v>31</v>
      </c>
      <c r="C33" s="93">
        <v>6898</v>
      </c>
      <c r="D33" s="93">
        <v>7237</v>
      </c>
      <c r="E33" s="94">
        <v>7264</v>
      </c>
      <c r="F33" s="94"/>
      <c r="G33" s="94"/>
      <c r="H33" s="94"/>
      <c r="I33" s="96">
        <f t="shared" si="0"/>
        <v>3.8508863028999868E-3</v>
      </c>
      <c r="J33" s="96">
        <f t="shared" si="1"/>
        <v>5.3058857639895624E-2</v>
      </c>
      <c r="K33" s="93">
        <f t="shared" si="2"/>
        <v>366</v>
      </c>
      <c r="L33" s="97">
        <f t="shared" si="4"/>
        <v>5.5741699664940601E-2</v>
      </c>
      <c r="M33" s="94">
        <f t="shared" si="3"/>
        <v>27</v>
      </c>
      <c r="N33" s="94">
        <f t="shared" si="5"/>
        <v>0</v>
      </c>
    </row>
    <row r="34" spans="1:14">
      <c r="A34" s="98">
        <v>33</v>
      </c>
      <c r="B34" s="95" t="s">
        <v>32</v>
      </c>
      <c r="C34" s="93">
        <v>19014</v>
      </c>
      <c r="D34" s="93">
        <v>18856</v>
      </c>
      <c r="E34" s="94">
        <v>18945</v>
      </c>
      <c r="F34" s="94"/>
      <c r="G34" s="94"/>
      <c r="H34" s="94"/>
      <c r="I34" s="96">
        <f t="shared" si="0"/>
        <v>1.004337018287999E-2</v>
      </c>
      <c r="J34" s="96">
        <f t="shared" si="1"/>
        <v>-3.6289050173556325E-3</v>
      </c>
      <c r="K34" s="93">
        <f t="shared" si="2"/>
        <v>-69</v>
      </c>
      <c r="L34" s="97">
        <f t="shared" si="4"/>
        <v>-1.0508681084374048E-2</v>
      </c>
      <c r="M34" s="94">
        <f t="shared" si="3"/>
        <v>89</v>
      </c>
      <c r="N34" s="94">
        <f t="shared" si="5"/>
        <v>0</v>
      </c>
    </row>
    <row r="35" spans="1:14">
      <c r="A35" s="98">
        <v>35</v>
      </c>
      <c r="B35" s="95" t="s">
        <v>33</v>
      </c>
      <c r="C35" s="94">
        <v>13441</v>
      </c>
      <c r="D35" s="94">
        <v>12803</v>
      </c>
      <c r="E35" s="94">
        <v>12918</v>
      </c>
      <c r="F35" s="94"/>
      <c r="G35" s="94"/>
      <c r="H35" s="94"/>
      <c r="I35" s="96">
        <f t="shared" ref="I35:I66" si="6">E35/$E$92</f>
        <v>6.8482584334887157E-3</v>
      </c>
      <c r="J35" s="96">
        <f t="shared" si="1"/>
        <v>-3.8910795327728592E-2</v>
      </c>
      <c r="K35" s="93">
        <f t="shared" si="2"/>
        <v>-523</v>
      </c>
      <c r="L35" s="97">
        <f t="shared" si="4"/>
        <v>-7.9652756625038068E-2</v>
      </c>
      <c r="M35" s="94">
        <f t="shared" si="3"/>
        <v>115</v>
      </c>
      <c r="N35" s="94">
        <f t="shared" si="5"/>
        <v>0</v>
      </c>
    </row>
    <row r="36" spans="1:14">
      <c r="A36" s="98">
        <v>36</v>
      </c>
      <c r="B36" s="95" t="s">
        <v>34</v>
      </c>
      <c r="C36" s="94">
        <v>831</v>
      </c>
      <c r="D36" s="94">
        <v>824</v>
      </c>
      <c r="E36" s="94">
        <v>768</v>
      </c>
      <c r="F36" s="94"/>
      <c r="G36" s="94"/>
      <c r="H36" s="94"/>
      <c r="I36" s="96">
        <f t="shared" si="6"/>
        <v>4.071421641832585E-4</v>
      </c>
      <c r="J36" s="96">
        <f t="shared" si="1"/>
        <v>-7.5812274368231042E-2</v>
      </c>
      <c r="K36" s="93">
        <f t="shared" si="2"/>
        <v>-63</v>
      </c>
      <c r="L36" s="97">
        <f t="shared" si="4"/>
        <v>-9.5948827292110881E-3</v>
      </c>
      <c r="M36" s="94">
        <f t="shared" si="3"/>
        <v>-56</v>
      </c>
      <c r="N36" s="94">
        <f t="shared" si="5"/>
        <v>0</v>
      </c>
    </row>
    <row r="37" spans="1:14">
      <c r="A37" s="98">
        <v>37</v>
      </c>
      <c r="B37" s="95" t="s">
        <v>35</v>
      </c>
      <c r="C37" s="94">
        <v>574</v>
      </c>
      <c r="D37" s="94">
        <v>527</v>
      </c>
      <c r="E37" s="94">
        <v>529</v>
      </c>
      <c r="F37" s="94"/>
      <c r="G37" s="94"/>
      <c r="H37" s="94"/>
      <c r="I37" s="96">
        <f t="shared" si="6"/>
        <v>2.804403709022705E-4</v>
      </c>
      <c r="J37" s="96">
        <f t="shared" si="1"/>
        <v>-7.8397212543554001E-2</v>
      </c>
      <c r="K37" s="93">
        <f t="shared" si="2"/>
        <v>-45</v>
      </c>
      <c r="L37" s="97">
        <f t="shared" si="4"/>
        <v>-6.8534876637222049E-3</v>
      </c>
      <c r="M37" s="94">
        <f t="shared" si="3"/>
        <v>2</v>
      </c>
      <c r="N37" s="94">
        <f t="shared" si="5"/>
        <v>0</v>
      </c>
    </row>
    <row r="38" spans="1:14">
      <c r="A38" s="98">
        <v>38</v>
      </c>
      <c r="B38" s="95" t="s">
        <v>36</v>
      </c>
      <c r="C38" s="94">
        <v>3741</v>
      </c>
      <c r="D38" s="94">
        <v>3864</v>
      </c>
      <c r="E38" s="94">
        <v>3876</v>
      </c>
      <c r="F38" s="94"/>
      <c r="G38" s="94"/>
      <c r="H38" s="94"/>
      <c r="I38" s="96">
        <f t="shared" si="6"/>
        <v>2.0547956098623827E-3</v>
      </c>
      <c r="J38" s="96">
        <f t="shared" si="1"/>
        <v>3.6086607858861267E-2</v>
      </c>
      <c r="K38" s="93">
        <f t="shared" si="2"/>
        <v>135</v>
      </c>
      <c r="L38" s="97">
        <f t="shared" si="4"/>
        <v>2.0560462991166616E-2</v>
      </c>
      <c r="M38" s="94">
        <f t="shared" si="3"/>
        <v>12</v>
      </c>
      <c r="N38" s="94">
        <f t="shared" si="5"/>
        <v>0</v>
      </c>
    </row>
    <row r="39" spans="1:14">
      <c r="A39" s="98">
        <v>39</v>
      </c>
      <c r="B39" s="95" t="s">
        <v>37</v>
      </c>
      <c r="C39" s="94">
        <v>117</v>
      </c>
      <c r="D39" s="94">
        <v>109</v>
      </c>
      <c r="E39" s="94">
        <v>108</v>
      </c>
      <c r="F39" s="94"/>
      <c r="G39" s="94"/>
      <c r="H39" s="94"/>
      <c r="I39" s="96">
        <f t="shared" si="6"/>
        <v>5.7254366838270729E-5</v>
      </c>
      <c r="J39" s="96">
        <f t="shared" si="1"/>
        <v>-7.6923076923076927E-2</v>
      </c>
      <c r="K39" s="93">
        <f t="shared" si="2"/>
        <v>-9</v>
      </c>
      <c r="L39" s="97">
        <f t="shared" si="4"/>
        <v>-1.3706975327444412E-3</v>
      </c>
      <c r="M39" s="94">
        <f t="shared" si="3"/>
        <v>-1</v>
      </c>
      <c r="N39" s="94">
        <f t="shared" si="5"/>
        <v>0</v>
      </c>
    </row>
    <row r="40" spans="1:14">
      <c r="A40" s="98">
        <v>41</v>
      </c>
      <c r="B40" s="95" t="s">
        <v>38</v>
      </c>
      <c r="C40" s="94">
        <v>119724</v>
      </c>
      <c r="D40" s="94">
        <v>91221</v>
      </c>
      <c r="E40" s="94">
        <v>90842</v>
      </c>
      <c r="F40" s="94"/>
      <c r="G40" s="94"/>
      <c r="H40" s="94"/>
      <c r="I40" s="96">
        <f t="shared" si="6"/>
        <v>4.8158344373353604E-2</v>
      </c>
      <c r="J40" s="96">
        <f t="shared" si="1"/>
        <v>-0.24123818114997828</v>
      </c>
      <c r="K40" s="93">
        <f t="shared" si="2"/>
        <v>-28882</v>
      </c>
      <c r="L40" s="97">
        <f t="shared" si="4"/>
        <v>-4.3987206823027716</v>
      </c>
      <c r="M40" s="94">
        <f t="shared" si="3"/>
        <v>-379</v>
      </c>
      <c r="N40" s="94">
        <f t="shared" si="5"/>
        <v>0</v>
      </c>
    </row>
    <row r="41" spans="1:14">
      <c r="A41" s="98">
        <v>42</v>
      </c>
      <c r="B41" s="95" t="s">
        <v>39</v>
      </c>
      <c r="C41" s="94">
        <v>14496</v>
      </c>
      <c r="D41" s="94">
        <v>12614</v>
      </c>
      <c r="E41" s="94">
        <v>12155</v>
      </c>
      <c r="F41" s="94"/>
      <c r="G41" s="94"/>
      <c r="H41" s="94"/>
      <c r="I41" s="96">
        <f t="shared" si="6"/>
        <v>6.4437669344368578E-3</v>
      </c>
      <c r="J41" s="96">
        <f t="shared" si="1"/>
        <v>-0.16149282560706402</v>
      </c>
      <c r="K41" s="93">
        <f t="shared" si="2"/>
        <v>-2341</v>
      </c>
      <c r="L41" s="97">
        <f t="shared" si="4"/>
        <v>-0.35653365823941519</v>
      </c>
      <c r="M41" s="94">
        <f t="shared" si="3"/>
        <v>-459</v>
      </c>
      <c r="N41" s="94">
        <f t="shared" si="5"/>
        <v>0</v>
      </c>
    </row>
    <row r="42" spans="1:14">
      <c r="A42" s="98">
        <v>43</v>
      </c>
      <c r="B42" s="95" t="s">
        <v>40</v>
      </c>
      <c r="C42" s="94">
        <v>57086</v>
      </c>
      <c r="D42" s="94">
        <v>54381</v>
      </c>
      <c r="E42" s="94">
        <v>54494</v>
      </c>
      <c r="F42" s="94"/>
      <c r="G42" s="94"/>
      <c r="H42" s="94"/>
      <c r="I42" s="96">
        <f t="shared" si="6"/>
        <v>2.8889069134117824E-2</v>
      </c>
      <c r="J42" s="96">
        <f t="shared" si="1"/>
        <v>-4.5405178152261499E-2</v>
      </c>
      <c r="K42" s="93">
        <f t="shared" si="2"/>
        <v>-2592</v>
      </c>
      <c r="L42" s="97">
        <f t="shared" si="4"/>
        <v>-0.394760889430399</v>
      </c>
      <c r="M42" s="94">
        <f t="shared" si="3"/>
        <v>113</v>
      </c>
      <c r="N42" s="94">
        <f t="shared" si="5"/>
        <v>0</v>
      </c>
    </row>
    <row r="43" spans="1:14">
      <c r="A43" s="98">
        <v>45</v>
      </c>
      <c r="B43" s="95" t="s">
        <v>41</v>
      </c>
      <c r="C43" s="94">
        <v>55852</v>
      </c>
      <c r="D43" s="94">
        <v>58010</v>
      </c>
      <c r="E43" s="94">
        <v>58896</v>
      </c>
      <c r="F43" s="94"/>
      <c r="G43" s="94"/>
      <c r="H43" s="94"/>
      <c r="I43" s="96">
        <f t="shared" si="6"/>
        <v>3.1222714715803637E-2</v>
      </c>
      <c r="J43" s="96">
        <f t="shared" si="1"/>
        <v>5.4501181694478262E-2</v>
      </c>
      <c r="K43" s="93">
        <f t="shared" si="2"/>
        <v>3044</v>
      </c>
      <c r="L43" s="97">
        <f t="shared" si="4"/>
        <v>0.46360036551934208</v>
      </c>
      <c r="M43" s="94">
        <f t="shared" si="3"/>
        <v>886</v>
      </c>
      <c r="N43" s="94">
        <f t="shared" si="5"/>
        <v>0</v>
      </c>
    </row>
    <row r="44" spans="1:14">
      <c r="A44" s="98">
        <v>46</v>
      </c>
      <c r="B44" s="95" t="s">
        <v>42</v>
      </c>
      <c r="C44" s="94">
        <v>140140</v>
      </c>
      <c r="D44" s="94">
        <v>143170</v>
      </c>
      <c r="E44" s="94">
        <v>143905</v>
      </c>
      <c r="F44" s="94"/>
      <c r="G44" s="94"/>
      <c r="H44" s="94"/>
      <c r="I44" s="96">
        <f t="shared" si="6"/>
        <v>7.6288793146864348E-2</v>
      </c>
      <c r="J44" s="96">
        <f t="shared" si="1"/>
        <v>2.6865991151705439E-2</v>
      </c>
      <c r="K44" s="93">
        <f t="shared" si="2"/>
        <v>3765</v>
      </c>
      <c r="L44" s="97">
        <f t="shared" si="4"/>
        <v>0.57340846786475785</v>
      </c>
      <c r="M44" s="94">
        <f t="shared" si="3"/>
        <v>735</v>
      </c>
      <c r="N44" s="94">
        <f t="shared" si="5"/>
        <v>0</v>
      </c>
    </row>
    <row r="45" spans="1:14">
      <c r="A45" s="98">
        <v>47</v>
      </c>
      <c r="B45" s="95" t="s">
        <v>43</v>
      </c>
      <c r="C45" s="94">
        <v>321935</v>
      </c>
      <c r="D45" s="94">
        <v>326931</v>
      </c>
      <c r="E45" s="94">
        <v>328399</v>
      </c>
      <c r="F45" s="94"/>
      <c r="G45" s="94"/>
      <c r="H45" s="94"/>
      <c r="I45" s="96">
        <f t="shared" si="6"/>
        <v>0.17409515569741915</v>
      </c>
      <c r="J45" s="96">
        <f t="shared" si="1"/>
        <v>2.0078587292465869E-2</v>
      </c>
      <c r="K45" s="93">
        <f t="shared" si="2"/>
        <v>6464</v>
      </c>
      <c r="L45" s="97">
        <f t="shared" si="4"/>
        <v>0.98446542796222969</v>
      </c>
      <c r="M45" s="94">
        <f t="shared" si="3"/>
        <v>1468</v>
      </c>
      <c r="N45" s="94">
        <f t="shared" si="5"/>
        <v>0</v>
      </c>
    </row>
    <row r="46" spans="1:14">
      <c r="A46" s="98">
        <v>49</v>
      </c>
      <c r="B46" s="95" t="s">
        <v>44</v>
      </c>
      <c r="C46" s="94">
        <v>128199</v>
      </c>
      <c r="D46" s="94">
        <v>138451</v>
      </c>
      <c r="E46" s="94">
        <v>140118</v>
      </c>
      <c r="F46" s="94"/>
      <c r="G46" s="94"/>
      <c r="H46" s="94"/>
      <c r="I46" s="96">
        <f t="shared" si="6"/>
        <v>7.4281179376340906E-2</v>
      </c>
      <c r="J46" s="96">
        <f t="shared" si="1"/>
        <v>9.2972644092387619E-2</v>
      </c>
      <c r="K46" s="93">
        <f t="shared" si="2"/>
        <v>11919</v>
      </c>
      <c r="L46" s="97">
        <f t="shared" si="4"/>
        <v>1.8152604325312214</v>
      </c>
      <c r="M46" s="94">
        <f t="shared" si="3"/>
        <v>1667</v>
      </c>
      <c r="N46" s="94">
        <f t="shared" si="5"/>
        <v>0</v>
      </c>
    </row>
    <row r="47" spans="1:14">
      <c r="A47" s="98">
        <v>50</v>
      </c>
      <c r="B47" s="95" t="s">
        <v>45</v>
      </c>
      <c r="C47" s="94">
        <v>2710</v>
      </c>
      <c r="D47" s="94">
        <v>3096</v>
      </c>
      <c r="E47" s="94">
        <v>2848</v>
      </c>
      <c r="F47" s="94"/>
      <c r="G47" s="94"/>
      <c r="H47" s="94"/>
      <c r="I47" s="96">
        <f t="shared" si="6"/>
        <v>1.5098188588462502E-3</v>
      </c>
      <c r="J47" s="96">
        <f t="shared" si="1"/>
        <v>5.0922509225092248E-2</v>
      </c>
      <c r="K47" s="93">
        <f t="shared" si="2"/>
        <v>138</v>
      </c>
      <c r="L47" s="97">
        <f t="shared" si="4"/>
        <v>2.1017362168748097E-2</v>
      </c>
      <c r="M47" s="94">
        <f t="shared" si="3"/>
        <v>-248</v>
      </c>
      <c r="N47" s="94">
        <f t="shared" si="5"/>
        <v>0</v>
      </c>
    </row>
    <row r="48" spans="1:14">
      <c r="A48" s="98">
        <v>51</v>
      </c>
      <c r="B48" s="95" t="s">
        <v>46</v>
      </c>
      <c r="C48" s="94">
        <v>292</v>
      </c>
      <c r="D48" s="94">
        <v>313</v>
      </c>
      <c r="E48" s="94">
        <v>310</v>
      </c>
      <c r="F48" s="94"/>
      <c r="G48" s="94"/>
      <c r="H48" s="94"/>
      <c r="I48" s="96">
        <f t="shared" si="6"/>
        <v>1.643412381468882E-4</v>
      </c>
      <c r="J48" s="96">
        <f t="shared" si="1"/>
        <v>6.1643835616438353E-2</v>
      </c>
      <c r="K48" s="93">
        <f t="shared" si="2"/>
        <v>18</v>
      </c>
      <c r="L48" s="97">
        <f t="shared" si="4"/>
        <v>2.7413950654888823E-3</v>
      </c>
      <c r="M48" s="94">
        <f t="shared" si="3"/>
        <v>-3</v>
      </c>
      <c r="N48" s="94">
        <f t="shared" si="5"/>
        <v>0</v>
      </c>
    </row>
    <row r="49" spans="1:14">
      <c r="A49" s="98">
        <v>52</v>
      </c>
      <c r="B49" s="95" t="s">
        <v>47</v>
      </c>
      <c r="C49" s="94">
        <v>18713</v>
      </c>
      <c r="D49" s="94">
        <v>18786</v>
      </c>
      <c r="E49" s="94">
        <v>18837</v>
      </c>
      <c r="F49" s="94"/>
      <c r="G49" s="94"/>
      <c r="H49" s="94"/>
      <c r="I49" s="96">
        <f t="shared" si="6"/>
        <v>9.9861158160417188E-3</v>
      </c>
      <c r="J49" s="96">
        <f t="shared" si="1"/>
        <v>6.6264094479773416E-3</v>
      </c>
      <c r="K49" s="93">
        <f t="shared" si="2"/>
        <v>124</v>
      </c>
      <c r="L49" s="97">
        <f t="shared" si="4"/>
        <v>1.8885166006701187E-2</v>
      </c>
      <c r="M49" s="94">
        <f t="shared" si="3"/>
        <v>51</v>
      </c>
      <c r="N49" s="94">
        <f t="shared" si="5"/>
        <v>0</v>
      </c>
    </row>
    <row r="50" spans="1:14">
      <c r="A50" s="98">
        <v>53</v>
      </c>
      <c r="B50" s="95" t="s">
        <v>48</v>
      </c>
      <c r="C50" s="94">
        <v>3017</v>
      </c>
      <c r="D50" s="94">
        <v>3196</v>
      </c>
      <c r="E50" s="94">
        <v>3226</v>
      </c>
      <c r="F50" s="94"/>
      <c r="G50" s="94"/>
      <c r="H50" s="94"/>
      <c r="I50" s="96">
        <f t="shared" si="6"/>
        <v>1.7102091427801979E-3</v>
      </c>
      <c r="J50" s="96">
        <f t="shared" si="1"/>
        <v>6.9274113357640041E-2</v>
      </c>
      <c r="K50" s="93">
        <f t="shared" si="2"/>
        <v>209</v>
      </c>
      <c r="L50" s="97">
        <f t="shared" si="4"/>
        <v>3.1830642704843135E-2</v>
      </c>
      <c r="M50" s="94">
        <f t="shared" si="3"/>
        <v>30</v>
      </c>
      <c r="N50" s="94">
        <f t="shared" si="5"/>
        <v>0</v>
      </c>
    </row>
    <row r="51" spans="1:14">
      <c r="A51" s="98">
        <v>55</v>
      </c>
      <c r="B51" s="95" t="s">
        <v>49</v>
      </c>
      <c r="C51" s="94">
        <v>18721</v>
      </c>
      <c r="D51" s="94">
        <v>20112</v>
      </c>
      <c r="E51" s="94">
        <v>19767</v>
      </c>
      <c r="F51" s="94"/>
      <c r="G51" s="94"/>
      <c r="H51" s="94"/>
      <c r="I51" s="96">
        <f t="shared" si="6"/>
        <v>1.0479139530482384E-2</v>
      </c>
      <c r="J51" s="96">
        <f t="shared" si="1"/>
        <v>5.5873083702793654E-2</v>
      </c>
      <c r="K51" s="93">
        <f t="shared" si="2"/>
        <v>1046</v>
      </c>
      <c r="L51" s="97">
        <f t="shared" si="4"/>
        <v>0.15930551325007614</v>
      </c>
      <c r="M51" s="94">
        <f t="shared" si="3"/>
        <v>-345</v>
      </c>
      <c r="N51" s="94">
        <f t="shared" si="5"/>
        <v>0</v>
      </c>
    </row>
    <row r="52" spans="1:14">
      <c r="A52" s="98">
        <v>56</v>
      </c>
      <c r="B52" s="95" t="s">
        <v>50</v>
      </c>
      <c r="C52" s="94">
        <v>121675</v>
      </c>
      <c r="D52" s="94">
        <v>126741</v>
      </c>
      <c r="E52" s="94">
        <v>128123</v>
      </c>
      <c r="F52" s="94"/>
      <c r="G52" s="94"/>
      <c r="H52" s="94"/>
      <c r="I52" s="96">
        <f t="shared" si="6"/>
        <v>6.7922233726108894E-2</v>
      </c>
      <c r="J52" s="96">
        <f t="shared" si="1"/>
        <v>5.2993630573248407E-2</v>
      </c>
      <c r="K52" s="93">
        <f t="shared" si="2"/>
        <v>6448</v>
      </c>
      <c r="L52" s="97">
        <f t="shared" si="4"/>
        <v>0.98202863234846183</v>
      </c>
      <c r="M52" s="94">
        <f t="shared" si="3"/>
        <v>1382</v>
      </c>
      <c r="N52" s="94">
        <f t="shared" si="5"/>
        <v>0</v>
      </c>
    </row>
    <row r="53" spans="1:14">
      <c r="A53" s="98">
        <v>58</v>
      </c>
      <c r="B53" s="95" t="s">
        <v>51</v>
      </c>
      <c r="C53" s="94">
        <v>2705</v>
      </c>
      <c r="D53" s="94">
        <v>2757</v>
      </c>
      <c r="E53" s="94">
        <v>2771</v>
      </c>
      <c r="F53" s="94"/>
      <c r="G53" s="94"/>
      <c r="H53" s="94"/>
      <c r="I53" s="96">
        <f t="shared" si="6"/>
        <v>1.4689986158226685E-3</v>
      </c>
      <c r="J53" s="96">
        <f t="shared" si="1"/>
        <v>2.4399260628465803E-2</v>
      </c>
      <c r="K53" s="93">
        <f t="shared" si="2"/>
        <v>66</v>
      </c>
      <c r="L53" s="97">
        <f t="shared" si="4"/>
        <v>1.0051781906792567E-2</v>
      </c>
      <c r="M53" s="94">
        <f t="shared" si="3"/>
        <v>14</v>
      </c>
      <c r="N53" s="94">
        <f t="shared" si="5"/>
        <v>0</v>
      </c>
    </row>
    <row r="54" spans="1:14">
      <c r="A54" s="98">
        <v>59</v>
      </c>
      <c r="B54" s="95" t="s">
        <v>52</v>
      </c>
      <c r="C54" s="94">
        <v>2115</v>
      </c>
      <c r="D54" s="94">
        <v>2165</v>
      </c>
      <c r="E54" s="94">
        <v>2192</v>
      </c>
      <c r="F54" s="94"/>
      <c r="G54" s="94"/>
      <c r="H54" s="94"/>
      <c r="I54" s="96">
        <f t="shared" si="6"/>
        <v>1.1620515936063835E-3</v>
      </c>
      <c r="J54" s="96">
        <f t="shared" si="1"/>
        <v>3.6406619385342787E-2</v>
      </c>
      <c r="K54" s="93">
        <f t="shared" si="2"/>
        <v>77</v>
      </c>
      <c r="L54" s="97">
        <f t="shared" si="4"/>
        <v>1.1727078891257996E-2</v>
      </c>
      <c r="M54" s="94">
        <f t="shared" si="3"/>
        <v>27</v>
      </c>
      <c r="N54" s="94">
        <f t="shared" si="5"/>
        <v>0</v>
      </c>
    </row>
    <row r="55" spans="1:14">
      <c r="A55" s="98">
        <v>60</v>
      </c>
      <c r="B55" s="95" t="s">
        <v>53</v>
      </c>
      <c r="C55" s="94">
        <v>765</v>
      </c>
      <c r="D55" s="94">
        <v>724</v>
      </c>
      <c r="E55" s="94">
        <v>733</v>
      </c>
      <c r="F55" s="94"/>
      <c r="G55" s="94"/>
      <c r="H55" s="94"/>
      <c r="I55" s="96">
        <f t="shared" si="6"/>
        <v>3.8858750826344855E-4</v>
      </c>
      <c r="J55" s="96">
        <f t="shared" si="1"/>
        <v>-4.1830065359477121E-2</v>
      </c>
      <c r="K55" s="93">
        <f t="shared" si="2"/>
        <v>-32</v>
      </c>
      <c r="L55" s="97">
        <f t="shared" si="4"/>
        <v>-4.8735912275357906E-3</v>
      </c>
      <c r="M55" s="94">
        <f t="shared" si="3"/>
        <v>9</v>
      </c>
      <c r="N55" s="94">
        <f t="shared" si="5"/>
        <v>0</v>
      </c>
    </row>
    <row r="56" spans="1:14">
      <c r="A56" s="98">
        <v>61</v>
      </c>
      <c r="B56" s="95" t="s">
        <v>54</v>
      </c>
      <c r="C56" s="94">
        <v>3034</v>
      </c>
      <c r="D56" s="94">
        <v>3010</v>
      </c>
      <c r="E56" s="94">
        <v>3022</v>
      </c>
      <c r="F56" s="94"/>
      <c r="G56" s="94"/>
      <c r="H56" s="94"/>
      <c r="I56" s="96">
        <f t="shared" si="6"/>
        <v>1.6020620054190199E-3</v>
      </c>
      <c r="J56" s="96">
        <f t="shared" si="1"/>
        <v>-3.9551746868820041E-3</v>
      </c>
      <c r="K56" s="93">
        <f t="shared" si="2"/>
        <v>-12</v>
      </c>
      <c r="L56" s="97">
        <f t="shared" si="4"/>
        <v>-1.8275967103259215E-3</v>
      </c>
      <c r="M56" s="94">
        <f t="shared" si="3"/>
        <v>12</v>
      </c>
      <c r="N56" s="94">
        <f t="shared" si="5"/>
        <v>0</v>
      </c>
    </row>
    <row r="57" spans="1:14">
      <c r="A57" s="98">
        <v>62</v>
      </c>
      <c r="B57" s="95" t="s">
        <v>55</v>
      </c>
      <c r="C57" s="94">
        <v>9326</v>
      </c>
      <c r="D57" s="94">
        <v>10401</v>
      </c>
      <c r="E57" s="94">
        <v>10566</v>
      </c>
      <c r="F57" s="94"/>
      <c r="G57" s="94"/>
      <c r="H57" s="94"/>
      <c r="I57" s="96">
        <f t="shared" si="6"/>
        <v>5.6013855556774862E-3</v>
      </c>
      <c r="J57" s="96">
        <f t="shared" si="1"/>
        <v>0.13296161269568946</v>
      </c>
      <c r="K57" s="93">
        <f t="shared" si="2"/>
        <v>1240</v>
      </c>
      <c r="L57" s="97">
        <f t="shared" si="4"/>
        <v>0.18885166006701187</v>
      </c>
      <c r="M57" s="94">
        <f t="shared" si="3"/>
        <v>165</v>
      </c>
      <c r="N57" s="94">
        <f t="shared" si="5"/>
        <v>0</v>
      </c>
    </row>
    <row r="58" spans="1:14">
      <c r="A58" s="98">
        <v>63</v>
      </c>
      <c r="B58" s="95" t="s">
        <v>56</v>
      </c>
      <c r="C58" s="94">
        <v>1868</v>
      </c>
      <c r="D58" s="94">
        <v>1876</v>
      </c>
      <c r="E58" s="94">
        <v>1889</v>
      </c>
      <c r="F58" s="94"/>
      <c r="G58" s="94"/>
      <c r="H58" s="94"/>
      <c r="I58" s="96">
        <f t="shared" si="6"/>
        <v>1.0014212866434574E-3</v>
      </c>
      <c r="J58" s="96">
        <f t="shared" si="1"/>
        <v>1.1241970021413276E-2</v>
      </c>
      <c r="K58" s="93">
        <f t="shared" si="2"/>
        <v>21</v>
      </c>
      <c r="L58" s="97">
        <f t="shared" si="4"/>
        <v>3.1982942430703624E-3</v>
      </c>
      <c r="M58" s="94">
        <f t="shared" si="3"/>
        <v>13</v>
      </c>
      <c r="N58" s="94">
        <f t="shared" si="5"/>
        <v>0</v>
      </c>
    </row>
    <row r="59" spans="1:14">
      <c r="A59" s="98">
        <v>64</v>
      </c>
      <c r="B59" s="95" t="s">
        <v>57</v>
      </c>
      <c r="C59" s="94">
        <v>7195</v>
      </c>
      <c r="D59" s="94">
        <v>7100</v>
      </c>
      <c r="E59" s="94">
        <v>7085</v>
      </c>
      <c r="F59" s="94"/>
      <c r="G59" s="94"/>
      <c r="H59" s="94"/>
      <c r="I59" s="96">
        <f t="shared" si="6"/>
        <v>3.7559924911958159E-3</v>
      </c>
      <c r="J59" s="96">
        <f t="shared" si="1"/>
        <v>-1.5288394718554551E-2</v>
      </c>
      <c r="K59" s="93">
        <f t="shared" si="2"/>
        <v>-110</v>
      </c>
      <c r="L59" s="97">
        <f t="shared" si="4"/>
        <v>-1.675296984465428E-2</v>
      </c>
      <c r="M59" s="94">
        <f t="shared" si="3"/>
        <v>-15</v>
      </c>
      <c r="N59" s="94">
        <f t="shared" si="5"/>
        <v>0</v>
      </c>
    </row>
    <row r="60" spans="1:14">
      <c r="A60" s="98">
        <v>65</v>
      </c>
      <c r="B60" s="95" t="s">
        <v>58</v>
      </c>
      <c r="C60" s="94">
        <v>3675</v>
      </c>
      <c r="D60" s="94">
        <v>3545</v>
      </c>
      <c r="E60" s="94">
        <v>3550</v>
      </c>
      <c r="F60" s="94"/>
      <c r="G60" s="94"/>
      <c r="H60" s="94"/>
      <c r="I60" s="96">
        <f t="shared" si="6"/>
        <v>1.88197224329501E-3</v>
      </c>
      <c r="J60" s="96">
        <f t="shared" si="1"/>
        <v>-3.4013605442176874E-2</v>
      </c>
      <c r="K60" s="93">
        <f t="shared" si="2"/>
        <v>-125</v>
      </c>
      <c r="L60" s="97">
        <f t="shared" si="4"/>
        <v>-1.9037465732561681E-2</v>
      </c>
      <c r="M60" s="94">
        <f t="shared" si="3"/>
        <v>5</v>
      </c>
      <c r="N60" s="94">
        <f t="shared" si="5"/>
        <v>0</v>
      </c>
    </row>
    <row r="61" spans="1:14">
      <c r="A61" s="98">
        <v>66</v>
      </c>
      <c r="B61" s="95" t="s">
        <v>59</v>
      </c>
      <c r="C61" s="94">
        <v>12134</v>
      </c>
      <c r="D61" s="94">
        <v>12400</v>
      </c>
      <c r="E61" s="94">
        <v>12497</v>
      </c>
      <c r="F61" s="94"/>
      <c r="G61" s="94"/>
      <c r="H61" s="94"/>
      <c r="I61" s="96">
        <f t="shared" si="6"/>
        <v>6.6250724294247155E-3</v>
      </c>
      <c r="J61" s="96">
        <f t="shared" si="1"/>
        <v>2.9915938684687653E-2</v>
      </c>
      <c r="K61" s="93">
        <f t="shared" si="2"/>
        <v>363</v>
      </c>
      <c r="L61" s="97">
        <f t="shared" si="4"/>
        <v>5.528480048735912E-2</v>
      </c>
      <c r="M61" s="94">
        <f t="shared" si="3"/>
        <v>97</v>
      </c>
      <c r="N61" s="94">
        <f t="shared" si="5"/>
        <v>0</v>
      </c>
    </row>
    <row r="62" spans="1:14">
      <c r="A62" s="98">
        <v>68</v>
      </c>
      <c r="B62" s="95" t="s">
        <v>60</v>
      </c>
      <c r="C62" s="94">
        <v>62696</v>
      </c>
      <c r="D62" s="94">
        <v>63340</v>
      </c>
      <c r="E62" s="94">
        <v>63965</v>
      </c>
      <c r="F62" s="94"/>
      <c r="G62" s="94"/>
      <c r="H62" s="94"/>
      <c r="I62" s="96">
        <f t="shared" si="6"/>
        <v>3.3909959026018399E-2</v>
      </c>
      <c r="J62" s="96">
        <f t="shared" si="1"/>
        <v>2.0240525711369146E-2</v>
      </c>
      <c r="K62" s="93">
        <f t="shared" si="2"/>
        <v>1269</v>
      </c>
      <c r="L62" s="97">
        <f t="shared" si="4"/>
        <v>0.19326835211696619</v>
      </c>
      <c r="M62" s="94">
        <f t="shared" si="3"/>
        <v>625</v>
      </c>
      <c r="N62" s="94">
        <f t="shared" si="5"/>
        <v>0</v>
      </c>
    </row>
    <row r="63" spans="1:14">
      <c r="A63" s="98">
        <v>69</v>
      </c>
      <c r="B63" s="95" t="s">
        <v>61</v>
      </c>
      <c r="C63" s="94">
        <v>50832</v>
      </c>
      <c r="D63" s="94">
        <v>51987</v>
      </c>
      <c r="E63" s="94">
        <v>52356</v>
      </c>
      <c r="F63" s="94"/>
      <c r="G63" s="94"/>
      <c r="H63" s="94"/>
      <c r="I63" s="96">
        <f t="shared" si="6"/>
        <v>2.7755644723930575E-2</v>
      </c>
      <c r="J63" s="96">
        <f t="shared" si="1"/>
        <v>2.9981114258734655E-2</v>
      </c>
      <c r="K63" s="93">
        <f t="shared" si="2"/>
        <v>1524</v>
      </c>
      <c r="L63" s="97">
        <f t="shared" si="4"/>
        <v>0.23210478221139202</v>
      </c>
      <c r="M63" s="94">
        <f t="shared" si="3"/>
        <v>369</v>
      </c>
      <c r="N63" s="94">
        <f t="shared" si="5"/>
        <v>0</v>
      </c>
    </row>
    <row r="64" spans="1:14">
      <c r="A64" s="98">
        <v>70</v>
      </c>
      <c r="B64" s="95" t="s">
        <v>62</v>
      </c>
      <c r="C64" s="94">
        <v>19867</v>
      </c>
      <c r="D64" s="94">
        <v>19320</v>
      </c>
      <c r="E64" s="94">
        <v>19336</v>
      </c>
      <c r="F64" s="94"/>
      <c r="G64" s="94"/>
      <c r="H64" s="94"/>
      <c r="I64" s="96">
        <f t="shared" si="6"/>
        <v>1.0250652196155582E-2</v>
      </c>
      <c r="J64" s="96">
        <f t="shared" si="1"/>
        <v>-2.67277394674586E-2</v>
      </c>
      <c r="K64" s="93">
        <f t="shared" si="2"/>
        <v>-531</v>
      </c>
      <c r="L64" s="97">
        <f t="shared" si="4"/>
        <v>-8.0871154431922027E-2</v>
      </c>
      <c r="M64" s="94">
        <f t="shared" si="3"/>
        <v>16</v>
      </c>
      <c r="N64" s="94">
        <f t="shared" si="5"/>
        <v>0</v>
      </c>
    </row>
    <row r="65" spans="1:14">
      <c r="A65" s="98">
        <v>71</v>
      </c>
      <c r="B65" s="95" t="s">
        <v>63</v>
      </c>
      <c r="C65" s="94">
        <v>25088</v>
      </c>
      <c r="D65" s="94">
        <v>24432</v>
      </c>
      <c r="E65" s="94">
        <v>24424</v>
      </c>
      <c r="F65" s="94"/>
      <c r="G65" s="94"/>
      <c r="H65" s="94"/>
      <c r="I65" s="96">
        <f t="shared" si="6"/>
        <v>1.2947969033869669E-2</v>
      </c>
      <c r="J65" s="96">
        <f t="shared" si="1"/>
        <v>-2.6466836734693879E-2</v>
      </c>
      <c r="K65" s="93">
        <f t="shared" si="2"/>
        <v>-664</v>
      </c>
      <c r="L65" s="97">
        <f t="shared" si="4"/>
        <v>-0.10112701797136765</v>
      </c>
      <c r="M65" s="94">
        <f t="shared" si="3"/>
        <v>-8</v>
      </c>
      <c r="N65" s="94">
        <f t="shared" si="5"/>
        <v>0</v>
      </c>
    </row>
    <row r="66" spans="1:14">
      <c r="A66" s="98">
        <v>72</v>
      </c>
      <c r="B66" s="95" t="s">
        <v>64</v>
      </c>
      <c r="C66" s="94">
        <v>950</v>
      </c>
      <c r="D66" s="94">
        <v>989</v>
      </c>
      <c r="E66" s="94">
        <v>994</v>
      </c>
      <c r="F66" s="94"/>
      <c r="G66" s="94"/>
      <c r="H66" s="94"/>
      <c r="I66" s="96">
        <f t="shared" si="6"/>
        <v>5.2695222812260286E-4</v>
      </c>
      <c r="J66" s="96">
        <f t="shared" si="1"/>
        <v>4.6315789473684213E-2</v>
      </c>
      <c r="K66" s="93">
        <f t="shared" si="2"/>
        <v>44</v>
      </c>
      <c r="L66" s="97">
        <f t="shared" si="4"/>
        <v>6.7011879378617118E-3</v>
      </c>
      <c r="M66" s="94">
        <f t="shared" si="3"/>
        <v>5</v>
      </c>
      <c r="N66" s="94">
        <f t="shared" si="5"/>
        <v>0</v>
      </c>
    </row>
    <row r="67" spans="1:14">
      <c r="A67" s="98">
        <v>73</v>
      </c>
      <c r="B67" s="95" t="s">
        <v>65</v>
      </c>
      <c r="C67" s="94">
        <v>7332</v>
      </c>
      <c r="D67" s="94">
        <v>7213</v>
      </c>
      <c r="E67" s="94">
        <v>7221</v>
      </c>
      <c r="F67" s="94"/>
      <c r="G67" s="94"/>
      <c r="H67" s="94"/>
      <c r="I67" s="96">
        <f t="shared" ref="I67:I92" si="7">E67/$E$92</f>
        <v>3.8280905827699344E-3</v>
      </c>
      <c r="J67" s="96">
        <f t="shared" ref="J67:J90" si="8">(E67-C67)/C67</f>
        <v>-1.5139116202945991E-2</v>
      </c>
      <c r="K67" s="93">
        <f t="shared" ref="K67:K90" si="9">E67-C67</f>
        <v>-111</v>
      </c>
      <c r="L67" s="97">
        <f t="shared" si="4"/>
        <v>-1.6905269570514771E-2</v>
      </c>
      <c r="M67" s="94">
        <f t="shared" ref="M67:M90" si="10">E67-D67</f>
        <v>8</v>
      </c>
      <c r="N67" s="94">
        <f t="shared" si="5"/>
        <v>0</v>
      </c>
    </row>
    <row r="68" spans="1:14">
      <c r="A68" s="98">
        <v>74</v>
      </c>
      <c r="B68" s="95" t="s">
        <v>66</v>
      </c>
      <c r="C68" s="94">
        <v>9006</v>
      </c>
      <c r="D68" s="94">
        <v>9194</v>
      </c>
      <c r="E68" s="94">
        <v>9109</v>
      </c>
      <c r="F68" s="94"/>
      <c r="G68" s="94"/>
      <c r="H68" s="94"/>
      <c r="I68" s="96">
        <f t="shared" si="7"/>
        <v>4.8289817363871114E-3</v>
      </c>
      <c r="J68" s="96">
        <f t="shared" si="8"/>
        <v>1.143681989784588E-2</v>
      </c>
      <c r="K68" s="93">
        <f t="shared" si="9"/>
        <v>103</v>
      </c>
      <c r="L68" s="97">
        <f t="shared" ref="L68:L92" si="11">K68/$K$92</f>
        <v>1.5686871763630827E-2</v>
      </c>
      <c r="M68" s="94">
        <f t="shared" si="10"/>
        <v>-85</v>
      </c>
      <c r="N68" s="94">
        <f t="shared" ref="N68:N92" si="12">H68-G68</f>
        <v>0</v>
      </c>
    </row>
    <row r="69" spans="1:14">
      <c r="A69" s="98">
        <v>75</v>
      </c>
      <c r="B69" s="95" t="s">
        <v>67</v>
      </c>
      <c r="C69" s="94">
        <v>2757</v>
      </c>
      <c r="D69" s="94">
        <v>2928</v>
      </c>
      <c r="E69" s="94">
        <v>2969</v>
      </c>
      <c r="F69" s="94"/>
      <c r="G69" s="94"/>
      <c r="H69" s="94"/>
      <c r="I69" s="96">
        <f t="shared" si="7"/>
        <v>1.5739649550261647E-3</v>
      </c>
      <c r="J69" s="96">
        <f t="shared" si="8"/>
        <v>7.6895175915850558E-2</v>
      </c>
      <c r="K69" s="93">
        <f t="shared" si="9"/>
        <v>212</v>
      </c>
      <c r="L69" s="97">
        <f t="shared" si="11"/>
        <v>3.2287541882424609E-2</v>
      </c>
      <c r="M69" s="94">
        <f t="shared" si="10"/>
        <v>41</v>
      </c>
      <c r="N69" s="94">
        <f t="shared" si="12"/>
        <v>0</v>
      </c>
    </row>
    <row r="70" spans="1:14">
      <c r="A70" s="98">
        <v>77</v>
      </c>
      <c r="B70" s="95" t="s">
        <v>68</v>
      </c>
      <c r="C70" s="94">
        <v>5863</v>
      </c>
      <c r="D70" s="94">
        <v>5756</v>
      </c>
      <c r="E70" s="94">
        <v>5759</v>
      </c>
      <c r="F70" s="94"/>
      <c r="G70" s="94"/>
      <c r="H70" s="94"/>
      <c r="I70" s="96">
        <f t="shared" si="7"/>
        <v>3.0530360983481585E-3</v>
      </c>
      <c r="J70" s="96">
        <f t="shared" si="8"/>
        <v>-1.7738359201773836E-2</v>
      </c>
      <c r="K70" s="93">
        <f t="shared" si="9"/>
        <v>-104</v>
      </c>
      <c r="L70" s="97">
        <f t="shared" si="11"/>
        <v>-1.5839171489491318E-2</v>
      </c>
      <c r="M70" s="94">
        <f t="shared" si="10"/>
        <v>3</v>
      </c>
      <c r="N70" s="94">
        <f t="shared" si="12"/>
        <v>0</v>
      </c>
    </row>
    <row r="71" spans="1:14">
      <c r="A71" s="98">
        <v>78</v>
      </c>
      <c r="B71" s="95" t="s">
        <v>69</v>
      </c>
      <c r="C71" s="94">
        <v>1955</v>
      </c>
      <c r="D71" s="94">
        <v>2229</v>
      </c>
      <c r="E71" s="94">
        <v>2216</v>
      </c>
      <c r="F71" s="94"/>
      <c r="G71" s="94"/>
      <c r="H71" s="94"/>
      <c r="I71" s="96">
        <f t="shared" si="7"/>
        <v>1.1747747862371105E-3</v>
      </c>
      <c r="J71" s="96">
        <f t="shared" si="8"/>
        <v>0.13350383631713555</v>
      </c>
      <c r="K71" s="93">
        <f t="shared" si="9"/>
        <v>261</v>
      </c>
      <c r="L71" s="97">
        <f t="shared" si="11"/>
        <v>3.9750228449588788E-2</v>
      </c>
      <c r="M71" s="94">
        <f t="shared" si="10"/>
        <v>-13</v>
      </c>
      <c r="N71" s="94">
        <f t="shared" si="12"/>
        <v>0</v>
      </c>
    </row>
    <row r="72" spans="1:14">
      <c r="A72" s="98">
        <v>79</v>
      </c>
      <c r="B72" s="95" t="s">
        <v>70</v>
      </c>
      <c r="C72" s="94">
        <v>8422</v>
      </c>
      <c r="D72" s="94">
        <v>9042</v>
      </c>
      <c r="E72" s="94">
        <v>9034</v>
      </c>
      <c r="F72" s="94"/>
      <c r="G72" s="94"/>
      <c r="H72" s="94"/>
      <c r="I72" s="96">
        <f t="shared" si="7"/>
        <v>4.7892217594160905E-3</v>
      </c>
      <c r="J72" s="96">
        <f t="shared" si="8"/>
        <v>7.2666824982189501E-2</v>
      </c>
      <c r="K72" s="93">
        <f t="shared" si="9"/>
        <v>612</v>
      </c>
      <c r="L72" s="97">
        <f t="shared" si="11"/>
        <v>9.3207432226621992E-2</v>
      </c>
      <c r="M72" s="94">
        <f t="shared" si="10"/>
        <v>-8</v>
      </c>
      <c r="N72" s="94">
        <f t="shared" si="12"/>
        <v>0</v>
      </c>
    </row>
    <row r="73" spans="1:14">
      <c r="A73" s="98">
        <v>80</v>
      </c>
      <c r="B73" s="95" t="s">
        <v>71</v>
      </c>
      <c r="C73" s="94">
        <v>22521</v>
      </c>
      <c r="D73" s="94">
        <v>22734</v>
      </c>
      <c r="E73" s="94">
        <v>22731</v>
      </c>
      <c r="F73" s="94"/>
      <c r="G73" s="94"/>
      <c r="H73" s="94"/>
      <c r="I73" s="96">
        <f t="shared" si="7"/>
        <v>1.2050453820377147E-2</v>
      </c>
      <c r="J73" s="96">
        <f t="shared" si="8"/>
        <v>9.324630345011322E-3</v>
      </c>
      <c r="K73" s="93">
        <f t="shared" si="9"/>
        <v>210</v>
      </c>
      <c r="L73" s="97">
        <f t="shared" si="11"/>
        <v>3.1982942430703626E-2</v>
      </c>
      <c r="M73" s="94">
        <f t="shared" si="10"/>
        <v>-3</v>
      </c>
      <c r="N73" s="94">
        <f t="shared" si="12"/>
        <v>0</v>
      </c>
    </row>
    <row r="74" spans="1:14">
      <c r="A74" s="98">
        <v>81</v>
      </c>
      <c r="B74" s="95" t="s">
        <v>72</v>
      </c>
      <c r="C74" s="94">
        <v>49171</v>
      </c>
      <c r="D74" s="94">
        <v>45141</v>
      </c>
      <c r="E74" s="94">
        <v>44710</v>
      </c>
      <c r="F74" s="94"/>
      <c r="G74" s="94"/>
      <c r="H74" s="94"/>
      <c r="I74" s="96">
        <f t="shared" si="7"/>
        <v>2.3702247604991521E-2</v>
      </c>
      <c r="J74" s="96">
        <f t="shared" si="8"/>
        <v>-9.0724207357995565E-2</v>
      </c>
      <c r="K74" s="93">
        <f t="shared" si="9"/>
        <v>-4461</v>
      </c>
      <c r="L74" s="97">
        <f t="shared" si="11"/>
        <v>-0.67940907706366127</v>
      </c>
      <c r="M74" s="94">
        <f t="shared" si="10"/>
        <v>-431</v>
      </c>
      <c r="N74" s="94">
        <f t="shared" si="12"/>
        <v>0</v>
      </c>
    </row>
    <row r="75" spans="1:14">
      <c r="A75" s="98">
        <v>82</v>
      </c>
      <c r="B75" s="95" t="s">
        <v>73</v>
      </c>
      <c r="C75" s="94">
        <v>49132</v>
      </c>
      <c r="D75" s="94">
        <v>46058</v>
      </c>
      <c r="E75" s="94">
        <v>45964</v>
      </c>
      <c r="F75" s="94"/>
      <c r="G75" s="94"/>
      <c r="H75" s="94"/>
      <c r="I75" s="96">
        <f t="shared" si="7"/>
        <v>2.4367034419946997E-2</v>
      </c>
      <c r="J75" s="96">
        <f t="shared" si="8"/>
        <v>-6.4479361719449652E-2</v>
      </c>
      <c r="K75" s="93">
        <f t="shared" si="9"/>
        <v>-3168</v>
      </c>
      <c r="L75" s="97">
        <f t="shared" si="11"/>
        <v>-0.48248553152604323</v>
      </c>
      <c r="M75" s="94">
        <f t="shared" si="10"/>
        <v>-94</v>
      </c>
      <c r="N75" s="94">
        <f t="shared" si="12"/>
        <v>0</v>
      </c>
    </row>
    <row r="76" spans="1:14">
      <c r="A76" s="98">
        <v>84</v>
      </c>
      <c r="B76" s="95" t="s">
        <v>74</v>
      </c>
      <c r="C76" s="94">
        <v>4390</v>
      </c>
      <c r="D76" s="94">
        <v>4725</v>
      </c>
      <c r="E76" s="94">
        <v>4712</v>
      </c>
      <c r="F76" s="94"/>
      <c r="G76" s="94"/>
      <c r="H76" s="94"/>
      <c r="I76" s="96">
        <f t="shared" si="7"/>
        <v>2.4979868198327006E-3</v>
      </c>
      <c r="J76" s="96">
        <f t="shared" si="8"/>
        <v>7.3348519362186781E-2</v>
      </c>
      <c r="K76" s="93">
        <f t="shared" si="9"/>
        <v>322</v>
      </c>
      <c r="L76" s="97">
        <f t="shared" si="11"/>
        <v>4.9040511727078892E-2</v>
      </c>
      <c r="M76" s="94">
        <f t="shared" si="10"/>
        <v>-13</v>
      </c>
      <c r="N76" s="94">
        <f t="shared" si="12"/>
        <v>0</v>
      </c>
    </row>
    <row r="77" spans="1:14">
      <c r="A77" s="98">
        <v>85</v>
      </c>
      <c r="B77" s="95" t="s">
        <v>75</v>
      </c>
      <c r="C77" s="94">
        <v>36358</v>
      </c>
      <c r="D77" s="94">
        <v>37849</v>
      </c>
      <c r="E77" s="94">
        <v>38250</v>
      </c>
      <c r="F77" s="94"/>
      <c r="G77" s="94"/>
      <c r="H77" s="94"/>
      <c r="I77" s="96">
        <f t="shared" si="7"/>
        <v>2.0277588255220882E-2</v>
      </c>
      <c r="J77" s="96">
        <f t="shared" si="8"/>
        <v>5.2038065900214536E-2</v>
      </c>
      <c r="K77" s="93">
        <f t="shared" si="9"/>
        <v>1892</v>
      </c>
      <c r="L77" s="97">
        <f t="shared" si="11"/>
        <v>0.28815108132805362</v>
      </c>
      <c r="M77" s="94">
        <f t="shared" si="10"/>
        <v>401</v>
      </c>
      <c r="N77" s="94">
        <f t="shared" si="12"/>
        <v>0</v>
      </c>
    </row>
    <row r="78" spans="1:14">
      <c r="A78" s="98">
        <v>86</v>
      </c>
      <c r="B78" s="95" t="s">
        <v>76</v>
      </c>
      <c r="C78" s="94">
        <v>26463</v>
      </c>
      <c r="D78" s="94">
        <v>28673</v>
      </c>
      <c r="E78" s="94">
        <v>29019</v>
      </c>
      <c r="F78" s="94"/>
      <c r="G78" s="94"/>
      <c r="H78" s="94"/>
      <c r="I78" s="96">
        <f t="shared" si="7"/>
        <v>1.5383930289627576E-2</v>
      </c>
      <c r="J78" s="96">
        <f t="shared" si="8"/>
        <v>9.6587688470694932E-2</v>
      </c>
      <c r="K78" s="93">
        <f t="shared" si="9"/>
        <v>2556</v>
      </c>
      <c r="L78" s="97">
        <f t="shared" si="11"/>
        <v>0.38927809929942125</v>
      </c>
      <c r="M78" s="94">
        <f t="shared" si="10"/>
        <v>346</v>
      </c>
      <c r="N78" s="94">
        <f t="shared" si="12"/>
        <v>0</v>
      </c>
    </row>
    <row r="79" spans="1:14">
      <c r="A79" s="98">
        <v>87</v>
      </c>
      <c r="B79" s="95" t="s">
        <v>77</v>
      </c>
      <c r="C79" s="94">
        <v>1642</v>
      </c>
      <c r="D79" s="94">
        <v>1668</v>
      </c>
      <c r="E79" s="94">
        <v>1668</v>
      </c>
      <c r="F79" s="94"/>
      <c r="G79" s="94"/>
      <c r="H79" s="94"/>
      <c r="I79" s="96">
        <f t="shared" si="7"/>
        <v>8.8426188783551454E-4</v>
      </c>
      <c r="J79" s="96">
        <f t="shared" si="8"/>
        <v>1.5834348355663823E-2</v>
      </c>
      <c r="K79" s="93">
        <f t="shared" si="9"/>
        <v>26</v>
      </c>
      <c r="L79" s="97">
        <f t="shared" si="11"/>
        <v>3.9597928723728295E-3</v>
      </c>
      <c r="M79" s="94">
        <f t="shared" si="10"/>
        <v>0</v>
      </c>
      <c r="N79" s="94">
        <f t="shared" si="12"/>
        <v>0</v>
      </c>
    </row>
    <row r="80" spans="1:14">
      <c r="A80" s="98">
        <v>88</v>
      </c>
      <c r="B80" s="95" t="s">
        <v>78</v>
      </c>
      <c r="C80" s="94">
        <v>5224</v>
      </c>
      <c r="D80" s="94">
        <v>5396</v>
      </c>
      <c r="E80" s="94">
        <v>5420</v>
      </c>
      <c r="F80" s="94"/>
      <c r="G80" s="94"/>
      <c r="H80" s="94"/>
      <c r="I80" s="96">
        <f t="shared" si="7"/>
        <v>2.8733210024391421E-3</v>
      </c>
      <c r="J80" s="96">
        <f t="shared" si="8"/>
        <v>3.7519142419601838E-2</v>
      </c>
      <c r="K80" s="93">
        <f t="shared" si="9"/>
        <v>196</v>
      </c>
      <c r="L80" s="97">
        <f t="shared" si="11"/>
        <v>2.9850746268656716E-2</v>
      </c>
      <c r="M80" s="94">
        <f t="shared" si="10"/>
        <v>24</v>
      </c>
      <c r="N80" s="94">
        <f t="shared" si="12"/>
        <v>0</v>
      </c>
    </row>
    <row r="81" spans="1:15">
      <c r="A81" s="98">
        <v>90</v>
      </c>
      <c r="B81" s="95" t="s">
        <v>79</v>
      </c>
      <c r="C81" s="94">
        <v>1456</v>
      </c>
      <c r="D81" s="94">
        <v>1477</v>
      </c>
      <c r="E81" s="94">
        <v>1471</v>
      </c>
      <c r="F81" s="94"/>
      <c r="G81" s="94"/>
      <c r="H81" s="94"/>
      <c r="I81" s="96">
        <f t="shared" si="7"/>
        <v>7.7982568165829854E-4</v>
      </c>
      <c r="J81" s="96">
        <f t="shared" si="8"/>
        <v>1.0302197802197802E-2</v>
      </c>
      <c r="K81" s="93">
        <f t="shared" si="9"/>
        <v>15</v>
      </c>
      <c r="L81" s="97">
        <f t="shared" si="11"/>
        <v>2.2844958879074018E-3</v>
      </c>
      <c r="M81" s="94">
        <f t="shared" si="10"/>
        <v>-6</v>
      </c>
      <c r="N81" s="94">
        <f t="shared" si="12"/>
        <v>0</v>
      </c>
      <c r="O81" s="7"/>
    </row>
    <row r="82" spans="1:15">
      <c r="A82" s="98">
        <v>91</v>
      </c>
      <c r="B82" s="95" t="s">
        <v>80</v>
      </c>
      <c r="C82" s="94">
        <v>527</v>
      </c>
      <c r="D82" s="94">
        <v>564</v>
      </c>
      <c r="E82" s="94">
        <v>555</v>
      </c>
      <c r="F82" s="94"/>
      <c r="G82" s="94"/>
      <c r="H82" s="94"/>
      <c r="I82" s="96">
        <f t="shared" si="7"/>
        <v>2.9422382958555789E-4</v>
      </c>
      <c r="J82" s="96">
        <f t="shared" si="8"/>
        <v>5.3130929791271347E-2</v>
      </c>
      <c r="K82" s="93">
        <f t="shared" si="9"/>
        <v>28</v>
      </c>
      <c r="L82" s="97">
        <f t="shared" si="11"/>
        <v>4.2643923240938165E-3</v>
      </c>
      <c r="M82" s="94">
        <f t="shared" si="10"/>
        <v>-9</v>
      </c>
      <c r="N82" s="94">
        <f t="shared" si="12"/>
        <v>0</v>
      </c>
    </row>
    <row r="83" spans="1:15">
      <c r="A83" s="98">
        <v>92</v>
      </c>
      <c r="B83" s="95" t="s">
        <v>81</v>
      </c>
      <c r="C83" s="94">
        <v>3082</v>
      </c>
      <c r="D83" s="94">
        <v>2854</v>
      </c>
      <c r="E83" s="94">
        <v>2849</v>
      </c>
      <c r="F83" s="94"/>
      <c r="G83" s="94"/>
      <c r="H83" s="94"/>
      <c r="I83" s="96">
        <f t="shared" si="7"/>
        <v>1.5103489918725306E-3</v>
      </c>
      <c r="J83" s="96">
        <f t="shared" si="8"/>
        <v>-7.5600259571706685E-2</v>
      </c>
      <c r="K83" s="93">
        <f t="shared" si="9"/>
        <v>-233</v>
      </c>
      <c r="L83" s="97">
        <f t="shared" si="11"/>
        <v>-3.5485836125494975E-2</v>
      </c>
      <c r="M83" s="94">
        <f t="shared" si="10"/>
        <v>-5</v>
      </c>
      <c r="N83" s="94">
        <f t="shared" si="12"/>
        <v>0</v>
      </c>
    </row>
    <row r="84" spans="1:15">
      <c r="A84" s="98">
        <v>93</v>
      </c>
      <c r="B84" s="95" t="s">
        <v>82</v>
      </c>
      <c r="C84" s="94">
        <v>8775</v>
      </c>
      <c r="D84" s="94">
        <v>9411</v>
      </c>
      <c r="E84" s="94">
        <v>9394</v>
      </c>
      <c r="F84" s="94"/>
      <c r="G84" s="94"/>
      <c r="H84" s="94"/>
      <c r="I84" s="96">
        <f t="shared" si="7"/>
        <v>4.9800696488769931E-3</v>
      </c>
      <c r="J84" s="96">
        <f t="shared" si="8"/>
        <v>7.0541310541310548E-2</v>
      </c>
      <c r="K84" s="93">
        <f t="shared" si="9"/>
        <v>619</v>
      </c>
      <c r="L84" s="97">
        <f t="shared" si="11"/>
        <v>9.4273530307645445E-2</v>
      </c>
      <c r="M84" s="94">
        <f t="shared" si="10"/>
        <v>-17</v>
      </c>
      <c r="N84" s="94">
        <f t="shared" si="12"/>
        <v>0</v>
      </c>
    </row>
    <row r="85" spans="1:15">
      <c r="A85" s="98">
        <v>94</v>
      </c>
      <c r="B85" s="95" t="s">
        <v>83</v>
      </c>
      <c r="C85" s="94">
        <v>10929</v>
      </c>
      <c r="D85" s="94">
        <v>11671</v>
      </c>
      <c r="E85" s="94">
        <v>11868</v>
      </c>
      <c r="F85" s="94"/>
      <c r="G85" s="94"/>
      <c r="H85" s="94"/>
      <c r="I85" s="96">
        <f t="shared" si="7"/>
        <v>6.2916187558944162E-3</v>
      </c>
      <c r="J85" s="96">
        <f t="shared" si="8"/>
        <v>8.5918199286302496E-2</v>
      </c>
      <c r="K85" s="93">
        <f t="shared" si="9"/>
        <v>939</v>
      </c>
      <c r="L85" s="97">
        <f t="shared" si="11"/>
        <v>0.14300944258300335</v>
      </c>
      <c r="M85" s="94">
        <f t="shared" si="10"/>
        <v>197</v>
      </c>
      <c r="N85" s="94">
        <f t="shared" si="12"/>
        <v>0</v>
      </c>
    </row>
    <row r="86" spans="1:15">
      <c r="A86" s="98">
        <v>95</v>
      </c>
      <c r="B86" s="95" t="s">
        <v>84</v>
      </c>
      <c r="C86" s="94">
        <v>11845</v>
      </c>
      <c r="D86" s="94">
        <v>11798</v>
      </c>
      <c r="E86" s="94">
        <v>11860</v>
      </c>
      <c r="F86" s="94"/>
      <c r="G86" s="94"/>
      <c r="H86" s="94"/>
      <c r="I86" s="96">
        <f t="shared" si="7"/>
        <v>6.2873776916841746E-3</v>
      </c>
      <c r="J86" s="96">
        <f t="shared" si="8"/>
        <v>1.2663571127057829E-3</v>
      </c>
      <c r="K86" s="93">
        <f t="shared" si="9"/>
        <v>15</v>
      </c>
      <c r="L86" s="97">
        <f t="shared" si="11"/>
        <v>2.2844958879074018E-3</v>
      </c>
      <c r="M86" s="94">
        <f t="shared" si="10"/>
        <v>62</v>
      </c>
      <c r="N86" s="94">
        <f t="shared" si="12"/>
        <v>0</v>
      </c>
    </row>
    <row r="87" spans="1:15">
      <c r="A87" s="98">
        <v>96</v>
      </c>
      <c r="B87" s="95" t="s">
        <v>85</v>
      </c>
      <c r="C87" s="94">
        <v>32628</v>
      </c>
      <c r="D87" s="94">
        <v>34509</v>
      </c>
      <c r="E87" s="94">
        <v>34483</v>
      </c>
      <c r="F87" s="94"/>
      <c r="G87" s="94"/>
      <c r="H87" s="94"/>
      <c r="I87" s="96">
        <f t="shared" si="7"/>
        <v>1.8280577145223052E-2</v>
      </c>
      <c r="J87" s="96">
        <f t="shared" si="8"/>
        <v>5.685300968493319E-2</v>
      </c>
      <c r="K87" s="93">
        <f t="shared" si="9"/>
        <v>1855</v>
      </c>
      <c r="L87" s="97">
        <f t="shared" si="11"/>
        <v>0.28251599147121537</v>
      </c>
      <c r="M87" s="94">
        <f t="shared" si="10"/>
        <v>-26</v>
      </c>
      <c r="N87" s="94">
        <f t="shared" si="12"/>
        <v>0</v>
      </c>
    </row>
    <row r="88" spans="1:15">
      <c r="A88" s="98">
        <v>97</v>
      </c>
      <c r="B88" s="95" t="s">
        <v>86</v>
      </c>
      <c r="C88" s="94">
        <v>12037</v>
      </c>
      <c r="D88" s="94">
        <v>9913</v>
      </c>
      <c r="E88" s="94">
        <v>9761</v>
      </c>
      <c r="F88" s="94"/>
      <c r="G88" s="94"/>
      <c r="H88" s="94"/>
      <c r="I88" s="96">
        <f t="shared" si="7"/>
        <v>5.1746284695218569E-3</v>
      </c>
      <c r="J88" s="96">
        <f t="shared" si="8"/>
        <v>-0.18908365871894992</v>
      </c>
      <c r="K88" s="93">
        <f t="shared" si="9"/>
        <v>-2276</v>
      </c>
      <c r="L88" s="97">
        <f t="shared" si="11"/>
        <v>-0.34663417605848307</v>
      </c>
      <c r="M88" s="94">
        <f t="shared" si="10"/>
        <v>-152</v>
      </c>
      <c r="N88" s="94">
        <f t="shared" si="12"/>
        <v>0</v>
      </c>
    </row>
    <row r="89" spans="1:15">
      <c r="A89" s="98">
        <v>98</v>
      </c>
      <c r="B89" s="95" t="s">
        <v>87</v>
      </c>
      <c r="C89" s="94">
        <v>381</v>
      </c>
      <c r="D89" s="94">
        <v>352</v>
      </c>
      <c r="E89" s="94">
        <v>352</v>
      </c>
      <c r="F89" s="94"/>
      <c r="G89" s="94"/>
      <c r="H89" s="94"/>
      <c r="I89" s="96">
        <f t="shared" si="7"/>
        <v>1.8660682525066015E-4</v>
      </c>
      <c r="J89" s="96">
        <f t="shared" si="8"/>
        <v>-7.6115485564304461E-2</v>
      </c>
      <c r="K89" s="93">
        <f t="shared" si="9"/>
        <v>-29</v>
      </c>
      <c r="L89" s="97">
        <f t="shared" si="11"/>
        <v>-4.4166920499543105E-3</v>
      </c>
      <c r="M89" s="94">
        <f t="shared" si="10"/>
        <v>0</v>
      </c>
      <c r="N89" s="94">
        <f t="shared" si="12"/>
        <v>0</v>
      </c>
    </row>
    <row r="90" spans="1:15">
      <c r="A90" s="98">
        <v>99</v>
      </c>
      <c r="B90" s="95" t="s">
        <v>88</v>
      </c>
      <c r="C90" s="94">
        <v>439</v>
      </c>
      <c r="D90" s="94">
        <v>445</v>
      </c>
      <c r="E90" s="94">
        <v>446</v>
      </c>
      <c r="F90" s="94"/>
      <c r="G90" s="94"/>
      <c r="H90" s="94"/>
      <c r="I90" s="96">
        <f t="shared" si="7"/>
        <v>2.3643932972100689E-4</v>
      </c>
      <c r="J90" s="96">
        <f t="shared" si="8"/>
        <v>1.5945330296127564E-2</v>
      </c>
      <c r="K90" s="93">
        <f t="shared" si="9"/>
        <v>7</v>
      </c>
      <c r="L90" s="97">
        <f t="shared" si="11"/>
        <v>1.0660980810234541E-3</v>
      </c>
      <c r="M90" s="94">
        <f t="shared" si="10"/>
        <v>1</v>
      </c>
      <c r="N90" s="94">
        <f t="shared" si="12"/>
        <v>0</v>
      </c>
    </row>
    <row r="91" spans="1:15">
      <c r="A91" s="98"/>
      <c r="B91" s="95" t="s">
        <v>285</v>
      </c>
      <c r="C91" s="94">
        <v>45283</v>
      </c>
      <c r="D91" s="94">
        <v>46871</v>
      </c>
      <c r="E91" s="94">
        <v>47238</v>
      </c>
      <c r="F91" s="94"/>
      <c r="G91" s="94"/>
      <c r="H91" s="94"/>
      <c r="I91" s="96">
        <f>E91/$E$92</f>
        <v>2.504242389542808E-2</v>
      </c>
      <c r="J91" s="96">
        <f>(E91-C91)/C91</f>
        <v>4.317293465538944E-2</v>
      </c>
      <c r="K91" s="93">
        <f>E91-C91</f>
        <v>1955</v>
      </c>
      <c r="L91" s="97">
        <f>K91/$K$92</f>
        <v>0.29774596405726472</v>
      </c>
      <c r="M91" s="94">
        <f>E91-D91</f>
        <v>367</v>
      </c>
      <c r="N91" s="94">
        <f>H91-G91</f>
        <v>0</v>
      </c>
    </row>
    <row r="92" spans="1:15" s="106" customFormat="1">
      <c r="A92" s="183" t="s">
        <v>89</v>
      </c>
      <c r="B92" s="183"/>
      <c r="C92" s="60">
        <v>1879753</v>
      </c>
      <c r="D92" s="60">
        <v>1877762</v>
      </c>
      <c r="E92" s="60">
        <v>1886319</v>
      </c>
      <c r="F92" s="60"/>
      <c r="G92" s="60"/>
      <c r="H92" s="60"/>
      <c r="I92" s="96">
        <f t="shared" si="7"/>
        <v>1</v>
      </c>
      <c r="J92" s="96">
        <f>(E92-C92)/C92</f>
        <v>3.4930121138255932E-3</v>
      </c>
      <c r="K92" s="93">
        <f>E92-C92</f>
        <v>6566</v>
      </c>
      <c r="L92" s="97">
        <f t="shared" si="11"/>
        <v>1</v>
      </c>
      <c r="M92" s="93">
        <f>E92-D92</f>
        <v>8557</v>
      </c>
      <c r="N92" s="94">
        <f t="shared" si="12"/>
        <v>0</v>
      </c>
      <c r="O92" s="16"/>
    </row>
    <row r="93" spans="1:15">
      <c r="C93" s="122"/>
      <c r="D93" s="122"/>
      <c r="E93" s="125"/>
      <c r="F93" s="137"/>
      <c r="G93" s="137"/>
      <c r="H93" s="137"/>
    </row>
    <row r="94" spans="1:15">
      <c r="C94" s="123"/>
      <c r="D94" s="121"/>
      <c r="E94" s="124"/>
      <c r="F94" s="124"/>
      <c r="G94" s="124"/>
      <c r="H94" s="124"/>
    </row>
    <row r="95" spans="1:15">
      <c r="C95" s="122"/>
      <c r="D95" s="122"/>
      <c r="E95" s="125"/>
      <c r="F95" s="137"/>
      <c r="G95" s="137"/>
      <c r="H95" s="137"/>
    </row>
    <row r="96" spans="1:15">
      <c r="C96" s="122"/>
      <c r="D96" s="122"/>
      <c r="E96" s="125"/>
      <c r="F96" s="137"/>
      <c r="G96" s="137"/>
      <c r="H96" s="137"/>
    </row>
    <row r="97" spans="3:8">
      <c r="C97" s="122"/>
      <c r="D97" s="123"/>
      <c r="E97" s="123"/>
      <c r="F97" s="137"/>
      <c r="G97" s="137"/>
      <c r="H97" s="137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144"/>
  <sheetViews>
    <sheetView topLeftCell="M1" zoomScale="80" zoomScaleNormal="80" workbookViewId="0">
      <pane ySplit="2" topLeftCell="A3" activePane="bottomLeft" state="frozen"/>
      <selection pane="bottomLeft" activeCell="X15" sqref="X15"/>
    </sheetView>
  </sheetViews>
  <sheetFormatPr defaultColWidth="9.140625" defaultRowHeight="15"/>
  <cols>
    <col min="1" max="1" width="12.7109375" style="3" bestFit="1" customWidth="1"/>
    <col min="2" max="2" width="16.42578125" style="3" bestFit="1" customWidth="1"/>
    <col min="3" max="8" width="12" style="3" customWidth="1"/>
    <col min="9" max="9" width="19.140625" style="3" customWidth="1"/>
    <col min="10" max="11" width="33.140625" style="3" customWidth="1"/>
    <col min="12" max="12" width="18.42578125" style="3" customWidth="1"/>
    <col min="13" max="14" width="33.140625" style="3" customWidth="1"/>
    <col min="15" max="16384" width="9.140625" style="3"/>
  </cols>
  <sheetData>
    <row r="1" spans="1:14" ht="15.75" thickBot="1">
      <c r="C1" s="184" t="s">
        <v>281</v>
      </c>
      <c r="D1" s="184"/>
      <c r="E1" s="185"/>
      <c r="F1" s="186" t="s">
        <v>280</v>
      </c>
      <c r="G1" s="184"/>
      <c r="H1" s="185"/>
    </row>
    <row r="2" spans="1:14" ht="30">
      <c r="A2" s="89" t="s">
        <v>91</v>
      </c>
      <c r="B2" s="89" t="s">
        <v>174</v>
      </c>
      <c r="C2" s="89">
        <v>43405</v>
      </c>
      <c r="D2" s="89">
        <v>43739</v>
      </c>
      <c r="E2" s="89">
        <v>43770</v>
      </c>
      <c r="F2" s="89">
        <v>43405</v>
      </c>
      <c r="G2" s="89">
        <v>43739</v>
      </c>
      <c r="H2" s="89">
        <v>43770</v>
      </c>
      <c r="I2" s="88" t="s">
        <v>305</v>
      </c>
      <c r="J2" s="88" t="s">
        <v>321</v>
      </c>
      <c r="K2" s="88" t="s">
        <v>322</v>
      </c>
      <c r="L2" s="88" t="s">
        <v>310</v>
      </c>
      <c r="M2" s="92" t="s">
        <v>323</v>
      </c>
      <c r="N2" s="157" t="s">
        <v>325</v>
      </c>
    </row>
    <row r="3" spans="1:14">
      <c r="A3" s="38">
        <v>1</v>
      </c>
      <c r="B3" s="100" t="s">
        <v>92</v>
      </c>
      <c r="C3" s="94">
        <v>41471</v>
      </c>
      <c r="D3" s="94">
        <v>41053</v>
      </c>
      <c r="E3" s="94">
        <v>41529</v>
      </c>
      <c r="F3" s="94"/>
      <c r="G3" s="94"/>
      <c r="H3" s="94"/>
      <c r="I3" s="96">
        <f t="shared" ref="I3:I66" si="0">E3/$E$84</f>
        <v>2.2015894448393934E-2</v>
      </c>
      <c r="J3" s="96">
        <f t="shared" ref="J3:J66" si="1">(E3-C3)/C3</f>
        <v>1.3985676737961468E-3</v>
      </c>
      <c r="K3" s="93">
        <f t="shared" ref="K3:K66" si="2">E3-C3</f>
        <v>58</v>
      </c>
      <c r="L3" s="97">
        <f>K3/$K$84</f>
        <v>8.833384099908621E-3</v>
      </c>
      <c r="M3" s="94">
        <f t="shared" ref="M3:M66" si="3">E3-D3</f>
        <v>476</v>
      </c>
      <c r="N3" s="94">
        <f>H3-G3</f>
        <v>0</v>
      </c>
    </row>
    <row r="4" spans="1:14">
      <c r="A4" s="38">
        <v>2</v>
      </c>
      <c r="B4" s="100" t="s">
        <v>93</v>
      </c>
      <c r="C4" s="94">
        <v>7426</v>
      </c>
      <c r="D4" s="94">
        <v>7746</v>
      </c>
      <c r="E4" s="94">
        <v>7829</v>
      </c>
      <c r="F4" s="94"/>
      <c r="G4" s="94"/>
      <c r="H4" s="94"/>
      <c r="I4" s="96">
        <f t="shared" si="0"/>
        <v>4.1504114627483471E-3</v>
      </c>
      <c r="J4" s="96">
        <f t="shared" si="1"/>
        <v>5.4268785348774579E-2</v>
      </c>
      <c r="K4" s="93">
        <f t="shared" si="2"/>
        <v>403</v>
      </c>
      <c r="L4" s="97">
        <f t="shared" ref="L4:L67" si="4">K4/$K$84</f>
        <v>6.1376789521778864E-2</v>
      </c>
      <c r="M4" s="94">
        <f t="shared" si="3"/>
        <v>83</v>
      </c>
      <c r="N4" s="94">
        <f t="shared" ref="N4:N67" si="5">H4-G4</f>
        <v>0</v>
      </c>
    </row>
    <row r="5" spans="1:14">
      <c r="A5" s="38">
        <v>3</v>
      </c>
      <c r="B5" s="100" t="s">
        <v>94</v>
      </c>
      <c r="C5" s="94">
        <v>13411</v>
      </c>
      <c r="D5" s="94">
        <v>13185</v>
      </c>
      <c r="E5" s="94">
        <v>13241</v>
      </c>
      <c r="F5" s="94"/>
      <c r="G5" s="94"/>
      <c r="H5" s="94"/>
      <c r="I5" s="96">
        <f t="shared" si="0"/>
        <v>7.0194914009772472E-3</v>
      </c>
      <c r="J5" s="96">
        <f t="shared" si="1"/>
        <v>-1.2676161360077548E-2</v>
      </c>
      <c r="K5" s="93">
        <f t="shared" si="2"/>
        <v>-170</v>
      </c>
      <c r="L5" s="97">
        <f t="shared" si="4"/>
        <v>-2.5890953396283885E-2</v>
      </c>
      <c r="M5" s="94">
        <f t="shared" si="3"/>
        <v>56</v>
      </c>
      <c r="N5" s="94">
        <f t="shared" si="5"/>
        <v>0</v>
      </c>
    </row>
    <row r="6" spans="1:14">
      <c r="A6" s="38">
        <v>4</v>
      </c>
      <c r="B6" s="100" t="s">
        <v>95</v>
      </c>
      <c r="C6" s="94">
        <v>2949</v>
      </c>
      <c r="D6" s="94">
        <v>2892</v>
      </c>
      <c r="E6" s="94">
        <v>2886</v>
      </c>
      <c r="F6" s="94"/>
      <c r="G6" s="94"/>
      <c r="H6" s="94"/>
      <c r="I6" s="96">
        <f t="shared" si="0"/>
        <v>1.5299639138449011E-3</v>
      </c>
      <c r="J6" s="96">
        <f t="shared" si="1"/>
        <v>-2.1363173957273652E-2</v>
      </c>
      <c r="K6" s="93">
        <f t="shared" si="2"/>
        <v>-63</v>
      </c>
      <c r="L6" s="97">
        <f t="shared" si="4"/>
        <v>-9.5948827292110881E-3</v>
      </c>
      <c r="M6" s="94">
        <f t="shared" si="3"/>
        <v>-6</v>
      </c>
      <c r="N6" s="94">
        <f t="shared" si="5"/>
        <v>0</v>
      </c>
    </row>
    <row r="7" spans="1:14">
      <c r="A7" s="38">
        <v>5</v>
      </c>
      <c r="B7" s="100" t="s">
        <v>96</v>
      </c>
      <c r="C7" s="94">
        <v>6233</v>
      </c>
      <c r="D7" s="94">
        <v>6303</v>
      </c>
      <c r="E7" s="94">
        <v>6313</v>
      </c>
      <c r="F7" s="94"/>
      <c r="G7" s="94"/>
      <c r="H7" s="94"/>
      <c r="I7" s="96">
        <f t="shared" si="0"/>
        <v>3.346729794907436E-3</v>
      </c>
      <c r="J7" s="96">
        <f t="shared" si="1"/>
        <v>1.2834910957805231E-2</v>
      </c>
      <c r="K7" s="93">
        <f t="shared" si="2"/>
        <v>80</v>
      </c>
      <c r="L7" s="97">
        <f t="shared" si="4"/>
        <v>1.2183978068839476E-2</v>
      </c>
      <c r="M7" s="94">
        <f t="shared" si="3"/>
        <v>10</v>
      </c>
      <c r="N7" s="94">
        <f t="shared" si="5"/>
        <v>0</v>
      </c>
    </row>
    <row r="8" spans="1:14">
      <c r="A8" s="38">
        <v>6</v>
      </c>
      <c r="B8" s="100" t="s">
        <v>97</v>
      </c>
      <c r="C8" s="94">
        <v>145102</v>
      </c>
      <c r="D8" s="94">
        <v>142927</v>
      </c>
      <c r="E8" s="94">
        <v>143724</v>
      </c>
      <c r="F8" s="94"/>
      <c r="G8" s="94"/>
      <c r="H8" s="94"/>
      <c r="I8" s="96">
        <f t="shared" si="0"/>
        <v>7.6192839069107607E-2</v>
      </c>
      <c r="J8" s="96">
        <f t="shared" si="1"/>
        <v>-9.4967677909332752E-3</v>
      </c>
      <c r="K8" s="93">
        <f t="shared" si="2"/>
        <v>-1378</v>
      </c>
      <c r="L8" s="97">
        <f t="shared" si="4"/>
        <v>-0.20986902223575998</v>
      </c>
      <c r="M8" s="94">
        <f t="shared" si="3"/>
        <v>797</v>
      </c>
      <c r="N8" s="94">
        <f t="shared" si="5"/>
        <v>0</v>
      </c>
    </row>
    <row r="9" spans="1:14">
      <c r="A9" s="38">
        <v>7</v>
      </c>
      <c r="B9" s="100" t="s">
        <v>98</v>
      </c>
      <c r="C9" s="94">
        <v>73281</v>
      </c>
      <c r="D9" s="94">
        <v>76367</v>
      </c>
      <c r="E9" s="94">
        <v>75433</v>
      </c>
      <c r="F9" s="94"/>
      <c r="G9" s="94"/>
      <c r="H9" s="94"/>
      <c r="I9" s="96">
        <f t="shared" si="0"/>
        <v>3.9989524571400703E-2</v>
      </c>
      <c r="J9" s="96">
        <f t="shared" si="1"/>
        <v>2.9366411484559436E-2</v>
      </c>
      <c r="K9" s="93">
        <f t="shared" si="2"/>
        <v>2152</v>
      </c>
      <c r="L9" s="97">
        <f t="shared" si="4"/>
        <v>0.32774901005178192</v>
      </c>
      <c r="M9" s="94">
        <f t="shared" si="3"/>
        <v>-934</v>
      </c>
      <c r="N9" s="94">
        <f t="shared" si="5"/>
        <v>0</v>
      </c>
    </row>
    <row r="10" spans="1:14">
      <c r="A10" s="38">
        <v>8</v>
      </c>
      <c r="B10" s="100" t="s">
        <v>99</v>
      </c>
      <c r="C10" s="94">
        <v>4074</v>
      </c>
      <c r="D10" s="94">
        <v>4028</v>
      </c>
      <c r="E10" s="94">
        <v>4025</v>
      </c>
      <c r="F10" s="94"/>
      <c r="G10" s="94"/>
      <c r="H10" s="94"/>
      <c r="I10" s="96">
        <f t="shared" si="0"/>
        <v>2.1337854307781449E-3</v>
      </c>
      <c r="J10" s="96">
        <f t="shared" si="1"/>
        <v>-1.2027491408934709E-2</v>
      </c>
      <c r="K10" s="93">
        <f t="shared" si="2"/>
        <v>-49</v>
      </c>
      <c r="L10" s="97">
        <f t="shared" si="4"/>
        <v>-7.462686567164179E-3</v>
      </c>
      <c r="M10" s="94">
        <f t="shared" si="3"/>
        <v>-3</v>
      </c>
      <c r="N10" s="94">
        <f t="shared" si="5"/>
        <v>0</v>
      </c>
    </row>
    <row r="11" spans="1:14">
      <c r="A11" s="38">
        <v>9</v>
      </c>
      <c r="B11" s="100" t="s">
        <v>100</v>
      </c>
      <c r="C11" s="94">
        <v>27880</v>
      </c>
      <c r="D11" s="94">
        <v>27507</v>
      </c>
      <c r="E11" s="94">
        <v>27379</v>
      </c>
      <c r="F11" s="94"/>
      <c r="G11" s="94"/>
      <c r="H11" s="94"/>
      <c r="I11" s="96">
        <f t="shared" si="0"/>
        <v>1.451451212652791E-2</v>
      </c>
      <c r="J11" s="96">
        <f t="shared" si="1"/>
        <v>-1.7969870875179341E-2</v>
      </c>
      <c r="K11" s="93">
        <f t="shared" si="2"/>
        <v>-501</v>
      </c>
      <c r="L11" s="97">
        <f t="shared" si="4"/>
        <v>-7.6302162656107217E-2</v>
      </c>
      <c r="M11" s="94">
        <f t="shared" si="3"/>
        <v>-128</v>
      </c>
      <c r="N11" s="94">
        <f t="shared" si="5"/>
        <v>0</v>
      </c>
    </row>
    <row r="12" spans="1:14">
      <c r="A12" s="38">
        <v>10</v>
      </c>
      <c r="B12" s="100" t="s">
        <v>101</v>
      </c>
      <c r="C12" s="94">
        <v>29978</v>
      </c>
      <c r="D12" s="94">
        <v>29505</v>
      </c>
      <c r="E12" s="94">
        <v>29562</v>
      </c>
      <c r="F12" s="94"/>
      <c r="G12" s="94"/>
      <c r="H12" s="94"/>
      <c r="I12" s="96">
        <f t="shared" si="0"/>
        <v>1.5671792522897771E-2</v>
      </c>
      <c r="J12" s="96">
        <f t="shared" si="1"/>
        <v>-1.3876843018213356E-2</v>
      </c>
      <c r="K12" s="93">
        <f t="shared" si="2"/>
        <v>-416</v>
      </c>
      <c r="L12" s="97">
        <f t="shared" si="4"/>
        <v>-6.3356685957965272E-2</v>
      </c>
      <c r="M12" s="94">
        <f t="shared" si="3"/>
        <v>57</v>
      </c>
      <c r="N12" s="94">
        <f t="shared" si="5"/>
        <v>0</v>
      </c>
    </row>
    <row r="13" spans="1:14">
      <c r="A13" s="38">
        <v>11</v>
      </c>
      <c r="B13" s="100" t="s">
        <v>102</v>
      </c>
      <c r="C13" s="94">
        <v>4728</v>
      </c>
      <c r="D13" s="94">
        <v>4701</v>
      </c>
      <c r="E13" s="94">
        <v>4732</v>
      </c>
      <c r="F13" s="94"/>
      <c r="G13" s="94"/>
      <c r="H13" s="94"/>
      <c r="I13" s="96">
        <f t="shared" si="0"/>
        <v>2.5085894803583064E-3</v>
      </c>
      <c r="J13" s="96">
        <f t="shared" si="1"/>
        <v>8.4602368866328254E-4</v>
      </c>
      <c r="K13" s="93">
        <f t="shared" si="2"/>
        <v>4</v>
      </c>
      <c r="L13" s="97">
        <f t="shared" si="4"/>
        <v>6.0919890344197382E-4</v>
      </c>
      <c r="M13" s="94">
        <f t="shared" si="3"/>
        <v>31</v>
      </c>
      <c r="N13" s="94">
        <f t="shared" si="5"/>
        <v>0</v>
      </c>
    </row>
    <row r="14" spans="1:14">
      <c r="A14" s="38">
        <v>12</v>
      </c>
      <c r="B14" s="100" t="s">
        <v>103</v>
      </c>
      <c r="C14" s="94">
        <v>2790</v>
      </c>
      <c r="D14" s="94">
        <v>2791</v>
      </c>
      <c r="E14" s="94">
        <v>2732</v>
      </c>
      <c r="F14" s="94"/>
      <c r="G14" s="94"/>
      <c r="H14" s="94"/>
      <c r="I14" s="96">
        <f t="shared" si="0"/>
        <v>1.4483234277977372E-3</v>
      </c>
      <c r="J14" s="96">
        <f t="shared" si="1"/>
        <v>-2.078853046594982E-2</v>
      </c>
      <c r="K14" s="93">
        <f t="shared" si="2"/>
        <v>-58</v>
      </c>
      <c r="L14" s="97">
        <f t="shared" si="4"/>
        <v>-8.833384099908621E-3</v>
      </c>
      <c r="M14" s="94">
        <f t="shared" si="3"/>
        <v>-59</v>
      </c>
      <c r="N14" s="94">
        <f t="shared" si="5"/>
        <v>0</v>
      </c>
    </row>
    <row r="15" spans="1:14">
      <c r="A15" s="38">
        <v>13</v>
      </c>
      <c r="B15" s="100" t="s">
        <v>104</v>
      </c>
      <c r="C15" s="94">
        <v>2923</v>
      </c>
      <c r="D15" s="94">
        <v>2826</v>
      </c>
      <c r="E15" s="94">
        <v>2775</v>
      </c>
      <c r="F15" s="94"/>
      <c r="G15" s="94"/>
      <c r="H15" s="94"/>
      <c r="I15" s="96">
        <f t="shared" si="0"/>
        <v>1.4711191479277895E-3</v>
      </c>
      <c r="J15" s="96">
        <f t="shared" si="1"/>
        <v>-5.0632911392405063E-2</v>
      </c>
      <c r="K15" s="93">
        <f t="shared" si="2"/>
        <v>-148</v>
      </c>
      <c r="L15" s="97">
        <f t="shared" si="4"/>
        <v>-2.2540359427353031E-2</v>
      </c>
      <c r="M15" s="94">
        <f t="shared" si="3"/>
        <v>-51</v>
      </c>
      <c r="N15" s="94">
        <f t="shared" si="5"/>
        <v>0</v>
      </c>
    </row>
    <row r="16" spans="1:14">
      <c r="A16" s="38">
        <v>14</v>
      </c>
      <c r="B16" s="100" t="s">
        <v>105</v>
      </c>
      <c r="C16" s="94">
        <v>7419</v>
      </c>
      <c r="D16" s="94">
        <v>7251</v>
      </c>
      <c r="E16" s="94">
        <v>7238</v>
      </c>
      <c r="F16" s="94"/>
      <c r="G16" s="94"/>
      <c r="H16" s="94"/>
      <c r="I16" s="96">
        <f t="shared" si="0"/>
        <v>3.8371028442166994E-3</v>
      </c>
      <c r="J16" s="96">
        <f t="shared" si="1"/>
        <v>-2.4396818978298963E-2</v>
      </c>
      <c r="K16" s="93">
        <f t="shared" si="2"/>
        <v>-181</v>
      </c>
      <c r="L16" s="97">
        <f t="shared" si="4"/>
        <v>-2.7566250380749314E-2</v>
      </c>
      <c r="M16" s="94">
        <f t="shared" si="3"/>
        <v>-13</v>
      </c>
      <c r="N16" s="94">
        <f t="shared" si="5"/>
        <v>0</v>
      </c>
    </row>
    <row r="17" spans="1:14">
      <c r="A17" s="38">
        <v>15</v>
      </c>
      <c r="B17" s="100" t="s">
        <v>106</v>
      </c>
      <c r="C17" s="94">
        <v>6235</v>
      </c>
      <c r="D17" s="94">
        <v>6016</v>
      </c>
      <c r="E17" s="94">
        <v>6005</v>
      </c>
      <c r="F17" s="94"/>
      <c r="G17" s="94"/>
      <c r="H17" s="94"/>
      <c r="I17" s="96">
        <f t="shared" si="0"/>
        <v>3.1834488228131086E-3</v>
      </c>
      <c r="J17" s="96">
        <f t="shared" si="1"/>
        <v>-3.6888532477947072E-2</v>
      </c>
      <c r="K17" s="93">
        <f t="shared" si="2"/>
        <v>-230</v>
      </c>
      <c r="L17" s="97">
        <f t="shared" si="4"/>
        <v>-3.5028936947913494E-2</v>
      </c>
      <c r="M17" s="94">
        <f t="shared" si="3"/>
        <v>-11</v>
      </c>
      <c r="N17" s="94">
        <f t="shared" si="5"/>
        <v>0</v>
      </c>
    </row>
    <row r="18" spans="1:14">
      <c r="A18" s="38">
        <v>16</v>
      </c>
      <c r="B18" s="100" t="s">
        <v>107</v>
      </c>
      <c r="C18" s="94">
        <v>78041</v>
      </c>
      <c r="D18" s="94">
        <v>77525</v>
      </c>
      <c r="E18" s="94">
        <v>78281</v>
      </c>
      <c r="F18" s="94"/>
      <c r="G18" s="94"/>
      <c r="H18" s="94"/>
      <c r="I18" s="96">
        <f t="shared" si="0"/>
        <v>4.149934343024695E-2</v>
      </c>
      <c r="J18" s="96">
        <f t="shared" si="1"/>
        <v>3.0753065696236593E-3</v>
      </c>
      <c r="K18" s="93">
        <f t="shared" si="2"/>
        <v>240</v>
      </c>
      <c r="L18" s="97">
        <f t="shared" si="4"/>
        <v>3.6551934206518429E-2</v>
      </c>
      <c r="M18" s="94">
        <f t="shared" si="3"/>
        <v>756</v>
      </c>
      <c r="N18" s="94">
        <f t="shared" si="5"/>
        <v>0</v>
      </c>
    </row>
    <row r="19" spans="1:14">
      <c r="A19" s="38">
        <v>17</v>
      </c>
      <c r="B19" s="100" t="s">
        <v>108</v>
      </c>
      <c r="C19" s="94">
        <v>14631</v>
      </c>
      <c r="D19" s="94">
        <v>14336</v>
      </c>
      <c r="E19" s="94">
        <v>14358</v>
      </c>
      <c r="F19" s="94"/>
      <c r="G19" s="94"/>
      <c r="H19" s="94"/>
      <c r="I19" s="96">
        <f t="shared" si="0"/>
        <v>7.6116499913323251E-3</v>
      </c>
      <c r="J19" s="96">
        <f t="shared" si="1"/>
        <v>-1.8659011687512814E-2</v>
      </c>
      <c r="K19" s="93">
        <f t="shared" si="2"/>
        <v>-273</v>
      </c>
      <c r="L19" s="97">
        <f t="shared" si="4"/>
        <v>-4.1577825159914712E-2</v>
      </c>
      <c r="M19" s="94">
        <f t="shared" si="3"/>
        <v>22</v>
      </c>
      <c r="N19" s="94">
        <f t="shared" si="5"/>
        <v>0</v>
      </c>
    </row>
    <row r="20" spans="1:14">
      <c r="A20" s="38">
        <v>18</v>
      </c>
      <c r="B20" s="100" t="s">
        <v>109</v>
      </c>
      <c r="C20" s="94">
        <v>3126</v>
      </c>
      <c r="D20" s="94">
        <v>3126</v>
      </c>
      <c r="E20" s="94">
        <v>3126</v>
      </c>
      <c r="F20" s="94"/>
      <c r="G20" s="94"/>
      <c r="H20" s="94"/>
      <c r="I20" s="96">
        <f t="shared" si="0"/>
        <v>1.6571958401521694E-3</v>
      </c>
      <c r="J20" s="96">
        <f t="shared" si="1"/>
        <v>0</v>
      </c>
      <c r="K20" s="93">
        <f t="shared" si="2"/>
        <v>0</v>
      </c>
      <c r="L20" s="97">
        <f t="shared" si="4"/>
        <v>0</v>
      </c>
      <c r="M20" s="94">
        <f t="shared" si="3"/>
        <v>0</v>
      </c>
      <c r="N20" s="94">
        <f t="shared" si="5"/>
        <v>0</v>
      </c>
    </row>
    <row r="21" spans="1:14">
      <c r="A21" s="38">
        <v>19</v>
      </c>
      <c r="B21" s="100" t="s">
        <v>110</v>
      </c>
      <c r="C21" s="94">
        <v>8759</v>
      </c>
      <c r="D21" s="94">
        <v>8702</v>
      </c>
      <c r="E21" s="94">
        <v>8764</v>
      </c>
      <c r="F21" s="94"/>
      <c r="G21" s="94"/>
      <c r="H21" s="94"/>
      <c r="I21" s="96">
        <f t="shared" si="0"/>
        <v>4.6460858423204134E-3</v>
      </c>
      <c r="J21" s="96">
        <f t="shared" si="1"/>
        <v>5.7084142025345356E-4</v>
      </c>
      <c r="K21" s="93">
        <f t="shared" si="2"/>
        <v>5</v>
      </c>
      <c r="L21" s="97">
        <f t="shared" si="4"/>
        <v>7.6149862930246723E-4</v>
      </c>
      <c r="M21" s="94">
        <f t="shared" si="3"/>
        <v>62</v>
      </c>
      <c r="N21" s="94">
        <f t="shared" si="5"/>
        <v>0</v>
      </c>
    </row>
    <row r="22" spans="1:14">
      <c r="A22" s="38">
        <v>20</v>
      </c>
      <c r="B22" s="100" t="s">
        <v>111</v>
      </c>
      <c r="C22" s="94">
        <v>25988</v>
      </c>
      <c r="D22" s="94">
        <v>25542</v>
      </c>
      <c r="E22" s="94">
        <v>25673</v>
      </c>
      <c r="F22" s="94"/>
      <c r="G22" s="94"/>
      <c r="H22" s="94"/>
      <c r="I22" s="96">
        <f t="shared" si="0"/>
        <v>1.3610105183693745E-2</v>
      </c>
      <c r="J22" s="96">
        <f t="shared" si="1"/>
        <v>-1.2120978913344621E-2</v>
      </c>
      <c r="K22" s="93">
        <f t="shared" si="2"/>
        <v>-315</v>
      </c>
      <c r="L22" s="97">
        <f t="shared" si="4"/>
        <v>-4.7974413646055439E-2</v>
      </c>
      <c r="M22" s="94">
        <f t="shared" si="3"/>
        <v>131</v>
      </c>
      <c r="N22" s="94">
        <f t="shared" si="5"/>
        <v>0</v>
      </c>
    </row>
    <row r="23" spans="1:14">
      <c r="A23" s="38">
        <v>21</v>
      </c>
      <c r="B23" s="100" t="s">
        <v>112</v>
      </c>
      <c r="C23" s="94">
        <v>16387</v>
      </c>
      <c r="D23" s="94">
        <v>16941</v>
      </c>
      <c r="E23" s="94">
        <v>16985</v>
      </c>
      <c r="F23" s="94"/>
      <c r="G23" s="94"/>
      <c r="H23" s="94"/>
      <c r="I23" s="96">
        <f t="shared" si="0"/>
        <v>9.0043094513706321E-3</v>
      </c>
      <c r="J23" s="96">
        <f t="shared" si="1"/>
        <v>3.6492341490205651E-2</v>
      </c>
      <c r="K23" s="93">
        <f t="shared" si="2"/>
        <v>598</v>
      </c>
      <c r="L23" s="97">
        <f t="shared" si="4"/>
        <v>9.1075236064575085E-2</v>
      </c>
      <c r="M23" s="94">
        <f t="shared" si="3"/>
        <v>44</v>
      </c>
      <c r="N23" s="94">
        <f t="shared" si="5"/>
        <v>0</v>
      </c>
    </row>
    <row r="24" spans="1:14">
      <c r="A24" s="38">
        <v>22</v>
      </c>
      <c r="B24" s="100" t="s">
        <v>113</v>
      </c>
      <c r="C24" s="94">
        <v>9770</v>
      </c>
      <c r="D24" s="94">
        <v>9601</v>
      </c>
      <c r="E24" s="94">
        <v>9729</v>
      </c>
      <c r="F24" s="94"/>
      <c r="G24" s="94"/>
      <c r="H24" s="94"/>
      <c r="I24" s="96">
        <f t="shared" si="0"/>
        <v>5.1576642126808878E-3</v>
      </c>
      <c r="J24" s="96">
        <f t="shared" si="1"/>
        <v>-4.1965199590583415E-3</v>
      </c>
      <c r="K24" s="93">
        <f t="shared" si="2"/>
        <v>-41</v>
      </c>
      <c r="L24" s="97">
        <f t="shared" si="4"/>
        <v>-6.2442887602802317E-3</v>
      </c>
      <c r="M24" s="94">
        <f t="shared" si="3"/>
        <v>128</v>
      </c>
      <c r="N24" s="94">
        <f t="shared" si="5"/>
        <v>0</v>
      </c>
    </row>
    <row r="25" spans="1:14">
      <c r="A25" s="38">
        <v>23</v>
      </c>
      <c r="B25" s="100" t="s">
        <v>114</v>
      </c>
      <c r="C25" s="94">
        <v>8366</v>
      </c>
      <c r="D25" s="94">
        <v>8293</v>
      </c>
      <c r="E25" s="94">
        <v>8358</v>
      </c>
      <c r="F25" s="94"/>
      <c r="G25" s="94"/>
      <c r="H25" s="94"/>
      <c r="I25" s="96">
        <f t="shared" si="0"/>
        <v>4.4308518336506177E-3</v>
      </c>
      <c r="J25" s="96">
        <f t="shared" si="1"/>
        <v>-9.562514941429596E-4</v>
      </c>
      <c r="K25" s="93">
        <f t="shared" si="2"/>
        <v>-8</v>
      </c>
      <c r="L25" s="97">
        <f t="shared" si="4"/>
        <v>-1.2183978068839476E-3</v>
      </c>
      <c r="M25" s="94">
        <f t="shared" si="3"/>
        <v>65</v>
      </c>
      <c r="N25" s="94">
        <f t="shared" si="5"/>
        <v>0</v>
      </c>
    </row>
    <row r="26" spans="1:14">
      <c r="A26" s="38">
        <v>24</v>
      </c>
      <c r="B26" s="100" t="s">
        <v>115</v>
      </c>
      <c r="C26" s="94">
        <v>4068</v>
      </c>
      <c r="D26" s="94">
        <v>3967</v>
      </c>
      <c r="E26" s="94">
        <v>3934</v>
      </c>
      <c r="F26" s="94"/>
      <c r="G26" s="94"/>
      <c r="H26" s="94"/>
      <c r="I26" s="96">
        <f t="shared" si="0"/>
        <v>2.0855433253866391E-3</v>
      </c>
      <c r="J26" s="96">
        <f t="shared" si="1"/>
        <v>-3.2940019665683384E-2</v>
      </c>
      <c r="K26" s="93">
        <f t="shared" si="2"/>
        <v>-134</v>
      </c>
      <c r="L26" s="97">
        <f t="shared" si="4"/>
        <v>-2.0408163265306121E-2</v>
      </c>
      <c r="M26" s="94">
        <f t="shared" si="3"/>
        <v>-33</v>
      </c>
      <c r="N26" s="94">
        <f t="shared" si="5"/>
        <v>0</v>
      </c>
    </row>
    <row r="27" spans="1:14">
      <c r="A27" s="38">
        <v>25</v>
      </c>
      <c r="B27" s="100" t="s">
        <v>116</v>
      </c>
      <c r="C27" s="94">
        <v>10565</v>
      </c>
      <c r="D27" s="94">
        <v>10329</v>
      </c>
      <c r="E27" s="94">
        <v>10348</v>
      </c>
      <c r="F27" s="94"/>
      <c r="G27" s="94"/>
      <c r="H27" s="94"/>
      <c r="I27" s="96">
        <f t="shared" si="0"/>
        <v>5.4858165559483838E-3</v>
      </c>
      <c r="J27" s="96">
        <f t="shared" si="1"/>
        <v>-2.0539517274017986E-2</v>
      </c>
      <c r="K27" s="93">
        <f t="shared" si="2"/>
        <v>-217</v>
      </c>
      <c r="L27" s="97">
        <f t="shared" si="4"/>
        <v>-3.3049040511727079E-2</v>
      </c>
      <c r="M27" s="94">
        <f t="shared" si="3"/>
        <v>19</v>
      </c>
      <c r="N27" s="94">
        <f t="shared" si="5"/>
        <v>0</v>
      </c>
    </row>
    <row r="28" spans="1:14">
      <c r="A28" s="38">
        <v>26</v>
      </c>
      <c r="B28" s="100" t="s">
        <v>117</v>
      </c>
      <c r="C28" s="94">
        <v>20871</v>
      </c>
      <c r="D28" s="94">
        <v>20560</v>
      </c>
      <c r="E28" s="94">
        <v>20829</v>
      </c>
      <c r="F28" s="94"/>
      <c r="G28" s="94"/>
      <c r="H28" s="94"/>
      <c r="I28" s="96">
        <f t="shared" si="0"/>
        <v>1.1042140804392047E-2</v>
      </c>
      <c r="J28" s="96">
        <f t="shared" si="1"/>
        <v>-2.0123616501365529E-3</v>
      </c>
      <c r="K28" s="93">
        <f t="shared" si="2"/>
        <v>-42</v>
      </c>
      <c r="L28" s="97">
        <f t="shared" si="4"/>
        <v>-6.3965884861407248E-3</v>
      </c>
      <c r="M28" s="94">
        <f t="shared" si="3"/>
        <v>269</v>
      </c>
      <c r="N28" s="94">
        <f t="shared" si="5"/>
        <v>0</v>
      </c>
    </row>
    <row r="29" spans="1:14">
      <c r="A29" s="38">
        <v>27</v>
      </c>
      <c r="B29" s="100" t="s">
        <v>118</v>
      </c>
      <c r="C29" s="94">
        <v>33880</v>
      </c>
      <c r="D29" s="94">
        <v>33319</v>
      </c>
      <c r="E29" s="94">
        <v>33539</v>
      </c>
      <c r="F29" s="94"/>
      <c r="G29" s="94"/>
      <c r="H29" s="94"/>
      <c r="I29" s="96">
        <f t="shared" si="0"/>
        <v>1.7780131568414462E-2</v>
      </c>
      <c r="J29" s="96">
        <f t="shared" si="1"/>
        <v>-1.0064935064935065E-2</v>
      </c>
      <c r="K29" s="93">
        <f t="shared" si="2"/>
        <v>-341</v>
      </c>
      <c r="L29" s="97">
        <f t="shared" si="4"/>
        <v>-5.1934206518428269E-2</v>
      </c>
      <c r="M29" s="94">
        <f t="shared" si="3"/>
        <v>220</v>
      </c>
      <c r="N29" s="94">
        <f t="shared" si="5"/>
        <v>0</v>
      </c>
    </row>
    <row r="30" spans="1:14">
      <c r="A30" s="38">
        <v>28</v>
      </c>
      <c r="B30" s="100" t="s">
        <v>119</v>
      </c>
      <c r="C30" s="94">
        <v>9248</v>
      </c>
      <c r="D30" s="94">
        <v>9258</v>
      </c>
      <c r="E30" s="94">
        <v>9332</v>
      </c>
      <c r="F30" s="94"/>
      <c r="G30" s="94"/>
      <c r="H30" s="94"/>
      <c r="I30" s="96">
        <f t="shared" si="0"/>
        <v>4.947201401247615E-3</v>
      </c>
      <c r="J30" s="96">
        <f t="shared" si="1"/>
        <v>9.0830449826989623E-3</v>
      </c>
      <c r="K30" s="93">
        <f t="shared" si="2"/>
        <v>84</v>
      </c>
      <c r="L30" s="97">
        <f t="shared" si="4"/>
        <v>1.279317697228145E-2</v>
      </c>
      <c r="M30" s="94">
        <f t="shared" si="3"/>
        <v>74</v>
      </c>
      <c r="N30" s="94">
        <f t="shared" si="5"/>
        <v>0</v>
      </c>
    </row>
    <row r="31" spans="1:14">
      <c r="A31" s="38">
        <v>29</v>
      </c>
      <c r="B31" s="100" t="s">
        <v>120</v>
      </c>
      <c r="C31" s="94">
        <v>2387</v>
      </c>
      <c r="D31" s="94">
        <v>2431</v>
      </c>
      <c r="E31" s="94">
        <v>2345</v>
      </c>
      <c r="F31" s="94"/>
      <c r="G31" s="94"/>
      <c r="H31" s="94"/>
      <c r="I31" s="96">
        <f t="shared" si="0"/>
        <v>1.2431619466272672E-3</v>
      </c>
      <c r="J31" s="96">
        <f t="shared" si="1"/>
        <v>-1.7595307917888565E-2</v>
      </c>
      <c r="K31" s="93">
        <f t="shared" si="2"/>
        <v>-42</v>
      </c>
      <c r="L31" s="97">
        <f t="shared" si="4"/>
        <v>-6.3965884861407248E-3</v>
      </c>
      <c r="M31" s="94">
        <f t="shared" si="3"/>
        <v>-86</v>
      </c>
      <c r="N31" s="94">
        <f t="shared" si="5"/>
        <v>0</v>
      </c>
    </row>
    <row r="32" spans="1:14">
      <c r="A32" s="38">
        <v>30</v>
      </c>
      <c r="B32" s="100" t="s">
        <v>121</v>
      </c>
      <c r="C32" s="94">
        <v>1476</v>
      </c>
      <c r="D32" s="94">
        <v>1488</v>
      </c>
      <c r="E32" s="94">
        <v>1447</v>
      </c>
      <c r="F32" s="94"/>
      <c r="G32" s="94"/>
      <c r="H32" s="94"/>
      <c r="I32" s="96">
        <f t="shared" si="0"/>
        <v>7.6710248902757167E-4</v>
      </c>
      <c r="J32" s="96">
        <f t="shared" si="1"/>
        <v>-1.9647696476964769E-2</v>
      </c>
      <c r="K32" s="93">
        <f t="shared" si="2"/>
        <v>-29</v>
      </c>
      <c r="L32" s="97">
        <f t="shared" si="4"/>
        <v>-4.4166920499543105E-3</v>
      </c>
      <c r="M32" s="94">
        <f t="shared" si="3"/>
        <v>-41</v>
      </c>
      <c r="N32" s="94">
        <f t="shared" si="5"/>
        <v>0</v>
      </c>
    </row>
    <row r="33" spans="1:14">
      <c r="A33" s="38">
        <v>31</v>
      </c>
      <c r="B33" s="100" t="s">
        <v>122</v>
      </c>
      <c r="C33" s="94">
        <v>23752</v>
      </c>
      <c r="D33" s="94">
        <v>23662</v>
      </c>
      <c r="E33" s="94">
        <v>23900</v>
      </c>
      <c r="F33" s="94"/>
      <c r="G33" s="94"/>
      <c r="H33" s="94"/>
      <c r="I33" s="96">
        <f t="shared" si="0"/>
        <v>1.26701793280988E-2</v>
      </c>
      <c r="J33" s="96">
        <f t="shared" si="1"/>
        <v>6.2310542270124624E-3</v>
      </c>
      <c r="K33" s="93">
        <f t="shared" si="2"/>
        <v>148</v>
      </c>
      <c r="L33" s="97">
        <f t="shared" si="4"/>
        <v>2.2540359427353031E-2</v>
      </c>
      <c r="M33" s="94">
        <f t="shared" si="3"/>
        <v>238</v>
      </c>
      <c r="N33" s="94">
        <f t="shared" si="5"/>
        <v>0</v>
      </c>
    </row>
    <row r="34" spans="1:14">
      <c r="A34" s="38">
        <v>32</v>
      </c>
      <c r="B34" s="100" t="s">
        <v>123</v>
      </c>
      <c r="C34" s="94">
        <v>9235</v>
      </c>
      <c r="D34" s="94">
        <v>9211</v>
      </c>
      <c r="E34" s="94">
        <v>9228</v>
      </c>
      <c r="F34" s="94"/>
      <c r="G34" s="94"/>
      <c r="H34" s="94"/>
      <c r="I34" s="96">
        <f t="shared" si="0"/>
        <v>4.8920675665144655E-3</v>
      </c>
      <c r="J34" s="96">
        <f t="shared" si="1"/>
        <v>-7.5798592311857071E-4</v>
      </c>
      <c r="K34" s="93">
        <f t="shared" si="2"/>
        <v>-7</v>
      </c>
      <c r="L34" s="97">
        <f t="shared" si="4"/>
        <v>-1.0660980810234541E-3</v>
      </c>
      <c r="M34" s="94">
        <f t="shared" si="3"/>
        <v>17</v>
      </c>
      <c r="N34" s="94">
        <f t="shared" si="5"/>
        <v>0</v>
      </c>
    </row>
    <row r="35" spans="1:14">
      <c r="A35" s="38">
        <v>33</v>
      </c>
      <c r="B35" s="100" t="s">
        <v>124</v>
      </c>
      <c r="C35" s="94">
        <v>38102</v>
      </c>
      <c r="D35" s="94">
        <v>37735</v>
      </c>
      <c r="E35" s="94">
        <v>37777</v>
      </c>
      <c r="F35" s="94"/>
      <c r="G35" s="94"/>
      <c r="H35" s="94"/>
      <c r="I35" s="96">
        <f t="shared" si="0"/>
        <v>2.0026835333790308E-2</v>
      </c>
      <c r="J35" s="96">
        <f t="shared" si="1"/>
        <v>-8.5297359718649948E-3</v>
      </c>
      <c r="K35" s="93">
        <f t="shared" si="2"/>
        <v>-325</v>
      </c>
      <c r="L35" s="97">
        <f t="shared" si="4"/>
        <v>-4.9497410904660373E-2</v>
      </c>
      <c r="M35" s="94">
        <f t="shared" si="3"/>
        <v>42</v>
      </c>
      <c r="N35" s="94">
        <f t="shared" si="5"/>
        <v>0</v>
      </c>
    </row>
    <row r="36" spans="1:14">
      <c r="A36" s="38">
        <v>34</v>
      </c>
      <c r="B36" s="100" t="s">
        <v>125</v>
      </c>
      <c r="C36" s="94">
        <v>526675</v>
      </c>
      <c r="D36" s="94">
        <v>530571</v>
      </c>
      <c r="E36" s="94">
        <v>534547</v>
      </c>
      <c r="F36" s="94"/>
      <c r="G36" s="94"/>
      <c r="H36" s="94"/>
      <c r="I36" s="96">
        <f t="shared" si="0"/>
        <v>0.28338101879904726</v>
      </c>
      <c r="J36" s="96">
        <f t="shared" si="1"/>
        <v>1.4946598946219206E-2</v>
      </c>
      <c r="K36" s="93">
        <f t="shared" si="2"/>
        <v>7872</v>
      </c>
      <c r="L36" s="97">
        <f t="shared" si="4"/>
        <v>1.1989034419738045</v>
      </c>
      <c r="M36" s="94">
        <f t="shared" si="3"/>
        <v>3976</v>
      </c>
      <c r="N36" s="94">
        <f t="shared" si="5"/>
        <v>0</v>
      </c>
    </row>
    <row r="37" spans="1:14">
      <c r="A37" s="38">
        <v>35</v>
      </c>
      <c r="B37" s="100" t="s">
        <v>126</v>
      </c>
      <c r="C37" s="94">
        <v>131324</v>
      </c>
      <c r="D37" s="94">
        <v>130104</v>
      </c>
      <c r="E37" s="94">
        <v>130612</v>
      </c>
      <c r="F37" s="94"/>
      <c r="G37" s="94"/>
      <c r="H37" s="94"/>
      <c r="I37" s="96">
        <f t="shared" si="0"/>
        <v>6.9241734828520515E-2</v>
      </c>
      <c r="J37" s="96">
        <f t="shared" si="1"/>
        <v>-5.4217050957936098E-3</v>
      </c>
      <c r="K37" s="93">
        <f t="shared" si="2"/>
        <v>-712</v>
      </c>
      <c r="L37" s="97">
        <f t="shared" si="4"/>
        <v>-0.10843740481267133</v>
      </c>
      <c r="M37" s="94">
        <f t="shared" si="3"/>
        <v>508</v>
      </c>
      <c r="N37" s="94">
        <f t="shared" si="5"/>
        <v>0</v>
      </c>
    </row>
    <row r="38" spans="1:14">
      <c r="A38" s="38">
        <v>36</v>
      </c>
      <c r="B38" s="100" t="s">
        <v>127</v>
      </c>
      <c r="C38" s="94">
        <v>3053</v>
      </c>
      <c r="D38" s="94">
        <v>2988</v>
      </c>
      <c r="E38" s="94">
        <v>2985</v>
      </c>
      <c r="F38" s="94"/>
      <c r="G38" s="94"/>
      <c r="H38" s="94"/>
      <c r="I38" s="96">
        <f t="shared" si="0"/>
        <v>1.5824470834466492E-3</v>
      </c>
      <c r="J38" s="96">
        <f t="shared" si="1"/>
        <v>-2.2273173927284638E-2</v>
      </c>
      <c r="K38" s="93">
        <f t="shared" si="2"/>
        <v>-68</v>
      </c>
      <c r="L38" s="97">
        <f t="shared" si="4"/>
        <v>-1.0356381358513555E-2</v>
      </c>
      <c r="M38" s="94">
        <f t="shared" si="3"/>
        <v>-3</v>
      </c>
      <c r="N38" s="94">
        <f t="shared" si="5"/>
        <v>0</v>
      </c>
    </row>
    <row r="39" spans="1:14">
      <c r="A39" s="38">
        <v>37</v>
      </c>
      <c r="B39" s="100" t="s">
        <v>128</v>
      </c>
      <c r="C39" s="94">
        <v>7849</v>
      </c>
      <c r="D39" s="94">
        <v>7832</v>
      </c>
      <c r="E39" s="94">
        <v>7822</v>
      </c>
      <c r="F39" s="94"/>
      <c r="G39" s="94"/>
      <c r="H39" s="94"/>
      <c r="I39" s="96">
        <f t="shared" si="0"/>
        <v>4.1467005315643851E-3</v>
      </c>
      <c r="J39" s="96">
        <f t="shared" si="1"/>
        <v>-3.4399286533316345E-3</v>
      </c>
      <c r="K39" s="93">
        <f t="shared" si="2"/>
        <v>-27</v>
      </c>
      <c r="L39" s="97">
        <f t="shared" si="4"/>
        <v>-4.1120925982333235E-3</v>
      </c>
      <c r="M39" s="94">
        <f t="shared" si="3"/>
        <v>-10</v>
      </c>
      <c r="N39" s="94">
        <f t="shared" si="5"/>
        <v>0</v>
      </c>
    </row>
    <row r="40" spans="1:14">
      <c r="A40" s="38">
        <v>38</v>
      </c>
      <c r="B40" s="100" t="s">
        <v>129</v>
      </c>
      <c r="C40" s="94">
        <v>31614</v>
      </c>
      <c r="D40" s="94">
        <v>32047</v>
      </c>
      <c r="E40" s="94">
        <v>32207</v>
      </c>
      <c r="F40" s="94"/>
      <c r="G40" s="94"/>
      <c r="H40" s="94"/>
      <c r="I40" s="96">
        <f t="shared" si="0"/>
        <v>1.7073994377409123E-2</v>
      </c>
      <c r="J40" s="96">
        <f t="shared" si="1"/>
        <v>1.8757512494464477E-2</v>
      </c>
      <c r="K40" s="93">
        <f t="shared" si="2"/>
        <v>593</v>
      </c>
      <c r="L40" s="97">
        <f t="shared" si="4"/>
        <v>9.0313737435272615E-2</v>
      </c>
      <c r="M40" s="94">
        <f t="shared" si="3"/>
        <v>160</v>
      </c>
      <c r="N40" s="94">
        <f t="shared" si="5"/>
        <v>0</v>
      </c>
    </row>
    <row r="41" spans="1:14">
      <c r="A41" s="38">
        <v>39</v>
      </c>
      <c r="B41" s="100" t="s">
        <v>130</v>
      </c>
      <c r="C41" s="94">
        <v>8508</v>
      </c>
      <c r="D41" s="94">
        <v>8385</v>
      </c>
      <c r="E41" s="94">
        <v>8440</v>
      </c>
      <c r="F41" s="94"/>
      <c r="G41" s="94"/>
      <c r="H41" s="94"/>
      <c r="I41" s="96">
        <f t="shared" si="0"/>
        <v>4.4743227418056015E-3</v>
      </c>
      <c r="J41" s="96">
        <f t="shared" si="1"/>
        <v>-7.9924776680771036E-3</v>
      </c>
      <c r="K41" s="93">
        <f t="shared" si="2"/>
        <v>-68</v>
      </c>
      <c r="L41" s="97">
        <f t="shared" si="4"/>
        <v>-1.0356381358513555E-2</v>
      </c>
      <c r="M41" s="94">
        <f t="shared" si="3"/>
        <v>55</v>
      </c>
      <c r="N41" s="94">
        <f t="shared" si="5"/>
        <v>0</v>
      </c>
    </row>
    <row r="42" spans="1:14">
      <c r="A42" s="38">
        <v>40</v>
      </c>
      <c r="B42" s="100" t="s">
        <v>131</v>
      </c>
      <c r="C42" s="94">
        <v>3912</v>
      </c>
      <c r="D42" s="94">
        <v>3793</v>
      </c>
      <c r="E42" s="94">
        <v>3807</v>
      </c>
      <c r="F42" s="94"/>
      <c r="G42" s="94"/>
      <c r="H42" s="94"/>
      <c r="I42" s="96">
        <f t="shared" si="0"/>
        <v>2.018216431049043E-3</v>
      </c>
      <c r="J42" s="96">
        <f t="shared" si="1"/>
        <v>-2.6840490797546013E-2</v>
      </c>
      <c r="K42" s="93">
        <f t="shared" si="2"/>
        <v>-105</v>
      </c>
      <c r="L42" s="97">
        <f t="shared" si="4"/>
        <v>-1.5991471215351813E-2</v>
      </c>
      <c r="M42" s="94">
        <f t="shared" si="3"/>
        <v>14</v>
      </c>
      <c r="N42" s="94">
        <f t="shared" si="5"/>
        <v>0</v>
      </c>
    </row>
    <row r="43" spans="1:14">
      <c r="A43" s="38">
        <v>41</v>
      </c>
      <c r="B43" s="100" t="s">
        <v>132</v>
      </c>
      <c r="C43" s="94">
        <v>46841</v>
      </c>
      <c r="D43" s="94">
        <v>46012</v>
      </c>
      <c r="E43" s="94">
        <v>46362</v>
      </c>
      <c r="F43" s="94"/>
      <c r="G43" s="94"/>
      <c r="H43" s="94"/>
      <c r="I43" s="96">
        <f t="shared" si="0"/>
        <v>2.4578027364406549E-2</v>
      </c>
      <c r="J43" s="96">
        <f t="shared" si="1"/>
        <v>-1.022608398625136E-2</v>
      </c>
      <c r="K43" s="93">
        <f t="shared" si="2"/>
        <v>-479</v>
      </c>
      <c r="L43" s="97">
        <f t="shared" si="4"/>
        <v>-7.2951568687176366E-2</v>
      </c>
      <c r="M43" s="94">
        <f t="shared" si="3"/>
        <v>350</v>
      </c>
      <c r="N43" s="94">
        <f t="shared" si="5"/>
        <v>0</v>
      </c>
    </row>
    <row r="44" spans="1:14">
      <c r="A44" s="38">
        <v>42</v>
      </c>
      <c r="B44" s="100" t="s">
        <v>133</v>
      </c>
      <c r="C44" s="94">
        <v>45958</v>
      </c>
      <c r="D44" s="94">
        <v>46284</v>
      </c>
      <c r="E44" s="94">
        <v>46382</v>
      </c>
      <c r="F44" s="94"/>
      <c r="G44" s="94"/>
      <c r="H44" s="94"/>
      <c r="I44" s="96">
        <f t="shared" si="0"/>
        <v>2.4588630024932157E-2</v>
      </c>
      <c r="J44" s="96">
        <f t="shared" si="1"/>
        <v>9.2258148744505854E-3</v>
      </c>
      <c r="K44" s="93">
        <f t="shared" si="2"/>
        <v>424</v>
      </c>
      <c r="L44" s="97">
        <f t="shared" si="4"/>
        <v>6.4575083764849217E-2</v>
      </c>
      <c r="M44" s="94">
        <f t="shared" si="3"/>
        <v>98</v>
      </c>
      <c r="N44" s="94">
        <f t="shared" si="5"/>
        <v>0</v>
      </c>
    </row>
    <row r="45" spans="1:14">
      <c r="A45" s="38">
        <v>43</v>
      </c>
      <c r="B45" s="100" t="s">
        <v>134</v>
      </c>
      <c r="C45" s="94">
        <v>10827</v>
      </c>
      <c r="D45" s="94">
        <v>10577</v>
      </c>
      <c r="E45" s="94">
        <v>10634</v>
      </c>
      <c r="F45" s="94"/>
      <c r="G45" s="94"/>
      <c r="H45" s="94"/>
      <c r="I45" s="96">
        <f t="shared" si="0"/>
        <v>5.6374346014645459E-3</v>
      </c>
      <c r="J45" s="96">
        <f t="shared" si="1"/>
        <v>-1.7825805855731042E-2</v>
      </c>
      <c r="K45" s="93">
        <f t="shared" si="2"/>
        <v>-193</v>
      </c>
      <c r="L45" s="97">
        <f t="shared" si="4"/>
        <v>-2.9393847091075235E-2</v>
      </c>
      <c r="M45" s="94">
        <f t="shared" si="3"/>
        <v>57</v>
      </c>
      <c r="N45" s="94">
        <f t="shared" si="5"/>
        <v>0</v>
      </c>
    </row>
    <row r="46" spans="1:14">
      <c r="A46" s="38">
        <v>44</v>
      </c>
      <c r="B46" s="100" t="s">
        <v>135</v>
      </c>
      <c r="C46" s="94">
        <v>12671</v>
      </c>
      <c r="D46" s="94">
        <v>12616</v>
      </c>
      <c r="E46" s="94">
        <v>12665</v>
      </c>
      <c r="F46" s="94"/>
      <c r="G46" s="94"/>
      <c r="H46" s="94"/>
      <c r="I46" s="96">
        <f t="shared" si="0"/>
        <v>6.7141347778398031E-3</v>
      </c>
      <c r="J46" s="96">
        <f t="shared" si="1"/>
        <v>-4.7352221608397128E-4</v>
      </c>
      <c r="K46" s="93">
        <f t="shared" si="2"/>
        <v>-6</v>
      </c>
      <c r="L46" s="97">
        <f t="shared" si="4"/>
        <v>-9.1379835516296074E-4</v>
      </c>
      <c r="M46" s="94">
        <f t="shared" si="3"/>
        <v>49</v>
      </c>
      <c r="N46" s="94">
        <f t="shared" si="5"/>
        <v>0</v>
      </c>
    </row>
    <row r="47" spans="1:14">
      <c r="A47" s="38">
        <v>45</v>
      </c>
      <c r="B47" s="100" t="s">
        <v>136</v>
      </c>
      <c r="C47" s="94">
        <v>28318</v>
      </c>
      <c r="D47" s="94">
        <v>27423</v>
      </c>
      <c r="E47" s="94">
        <v>27638</v>
      </c>
      <c r="F47" s="94"/>
      <c r="G47" s="94"/>
      <c r="H47" s="94"/>
      <c r="I47" s="96">
        <f t="shared" si="0"/>
        <v>1.4651816580334502E-2</v>
      </c>
      <c r="J47" s="96">
        <f t="shared" si="1"/>
        <v>-2.4012995268027405E-2</v>
      </c>
      <c r="K47" s="93">
        <f t="shared" si="2"/>
        <v>-680</v>
      </c>
      <c r="L47" s="97">
        <f t="shared" si="4"/>
        <v>-0.10356381358513554</v>
      </c>
      <c r="M47" s="94">
        <f t="shared" si="3"/>
        <v>215</v>
      </c>
      <c r="N47" s="94">
        <f t="shared" si="5"/>
        <v>0</v>
      </c>
    </row>
    <row r="48" spans="1:14">
      <c r="A48" s="38">
        <v>46</v>
      </c>
      <c r="B48" s="100" t="s">
        <v>137</v>
      </c>
      <c r="C48" s="94">
        <v>16303</v>
      </c>
      <c r="D48" s="94">
        <v>16011</v>
      </c>
      <c r="E48" s="94">
        <v>16197</v>
      </c>
      <c r="F48" s="94"/>
      <c r="G48" s="94"/>
      <c r="H48" s="94"/>
      <c r="I48" s="96">
        <f t="shared" si="0"/>
        <v>8.586564626661769E-3</v>
      </c>
      <c r="J48" s="96">
        <f t="shared" si="1"/>
        <v>-6.5018708213212296E-3</v>
      </c>
      <c r="K48" s="93">
        <f t="shared" si="2"/>
        <v>-106</v>
      </c>
      <c r="L48" s="97">
        <f t="shared" si="4"/>
        <v>-1.6143770941212304E-2</v>
      </c>
      <c r="M48" s="94">
        <f t="shared" si="3"/>
        <v>186</v>
      </c>
      <c r="N48" s="94">
        <f t="shared" si="5"/>
        <v>0</v>
      </c>
    </row>
    <row r="49" spans="1:14">
      <c r="A49" s="38">
        <v>47</v>
      </c>
      <c r="B49" s="100" t="s">
        <v>138</v>
      </c>
      <c r="C49" s="94">
        <v>6313</v>
      </c>
      <c r="D49" s="94">
        <v>6709</v>
      </c>
      <c r="E49" s="94">
        <v>6794</v>
      </c>
      <c r="F49" s="94"/>
      <c r="G49" s="94"/>
      <c r="H49" s="94"/>
      <c r="I49" s="96">
        <f t="shared" si="0"/>
        <v>3.601723780548253E-3</v>
      </c>
      <c r="J49" s="96">
        <f t="shared" si="1"/>
        <v>7.6191984793283707E-2</v>
      </c>
      <c r="K49" s="93">
        <f t="shared" si="2"/>
        <v>481</v>
      </c>
      <c r="L49" s="97">
        <f t="shared" si="4"/>
        <v>7.3256168138897348E-2</v>
      </c>
      <c r="M49" s="94">
        <f t="shared" si="3"/>
        <v>85</v>
      </c>
      <c r="N49" s="94">
        <f t="shared" si="5"/>
        <v>0</v>
      </c>
    </row>
    <row r="50" spans="1:14">
      <c r="A50" s="38">
        <v>48</v>
      </c>
      <c r="B50" s="100" t="s">
        <v>139</v>
      </c>
      <c r="C50" s="94">
        <v>35938</v>
      </c>
      <c r="D50" s="94">
        <v>37591</v>
      </c>
      <c r="E50" s="94">
        <v>36616</v>
      </c>
      <c r="F50" s="94"/>
      <c r="G50" s="94"/>
      <c r="H50" s="94"/>
      <c r="I50" s="96">
        <f t="shared" si="0"/>
        <v>1.9411350890278897E-2</v>
      </c>
      <c r="J50" s="96">
        <f t="shared" si="1"/>
        <v>1.8865824475485557E-2</v>
      </c>
      <c r="K50" s="93">
        <f t="shared" si="2"/>
        <v>678</v>
      </c>
      <c r="L50" s="97">
        <f t="shared" si="4"/>
        <v>0.10325921413341456</v>
      </c>
      <c r="M50" s="94">
        <f t="shared" si="3"/>
        <v>-975</v>
      </c>
      <c r="N50" s="94">
        <f t="shared" si="5"/>
        <v>0</v>
      </c>
    </row>
    <row r="51" spans="1:14">
      <c r="A51" s="38">
        <v>49</v>
      </c>
      <c r="B51" s="100" t="s">
        <v>140</v>
      </c>
      <c r="C51" s="94">
        <v>2549</v>
      </c>
      <c r="D51" s="94">
        <v>2483</v>
      </c>
      <c r="E51" s="94">
        <v>2447</v>
      </c>
      <c r="F51" s="94"/>
      <c r="G51" s="94"/>
      <c r="H51" s="94"/>
      <c r="I51" s="96">
        <f t="shared" si="0"/>
        <v>1.2972355153078562E-3</v>
      </c>
      <c r="J51" s="96">
        <f t="shared" si="1"/>
        <v>-4.0015692428403297E-2</v>
      </c>
      <c r="K51" s="93">
        <f t="shared" si="2"/>
        <v>-102</v>
      </c>
      <c r="L51" s="97">
        <f t="shared" si="4"/>
        <v>-1.5534572037770332E-2</v>
      </c>
      <c r="M51" s="94">
        <f t="shared" si="3"/>
        <v>-36</v>
      </c>
      <c r="N51" s="94">
        <f t="shared" si="5"/>
        <v>0</v>
      </c>
    </row>
    <row r="52" spans="1:14">
      <c r="A52" s="38">
        <v>50</v>
      </c>
      <c r="B52" s="100" t="s">
        <v>141</v>
      </c>
      <c r="C52" s="94">
        <v>6539</v>
      </c>
      <c r="D52" s="94">
        <v>6877</v>
      </c>
      <c r="E52" s="94">
        <v>6933</v>
      </c>
      <c r="F52" s="94"/>
      <c r="G52" s="94"/>
      <c r="H52" s="94"/>
      <c r="I52" s="96">
        <f t="shared" si="0"/>
        <v>3.6754122712012124E-3</v>
      </c>
      <c r="J52" s="96">
        <f t="shared" si="1"/>
        <v>6.0253861446704388E-2</v>
      </c>
      <c r="K52" s="93">
        <f t="shared" si="2"/>
        <v>394</v>
      </c>
      <c r="L52" s="97">
        <f t="shared" si="4"/>
        <v>6.0006091989034421E-2</v>
      </c>
      <c r="M52" s="94">
        <f t="shared" si="3"/>
        <v>56</v>
      </c>
      <c r="N52" s="94">
        <f t="shared" si="5"/>
        <v>0</v>
      </c>
    </row>
    <row r="53" spans="1:14">
      <c r="A53" s="38">
        <v>51</v>
      </c>
      <c r="B53" s="100" t="s">
        <v>142</v>
      </c>
      <c r="C53" s="94">
        <v>6166</v>
      </c>
      <c r="D53" s="94">
        <v>6167</v>
      </c>
      <c r="E53" s="94">
        <v>6226</v>
      </c>
      <c r="F53" s="94"/>
      <c r="G53" s="94"/>
      <c r="H53" s="94"/>
      <c r="I53" s="96">
        <f t="shared" si="0"/>
        <v>3.3006082216210514E-3</v>
      </c>
      <c r="J53" s="96">
        <f t="shared" si="1"/>
        <v>9.7307817061303929E-3</v>
      </c>
      <c r="K53" s="93">
        <f t="shared" si="2"/>
        <v>60</v>
      </c>
      <c r="L53" s="97">
        <f t="shared" si="4"/>
        <v>9.1379835516296071E-3</v>
      </c>
      <c r="M53" s="94">
        <f t="shared" si="3"/>
        <v>59</v>
      </c>
      <c r="N53" s="94">
        <f t="shared" si="5"/>
        <v>0</v>
      </c>
    </row>
    <row r="54" spans="1:14">
      <c r="A54" s="38">
        <v>52</v>
      </c>
      <c r="B54" s="100" t="s">
        <v>143</v>
      </c>
      <c r="C54" s="94">
        <v>13570</v>
      </c>
      <c r="D54" s="94">
        <v>13377</v>
      </c>
      <c r="E54" s="94">
        <v>13446</v>
      </c>
      <c r="F54" s="94"/>
      <c r="G54" s="94"/>
      <c r="H54" s="94"/>
      <c r="I54" s="96">
        <f t="shared" si="0"/>
        <v>7.1281686713647058E-3</v>
      </c>
      <c r="J54" s="96">
        <f t="shared" si="1"/>
        <v>-9.1378039793662495E-3</v>
      </c>
      <c r="K54" s="93">
        <f t="shared" si="2"/>
        <v>-124</v>
      </c>
      <c r="L54" s="97">
        <f t="shared" si="4"/>
        <v>-1.8885166006701187E-2</v>
      </c>
      <c r="M54" s="94">
        <f t="shared" si="3"/>
        <v>69</v>
      </c>
      <c r="N54" s="94">
        <f t="shared" si="5"/>
        <v>0</v>
      </c>
    </row>
    <row r="55" spans="1:14">
      <c r="A55" s="38">
        <v>53</v>
      </c>
      <c r="B55" s="100" t="s">
        <v>144</v>
      </c>
      <c r="C55" s="94">
        <v>7454</v>
      </c>
      <c r="D55" s="94">
        <v>7561</v>
      </c>
      <c r="E55" s="94">
        <v>7657</v>
      </c>
      <c r="F55" s="94"/>
      <c r="G55" s="94"/>
      <c r="H55" s="94"/>
      <c r="I55" s="96">
        <f t="shared" si="0"/>
        <v>4.0592285822281388E-3</v>
      </c>
      <c r="J55" s="96">
        <f t="shared" si="1"/>
        <v>2.7233700026831231E-2</v>
      </c>
      <c r="K55" s="93">
        <f t="shared" si="2"/>
        <v>203</v>
      </c>
      <c r="L55" s="97">
        <f t="shared" si="4"/>
        <v>3.0916844349680169E-2</v>
      </c>
      <c r="M55" s="94">
        <f t="shared" si="3"/>
        <v>96</v>
      </c>
      <c r="N55" s="94">
        <f t="shared" si="5"/>
        <v>0</v>
      </c>
    </row>
    <row r="56" spans="1:14">
      <c r="A56" s="38">
        <v>54</v>
      </c>
      <c r="B56" s="100" t="s">
        <v>145</v>
      </c>
      <c r="C56" s="94">
        <v>22796</v>
      </c>
      <c r="D56" s="94">
        <v>22591</v>
      </c>
      <c r="E56" s="94">
        <v>22811</v>
      </c>
      <c r="F56" s="94"/>
      <c r="G56" s="94"/>
      <c r="H56" s="94"/>
      <c r="I56" s="96">
        <f t="shared" si="0"/>
        <v>1.209286446247957E-2</v>
      </c>
      <c r="J56" s="96">
        <f t="shared" si="1"/>
        <v>6.5801017722407439E-4</v>
      </c>
      <c r="K56" s="93">
        <f t="shared" si="2"/>
        <v>15</v>
      </c>
      <c r="L56" s="97">
        <f t="shared" si="4"/>
        <v>2.2844958879074018E-3</v>
      </c>
      <c r="M56" s="94">
        <f t="shared" si="3"/>
        <v>220</v>
      </c>
      <c r="N56" s="94">
        <f t="shared" si="5"/>
        <v>0</v>
      </c>
    </row>
    <row r="57" spans="1:14">
      <c r="A57" s="38">
        <v>55</v>
      </c>
      <c r="B57" s="100" t="s">
        <v>146</v>
      </c>
      <c r="C57" s="94">
        <v>26329</v>
      </c>
      <c r="D57" s="94">
        <v>25822</v>
      </c>
      <c r="E57" s="94">
        <v>25988</v>
      </c>
      <c r="F57" s="94"/>
      <c r="G57" s="94"/>
      <c r="H57" s="94"/>
      <c r="I57" s="96">
        <f t="shared" si="0"/>
        <v>1.3777097086972034E-2</v>
      </c>
      <c r="J57" s="96">
        <f t="shared" si="1"/>
        <v>-1.2951498347829389E-2</v>
      </c>
      <c r="K57" s="93">
        <f t="shared" si="2"/>
        <v>-341</v>
      </c>
      <c r="L57" s="97">
        <f t="shared" si="4"/>
        <v>-5.1934206518428269E-2</v>
      </c>
      <c r="M57" s="94">
        <f t="shared" si="3"/>
        <v>166</v>
      </c>
      <c r="N57" s="94">
        <f t="shared" si="5"/>
        <v>0</v>
      </c>
    </row>
    <row r="58" spans="1:14">
      <c r="A58" s="38">
        <v>56</v>
      </c>
      <c r="B58" s="100" t="s">
        <v>147</v>
      </c>
      <c r="C58" s="94">
        <v>2504</v>
      </c>
      <c r="D58" s="94">
        <v>2500</v>
      </c>
      <c r="E58" s="94">
        <v>2507</v>
      </c>
      <c r="F58" s="94"/>
      <c r="G58" s="94"/>
      <c r="H58" s="94"/>
      <c r="I58" s="96">
        <f t="shared" si="0"/>
        <v>1.3290434968846732E-3</v>
      </c>
      <c r="J58" s="96">
        <f t="shared" si="1"/>
        <v>1.1980830670926517E-3</v>
      </c>
      <c r="K58" s="93">
        <f t="shared" si="2"/>
        <v>3</v>
      </c>
      <c r="L58" s="97">
        <f t="shared" si="4"/>
        <v>4.5689917758148037E-4</v>
      </c>
      <c r="M58" s="94">
        <f t="shared" si="3"/>
        <v>7</v>
      </c>
      <c r="N58" s="94">
        <f t="shared" si="5"/>
        <v>0</v>
      </c>
    </row>
    <row r="59" spans="1:14">
      <c r="A59" s="38">
        <v>57</v>
      </c>
      <c r="B59" s="100" t="s">
        <v>148</v>
      </c>
      <c r="C59" s="94">
        <v>4278</v>
      </c>
      <c r="D59" s="94">
        <v>4130</v>
      </c>
      <c r="E59" s="94">
        <v>4118</v>
      </c>
      <c r="F59" s="94"/>
      <c r="G59" s="94"/>
      <c r="H59" s="94"/>
      <c r="I59" s="96">
        <f t="shared" si="0"/>
        <v>2.1830878022222116E-3</v>
      </c>
      <c r="J59" s="96">
        <f t="shared" si="1"/>
        <v>-3.7400654511453947E-2</v>
      </c>
      <c r="K59" s="93">
        <f t="shared" si="2"/>
        <v>-160</v>
      </c>
      <c r="L59" s="97">
        <f t="shared" si="4"/>
        <v>-2.4367956137678951E-2</v>
      </c>
      <c r="M59" s="94">
        <f t="shared" si="3"/>
        <v>-12</v>
      </c>
      <c r="N59" s="94">
        <f t="shared" si="5"/>
        <v>0</v>
      </c>
    </row>
    <row r="60" spans="1:14">
      <c r="A60" s="38">
        <v>58</v>
      </c>
      <c r="B60" s="100" t="s">
        <v>149</v>
      </c>
      <c r="C60" s="94">
        <v>10357</v>
      </c>
      <c r="D60" s="94">
        <v>10150</v>
      </c>
      <c r="E60" s="94">
        <v>10114</v>
      </c>
      <c r="F60" s="94"/>
      <c r="G60" s="94"/>
      <c r="H60" s="94"/>
      <c r="I60" s="96">
        <f t="shared" si="0"/>
        <v>5.3617654277987974E-3</v>
      </c>
      <c r="J60" s="96">
        <f t="shared" si="1"/>
        <v>-2.3462392584725305E-2</v>
      </c>
      <c r="K60" s="93">
        <f t="shared" si="2"/>
        <v>-243</v>
      </c>
      <c r="L60" s="97">
        <f t="shared" si="4"/>
        <v>-3.700883338409991E-2</v>
      </c>
      <c r="M60" s="94">
        <f t="shared" si="3"/>
        <v>-36</v>
      </c>
      <c r="N60" s="94">
        <f t="shared" si="5"/>
        <v>0</v>
      </c>
    </row>
    <row r="61" spans="1:14">
      <c r="A61" s="38">
        <v>59</v>
      </c>
      <c r="B61" s="100" t="s">
        <v>150</v>
      </c>
      <c r="C61" s="94">
        <v>24610</v>
      </c>
      <c r="D61" s="94">
        <v>23761</v>
      </c>
      <c r="E61" s="94">
        <v>23933</v>
      </c>
      <c r="F61" s="94"/>
      <c r="G61" s="94"/>
      <c r="H61" s="94"/>
      <c r="I61" s="96">
        <f t="shared" si="0"/>
        <v>1.2687673717966049E-2</v>
      </c>
      <c r="J61" s="96">
        <f t="shared" si="1"/>
        <v>-2.7509142624949207E-2</v>
      </c>
      <c r="K61" s="93">
        <f t="shared" si="2"/>
        <v>-677</v>
      </c>
      <c r="L61" s="97">
        <f t="shared" si="4"/>
        <v>-0.10310691440755407</v>
      </c>
      <c r="M61" s="94">
        <f t="shared" si="3"/>
        <v>172</v>
      </c>
      <c r="N61" s="94">
        <f t="shared" si="5"/>
        <v>0</v>
      </c>
    </row>
    <row r="62" spans="1:14">
      <c r="A62" s="38">
        <v>60</v>
      </c>
      <c r="B62" s="100" t="s">
        <v>151</v>
      </c>
      <c r="C62" s="94">
        <v>9007</v>
      </c>
      <c r="D62" s="94">
        <v>8841</v>
      </c>
      <c r="E62" s="94">
        <v>8912</v>
      </c>
      <c r="F62" s="94"/>
      <c r="G62" s="94"/>
      <c r="H62" s="94"/>
      <c r="I62" s="96">
        <f t="shared" si="0"/>
        <v>4.7245455302098952E-3</v>
      </c>
      <c r="J62" s="96">
        <f t="shared" si="1"/>
        <v>-1.054735205950927E-2</v>
      </c>
      <c r="K62" s="93">
        <f t="shared" si="2"/>
        <v>-95</v>
      </c>
      <c r="L62" s="97">
        <f t="shared" si="4"/>
        <v>-1.4468473956746879E-2</v>
      </c>
      <c r="M62" s="94">
        <f t="shared" si="3"/>
        <v>71</v>
      </c>
      <c r="N62" s="94">
        <f t="shared" si="5"/>
        <v>0</v>
      </c>
    </row>
    <row r="63" spans="1:14">
      <c r="A63" s="38">
        <v>61</v>
      </c>
      <c r="B63" s="100" t="s">
        <v>152</v>
      </c>
      <c r="C63" s="94">
        <v>19533</v>
      </c>
      <c r="D63" s="94">
        <v>19641</v>
      </c>
      <c r="E63" s="94">
        <v>19752</v>
      </c>
      <c r="F63" s="94"/>
      <c r="G63" s="94"/>
      <c r="H63" s="94"/>
      <c r="I63" s="96">
        <f t="shared" si="0"/>
        <v>1.047118753508818E-2</v>
      </c>
      <c r="J63" s="96">
        <f t="shared" si="1"/>
        <v>1.1211795423130088E-2</v>
      </c>
      <c r="K63" s="93">
        <f t="shared" si="2"/>
        <v>219</v>
      </c>
      <c r="L63" s="97">
        <f t="shared" si="4"/>
        <v>3.3353639963448069E-2</v>
      </c>
      <c r="M63" s="94">
        <f t="shared" si="3"/>
        <v>111</v>
      </c>
      <c r="N63" s="94">
        <f t="shared" si="5"/>
        <v>0</v>
      </c>
    </row>
    <row r="64" spans="1:14">
      <c r="A64" s="38">
        <v>62</v>
      </c>
      <c r="B64" s="100" t="s">
        <v>153</v>
      </c>
      <c r="C64" s="94">
        <v>1325</v>
      </c>
      <c r="D64" s="94">
        <v>1424</v>
      </c>
      <c r="E64" s="94">
        <v>1416</v>
      </c>
      <c r="F64" s="94"/>
      <c r="G64" s="94"/>
      <c r="H64" s="94"/>
      <c r="I64" s="96">
        <f t="shared" si="0"/>
        <v>7.5066836521288285E-4</v>
      </c>
      <c r="J64" s="96">
        <f t="shared" si="1"/>
        <v>6.8679245283018872E-2</v>
      </c>
      <c r="K64" s="93">
        <f t="shared" si="2"/>
        <v>91</v>
      </c>
      <c r="L64" s="97">
        <f t="shared" si="4"/>
        <v>1.3859275053304905E-2</v>
      </c>
      <c r="M64" s="94">
        <f t="shared" si="3"/>
        <v>-8</v>
      </c>
      <c r="N64" s="94">
        <f t="shared" si="5"/>
        <v>0</v>
      </c>
    </row>
    <row r="65" spans="1:14">
      <c r="A65" s="38">
        <v>63</v>
      </c>
      <c r="B65" s="100" t="s">
        <v>154</v>
      </c>
      <c r="C65" s="94">
        <v>13768</v>
      </c>
      <c r="D65" s="94">
        <v>13610</v>
      </c>
      <c r="E65" s="94">
        <v>13698</v>
      </c>
      <c r="F65" s="94"/>
      <c r="G65" s="94"/>
      <c r="H65" s="94"/>
      <c r="I65" s="96">
        <f t="shared" si="0"/>
        <v>7.2617621939873372E-3</v>
      </c>
      <c r="J65" s="96">
        <f t="shared" si="1"/>
        <v>-5.0842533410807673E-3</v>
      </c>
      <c r="K65" s="93">
        <f t="shared" si="2"/>
        <v>-70</v>
      </c>
      <c r="L65" s="97">
        <f t="shared" si="4"/>
        <v>-1.0660980810234541E-2</v>
      </c>
      <c r="M65" s="94">
        <f t="shared" si="3"/>
        <v>88</v>
      </c>
      <c r="N65" s="94">
        <f t="shared" si="5"/>
        <v>0</v>
      </c>
    </row>
    <row r="66" spans="1:14">
      <c r="A66" s="38">
        <v>64</v>
      </c>
      <c r="B66" s="100" t="s">
        <v>155</v>
      </c>
      <c r="C66" s="94">
        <v>9209</v>
      </c>
      <c r="D66" s="94">
        <v>9326</v>
      </c>
      <c r="E66" s="94">
        <v>9411</v>
      </c>
      <c r="F66" s="94"/>
      <c r="G66" s="94"/>
      <c r="H66" s="94"/>
      <c r="I66" s="96">
        <f t="shared" si="0"/>
        <v>4.9890819103237576E-3</v>
      </c>
      <c r="J66" s="96">
        <f t="shared" si="1"/>
        <v>2.1935063524812684E-2</v>
      </c>
      <c r="K66" s="93">
        <f t="shared" si="2"/>
        <v>202</v>
      </c>
      <c r="L66" s="97">
        <f t="shared" si="4"/>
        <v>3.0764544623819678E-2</v>
      </c>
      <c r="M66" s="94">
        <f t="shared" si="3"/>
        <v>85</v>
      </c>
      <c r="N66" s="94">
        <f t="shared" si="5"/>
        <v>0</v>
      </c>
    </row>
    <row r="67" spans="1:14">
      <c r="A67" s="38">
        <v>65</v>
      </c>
      <c r="B67" s="100" t="s">
        <v>156</v>
      </c>
      <c r="C67" s="94">
        <v>9298</v>
      </c>
      <c r="D67" s="94">
        <v>9375</v>
      </c>
      <c r="E67" s="94">
        <v>9470</v>
      </c>
      <c r="F67" s="94"/>
      <c r="G67" s="94"/>
      <c r="H67" s="94"/>
      <c r="I67" s="96">
        <f t="shared" ref="I67:I84" si="6">E67/$E$84</f>
        <v>5.0203597588742944E-3</v>
      </c>
      <c r="J67" s="96">
        <f t="shared" ref="J67:J84" si="7">(E67-C67)/C67</f>
        <v>1.8498601849860186E-2</v>
      </c>
      <c r="K67" s="93">
        <f t="shared" ref="K67:K84" si="8">E67-C67</f>
        <v>172</v>
      </c>
      <c r="L67" s="97">
        <f t="shared" si="4"/>
        <v>2.6195552848004875E-2</v>
      </c>
      <c r="M67" s="94">
        <f t="shared" ref="M67:M84" si="9">E67-D67</f>
        <v>95</v>
      </c>
      <c r="N67" s="94">
        <f t="shared" si="5"/>
        <v>0</v>
      </c>
    </row>
    <row r="68" spans="1:14">
      <c r="A68" s="38">
        <v>66</v>
      </c>
      <c r="B68" s="100" t="s">
        <v>157</v>
      </c>
      <c r="C68" s="94">
        <v>6052</v>
      </c>
      <c r="D68" s="94">
        <v>6063</v>
      </c>
      <c r="E68" s="94">
        <v>6066</v>
      </c>
      <c r="F68" s="94"/>
      <c r="G68" s="94"/>
      <c r="H68" s="94"/>
      <c r="I68" s="96">
        <f t="shared" si="6"/>
        <v>3.2157869374162058E-3</v>
      </c>
      <c r="J68" s="96">
        <f t="shared" si="7"/>
        <v>2.313284864507601E-3</v>
      </c>
      <c r="K68" s="93">
        <f t="shared" si="8"/>
        <v>14</v>
      </c>
      <c r="L68" s="97">
        <f t="shared" ref="L68:L84" si="10">K68/$K$84</f>
        <v>2.1321961620469083E-3</v>
      </c>
      <c r="M68" s="94">
        <f t="shared" si="9"/>
        <v>3</v>
      </c>
      <c r="N68" s="94">
        <f t="shared" ref="N68:N84" si="11">H68-G68</f>
        <v>0</v>
      </c>
    </row>
    <row r="69" spans="1:14">
      <c r="A69" s="38">
        <v>67</v>
      </c>
      <c r="B69" s="100" t="s">
        <v>158</v>
      </c>
      <c r="C69" s="94">
        <v>11240</v>
      </c>
      <c r="D69" s="94">
        <v>11282</v>
      </c>
      <c r="E69" s="94">
        <v>11307</v>
      </c>
      <c r="F69" s="94"/>
      <c r="G69" s="94"/>
      <c r="H69" s="94"/>
      <c r="I69" s="96">
        <f t="shared" si="6"/>
        <v>5.9942141281511766E-3</v>
      </c>
      <c r="J69" s="96">
        <f t="shared" si="7"/>
        <v>5.9608540925266901E-3</v>
      </c>
      <c r="K69" s="93">
        <f t="shared" si="8"/>
        <v>67</v>
      </c>
      <c r="L69" s="97">
        <f t="shared" si="10"/>
        <v>1.020408163265306E-2</v>
      </c>
      <c r="M69" s="94">
        <f t="shared" si="9"/>
        <v>25</v>
      </c>
      <c r="N69" s="94">
        <f t="shared" si="11"/>
        <v>0</v>
      </c>
    </row>
    <row r="70" spans="1:14">
      <c r="A70" s="38">
        <v>68</v>
      </c>
      <c r="B70" s="100" t="s">
        <v>159</v>
      </c>
      <c r="C70" s="94">
        <v>7404</v>
      </c>
      <c r="D70" s="94">
        <v>7455</v>
      </c>
      <c r="E70" s="94">
        <v>7501</v>
      </c>
      <c r="F70" s="94"/>
      <c r="G70" s="94"/>
      <c r="H70" s="94"/>
      <c r="I70" s="96">
        <f t="shared" si="6"/>
        <v>3.9765278301284145E-3</v>
      </c>
      <c r="J70" s="96">
        <f t="shared" si="7"/>
        <v>1.3101026472177202E-2</v>
      </c>
      <c r="K70" s="93">
        <f t="shared" si="8"/>
        <v>97</v>
      </c>
      <c r="L70" s="97">
        <f t="shared" si="10"/>
        <v>1.4773073408467865E-2</v>
      </c>
      <c r="M70" s="94">
        <f t="shared" si="9"/>
        <v>46</v>
      </c>
      <c r="N70" s="94">
        <f t="shared" si="11"/>
        <v>0</v>
      </c>
    </row>
    <row r="71" spans="1:14">
      <c r="A71" s="38">
        <v>69</v>
      </c>
      <c r="B71" s="100" t="s">
        <v>160</v>
      </c>
      <c r="C71" s="94">
        <v>1287</v>
      </c>
      <c r="D71" s="94">
        <v>1307</v>
      </c>
      <c r="E71" s="94">
        <v>1270</v>
      </c>
      <c r="F71" s="94"/>
      <c r="G71" s="94"/>
      <c r="H71" s="94"/>
      <c r="I71" s="96">
        <f t="shared" si="6"/>
        <v>6.7326894337596131E-4</v>
      </c>
      <c r="J71" s="96">
        <f t="shared" si="7"/>
        <v>-1.320901320901321E-2</v>
      </c>
      <c r="K71" s="93">
        <f t="shared" si="8"/>
        <v>-17</v>
      </c>
      <c r="L71" s="97">
        <f t="shared" si="10"/>
        <v>-2.5890953396283888E-3</v>
      </c>
      <c r="M71" s="94">
        <f t="shared" si="9"/>
        <v>-37</v>
      </c>
      <c r="N71" s="94">
        <f t="shared" si="11"/>
        <v>0</v>
      </c>
    </row>
    <row r="72" spans="1:14">
      <c r="A72" s="38">
        <v>70</v>
      </c>
      <c r="B72" s="100" t="s">
        <v>161</v>
      </c>
      <c r="C72" s="94">
        <v>4669</v>
      </c>
      <c r="D72" s="94">
        <v>4682</v>
      </c>
      <c r="E72" s="94">
        <v>4691</v>
      </c>
      <c r="F72" s="94"/>
      <c r="G72" s="94"/>
      <c r="H72" s="94"/>
      <c r="I72" s="96">
        <f t="shared" si="6"/>
        <v>2.4868540262808145E-3</v>
      </c>
      <c r="J72" s="96">
        <f t="shared" si="7"/>
        <v>4.7119297494110091E-3</v>
      </c>
      <c r="K72" s="93">
        <f t="shared" si="8"/>
        <v>22</v>
      </c>
      <c r="L72" s="97">
        <f t="shared" si="10"/>
        <v>3.3505939689308559E-3</v>
      </c>
      <c r="M72" s="94">
        <f t="shared" si="9"/>
        <v>9</v>
      </c>
      <c r="N72" s="94">
        <f t="shared" si="11"/>
        <v>0</v>
      </c>
    </row>
    <row r="73" spans="1:14">
      <c r="A73" s="38">
        <v>71</v>
      </c>
      <c r="B73" s="100" t="s">
        <v>162</v>
      </c>
      <c r="C73" s="94">
        <v>4773</v>
      </c>
      <c r="D73" s="94">
        <v>4681</v>
      </c>
      <c r="E73" s="94">
        <v>4751</v>
      </c>
      <c r="F73" s="94"/>
      <c r="G73" s="94"/>
      <c r="H73" s="94"/>
      <c r="I73" s="96">
        <f t="shared" si="6"/>
        <v>2.5186620078576317E-3</v>
      </c>
      <c r="J73" s="96">
        <f t="shared" si="7"/>
        <v>-4.6092604232139114E-3</v>
      </c>
      <c r="K73" s="93">
        <f t="shared" si="8"/>
        <v>-22</v>
      </c>
      <c r="L73" s="97">
        <f t="shared" si="10"/>
        <v>-3.3505939689308559E-3</v>
      </c>
      <c r="M73" s="94">
        <f t="shared" si="9"/>
        <v>70</v>
      </c>
      <c r="N73" s="94">
        <f t="shared" si="11"/>
        <v>0</v>
      </c>
    </row>
    <row r="74" spans="1:14">
      <c r="A74" s="38">
        <v>72</v>
      </c>
      <c r="B74" s="100" t="s">
        <v>163</v>
      </c>
      <c r="C74" s="94">
        <v>4663</v>
      </c>
      <c r="D74" s="94">
        <v>5107</v>
      </c>
      <c r="E74" s="94">
        <v>5162</v>
      </c>
      <c r="F74" s="94"/>
      <c r="G74" s="94"/>
      <c r="H74" s="94"/>
      <c r="I74" s="96">
        <f t="shared" si="6"/>
        <v>2.7365466816588286E-3</v>
      </c>
      <c r="J74" s="96">
        <f t="shared" si="7"/>
        <v>0.1070126527986275</v>
      </c>
      <c r="K74" s="93">
        <f t="shared" si="8"/>
        <v>499</v>
      </c>
      <c r="L74" s="97">
        <f t="shared" si="10"/>
        <v>7.5997563204386234E-2</v>
      </c>
      <c r="M74" s="94">
        <f t="shared" si="9"/>
        <v>55</v>
      </c>
      <c r="N74" s="94">
        <f t="shared" si="11"/>
        <v>0</v>
      </c>
    </row>
    <row r="75" spans="1:14">
      <c r="A75" s="38">
        <v>73</v>
      </c>
      <c r="B75" s="100" t="s">
        <v>164</v>
      </c>
      <c r="C75" s="94">
        <v>2833</v>
      </c>
      <c r="D75" s="94">
        <v>2961</v>
      </c>
      <c r="E75" s="94">
        <v>2990</v>
      </c>
      <c r="F75" s="94"/>
      <c r="G75" s="94"/>
      <c r="H75" s="94"/>
      <c r="I75" s="96">
        <f t="shared" si="6"/>
        <v>1.5850977485780506E-3</v>
      </c>
      <c r="J75" s="96">
        <f t="shared" si="7"/>
        <v>5.5418284504059299E-2</v>
      </c>
      <c r="K75" s="93">
        <f t="shared" si="8"/>
        <v>157</v>
      </c>
      <c r="L75" s="97">
        <f t="shared" si="10"/>
        <v>2.391105696009747E-2</v>
      </c>
      <c r="M75" s="94">
        <f t="shared" si="9"/>
        <v>29</v>
      </c>
      <c r="N75" s="94">
        <f t="shared" si="11"/>
        <v>0</v>
      </c>
    </row>
    <row r="76" spans="1:14">
      <c r="A76" s="38">
        <v>74</v>
      </c>
      <c r="B76" s="100" t="s">
        <v>165</v>
      </c>
      <c r="C76" s="94">
        <v>4255</v>
      </c>
      <c r="D76" s="94">
        <v>4228</v>
      </c>
      <c r="E76" s="94">
        <v>4262</v>
      </c>
      <c r="F76" s="94"/>
      <c r="G76" s="94"/>
      <c r="H76" s="94"/>
      <c r="I76" s="96">
        <f t="shared" si="6"/>
        <v>2.2594269580065727E-3</v>
      </c>
      <c r="J76" s="96">
        <f t="shared" si="7"/>
        <v>1.6451233842538189E-3</v>
      </c>
      <c r="K76" s="93">
        <f t="shared" si="8"/>
        <v>7</v>
      </c>
      <c r="L76" s="97">
        <f t="shared" si="10"/>
        <v>1.0660980810234541E-3</v>
      </c>
      <c r="M76" s="94">
        <f t="shared" si="9"/>
        <v>34</v>
      </c>
      <c r="N76" s="94">
        <f t="shared" si="11"/>
        <v>0</v>
      </c>
    </row>
    <row r="77" spans="1:14">
      <c r="A77" s="38">
        <v>75</v>
      </c>
      <c r="B77" s="100" t="s">
        <v>166</v>
      </c>
      <c r="C77" s="94">
        <v>1343</v>
      </c>
      <c r="D77" s="94">
        <v>1273</v>
      </c>
      <c r="E77" s="94">
        <v>1266</v>
      </c>
      <c r="F77" s="94"/>
      <c r="G77" s="94"/>
      <c r="H77" s="94"/>
      <c r="I77" s="96">
        <f t="shared" si="6"/>
        <v>6.7114841127084018E-4</v>
      </c>
      <c r="J77" s="96">
        <f t="shared" si="7"/>
        <v>-5.7334326135517498E-2</v>
      </c>
      <c r="K77" s="93">
        <f t="shared" si="8"/>
        <v>-77</v>
      </c>
      <c r="L77" s="97">
        <f t="shared" si="10"/>
        <v>-1.1727078891257996E-2</v>
      </c>
      <c r="M77" s="94">
        <f t="shared" si="9"/>
        <v>-7</v>
      </c>
      <c r="N77" s="94">
        <f t="shared" si="11"/>
        <v>0</v>
      </c>
    </row>
    <row r="78" spans="1:14">
      <c r="A78" s="38">
        <v>76</v>
      </c>
      <c r="B78" s="100" t="s">
        <v>167</v>
      </c>
      <c r="C78" s="94">
        <v>2062</v>
      </c>
      <c r="D78" s="94">
        <v>2165</v>
      </c>
      <c r="E78" s="94">
        <v>2172</v>
      </c>
      <c r="F78" s="94"/>
      <c r="G78" s="94"/>
      <c r="H78" s="94"/>
      <c r="I78" s="96">
        <f t="shared" si="6"/>
        <v>1.151448933080778E-3</v>
      </c>
      <c r="J78" s="96">
        <f t="shared" si="7"/>
        <v>5.33462657613967E-2</v>
      </c>
      <c r="K78" s="93">
        <f t="shared" si="8"/>
        <v>110</v>
      </c>
      <c r="L78" s="97">
        <f t="shared" si="10"/>
        <v>1.675296984465428E-2</v>
      </c>
      <c r="M78" s="94">
        <f t="shared" si="9"/>
        <v>7</v>
      </c>
      <c r="N78" s="94">
        <f t="shared" si="11"/>
        <v>0</v>
      </c>
    </row>
    <row r="79" spans="1:14">
      <c r="A79" s="38">
        <v>77</v>
      </c>
      <c r="B79" s="100" t="s">
        <v>168</v>
      </c>
      <c r="C79" s="94">
        <v>7138</v>
      </c>
      <c r="D79" s="94">
        <v>7029</v>
      </c>
      <c r="E79" s="94">
        <v>7075</v>
      </c>
      <c r="F79" s="94"/>
      <c r="G79" s="94"/>
      <c r="H79" s="94"/>
      <c r="I79" s="96">
        <f t="shared" si="6"/>
        <v>3.750691160933013E-3</v>
      </c>
      <c r="J79" s="96">
        <f t="shared" si="7"/>
        <v>-8.8260016811431766E-3</v>
      </c>
      <c r="K79" s="93">
        <f t="shared" si="8"/>
        <v>-63</v>
      </c>
      <c r="L79" s="97">
        <f t="shared" si="10"/>
        <v>-9.5948827292110881E-3</v>
      </c>
      <c r="M79" s="94">
        <f t="shared" si="9"/>
        <v>46</v>
      </c>
      <c r="N79" s="94">
        <f t="shared" si="11"/>
        <v>0</v>
      </c>
    </row>
    <row r="80" spans="1:14">
      <c r="A80" s="38">
        <v>78</v>
      </c>
      <c r="B80" s="100" t="s">
        <v>169</v>
      </c>
      <c r="C80" s="94">
        <v>5124</v>
      </c>
      <c r="D80" s="94">
        <v>5149</v>
      </c>
      <c r="E80" s="94">
        <v>5133</v>
      </c>
      <c r="F80" s="94"/>
      <c r="G80" s="94"/>
      <c r="H80" s="94"/>
      <c r="I80" s="96">
        <f t="shared" si="6"/>
        <v>2.7211728238967004E-3</v>
      </c>
      <c r="J80" s="96">
        <f t="shared" si="7"/>
        <v>1.756440281030445E-3</v>
      </c>
      <c r="K80" s="93">
        <f t="shared" si="8"/>
        <v>9</v>
      </c>
      <c r="L80" s="97">
        <f t="shared" si="10"/>
        <v>1.3706975327444412E-3</v>
      </c>
      <c r="M80" s="94">
        <f t="shared" si="9"/>
        <v>-16</v>
      </c>
      <c r="N80" s="94">
        <f t="shared" si="11"/>
        <v>0</v>
      </c>
    </row>
    <row r="81" spans="1:14">
      <c r="A81" s="38">
        <v>79</v>
      </c>
      <c r="B81" s="100" t="s">
        <v>170</v>
      </c>
      <c r="C81" s="94">
        <v>1679</v>
      </c>
      <c r="D81" s="94">
        <v>1642</v>
      </c>
      <c r="E81" s="94">
        <v>1685</v>
      </c>
      <c r="F81" s="94"/>
      <c r="G81" s="94"/>
      <c r="H81" s="94"/>
      <c r="I81" s="96">
        <f t="shared" si="6"/>
        <v>8.9327414928227935E-4</v>
      </c>
      <c r="J81" s="96">
        <f t="shared" si="7"/>
        <v>3.5735556879094698E-3</v>
      </c>
      <c r="K81" s="93">
        <f t="shared" si="8"/>
        <v>6</v>
      </c>
      <c r="L81" s="97">
        <f t="shared" si="10"/>
        <v>9.1379835516296074E-4</v>
      </c>
      <c r="M81" s="94">
        <f t="shared" si="9"/>
        <v>43</v>
      </c>
      <c r="N81" s="94">
        <f t="shared" si="11"/>
        <v>0</v>
      </c>
    </row>
    <row r="82" spans="1:14">
      <c r="A82" s="38">
        <v>80</v>
      </c>
      <c r="B82" s="100" t="s">
        <v>171</v>
      </c>
      <c r="C82" s="94">
        <v>7019</v>
      </c>
      <c r="D82" s="94">
        <v>6903</v>
      </c>
      <c r="E82" s="94">
        <v>6939</v>
      </c>
      <c r="F82" s="94"/>
      <c r="G82" s="94"/>
      <c r="H82" s="94"/>
      <c r="I82" s="96">
        <f t="shared" si="6"/>
        <v>3.678593069358894E-3</v>
      </c>
      <c r="J82" s="96">
        <f t="shared" si="7"/>
        <v>-1.1397634990739421E-2</v>
      </c>
      <c r="K82" s="93">
        <f t="shared" si="8"/>
        <v>-80</v>
      </c>
      <c r="L82" s="97">
        <f t="shared" si="10"/>
        <v>-1.2183978068839476E-2</v>
      </c>
      <c r="M82" s="94">
        <f t="shared" si="9"/>
        <v>36</v>
      </c>
      <c r="N82" s="94">
        <f t="shared" si="11"/>
        <v>0</v>
      </c>
    </row>
    <row r="83" spans="1:14">
      <c r="A83" s="38">
        <v>81</v>
      </c>
      <c r="B83" s="100" t="s">
        <v>172</v>
      </c>
      <c r="C83" s="94">
        <v>8264</v>
      </c>
      <c r="D83" s="94">
        <v>8132</v>
      </c>
      <c r="E83" s="94">
        <v>8146</v>
      </c>
      <c r="F83" s="94"/>
      <c r="G83" s="94"/>
      <c r="H83" s="94"/>
      <c r="I83" s="96">
        <f t="shared" si="6"/>
        <v>4.3184636320791978E-3</v>
      </c>
      <c r="J83" s="96">
        <f t="shared" si="7"/>
        <v>-1.4278799612778316E-2</v>
      </c>
      <c r="K83" s="93">
        <f t="shared" si="8"/>
        <v>-118</v>
      </c>
      <c r="L83" s="97">
        <f t="shared" si="10"/>
        <v>-1.7971367651538228E-2</v>
      </c>
      <c r="M83" s="94">
        <f t="shared" si="9"/>
        <v>14</v>
      </c>
      <c r="N83" s="94">
        <f t="shared" si="11"/>
        <v>0</v>
      </c>
    </row>
    <row r="84" spans="1:14" s="106" customFormat="1">
      <c r="A84" s="188" t="s">
        <v>173</v>
      </c>
      <c r="B84" s="188"/>
      <c r="C84" s="62">
        <v>1879753</v>
      </c>
      <c r="D84" s="62">
        <v>1877762</v>
      </c>
      <c r="E84" s="62">
        <v>1886319</v>
      </c>
      <c r="F84" s="62"/>
      <c r="G84" s="62"/>
      <c r="H84" s="62"/>
      <c r="I84" s="96">
        <f t="shared" si="6"/>
        <v>1</v>
      </c>
      <c r="J84" s="96">
        <f t="shared" si="7"/>
        <v>3.4930121138255932E-3</v>
      </c>
      <c r="K84" s="93">
        <f t="shared" si="8"/>
        <v>6566</v>
      </c>
      <c r="L84" s="97">
        <f t="shared" si="10"/>
        <v>1</v>
      </c>
      <c r="M84" s="93">
        <f t="shared" si="9"/>
        <v>8557</v>
      </c>
      <c r="N84" s="94">
        <f t="shared" si="11"/>
        <v>0</v>
      </c>
    </row>
    <row r="85" spans="1:14">
      <c r="C85" s="134"/>
      <c r="D85" s="134"/>
      <c r="E85" s="135"/>
      <c r="F85" s="137"/>
      <c r="G85" s="137"/>
      <c r="H85" s="137"/>
      <c r="I85" s="53"/>
      <c r="L85" s="10"/>
    </row>
    <row r="86" spans="1:14">
      <c r="C86" s="123"/>
      <c r="D86" s="123"/>
      <c r="E86" s="123"/>
      <c r="F86" s="123"/>
      <c r="G86" s="123"/>
      <c r="H86" s="123"/>
      <c r="L86" s="10"/>
    </row>
    <row r="87" spans="1:14">
      <c r="C87" s="134"/>
      <c r="D87" s="134"/>
      <c r="E87" s="135"/>
      <c r="F87" s="137"/>
      <c r="G87" s="137"/>
      <c r="H87" s="137"/>
      <c r="L87" s="10"/>
    </row>
    <row r="88" spans="1:14">
      <c r="C88" s="134"/>
      <c r="D88" s="134"/>
      <c r="E88" s="135"/>
      <c r="F88" s="137"/>
      <c r="G88" s="137"/>
      <c r="H88" s="137"/>
      <c r="L88" s="10"/>
    </row>
    <row r="89" spans="1:14">
      <c r="C89" s="134"/>
      <c r="D89" s="134"/>
      <c r="E89" s="135"/>
      <c r="F89" s="137"/>
      <c r="G89" s="137"/>
      <c r="H89" s="137"/>
      <c r="L89" s="10"/>
    </row>
    <row r="90" spans="1:14">
      <c r="C90" s="134"/>
      <c r="D90" s="134"/>
      <c r="E90" s="135"/>
      <c r="F90" s="137"/>
      <c r="G90" s="137"/>
      <c r="H90" s="137"/>
      <c r="L90" s="10"/>
    </row>
    <row r="91" spans="1:14">
      <c r="C91" s="134"/>
      <c r="D91" s="134"/>
      <c r="E91" s="135"/>
      <c r="F91" s="137"/>
      <c r="G91" s="137"/>
      <c r="H91" s="137"/>
    </row>
    <row r="92" spans="1:14">
      <c r="C92" s="134"/>
      <c r="D92" s="134"/>
      <c r="E92" s="135"/>
      <c r="F92" s="137"/>
      <c r="G92" s="137"/>
      <c r="H92" s="137"/>
    </row>
    <row r="93" spans="1:14">
      <c r="C93" s="134"/>
      <c r="D93" s="134"/>
      <c r="E93" s="135"/>
      <c r="F93" s="137"/>
      <c r="G93" s="137"/>
      <c r="H93" s="137"/>
    </row>
    <row r="94" spans="1:14">
      <c r="C94" s="134"/>
      <c r="D94" s="134"/>
      <c r="E94" s="135"/>
      <c r="F94" s="137"/>
      <c r="G94" s="137"/>
      <c r="H94" s="137"/>
    </row>
    <row r="95" spans="1:14">
      <c r="C95" s="134"/>
      <c r="D95" s="134"/>
      <c r="E95" s="135"/>
      <c r="F95" s="137"/>
      <c r="G95" s="137"/>
      <c r="H95" s="137"/>
    </row>
    <row r="96" spans="1:14">
      <c r="C96" s="134"/>
      <c r="D96" s="134"/>
      <c r="E96" s="135"/>
      <c r="F96" s="137"/>
      <c r="G96" s="137"/>
      <c r="H96" s="137"/>
    </row>
    <row r="97" spans="3:9">
      <c r="C97" s="134"/>
      <c r="D97" s="134"/>
      <c r="E97" s="135"/>
      <c r="F97" s="137"/>
      <c r="G97" s="137"/>
      <c r="H97" s="137"/>
    </row>
    <row r="98" spans="3:9">
      <c r="C98" s="134"/>
      <c r="D98" s="134"/>
      <c r="E98" s="135"/>
      <c r="F98" s="137"/>
      <c r="G98" s="137"/>
      <c r="H98" s="137"/>
    </row>
    <row r="99" spans="3:9">
      <c r="C99" s="134"/>
      <c r="D99" s="134"/>
      <c r="E99" s="135"/>
      <c r="F99" s="137"/>
      <c r="G99" s="137"/>
      <c r="H99" s="137"/>
    </row>
    <row r="100" spans="3:9">
      <c r="C100" s="134"/>
      <c r="D100" s="134"/>
      <c r="E100" s="135"/>
      <c r="F100" s="137"/>
      <c r="G100" s="137"/>
      <c r="H100" s="137"/>
    </row>
    <row r="101" spans="3:9">
      <c r="C101" s="134"/>
      <c r="D101" s="134"/>
      <c r="E101" s="135"/>
      <c r="F101" s="137"/>
      <c r="G101" s="137"/>
      <c r="H101" s="137"/>
    </row>
    <row r="102" spans="3:9">
      <c r="C102" s="134"/>
      <c r="D102" s="134"/>
      <c r="E102" s="135"/>
      <c r="F102" s="137"/>
      <c r="G102" s="137"/>
      <c r="H102" s="137"/>
      <c r="I102" s="9"/>
    </row>
    <row r="103" spans="3:9">
      <c r="C103" s="134"/>
      <c r="D103" s="134"/>
      <c r="E103" s="135"/>
      <c r="F103" s="137"/>
      <c r="G103" s="137"/>
      <c r="H103" s="137"/>
    </row>
    <row r="104" spans="3:9">
      <c r="C104" s="134"/>
      <c r="D104" s="134"/>
      <c r="E104" s="135"/>
      <c r="F104" s="137"/>
      <c r="G104" s="137"/>
      <c r="H104" s="137"/>
    </row>
    <row r="105" spans="3:9">
      <c r="C105" s="134"/>
      <c r="D105" s="134"/>
      <c r="E105" s="135"/>
      <c r="F105" s="137"/>
      <c r="G105" s="137"/>
      <c r="H105" s="137"/>
    </row>
    <row r="106" spans="3:9">
      <c r="C106" s="134"/>
      <c r="D106" s="134"/>
      <c r="E106" s="135"/>
      <c r="F106" s="137"/>
      <c r="G106" s="137"/>
      <c r="H106" s="137"/>
    </row>
    <row r="107" spans="3:9">
      <c r="C107" s="134"/>
      <c r="D107" s="134"/>
      <c r="E107" s="135"/>
      <c r="F107" s="137"/>
      <c r="G107" s="137"/>
      <c r="H107" s="137"/>
    </row>
    <row r="108" spans="3:9">
      <c r="C108" s="134"/>
      <c r="D108" s="134"/>
      <c r="E108" s="135"/>
      <c r="F108" s="137"/>
      <c r="G108" s="137"/>
      <c r="H108" s="137"/>
    </row>
    <row r="109" spans="3:9">
      <c r="C109" s="134"/>
      <c r="D109" s="134"/>
      <c r="E109" s="135"/>
      <c r="F109" s="137"/>
      <c r="G109" s="137"/>
      <c r="H109" s="137"/>
    </row>
    <row r="110" spans="3:9">
      <c r="C110" s="134"/>
      <c r="D110" s="134"/>
      <c r="E110" s="135"/>
      <c r="F110" s="137"/>
      <c r="G110" s="137"/>
      <c r="H110" s="137"/>
    </row>
    <row r="111" spans="3:9">
      <c r="C111" s="134"/>
      <c r="D111" s="134"/>
      <c r="E111" s="135"/>
      <c r="F111" s="137"/>
      <c r="G111" s="137"/>
      <c r="H111" s="137"/>
    </row>
    <row r="112" spans="3:9">
      <c r="C112" s="134"/>
      <c r="D112" s="134"/>
      <c r="E112" s="135"/>
      <c r="F112" s="137"/>
      <c r="G112" s="137"/>
      <c r="H112" s="137"/>
    </row>
    <row r="113" spans="3:8">
      <c r="C113" s="134"/>
      <c r="D113" s="134"/>
      <c r="E113" s="135"/>
      <c r="F113" s="137"/>
      <c r="G113" s="137"/>
      <c r="H113" s="137"/>
    </row>
    <row r="114" spans="3:8">
      <c r="C114" s="134"/>
      <c r="D114" s="134"/>
      <c r="E114" s="135"/>
      <c r="F114" s="137"/>
      <c r="G114" s="137"/>
      <c r="H114" s="137"/>
    </row>
    <row r="115" spans="3:8">
      <c r="C115" s="134"/>
      <c r="D115" s="134"/>
      <c r="E115" s="135"/>
      <c r="F115" s="137"/>
      <c r="G115" s="137"/>
      <c r="H115" s="137"/>
    </row>
    <row r="116" spans="3:8">
      <c r="C116" s="134"/>
      <c r="D116" s="134"/>
      <c r="E116" s="135"/>
      <c r="F116" s="137"/>
      <c r="G116" s="137"/>
      <c r="H116" s="137"/>
    </row>
    <row r="117" spans="3:8">
      <c r="C117" s="134"/>
      <c r="D117" s="134"/>
      <c r="E117" s="135"/>
      <c r="F117" s="137"/>
      <c r="G117" s="137"/>
      <c r="H117" s="137"/>
    </row>
    <row r="118" spans="3:8">
      <c r="C118" s="134"/>
      <c r="D118" s="134"/>
      <c r="E118" s="135"/>
      <c r="F118" s="137"/>
      <c r="G118" s="137"/>
      <c r="H118" s="137"/>
    </row>
    <row r="119" spans="3:8">
      <c r="C119" s="134"/>
      <c r="D119" s="134"/>
      <c r="E119" s="135"/>
      <c r="F119" s="137"/>
      <c r="G119" s="137"/>
      <c r="H119" s="137"/>
    </row>
    <row r="120" spans="3:8">
      <c r="C120" s="134"/>
      <c r="D120" s="134"/>
      <c r="E120" s="135"/>
      <c r="F120" s="137"/>
      <c r="G120" s="137"/>
      <c r="H120" s="137"/>
    </row>
    <row r="121" spans="3:8">
      <c r="C121" s="134"/>
      <c r="D121" s="134"/>
      <c r="E121" s="135"/>
      <c r="F121" s="137"/>
      <c r="G121" s="137"/>
      <c r="H121" s="137"/>
    </row>
    <row r="122" spans="3:8">
      <c r="C122" s="134"/>
      <c r="D122" s="134"/>
      <c r="E122" s="135"/>
      <c r="F122" s="137"/>
      <c r="G122" s="137"/>
      <c r="H122" s="137"/>
    </row>
    <row r="123" spans="3:8">
      <c r="C123" s="134"/>
      <c r="D123" s="134"/>
      <c r="E123" s="135"/>
      <c r="F123" s="137"/>
      <c r="G123" s="137"/>
      <c r="H123" s="137"/>
    </row>
    <row r="124" spans="3:8">
      <c r="C124" s="134"/>
      <c r="D124" s="134"/>
      <c r="E124" s="135"/>
      <c r="F124" s="137"/>
      <c r="G124" s="137"/>
      <c r="H124" s="137"/>
    </row>
    <row r="125" spans="3:8">
      <c r="C125" s="134"/>
      <c r="D125" s="134"/>
      <c r="E125" s="135"/>
      <c r="F125" s="137"/>
      <c r="G125" s="137"/>
      <c r="H125" s="137"/>
    </row>
    <row r="126" spans="3:8">
      <c r="C126" s="134"/>
      <c r="D126" s="134"/>
      <c r="E126" s="135"/>
      <c r="F126" s="137"/>
      <c r="G126" s="137"/>
      <c r="H126" s="137"/>
    </row>
    <row r="127" spans="3:8">
      <c r="C127" s="134"/>
      <c r="D127" s="134"/>
      <c r="E127" s="135"/>
      <c r="F127" s="137"/>
      <c r="G127" s="137"/>
      <c r="H127" s="137"/>
    </row>
    <row r="128" spans="3:8">
      <c r="C128" s="134"/>
      <c r="D128" s="134"/>
      <c r="E128" s="135"/>
      <c r="F128" s="137"/>
      <c r="G128" s="137"/>
      <c r="H128" s="137"/>
    </row>
    <row r="129" spans="3:8">
      <c r="C129" s="134"/>
      <c r="D129" s="134"/>
      <c r="E129" s="135"/>
      <c r="F129" s="137"/>
      <c r="G129" s="137"/>
      <c r="H129" s="137"/>
    </row>
    <row r="130" spans="3:8">
      <c r="C130" s="134"/>
      <c r="D130" s="134"/>
      <c r="E130" s="135"/>
      <c r="F130" s="137"/>
      <c r="G130" s="137"/>
      <c r="H130" s="137"/>
    </row>
    <row r="131" spans="3:8">
      <c r="C131" s="134"/>
      <c r="D131" s="134"/>
      <c r="E131" s="135"/>
      <c r="F131" s="137"/>
      <c r="G131" s="137"/>
      <c r="H131" s="137"/>
    </row>
    <row r="132" spans="3:8">
      <c r="C132" s="134"/>
      <c r="D132" s="134"/>
      <c r="E132" s="135"/>
      <c r="F132" s="137"/>
      <c r="G132" s="137"/>
      <c r="H132" s="137"/>
    </row>
    <row r="133" spans="3:8">
      <c r="C133" s="134"/>
      <c r="D133" s="134"/>
      <c r="E133" s="135"/>
      <c r="F133" s="137"/>
      <c r="G133" s="137"/>
      <c r="H133" s="137"/>
    </row>
    <row r="134" spans="3:8">
      <c r="C134" s="134"/>
      <c r="D134" s="134"/>
      <c r="E134" s="135"/>
      <c r="F134" s="137"/>
      <c r="G134" s="137"/>
      <c r="H134" s="137"/>
    </row>
    <row r="135" spans="3:8">
      <c r="C135" s="134"/>
      <c r="D135" s="134"/>
      <c r="E135" s="135"/>
      <c r="F135" s="137"/>
      <c r="G135" s="137"/>
      <c r="H135" s="137"/>
    </row>
    <row r="136" spans="3:8">
      <c r="C136" s="134"/>
      <c r="D136" s="134"/>
      <c r="E136" s="135"/>
      <c r="F136" s="137"/>
      <c r="G136" s="137"/>
      <c r="H136" s="137"/>
    </row>
    <row r="137" spans="3:8">
      <c r="C137" s="134"/>
      <c r="D137" s="134"/>
      <c r="E137" s="135"/>
      <c r="F137" s="137"/>
      <c r="G137" s="137"/>
      <c r="H137" s="137"/>
    </row>
    <row r="138" spans="3:8">
      <c r="C138" s="134"/>
      <c r="D138" s="134"/>
      <c r="E138" s="135"/>
      <c r="F138" s="137"/>
      <c r="G138" s="137"/>
      <c r="H138" s="137"/>
    </row>
    <row r="139" spans="3:8">
      <c r="C139" s="134"/>
      <c r="D139" s="134"/>
      <c r="E139" s="135"/>
      <c r="F139" s="137"/>
      <c r="G139" s="137"/>
      <c r="H139" s="137"/>
    </row>
    <row r="140" spans="3:8">
      <c r="C140" s="134"/>
      <c r="D140" s="134"/>
      <c r="E140" s="135"/>
      <c r="F140" s="137"/>
      <c r="G140" s="137"/>
      <c r="H140" s="137"/>
    </row>
    <row r="141" spans="3:8">
      <c r="C141" s="134"/>
      <c r="D141" s="134"/>
      <c r="E141" s="135"/>
      <c r="F141" s="137"/>
      <c r="G141" s="137"/>
      <c r="H141" s="137"/>
    </row>
    <row r="142" spans="3:8">
      <c r="C142" s="134"/>
      <c r="D142" s="134"/>
      <c r="E142" s="135"/>
      <c r="F142" s="137"/>
      <c r="G142" s="137"/>
      <c r="H142" s="137"/>
    </row>
    <row r="143" spans="3:8">
      <c r="C143" s="134"/>
      <c r="D143" s="134"/>
      <c r="E143" s="135"/>
      <c r="F143" s="137"/>
      <c r="G143" s="137"/>
      <c r="H143" s="137"/>
    </row>
    <row r="144" spans="3:8">
      <c r="C144" s="12"/>
      <c r="D144" s="12"/>
      <c r="E144" s="12"/>
      <c r="F144" s="12"/>
      <c r="G144" s="12"/>
      <c r="H144" s="12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7"/>
  <sheetViews>
    <sheetView topLeftCell="M1" zoomScale="80" zoomScaleNormal="80" workbookViewId="0">
      <pane ySplit="2" topLeftCell="A3" activePane="bottomLeft" state="frozen"/>
      <selection activeCell="W1" sqref="W1"/>
      <selection pane="bottomLeft" activeCell="O1" sqref="O1:Y1048576"/>
    </sheetView>
  </sheetViews>
  <sheetFormatPr defaultColWidth="9.140625" defaultRowHeight="15"/>
  <cols>
    <col min="1" max="1" width="13.7109375" style="3" bestFit="1" customWidth="1"/>
    <col min="2" max="2" width="34.42578125" style="3" bestFit="1" customWidth="1"/>
    <col min="3" max="8" width="12" style="3" customWidth="1"/>
    <col min="9" max="9" width="33.140625" style="3" customWidth="1"/>
    <col min="10" max="10" width="28.42578125" style="3" customWidth="1"/>
    <col min="11" max="11" width="28.28515625" style="3" customWidth="1"/>
    <col min="12" max="12" width="20.28515625" style="3" customWidth="1"/>
    <col min="13" max="14" width="32.42578125" style="3" customWidth="1"/>
    <col min="15" max="16384" width="9.140625" style="3"/>
  </cols>
  <sheetData>
    <row r="1" spans="1:15" ht="15.75" thickBot="1">
      <c r="A1" s="3" t="s">
        <v>1</v>
      </c>
      <c r="C1" s="184" t="s">
        <v>281</v>
      </c>
      <c r="D1" s="184"/>
      <c r="E1" s="185"/>
      <c r="F1" s="186" t="s">
        <v>280</v>
      </c>
      <c r="G1" s="184"/>
      <c r="H1" s="185"/>
    </row>
    <row r="2" spans="1:15" ht="30">
      <c r="A2" s="91" t="s">
        <v>1</v>
      </c>
      <c r="B2" s="90" t="s">
        <v>90</v>
      </c>
      <c r="C2" s="89">
        <v>43405</v>
      </c>
      <c r="D2" s="89">
        <v>43739</v>
      </c>
      <c r="E2" s="89">
        <v>43770</v>
      </c>
      <c r="F2" s="89">
        <v>43405</v>
      </c>
      <c r="G2" s="89">
        <v>43739</v>
      </c>
      <c r="H2" s="89">
        <v>43770</v>
      </c>
      <c r="I2" s="88" t="s">
        <v>326</v>
      </c>
      <c r="J2" s="88" t="s">
        <v>307</v>
      </c>
      <c r="K2" s="88" t="s">
        <v>308</v>
      </c>
      <c r="L2" s="88" t="s">
        <v>309</v>
      </c>
      <c r="M2" s="92" t="s">
        <v>311</v>
      </c>
      <c r="N2" s="157" t="s">
        <v>312</v>
      </c>
    </row>
    <row r="3" spans="1:15">
      <c r="A3" s="34">
        <v>1</v>
      </c>
      <c r="B3" s="95" t="s">
        <v>2</v>
      </c>
      <c r="C3" s="94">
        <v>33818</v>
      </c>
      <c r="D3" s="94">
        <v>38473</v>
      </c>
      <c r="E3" s="94">
        <v>34189</v>
      </c>
      <c r="F3" s="94"/>
      <c r="G3" s="94"/>
      <c r="H3" s="94"/>
      <c r="I3" s="96">
        <f t="shared" ref="I3:I66" si="0">E3/$E$92</f>
        <v>7.7080530656019816E-3</v>
      </c>
      <c r="J3" s="96">
        <f t="shared" ref="J3:J66" si="1">(E3-C3)/C3</f>
        <v>1.0970489088651014E-2</v>
      </c>
      <c r="K3" s="93">
        <f t="shared" ref="K3:K66" si="2">E3-C3</f>
        <v>371</v>
      </c>
      <c r="L3" s="97">
        <f>K3/$K$92</f>
        <v>4.4178763232789933E-3</v>
      </c>
      <c r="M3" s="94">
        <f t="shared" ref="M3:M66" si="3">E3-D3</f>
        <v>-4284</v>
      </c>
      <c r="N3" s="94">
        <f>H3-G3</f>
        <v>0</v>
      </c>
      <c r="O3" s="6"/>
    </row>
    <row r="4" spans="1:15">
      <c r="A4" s="34">
        <v>2</v>
      </c>
      <c r="B4" s="95" t="s">
        <v>3</v>
      </c>
      <c r="C4" s="94">
        <v>11994</v>
      </c>
      <c r="D4" s="94">
        <v>5241</v>
      </c>
      <c r="E4" s="94">
        <v>4167</v>
      </c>
      <c r="F4" s="94"/>
      <c r="G4" s="94"/>
      <c r="H4" s="94"/>
      <c r="I4" s="96">
        <f t="shared" si="0"/>
        <v>9.3946758092846997E-4</v>
      </c>
      <c r="J4" s="96">
        <f t="shared" si="1"/>
        <v>-0.65257628814407198</v>
      </c>
      <c r="K4" s="93">
        <f t="shared" si="2"/>
        <v>-7827</v>
      </c>
      <c r="L4" s="97">
        <f t="shared" ref="L4:L67" si="4">K4/$K$92</f>
        <v>-9.3204091596508568E-2</v>
      </c>
      <c r="M4" s="94">
        <f t="shared" si="3"/>
        <v>-1074</v>
      </c>
      <c r="N4" s="94">
        <f t="shared" ref="N4:N67" si="5">H4-G4</f>
        <v>0</v>
      </c>
      <c r="O4" s="6"/>
    </row>
    <row r="5" spans="1:15">
      <c r="A5" s="34">
        <v>3</v>
      </c>
      <c r="B5" s="95" t="s">
        <v>4</v>
      </c>
      <c r="C5" s="94">
        <v>1324</v>
      </c>
      <c r="D5" s="94">
        <v>1418</v>
      </c>
      <c r="E5" s="94">
        <v>1403</v>
      </c>
      <c r="F5" s="94"/>
      <c r="G5" s="94"/>
      <c r="H5" s="94"/>
      <c r="I5" s="96">
        <f t="shared" si="0"/>
        <v>3.1631221887272459E-4</v>
      </c>
      <c r="J5" s="96">
        <f t="shared" si="1"/>
        <v>5.9667673716012087E-2</v>
      </c>
      <c r="K5" s="93">
        <f t="shared" si="2"/>
        <v>79</v>
      </c>
      <c r="L5" s="97">
        <f t="shared" si="4"/>
        <v>9.4073377234242712E-4</v>
      </c>
      <c r="M5" s="94">
        <f t="shared" si="3"/>
        <v>-15</v>
      </c>
      <c r="N5" s="94">
        <f t="shared" si="5"/>
        <v>0</v>
      </c>
      <c r="O5" s="6"/>
    </row>
    <row r="6" spans="1:15">
      <c r="A6" s="34">
        <v>5</v>
      </c>
      <c r="B6" s="95" t="s">
        <v>5</v>
      </c>
      <c r="C6" s="94">
        <v>549</v>
      </c>
      <c r="D6" s="94">
        <v>617</v>
      </c>
      <c r="E6" s="94">
        <v>602</v>
      </c>
      <c r="F6" s="94"/>
      <c r="G6" s="94"/>
      <c r="H6" s="94"/>
      <c r="I6" s="96">
        <f t="shared" si="0"/>
        <v>1.3572341821908781E-4</v>
      </c>
      <c r="J6" s="96">
        <f t="shared" si="1"/>
        <v>9.6539162112932606E-2</v>
      </c>
      <c r="K6" s="93">
        <f t="shared" si="2"/>
        <v>53</v>
      </c>
      <c r="L6" s="97">
        <f t="shared" si="4"/>
        <v>6.311251890398561E-4</v>
      </c>
      <c r="M6" s="94">
        <f t="shared" si="3"/>
        <v>-15</v>
      </c>
      <c r="N6" s="94">
        <f t="shared" si="5"/>
        <v>0</v>
      </c>
      <c r="O6" s="6"/>
    </row>
    <row r="7" spans="1:15">
      <c r="A7" s="34">
        <v>6</v>
      </c>
      <c r="B7" s="95" t="s">
        <v>6</v>
      </c>
      <c r="C7" s="94">
        <v>115</v>
      </c>
      <c r="D7" s="94">
        <v>96</v>
      </c>
      <c r="E7" s="94">
        <v>97</v>
      </c>
      <c r="F7" s="94"/>
      <c r="G7" s="94"/>
      <c r="H7" s="94"/>
      <c r="I7" s="96">
        <f t="shared" si="0"/>
        <v>2.1869055759554014E-5</v>
      </c>
      <c r="J7" s="96">
        <f t="shared" si="1"/>
        <v>-0.15652173913043479</v>
      </c>
      <c r="K7" s="93">
        <f t="shared" si="2"/>
        <v>-18</v>
      </c>
      <c r="L7" s="97">
        <f t="shared" si="4"/>
        <v>-2.1434440382485679E-4</v>
      </c>
      <c r="M7" s="94">
        <f t="shared" si="3"/>
        <v>1</v>
      </c>
      <c r="N7" s="94">
        <f t="shared" si="5"/>
        <v>0</v>
      </c>
      <c r="O7" s="6"/>
    </row>
    <row r="8" spans="1:15">
      <c r="A8" s="34">
        <v>7</v>
      </c>
      <c r="B8" s="95" t="s">
        <v>7</v>
      </c>
      <c r="C8" s="94">
        <v>1290</v>
      </c>
      <c r="D8" s="94">
        <v>1347</v>
      </c>
      <c r="E8" s="94">
        <v>1302</v>
      </c>
      <c r="F8" s="94"/>
      <c r="G8" s="94"/>
      <c r="H8" s="94"/>
      <c r="I8" s="96">
        <f t="shared" si="0"/>
        <v>2.9354134638081783E-4</v>
      </c>
      <c r="J8" s="96">
        <f t="shared" si="1"/>
        <v>9.3023255813953487E-3</v>
      </c>
      <c r="K8" s="93">
        <f t="shared" si="2"/>
        <v>12</v>
      </c>
      <c r="L8" s="97">
        <f t="shared" si="4"/>
        <v>1.428962692165712E-4</v>
      </c>
      <c r="M8" s="94">
        <f t="shared" si="3"/>
        <v>-45</v>
      </c>
      <c r="N8" s="94">
        <f t="shared" si="5"/>
        <v>0</v>
      </c>
      <c r="O8" s="6"/>
    </row>
    <row r="9" spans="1:15">
      <c r="A9" s="34">
        <v>8</v>
      </c>
      <c r="B9" s="95" t="s">
        <v>300</v>
      </c>
      <c r="C9" s="94">
        <v>3822</v>
      </c>
      <c r="D9" s="94">
        <v>3934</v>
      </c>
      <c r="E9" s="94">
        <v>3898</v>
      </c>
      <c r="F9" s="94"/>
      <c r="G9" s="94"/>
      <c r="H9" s="94"/>
      <c r="I9" s="96">
        <f t="shared" si="0"/>
        <v>8.7882040567774801E-4</v>
      </c>
      <c r="J9" s="96">
        <f t="shared" si="1"/>
        <v>1.9884877027734171E-2</v>
      </c>
      <c r="K9" s="93">
        <f t="shared" si="2"/>
        <v>76</v>
      </c>
      <c r="L9" s="97">
        <f t="shared" si="4"/>
        <v>9.0500970503828429E-4</v>
      </c>
      <c r="M9" s="94">
        <f t="shared" si="3"/>
        <v>-36</v>
      </c>
      <c r="N9" s="94">
        <f t="shared" si="5"/>
        <v>0</v>
      </c>
      <c r="O9" s="6"/>
    </row>
    <row r="10" spans="1:15">
      <c r="A10" s="34">
        <v>9</v>
      </c>
      <c r="B10" s="95" t="s">
        <v>8</v>
      </c>
      <c r="C10" s="94">
        <v>599</v>
      </c>
      <c r="D10" s="94">
        <v>527</v>
      </c>
      <c r="E10" s="94">
        <v>530</v>
      </c>
      <c r="F10" s="94"/>
      <c r="G10" s="94"/>
      <c r="H10" s="94"/>
      <c r="I10" s="96">
        <f t="shared" si="0"/>
        <v>1.1949071703673844E-4</v>
      </c>
      <c r="J10" s="96">
        <f t="shared" si="1"/>
        <v>-0.11519198664440734</v>
      </c>
      <c r="K10" s="93">
        <f t="shared" si="2"/>
        <v>-69</v>
      </c>
      <c r="L10" s="97">
        <f t="shared" si="4"/>
        <v>-8.2165354799528445E-4</v>
      </c>
      <c r="M10" s="94">
        <f t="shared" si="3"/>
        <v>3</v>
      </c>
      <c r="N10" s="94">
        <f t="shared" si="5"/>
        <v>0</v>
      </c>
      <c r="O10" s="6"/>
    </row>
    <row r="11" spans="1:15">
      <c r="A11" s="98">
        <v>10</v>
      </c>
      <c r="B11" s="95" t="s">
        <v>9</v>
      </c>
      <c r="C11" s="93">
        <v>143935</v>
      </c>
      <c r="D11" s="93">
        <v>153657</v>
      </c>
      <c r="E11" s="93">
        <v>153010</v>
      </c>
      <c r="F11" s="93"/>
      <c r="G11" s="93"/>
      <c r="H11" s="93"/>
      <c r="I11" s="96">
        <f t="shared" si="0"/>
        <v>3.4496744554323298E-2</v>
      </c>
      <c r="J11" s="96">
        <f t="shared" si="1"/>
        <v>6.3049293083683608E-2</v>
      </c>
      <c r="K11" s="93">
        <f t="shared" si="2"/>
        <v>9075</v>
      </c>
      <c r="L11" s="97">
        <f t="shared" si="4"/>
        <v>0.10806530359503197</v>
      </c>
      <c r="M11" s="94">
        <f t="shared" si="3"/>
        <v>-647</v>
      </c>
      <c r="N11" s="94">
        <f t="shared" si="5"/>
        <v>0</v>
      </c>
      <c r="O11" s="6"/>
    </row>
    <row r="12" spans="1:15">
      <c r="A12" s="98">
        <v>11</v>
      </c>
      <c r="B12" s="95" t="s">
        <v>10</v>
      </c>
      <c r="C12" s="93">
        <v>2621</v>
      </c>
      <c r="D12" s="93">
        <v>2724</v>
      </c>
      <c r="E12" s="93">
        <v>2634</v>
      </c>
      <c r="F12" s="93"/>
      <c r="G12" s="93"/>
      <c r="H12" s="93"/>
      <c r="I12" s="96">
        <f t="shared" si="0"/>
        <v>5.938463182542812E-4</v>
      </c>
      <c r="J12" s="96">
        <f t="shared" si="1"/>
        <v>4.9599389545974815E-3</v>
      </c>
      <c r="K12" s="93">
        <f t="shared" si="2"/>
        <v>13</v>
      </c>
      <c r="L12" s="97">
        <f t="shared" si="4"/>
        <v>1.5480429165128548E-4</v>
      </c>
      <c r="M12" s="94">
        <f t="shared" si="3"/>
        <v>-90</v>
      </c>
      <c r="N12" s="94">
        <f t="shared" si="5"/>
        <v>0</v>
      </c>
      <c r="O12" s="6"/>
    </row>
    <row r="13" spans="1:15">
      <c r="A13" s="98">
        <v>12</v>
      </c>
      <c r="B13" s="95" t="s">
        <v>11</v>
      </c>
      <c r="C13" s="93">
        <v>939</v>
      </c>
      <c r="D13" s="93">
        <v>1115</v>
      </c>
      <c r="E13" s="93">
        <v>1184</v>
      </c>
      <c r="F13" s="93"/>
      <c r="G13" s="93"/>
      <c r="H13" s="93"/>
      <c r="I13" s="96">
        <f t="shared" si="0"/>
        <v>2.6693775277641192E-4</v>
      </c>
      <c r="J13" s="96">
        <f t="shared" si="1"/>
        <v>0.26091586794462196</v>
      </c>
      <c r="K13" s="93">
        <f t="shared" si="2"/>
        <v>245</v>
      </c>
      <c r="L13" s="97">
        <f t="shared" si="4"/>
        <v>2.9174654965049953E-3</v>
      </c>
      <c r="M13" s="94">
        <f t="shared" si="3"/>
        <v>69</v>
      </c>
      <c r="N13" s="94">
        <f t="shared" si="5"/>
        <v>0</v>
      </c>
    </row>
    <row r="14" spans="1:15">
      <c r="A14" s="98">
        <v>13</v>
      </c>
      <c r="B14" s="95" t="s">
        <v>12</v>
      </c>
      <c r="C14" s="93">
        <v>117991</v>
      </c>
      <c r="D14" s="93">
        <v>116354</v>
      </c>
      <c r="E14" s="93">
        <v>117120</v>
      </c>
      <c r="F14" s="93"/>
      <c r="G14" s="93"/>
      <c r="H14" s="93"/>
      <c r="I14" s="96">
        <f t="shared" si="0"/>
        <v>2.6405193923288311E-2</v>
      </c>
      <c r="J14" s="96">
        <f t="shared" si="1"/>
        <v>-7.3819189599206719E-3</v>
      </c>
      <c r="K14" s="93">
        <f t="shared" si="2"/>
        <v>-871</v>
      </c>
      <c r="L14" s="97">
        <f t="shared" si="4"/>
        <v>-1.0371887540636126E-2</v>
      </c>
      <c r="M14" s="94">
        <f t="shared" si="3"/>
        <v>766</v>
      </c>
      <c r="N14" s="94">
        <f t="shared" si="5"/>
        <v>0</v>
      </c>
    </row>
    <row r="15" spans="1:15">
      <c r="A15" s="98">
        <v>14</v>
      </c>
      <c r="B15" s="95" t="s">
        <v>13</v>
      </c>
      <c r="C15" s="93">
        <v>267749</v>
      </c>
      <c r="D15" s="93">
        <v>291074</v>
      </c>
      <c r="E15" s="93">
        <v>294506</v>
      </c>
      <c r="F15" s="93"/>
      <c r="G15" s="93"/>
      <c r="H15" s="93"/>
      <c r="I15" s="96">
        <f t="shared" si="0"/>
        <v>6.6397609644569228E-2</v>
      </c>
      <c r="J15" s="96">
        <f t="shared" si="1"/>
        <v>9.9933146342283258E-2</v>
      </c>
      <c r="K15" s="93">
        <f t="shared" si="2"/>
        <v>26757</v>
      </c>
      <c r="L15" s="97">
        <f t="shared" si="4"/>
        <v>0.31862295628564963</v>
      </c>
      <c r="M15" s="94">
        <f t="shared" si="3"/>
        <v>3432</v>
      </c>
      <c r="N15" s="94">
        <f t="shared" si="5"/>
        <v>0</v>
      </c>
    </row>
    <row r="16" spans="1:15">
      <c r="A16" s="98">
        <v>15</v>
      </c>
      <c r="B16" s="95" t="s">
        <v>14</v>
      </c>
      <c r="C16" s="93">
        <v>14363</v>
      </c>
      <c r="D16" s="93">
        <v>14986</v>
      </c>
      <c r="E16" s="93">
        <v>15293</v>
      </c>
      <c r="F16" s="93"/>
      <c r="G16" s="93"/>
      <c r="H16" s="93"/>
      <c r="I16" s="96">
        <f t="shared" si="0"/>
        <v>3.4478708219676242E-3</v>
      </c>
      <c r="J16" s="96">
        <f t="shared" si="1"/>
        <v>6.4749704100814598E-2</v>
      </c>
      <c r="K16" s="93">
        <f t="shared" si="2"/>
        <v>930</v>
      </c>
      <c r="L16" s="97">
        <f t="shared" si="4"/>
        <v>1.1074460864284269E-2</v>
      </c>
      <c r="M16" s="94">
        <f t="shared" si="3"/>
        <v>307</v>
      </c>
      <c r="N16" s="94">
        <f t="shared" si="5"/>
        <v>0</v>
      </c>
    </row>
    <row r="17" spans="1:14">
      <c r="A17" s="98">
        <v>16</v>
      </c>
      <c r="B17" s="95" t="s">
        <v>15</v>
      </c>
      <c r="C17" s="93">
        <v>8582</v>
      </c>
      <c r="D17" s="93">
        <v>7983</v>
      </c>
      <c r="E17" s="93">
        <v>8035</v>
      </c>
      <c r="F17" s="93"/>
      <c r="G17" s="93"/>
      <c r="H17" s="93"/>
      <c r="I17" s="96">
        <f t="shared" si="0"/>
        <v>1.8115243611135723E-3</v>
      </c>
      <c r="J17" s="96">
        <f t="shared" si="1"/>
        <v>-6.3738056397110235E-2</v>
      </c>
      <c r="K17" s="93">
        <f t="shared" si="2"/>
        <v>-547</v>
      </c>
      <c r="L17" s="97">
        <f t="shared" si="4"/>
        <v>-6.5136882717887036E-3</v>
      </c>
      <c r="M17" s="94">
        <f t="shared" si="3"/>
        <v>52</v>
      </c>
      <c r="N17" s="94">
        <f t="shared" si="5"/>
        <v>0</v>
      </c>
    </row>
    <row r="18" spans="1:14">
      <c r="A18" s="98">
        <v>17</v>
      </c>
      <c r="B18" s="95" t="s">
        <v>16</v>
      </c>
      <c r="C18" s="93">
        <v>10675</v>
      </c>
      <c r="D18" s="93">
        <v>11237</v>
      </c>
      <c r="E18" s="93">
        <v>11385</v>
      </c>
      <c r="F18" s="93"/>
      <c r="G18" s="93"/>
      <c r="H18" s="93"/>
      <c r="I18" s="96">
        <f t="shared" si="0"/>
        <v>2.5667958744589946E-3</v>
      </c>
      <c r="J18" s="96">
        <f t="shared" si="1"/>
        <v>6.6510538641686184E-2</v>
      </c>
      <c r="K18" s="93">
        <f t="shared" si="2"/>
        <v>710</v>
      </c>
      <c r="L18" s="97">
        <f t="shared" si="4"/>
        <v>8.4546959286471296E-3</v>
      </c>
      <c r="M18" s="94">
        <f t="shared" si="3"/>
        <v>148</v>
      </c>
      <c r="N18" s="94">
        <f t="shared" si="5"/>
        <v>0</v>
      </c>
    </row>
    <row r="19" spans="1:14">
      <c r="A19" s="98">
        <v>18</v>
      </c>
      <c r="B19" s="95" t="s">
        <v>17</v>
      </c>
      <c r="C19" s="93">
        <v>11876</v>
      </c>
      <c r="D19" s="93">
        <v>11245</v>
      </c>
      <c r="E19" s="93">
        <v>11267</v>
      </c>
      <c r="F19" s="93"/>
      <c r="G19" s="93"/>
      <c r="H19" s="93"/>
      <c r="I19" s="96">
        <f t="shared" si="0"/>
        <v>2.5401922808545884E-3</v>
      </c>
      <c r="J19" s="96">
        <f t="shared" si="1"/>
        <v>-5.1279892219602559E-2</v>
      </c>
      <c r="K19" s="93">
        <f t="shared" si="2"/>
        <v>-609</v>
      </c>
      <c r="L19" s="97">
        <f t="shared" si="4"/>
        <v>-7.2519856627409887E-3</v>
      </c>
      <c r="M19" s="94">
        <f t="shared" si="3"/>
        <v>22</v>
      </c>
      <c r="N19" s="94">
        <f t="shared" si="5"/>
        <v>0</v>
      </c>
    </row>
    <row r="20" spans="1:14">
      <c r="A20" s="98">
        <v>19</v>
      </c>
      <c r="B20" s="95" t="s">
        <v>18</v>
      </c>
      <c r="C20" s="93">
        <v>1072</v>
      </c>
      <c r="D20" s="93">
        <v>1072</v>
      </c>
      <c r="E20" s="93">
        <v>1072</v>
      </c>
      <c r="F20" s="93"/>
      <c r="G20" s="93"/>
      <c r="H20" s="93"/>
      <c r="I20" s="96">
        <f t="shared" si="0"/>
        <v>2.4168688427053509E-4</v>
      </c>
      <c r="J20" s="96">
        <f t="shared" si="1"/>
        <v>0</v>
      </c>
      <c r="K20" s="93">
        <f t="shared" si="2"/>
        <v>0</v>
      </c>
      <c r="L20" s="97">
        <f t="shared" si="4"/>
        <v>0</v>
      </c>
      <c r="M20" s="94">
        <f t="shared" si="3"/>
        <v>0</v>
      </c>
      <c r="N20" s="94">
        <f t="shared" si="5"/>
        <v>0</v>
      </c>
    </row>
    <row r="21" spans="1:14">
      <c r="A21" s="98">
        <v>20</v>
      </c>
      <c r="B21" s="95" t="s">
        <v>19</v>
      </c>
      <c r="C21" s="93">
        <v>18864</v>
      </c>
      <c r="D21" s="93">
        <v>20290</v>
      </c>
      <c r="E21" s="93">
        <v>20522</v>
      </c>
      <c r="F21" s="93"/>
      <c r="G21" s="93"/>
      <c r="H21" s="93"/>
      <c r="I21" s="96">
        <f t="shared" si="0"/>
        <v>4.6267707453357476E-3</v>
      </c>
      <c r="J21" s="96">
        <f t="shared" si="1"/>
        <v>8.7892281594571672E-2</v>
      </c>
      <c r="K21" s="93">
        <f t="shared" si="2"/>
        <v>1658</v>
      </c>
      <c r="L21" s="97">
        <f t="shared" si="4"/>
        <v>1.9743501196756254E-2</v>
      </c>
      <c r="M21" s="94">
        <f t="shared" si="3"/>
        <v>232</v>
      </c>
      <c r="N21" s="94">
        <f t="shared" si="5"/>
        <v>0</v>
      </c>
    </row>
    <row r="22" spans="1:14">
      <c r="A22" s="98">
        <v>21</v>
      </c>
      <c r="B22" s="95" t="s">
        <v>20</v>
      </c>
      <c r="C22" s="93">
        <v>9729</v>
      </c>
      <c r="D22" s="93">
        <v>10150</v>
      </c>
      <c r="E22" s="93">
        <v>10314</v>
      </c>
      <c r="F22" s="93"/>
      <c r="G22" s="93"/>
      <c r="H22" s="93"/>
      <c r="I22" s="96">
        <f t="shared" si="0"/>
        <v>2.3253344443715475E-3</v>
      </c>
      <c r="J22" s="96">
        <f t="shared" si="1"/>
        <v>6.0129509713228495E-2</v>
      </c>
      <c r="K22" s="93">
        <f t="shared" si="2"/>
        <v>585</v>
      </c>
      <c r="L22" s="97">
        <f t="shared" si="4"/>
        <v>6.966193124307846E-3</v>
      </c>
      <c r="M22" s="94">
        <f t="shared" si="3"/>
        <v>164</v>
      </c>
      <c r="N22" s="94">
        <f t="shared" si="5"/>
        <v>0</v>
      </c>
    </row>
    <row r="23" spans="1:14">
      <c r="A23" s="98">
        <v>22</v>
      </c>
      <c r="B23" s="95" t="s">
        <v>21</v>
      </c>
      <c r="C23" s="93">
        <v>43799</v>
      </c>
      <c r="D23" s="93">
        <v>43805</v>
      </c>
      <c r="E23" s="93">
        <v>43649</v>
      </c>
      <c r="F23" s="93"/>
      <c r="G23" s="93"/>
      <c r="H23" s="93"/>
      <c r="I23" s="96">
        <f t="shared" si="0"/>
        <v>9.840849637616219E-3</v>
      </c>
      <c r="J23" s="96">
        <f t="shared" si="1"/>
        <v>-3.4247357245599215E-3</v>
      </c>
      <c r="K23" s="93">
        <f t="shared" si="2"/>
        <v>-150</v>
      </c>
      <c r="L23" s="97">
        <f t="shared" si="4"/>
        <v>-1.78620336520714E-3</v>
      </c>
      <c r="M23" s="94">
        <f t="shared" si="3"/>
        <v>-156</v>
      </c>
      <c r="N23" s="94">
        <f t="shared" si="5"/>
        <v>0</v>
      </c>
    </row>
    <row r="24" spans="1:14">
      <c r="A24" s="98">
        <v>23</v>
      </c>
      <c r="B24" s="95" t="s">
        <v>22</v>
      </c>
      <c r="C24" s="93">
        <v>28990</v>
      </c>
      <c r="D24" s="93">
        <v>27813</v>
      </c>
      <c r="E24" s="93">
        <v>27641</v>
      </c>
      <c r="F24" s="93"/>
      <c r="G24" s="93"/>
      <c r="H24" s="93"/>
      <c r="I24" s="96">
        <f t="shared" si="0"/>
        <v>6.2317790747405417E-3</v>
      </c>
      <c r="J24" s="96">
        <f t="shared" si="1"/>
        <v>-4.6533287340462227E-2</v>
      </c>
      <c r="K24" s="93">
        <f t="shared" si="2"/>
        <v>-1349</v>
      </c>
      <c r="L24" s="97">
        <f t="shared" si="4"/>
        <v>-1.6063922264429546E-2</v>
      </c>
      <c r="M24" s="94">
        <f t="shared" si="3"/>
        <v>-172</v>
      </c>
      <c r="N24" s="94">
        <f t="shared" si="5"/>
        <v>0</v>
      </c>
    </row>
    <row r="25" spans="1:14">
      <c r="A25" s="98">
        <v>24</v>
      </c>
      <c r="B25" s="95" t="s">
        <v>23</v>
      </c>
      <c r="C25" s="93">
        <v>12095</v>
      </c>
      <c r="D25" s="93">
        <v>12016</v>
      </c>
      <c r="E25" s="93">
        <v>12067</v>
      </c>
      <c r="F25" s="93"/>
      <c r="G25" s="93"/>
      <c r="H25" s="93"/>
      <c r="I25" s="96">
        <f t="shared" si="0"/>
        <v>2.7205556273251371E-3</v>
      </c>
      <c r="J25" s="96">
        <f t="shared" si="1"/>
        <v>-2.3150062009094667E-3</v>
      </c>
      <c r="K25" s="93">
        <f t="shared" si="2"/>
        <v>-28</v>
      </c>
      <c r="L25" s="97">
        <f t="shared" si="4"/>
        <v>-3.3342462817199947E-4</v>
      </c>
      <c r="M25" s="94">
        <f t="shared" si="3"/>
        <v>51</v>
      </c>
      <c r="N25" s="94">
        <f t="shared" si="5"/>
        <v>0</v>
      </c>
    </row>
    <row r="26" spans="1:14">
      <c r="A26" s="98">
        <v>25</v>
      </c>
      <c r="B26" s="95" t="s">
        <v>24</v>
      </c>
      <c r="C26" s="93">
        <v>56229</v>
      </c>
      <c r="D26" s="93">
        <v>55527</v>
      </c>
      <c r="E26" s="93">
        <v>55645</v>
      </c>
      <c r="F26" s="93"/>
      <c r="G26" s="93"/>
      <c r="H26" s="93"/>
      <c r="I26" s="96">
        <f t="shared" si="0"/>
        <v>1.2545398017942095E-2</v>
      </c>
      <c r="J26" s="96">
        <f t="shared" si="1"/>
        <v>-1.0386099699443348E-2</v>
      </c>
      <c r="K26" s="93">
        <f t="shared" si="2"/>
        <v>-584</v>
      </c>
      <c r="L26" s="97">
        <f t="shared" si="4"/>
        <v>-6.9542851018731316E-3</v>
      </c>
      <c r="M26" s="94">
        <f t="shared" si="3"/>
        <v>118</v>
      </c>
      <c r="N26" s="94">
        <f t="shared" si="5"/>
        <v>0</v>
      </c>
    </row>
    <row r="27" spans="1:14">
      <c r="A27" s="98">
        <v>26</v>
      </c>
      <c r="B27" s="95" t="s">
        <v>25</v>
      </c>
      <c r="C27" s="93">
        <v>11747</v>
      </c>
      <c r="D27" s="93">
        <v>12284</v>
      </c>
      <c r="E27" s="93">
        <v>12372</v>
      </c>
      <c r="F27" s="93"/>
      <c r="G27" s="93"/>
      <c r="H27" s="93"/>
      <c r="I27" s="96">
        <f t="shared" si="0"/>
        <v>2.7893191531670339E-3</v>
      </c>
      <c r="J27" s="96">
        <f t="shared" si="1"/>
        <v>5.3205073635821915E-2</v>
      </c>
      <c r="K27" s="93">
        <f t="shared" si="2"/>
        <v>625</v>
      </c>
      <c r="L27" s="97">
        <f t="shared" si="4"/>
        <v>7.4425140216964171E-3</v>
      </c>
      <c r="M27" s="94">
        <f t="shared" si="3"/>
        <v>88</v>
      </c>
      <c r="N27" s="94">
        <f t="shared" si="5"/>
        <v>0</v>
      </c>
    </row>
    <row r="28" spans="1:14">
      <c r="A28" s="98">
        <v>27</v>
      </c>
      <c r="B28" s="95" t="s">
        <v>26</v>
      </c>
      <c r="C28" s="93">
        <v>33598</v>
      </c>
      <c r="D28" s="93">
        <v>33352</v>
      </c>
      <c r="E28" s="93">
        <v>33309</v>
      </c>
      <c r="F28" s="93"/>
      <c r="G28" s="93"/>
      <c r="H28" s="93"/>
      <c r="I28" s="96">
        <f t="shared" si="0"/>
        <v>7.5096533844843782E-3</v>
      </c>
      <c r="J28" s="96">
        <f t="shared" si="1"/>
        <v>-8.601702482290613E-3</v>
      </c>
      <c r="K28" s="93">
        <f t="shared" si="2"/>
        <v>-289</v>
      </c>
      <c r="L28" s="97">
        <f t="shared" si="4"/>
        <v>-3.4414184836324231E-3</v>
      </c>
      <c r="M28" s="94">
        <f t="shared" si="3"/>
        <v>-43</v>
      </c>
      <c r="N28" s="94">
        <f t="shared" si="5"/>
        <v>0</v>
      </c>
    </row>
    <row r="29" spans="1:14">
      <c r="A29" s="98">
        <v>28</v>
      </c>
      <c r="B29" s="95" t="s">
        <v>27</v>
      </c>
      <c r="C29" s="93">
        <v>22519</v>
      </c>
      <c r="D29" s="93">
        <v>22282</v>
      </c>
      <c r="E29" s="93">
        <v>22441</v>
      </c>
      <c r="F29" s="93"/>
      <c r="G29" s="93"/>
      <c r="H29" s="93"/>
      <c r="I29" s="96">
        <f t="shared" si="0"/>
        <v>5.0594173226819758E-3</v>
      </c>
      <c r="J29" s="96">
        <f t="shared" si="1"/>
        <v>-3.463741729206448E-3</v>
      </c>
      <c r="K29" s="93">
        <f t="shared" si="2"/>
        <v>-78</v>
      </c>
      <c r="L29" s="97">
        <f t="shared" si="4"/>
        <v>-9.2882574990771284E-4</v>
      </c>
      <c r="M29" s="94">
        <f t="shared" si="3"/>
        <v>159</v>
      </c>
      <c r="N29" s="94">
        <f t="shared" si="5"/>
        <v>0</v>
      </c>
    </row>
    <row r="30" spans="1:14">
      <c r="A30" s="98">
        <v>29</v>
      </c>
      <c r="B30" s="95" t="s">
        <v>28</v>
      </c>
      <c r="C30" s="93">
        <v>34088</v>
      </c>
      <c r="D30" s="93">
        <v>34422</v>
      </c>
      <c r="E30" s="93">
        <v>34403</v>
      </c>
      <c r="F30" s="93"/>
      <c r="G30" s="93"/>
      <c r="H30" s="93"/>
      <c r="I30" s="96">
        <f t="shared" si="0"/>
        <v>7.7563002607828535E-3</v>
      </c>
      <c r="J30" s="96">
        <f t="shared" si="1"/>
        <v>9.2407885472893681E-3</v>
      </c>
      <c r="K30" s="93">
        <f t="shared" si="2"/>
        <v>315</v>
      </c>
      <c r="L30" s="97">
        <f t="shared" si="4"/>
        <v>3.7510270669349941E-3</v>
      </c>
      <c r="M30" s="94">
        <f t="shared" si="3"/>
        <v>-19</v>
      </c>
      <c r="N30" s="94">
        <f t="shared" si="5"/>
        <v>0</v>
      </c>
    </row>
    <row r="31" spans="1:14">
      <c r="A31" s="98">
        <v>30</v>
      </c>
      <c r="B31" s="95" t="s">
        <v>29</v>
      </c>
      <c r="C31" s="93">
        <v>4124</v>
      </c>
      <c r="D31" s="93">
        <v>4848</v>
      </c>
      <c r="E31" s="93">
        <v>4917</v>
      </c>
      <c r="F31" s="93"/>
      <c r="G31" s="93"/>
      <c r="H31" s="93"/>
      <c r="I31" s="96">
        <f t="shared" si="0"/>
        <v>1.1085582182446092E-3</v>
      </c>
      <c r="J31" s="96">
        <f t="shared" si="1"/>
        <v>0.19228903976721629</v>
      </c>
      <c r="K31" s="93">
        <f t="shared" si="2"/>
        <v>793</v>
      </c>
      <c r="L31" s="97">
        <f t="shared" si="4"/>
        <v>9.4430617907284142E-3</v>
      </c>
      <c r="M31" s="94">
        <f t="shared" si="3"/>
        <v>69</v>
      </c>
      <c r="N31" s="94">
        <f t="shared" si="5"/>
        <v>0</v>
      </c>
    </row>
    <row r="32" spans="1:14">
      <c r="A32" s="98">
        <v>31</v>
      </c>
      <c r="B32" s="95" t="s">
        <v>30</v>
      </c>
      <c r="C32" s="93">
        <v>22124</v>
      </c>
      <c r="D32" s="93">
        <v>22140</v>
      </c>
      <c r="E32" s="93">
        <v>22389</v>
      </c>
      <c r="F32" s="93"/>
      <c r="G32" s="93"/>
      <c r="H32" s="93"/>
      <c r="I32" s="96">
        <f t="shared" si="0"/>
        <v>5.04769370516139E-3</v>
      </c>
      <c r="J32" s="96">
        <f t="shared" si="1"/>
        <v>1.1977942505875971E-2</v>
      </c>
      <c r="K32" s="93">
        <f t="shared" si="2"/>
        <v>265</v>
      </c>
      <c r="L32" s="97">
        <f t="shared" si="4"/>
        <v>3.1556259451992808E-3</v>
      </c>
      <c r="M32" s="94">
        <f t="shared" si="3"/>
        <v>249</v>
      </c>
      <c r="N32" s="94">
        <f t="shared" si="5"/>
        <v>0</v>
      </c>
    </row>
    <row r="33" spans="1:14">
      <c r="A33" s="98">
        <v>32</v>
      </c>
      <c r="B33" s="95" t="s">
        <v>31</v>
      </c>
      <c r="C33" s="93">
        <v>18458</v>
      </c>
      <c r="D33" s="93">
        <v>19812</v>
      </c>
      <c r="E33" s="93">
        <v>20083</v>
      </c>
      <c r="F33" s="93"/>
      <c r="G33" s="93"/>
      <c r="H33" s="93"/>
      <c r="I33" s="96">
        <f t="shared" si="0"/>
        <v>4.5277963589600342E-3</v>
      </c>
      <c r="J33" s="96">
        <f t="shared" si="1"/>
        <v>8.8037707227218556E-2</v>
      </c>
      <c r="K33" s="93">
        <f t="shared" si="2"/>
        <v>1625</v>
      </c>
      <c r="L33" s="97">
        <f t="shared" si="4"/>
        <v>1.9350536456410685E-2</v>
      </c>
      <c r="M33" s="94">
        <f t="shared" si="3"/>
        <v>271</v>
      </c>
      <c r="N33" s="94">
        <f t="shared" si="5"/>
        <v>0</v>
      </c>
    </row>
    <row r="34" spans="1:14">
      <c r="A34" s="98">
        <v>33</v>
      </c>
      <c r="B34" s="95" t="s">
        <v>32</v>
      </c>
      <c r="C34" s="93">
        <v>18054</v>
      </c>
      <c r="D34" s="93">
        <v>17886</v>
      </c>
      <c r="E34" s="93">
        <v>17996</v>
      </c>
      <c r="F34" s="93"/>
      <c r="G34" s="93"/>
      <c r="H34" s="93"/>
      <c r="I34" s="96">
        <f t="shared" si="0"/>
        <v>4.0572734788549905E-3</v>
      </c>
      <c r="J34" s="96">
        <f t="shared" si="1"/>
        <v>-3.2125844688157749E-3</v>
      </c>
      <c r="K34" s="93">
        <f t="shared" si="2"/>
        <v>-58</v>
      </c>
      <c r="L34" s="97">
        <f t="shared" si="4"/>
        <v>-6.9066530121342749E-4</v>
      </c>
      <c r="M34" s="94">
        <f t="shared" si="3"/>
        <v>110</v>
      </c>
      <c r="N34" s="94">
        <f t="shared" si="5"/>
        <v>0</v>
      </c>
    </row>
    <row r="35" spans="1:14">
      <c r="A35" s="98">
        <v>35</v>
      </c>
      <c r="B35" s="95" t="s">
        <v>33</v>
      </c>
      <c r="C35" s="93">
        <v>8626</v>
      </c>
      <c r="D35" s="93">
        <v>9335</v>
      </c>
      <c r="E35" s="93">
        <v>9386</v>
      </c>
      <c r="F35" s="93"/>
      <c r="G35" s="93"/>
      <c r="H35" s="93"/>
      <c r="I35" s="96">
        <f t="shared" si="0"/>
        <v>2.1161129624657112E-3</v>
      </c>
      <c r="J35" s="96">
        <f t="shared" si="1"/>
        <v>8.8105726872246701E-2</v>
      </c>
      <c r="K35" s="93">
        <f t="shared" si="2"/>
        <v>760</v>
      </c>
      <c r="L35" s="97">
        <f t="shared" si="4"/>
        <v>9.0500970503828437E-3</v>
      </c>
      <c r="M35" s="94">
        <f t="shared" si="3"/>
        <v>51</v>
      </c>
      <c r="N35" s="94">
        <f t="shared" si="5"/>
        <v>0</v>
      </c>
    </row>
    <row r="36" spans="1:14">
      <c r="A36" s="98">
        <v>36</v>
      </c>
      <c r="B36" s="95" t="s">
        <v>34</v>
      </c>
      <c r="C36" s="93">
        <v>1431</v>
      </c>
      <c r="D36" s="93">
        <v>1202</v>
      </c>
      <c r="E36" s="93">
        <v>1193</v>
      </c>
      <c r="F36" s="93"/>
      <c r="G36" s="93"/>
      <c r="H36" s="93"/>
      <c r="I36" s="96">
        <f t="shared" si="0"/>
        <v>2.6896684042420558E-4</v>
      </c>
      <c r="J36" s="96">
        <f t="shared" si="1"/>
        <v>-0.16631726065688329</v>
      </c>
      <c r="K36" s="93">
        <f t="shared" si="2"/>
        <v>-238</v>
      </c>
      <c r="L36" s="97">
        <f t="shared" si="4"/>
        <v>-2.8341093394619954E-3</v>
      </c>
      <c r="M36" s="94">
        <f t="shared" si="3"/>
        <v>-9</v>
      </c>
      <c r="N36" s="94">
        <f t="shared" si="5"/>
        <v>0</v>
      </c>
    </row>
    <row r="37" spans="1:14">
      <c r="A37" s="98">
        <v>37</v>
      </c>
      <c r="B37" s="95" t="s">
        <v>35</v>
      </c>
      <c r="C37" s="93">
        <v>1141</v>
      </c>
      <c r="D37" s="93">
        <v>928</v>
      </c>
      <c r="E37" s="93">
        <v>922</v>
      </c>
      <c r="F37" s="93"/>
      <c r="G37" s="93"/>
      <c r="H37" s="93"/>
      <c r="I37" s="96">
        <f t="shared" si="0"/>
        <v>2.0786875680730725E-4</v>
      </c>
      <c r="J37" s="96">
        <f t="shared" si="1"/>
        <v>-0.19193689745836984</v>
      </c>
      <c r="K37" s="93">
        <f t="shared" si="2"/>
        <v>-219</v>
      </c>
      <c r="L37" s="97">
        <f t="shared" si="4"/>
        <v>-2.6078569132024247E-3</v>
      </c>
      <c r="M37" s="94">
        <f t="shared" si="3"/>
        <v>-6</v>
      </c>
      <c r="N37" s="94">
        <f t="shared" si="5"/>
        <v>0</v>
      </c>
    </row>
    <row r="38" spans="1:14">
      <c r="A38" s="98">
        <v>38</v>
      </c>
      <c r="B38" s="95" t="s">
        <v>36</v>
      </c>
      <c r="C38" s="93">
        <v>8757</v>
      </c>
      <c r="D38" s="93">
        <v>7586</v>
      </c>
      <c r="E38" s="93">
        <v>7777</v>
      </c>
      <c r="F38" s="93"/>
      <c r="G38" s="93"/>
      <c r="H38" s="93"/>
      <c r="I38" s="96">
        <f t="shared" si="0"/>
        <v>1.7533571818768203E-3</v>
      </c>
      <c r="J38" s="96">
        <f t="shared" si="1"/>
        <v>-0.11191047162270183</v>
      </c>
      <c r="K38" s="93">
        <f t="shared" si="2"/>
        <v>-980</v>
      </c>
      <c r="L38" s="97">
        <f t="shared" si="4"/>
        <v>-1.1669861986019981E-2</v>
      </c>
      <c r="M38" s="94">
        <f t="shared" si="3"/>
        <v>191</v>
      </c>
      <c r="N38" s="94">
        <f t="shared" si="5"/>
        <v>0</v>
      </c>
    </row>
    <row r="39" spans="1:14">
      <c r="A39" s="98">
        <v>39</v>
      </c>
      <c r="B39" s="95" t="s">
        <v>37</v>
      </c>
      <c r="C39" s="93">
        <v>239</v>
      </c>
      <c r="D39" s="93">
        <v>168</v>
      </c>
      <c r="E39" s="93">
        <v>163</v>
      </c>
      <c r="F39" s="93"/>
      <c r="G39" s="93"/>
      <c r="H39" s="93"/>
      <c r="I39" s="96">
        <f t="shared" si="0"/>
        <v>3.6749031843374275E-5</v>
      </c>
      <c r="J39" s="96">
        <f t="shared" si="1"/>
        <v>-0.31799163179916318</v>
      </c>
      <c r="K39" s="93">
        <f t="shared" si="2"/>
        <v>-76</v>
      </c>
      <c r="L39" s="97">
        <f t="shared" si="4"/>
        <v>-9.0500970503828429E-4</v>
      </c>
      <c r="M39" s="94">
        <f t="shared" si="3"/>
        <v>-5</v>
      </c>
      <c r="N39" s="94">
        <f t="shared" si="5"/>
        <v>0</v>
      </c>
    </row>
    <row r="40" spans="1:14">
      <c r="A40" s="98">
        <v>41</v>
      </c>
      <c r="B40" s="95" t="s">
        <v>38</v>
      </c>
      <c r="C40" s="93">
        <v>49154</v>
      </c>
      <c r="D40" s="93">
        <v>43121</v>
      </c>
      <c r="E40" s="93">
        <v>43020</v>
      </c>
      <c r="F40" s="93"/>
      <c r="G40" s="93"/>
      <c r="H40" s="93"/>
      <c r="I40" s="96">
        <f t="shared" si="0"/>
        <v>9.6990389564537496E-3</v>
      </c>
      <c r="J40" s="96">
        <f t="shared" si="1"/>
        <v>-0.12479147170118403</v>
      </c>
      <c r="K40" s="93">
        <f t="shared" si="2"/>
        <v>-6134</v>
      </c>
      <c r="L40" s="97">
        <f t="shared" si="4"/>
        <v>-7.3043809614537311E-2</v>
      </c>
      <c r="M40" s="94">
        <f t="shared" si="3"/>
        <v>-101</v>
      </c>
      <c r="N40" s="94">
        <f t="shared" si="5"/>
        <v>0</v>
      </c>
    </row>
    <row r="41" spans="1:14">
      <c r="A41" s="98">
        <v>42</v>
      </c>
      <c r="B41" s="95" t="s">
        <v>39</v>
      </c>
      <c r="C41" s="93">
        <v>23712</v>
      </c>
      <c r="D41" s="93">
        <v>17894</v>
      </c>
      <c r="E41" s="93">
        <v>17228</v>
      </c>
      <c r="F41" s="93"/>
      <c r="G41" s="93"/>
      <c r="H41" s="93"/>
      <c r="I41" s="96">
        <f t="shared" si="0"/>
        <v>3.8841246662432638E-3</v>
      </c>
      <c r="J41" s="96">
        <f t="shared" si="1"/>
        <v>-0.2734480431848853</v>
      </c>
      <c r="K41" s="93">
        <f t="shared" si="2"/>
        <v>-6484</v>
      </c>
      <c r="L41" s="97">
        <f t="shared" si="4"/>
        <v>-7.721161746668731E-2</v>
      </c>
      <c r="M41" s="94">
        <f t="shared" si="3"/>
        <v>-666</v>
      </c>
      <c r="N41" s="94">
        <f t="shared" si="5"/>
        <v>0</v>
      </c>
    </row>
    <row r="42" spans="1:14">
      <c r="A42" s="98">
        <v>43</v>
      </c>
      <c r="B42" s="95" t="s">
        <v>40</v>
      </c>
      <c r="C42" s="93">
        <v>37695</v>
      </c>
      <c r="D42" s="93">
        <v>34144</v>
      </c>
      <c r="E42" s="93">
        <v>34085</v>
      </c>
      <c r="F42" s="93"/>
      <c r="G42" s="93"/>
      <c r="H42" s="93"/>
      <c r="I42" s="96">
        <f t="shared" si="0"/>
        <v>7.6846058305608108E-3</v>
      </c>
      <c r="J42" s="96">
        <f t="shared" si="1"/>
        <v>-9.5768669584825578E-2</v>
      </c>
      <c r="K42" s="93">
        <f t="shared" si="2"/>
        <v>-3610</v>
      </c>
      <c r="L42" s="97">
        <f t="shared" si="4"/>
        <v>-4.2987960989318501E-2</v>
      </c>
      <c r="M42" s="94">
        <f t="shared" si="3"/>
        <v>-59</v>
      </c>
      <c r="N42" s="94">
        <f t="shared" si="5"/>
        <v>0</v>
      </c>
    </row>
    <row r="43" spans="1:14">
      <c r="A43" s="98">
        <v>45</v>
      </c>
      <c r="B43" s="95" t="s">
        <v>41</v>
      </c>
      <c r="C43" s="93">
        <v>37197</v>
      </c>
      <c r="D43" s="93">
        <v>37104</v>
      </c>
      <c r="E43" s="93">
        <v>37607</v>
      </c>
      <c r="F43" s="93"/>
      <c r="G43" s="93"/>
      <c r="H43" s="93"/>
      <c r="I43" s="96">
        <f t="shared" si="0"/>
        <v>8.4786554633974002E-3</v>
      </c>
      <c r="J43" s="96">
        <f t="shared" si="1"/>
        <v>1.1022394279108531E-2</v>
      </c>
      <c r="K43" s="93">
        <f t="shared" si="2"/>
        <v>410</v>
      </c>
      <c r="L43" s="97">
        <f t="shared" si="4"/>
        <v>4.8822891982328491E-3</v>
      </c>
      <c r="M43" s="94">
        <f t="shared" si="3"/>
        <v>503</v>
      </c>
      <c r="N43" s="94">
        <f t="shared" si="5"/>
        <v>0</v>
      </c>
    </row>
    <row r="44" spans="1:14">
      <c r="A44" s="98">
        <v>46</v>
      </c>
      <c r="B44" s="95" t="s">
        <v>42</v>
      </c>
      <c r="C44" s="93">
        <v>208197</v>
      </c>
      <c r="D44" s="93">
        <v>212083</v>
      </c>
      <c r="E44" s="93">
        <v>212832</v>
      </c>
      <c r="F44" s="93"/>
      <c r="G44" s="93"/>
      <c r="H44" s="93"/>
      <c r="I44" s="96">
        <f t="shared" si="0"/>
        <v>4.7983864695024747E-2</v>
      </c>
      <c r="J44" s="96">
        <f t="shared" si="1"/>
        <v>2.2262568624908139E-2</v>
      </c>
      <c r="K44" s="93">
        <f t="shared" si="2"/>
        <v>4635</v>
      </c>
      <c r="L44" s="97">
        <f t="shared" si="4"/>
        <v>5.5193683984900627E-2</v>
      </c>
      <c r="M44" s="94">
        <f t="shared" si="3"/>
        <v>749</v>
      </c>
      <c r="N44" s="94">
        <f t="shared" si="5"/>
        <v>0</v>
      </c>
    </row>
    <row r="45" spans="1:14">
      <c r="A45" s="98">
        <v>47</v>
      </c>
      <c r="B45" s="95" t="s">
        <v>43</v>
      </c>
      <c r="C45" s="93">
        <v>521134</v>
      </c>
      <c r="D45" s="93">
        <v>534338</v>
      </c>
      <c r="E45" s="93">
        <v>534807</v>
      </c>
      <c r="F45" s="93"/>
      <c r="G45" s="93"/>
      <c r="H45" s="93"/>
      <c r="I45" s="96">
        <f t="shared" si="0"/>
        <v>0.12057447529484334</v>
      </c>
      <c r="J45" s="96">
        <f t="shared" si="1"/>
        <v>2.6237013896617759E-2</v>
      </c>
      <c r="K45" s="93">
        <f t="shared" si="2"/>
        <v>13673</v>
      </c>
      <c r="L45" s="97">
        <f t="shared" si="4"/>
        <v>0.16281839074984816</v>
      </c>
      <c r="M45" s="94">
        <f t="shared" si="3"/>
        <v>469</v>
      </c>
      <c r="N45" s="94">
        <f t="shared" si="5"/>
        <v>0</v>
      </c>
    </row>
    <row r="46" spans="1:14">
      <c r="A46" s="98">
        <v>49</v>
      </c>
      <c r="B46" s="95" t="s">
        <v>44</v>
      </c>
      <c r="C46" s="93">
        <v>57681</v>
      </c>
      <c r="D46" s="93">
        <v>60089</v>
      </c>
      <c r="E46" s="93">
        <v>60059</v>
      </c>
      <c r="F46" s="93"/>
      <c r="G46" s="93"/>
      <c r="H46" s="93"/>
      <c r="I46" s="96">
        <f t="shared" si="0"/>
        <v>1.3540552782093346E-2</v>
      </c>
      <c r="J46" s="96">
        <f t="shared" si="1"/>
        <v>4.122674710910005E-2</v>
      </c>
      <c r="K46" s="93">
        <f t="shared" si="2"/>
        <v>2378</v>
      </c>
      <c r="L46" s="97">
        <f t="shared" si="4"/>
        <v>2.8317277349750525E-2</v>
      </c>
      <c r="M46" s="94">
        <f t="shared" si="3"/>
        <v>-30</v>
      </c>
      <c r="N46" s="94">
        <f t="shared" si="5"/>
        <v>0</v>
      </c>
    </row>
    <row r="47" spans="1:14">
      <c r="A47" s="98">
        <v>50</v>
      </c>
      <c r="B47" s="95" t="s">
        <v>45</v>
      </c>
      <c r="C47" s="93">
        <v>1247</v>
      </c>
      <c r="D47" s="93">
        <v>1482</v>
      </c>
      <c r="E47" s="93">
        <v>1362</v>
      </c>
      <c r="F47" s="93"/>
      <c r="G47" s="93"/>
      <c r="H47" s="93"/>
      <c r="I47" s="96">
        <f t="shared" si="0"/>
        <v>3.0706859736610897E-4</v>
      </c>
      <c r="J47" s="96">
        <f t="shared" si="1"/>
        <v>9.2221331194867681E-2</v>
      </c>
      <c r="K47" s="93">
        <f t="shared" si="2"/>
        <v>115</v>
      </c>
      <c r="L47" s="97">
        <f t="shared" si="4"/>
        <v>1.3694225799921406E-3</v>
      </c>
      <c r="M47" s="94">
        <f t="shared" si="3"/>
        <v>-120</v>
      </c>
      <c r="N47" s="94">
        <f t="shared" si="5"/>
        <v>0</v>
      </c>
    </row>
    <row r="48" spans="1:14">
      <c r="A48" s="98">
        <v>51</v>
      </c>
      <c r="B48" s="95" t="s">
        <v>46</v>
      </c>
      <c r="C48" s="93">
        <v>12104</v>
      </c>
      <c r="D48" s="93">
        <v>13404</v>
      </c>
      <c r="E48" s="93">
        <v>13422</v>
      </c>
      <c r="F48" s="93"/>
      <c r="G48" s="93"/>
      <c r="H48" s="93"/>
      <c r="I48" s="96">
        <f t="shared" si="0"/>
        <v>3.0260460454096289E-3</v>
      </c>
      <c r="J48" s="96">
        <f t="shared" si="1"/>
        <v>0.10888962326503634</v>
      </c>
      <c r="K48" s="93">
        <f t="shared" si="2"/>
        <v>1318</v>
      </c>
      <c r="L48" s="97">
        <f t="shared" si="4"/>
        <v>1.5694773568953404E-2</v>
      </c>
      <c r="M48" s="94">
        <f t="shared" si="3"/>
        <v>18</v>
      </c>
      <c r="N48" s="94">
        <f t="shared" si="5"/>
        <v>0</v>
      </c>
    </row>
    <row r="49" spans="1:14">
      <c r="A49" s="98">
        <v>52</v>
      </c>
      <c r="B49" s="95" t="s">
        <v>47</v>
      </c>
      <c r="C49" s="93">
        <v>49344</v>
      </c>
      <c r="D49" s="93">
        <v>50690</v>
      </c>
      <c r="E49" s="93">
        <v>50762</v>
      </c>
      <c r="F49" s="93"/>
      <c r="G49" s="93"/>
      <c r="H49" s="93"/>
      <c r="I49" s="96">
        <f t="shared" si="0"/>
        <v>1.1444505241922484E-2</v>
      </c>
      <c r="J49" s="96">
        <f t="shared" si="1"/>
        <v>2.8737029831387807E-2</v>
      </c>
      <c r="K49" s="93">
        <f t="shared" si="2"/>
        <v>1418</v>
      </c>
      <c r="L49" s="97">
        <f t="shared" si="4"/>
        <v>1.6885575812424832E-2</v>
      </c>
      <c r="M49" s="94">
        <f t="shared" si="3"/>
        <v>72</v>
      </c>
      <c r="N49" s="94">
        <f t="shared" si="5"/>
        <v>0</v>
      </c>
    </row>
    <row r="50" spans="1:14">
      <c r="A50" s="98">
        <v>53</v>
      </c>
      <c r="B50" s="95" t="s">
        <v>48</v>
      </c>
      <c r="C50" s="93">
        <v>9972</v>
      </c>
      <c r="D50" s="93">
        <v>11317</v>
      </c>
      <c r="E50" s="93">
        <v>11440</v>
      </c>
      <c r="F50" s="93"/>
      <c r="G50" s="93"/>
      <c r="H50" s="93"/>
      <c r="I50" s="96">
        <f t="shared" si="0"/>
        <v>2.5791958545288447E-3</v>
      </c>
      <c r="J50" s="96">
        <f t="shared" si="1"/>
        <v>0.14721219414360209</v>
      </c>
      <c r="K50" s="93">
        <f t="shared" si="2"/>
        <v>1468</v>
      </c>
      <c r="L50" s="97">
        <f t="shared" si="4"/>
        <v>1.7480976934160543E-2</v>
      </c>
      <c r="M50" s="94">
        <f t="shared" si="3"/>
        <v>123</v>
      </c>
      <c r="N50" s="94">
        <f t="shared" si="5"/>
        <v>0</v>
      </c>
    </row>
    <row r="51" spans="1:14">
      <c r="A51" s="98">
        <v>55</v>
      </c>
      <c r="B51" s="95" t="s">
        <v>49</v>
      </c>
      <c r="C51" s="93">
        <v>90753</v>
      </c>
      <c r="D51" s="93">
        <v>128078</v>
      </c>
      <c r="E51" s="93">
        <v>101881</v>
      </c>
      <c r="F51" s="93"/>
      <c r="G51" s="93"/>
      <c r="H51" s="93"/>
      <c r="I51" s="96">
        <f t="shared" si="0"/>
        <v>2.2969497627207451E-2</v>
      </c>
      <c r="J51" s="96">
        <f t="shared" si="1"/>
        <v>0.12261853602635725</v>
      </c>
      <c r="K51" s="93">
        <f t="shared" si="2"/>
        <v>11128</v>
      </c>
      <c r="L51" s="97">
        <f t="shared" si="4"/>
        <v>0.13251247365350036</v>
      </c>
      <c r="M51" s="94">
        <f t="shared" si="3"/>
        <v>-26197</v>
      </c>
      <c r="N51" s="94">
        <f t="shared" si="5"/>
        <v>0</v>
      </c>
    </row>
    <row r="52" spans="1:14">
      <c r="A52" s="98">
        <v>56</v>
      </c>
      <c r="B52" s="95" t="s">
        <v>50</v>
      </c>
      <c r="C52" s="93">
        <v>220527</v>
      </c>
      <c r="D52" s="93">
        <v>232943</v>
      </c>
      <c r="E52" s="93">
        <v>234673</v>
      </c>
      <c r="F52" s="93"/>
      <c r="G52" s="93"/>
      <c r="H52" s="93"/>
      <c r="I52" s="96">
        <f t="shared" si="0"/>
        <v>5.2908009507853807E-2</v>
      </c>
      <c r="J52" s="96">
        <f t="shared" si="1"/>
        <v>6.4146340357416551E-2</v>
      </c>
      <c r="K52" s="93">
        <f t="shared" si="2"/>
        <v>14146</v>
      </c>
      <c r="L52" s="97">
        <f t="shared" si="4"/>
        <v>0.16845088536146802</v>
      </c>
      <c r="M52" s="94">
        <f t="shared" si="3"/>
        <v>1730</v>
      </c>
      <c r="N52" s="94">
        <f t="shared" si="5"/>
        <v>0</v>
      </c>
    </row>
    <row r="53" spans="1:14">
      <c r="A53" s="98">
        <v>58</v>
      </c>
      <c r="B53" s="95" t="s">
        <v>51</v>
      </c>
      <c r="C53" s="93">
        <v>9075</v>
      </c>
      <c r="D53" s="93">
        <v>8880</v>
      </c>
      <c r="E53" s="93">
        <v>8830</v>
      </c>
      <c r="F53" s="93"/>
      <c r="G53" s="93"/>
      <c r="H53" s="93"/>
      <c r="I53" s="96">
        <f t="shared" si="0"/>
        <v>1.9907604366686798E-3</v>
      </c>
      <c r="J53" s="96">
        <f t="shared" si="1"/>
        <v>-2.6997245179063361E-2</v>
      </c>
      <c r="K53" s="93">
        <f t="shared" si="2"/>
        <v>-245</v>
      </c>
      <c r="L53" s="97">
        <f t="shared" si="4"/>
        <v>-2.9174654965049953E-3</v>
      </c>
      <c r="M53" s="94">
        <f t="shared" si="3"/>
        <v>-50</v>
      </c>
      <c r="N53" s="94">
        <f t="shared" si="5"/>
        <v>0</v>
      </c>
    </row>
    <row r="54" spans="1:14">
      <c r="A54" s="98">
        <v>59</v>
      </c>
      <c r="B54" s="95" t="s">
        <v>52</v>
      </c>
      <c r="C54" s="93">
        <v>6159</v>
      </c>
      <c r="D54" s="93">
        <v>7202</v>
      </c>
      <c r="E54" s="93">
        <v>7454</v>
      </c>
      <c r="F54" s="93"/>
      <c r="G54" s="93"/>
      <c r="H54" s="93"/>
      <c r="I54" s="96">
        <f t="shared" si="0"/>
        <v>1.6805354807393365E-3</v>
      </c>
      <c r="J54" s="96">
        <f t="shared" si="1"/>
        <v>0.21026140607241436</v>
      </c>
      <c r="K54" s="93">
        <f t="shared" si="2"/>
        <v>1295</v>
      </c>
      <c r="L54" s="97">
        <f t="shared" si="4"/>
        <v>1.5420889052954976E-2</v>
      </c>
      <c r="M54" s="94">
        <f t="shared" si="3"/>
        <v>252</v>
      </c>
      <c r="N54" s="94">
        <f t="shared" si="5"/>
        <v>0</v>
      </c>
    </row>
    <row r="55" spans="1:14">
      <c r="A55" s="98">
        <v>60</v>
      </c>
      <c r="B55" s="95" t="s">
        <v>53</v>
      </c>
      <c r="C55" s="93">
        <v>3032</v>
      </c>
      <c r="D55" s="93">
        <v>3019</v>
      </c>
      <c r="E55" s="93">
        <v>2995</v>
      </c>
      <c r="F55" s="93"/>
      <c r="G55" s="93"/>
      <c r="H55" s="93"/>
      <c r="I55" s="96">
        <f t="shared" si="0"/>
        <v>6.7523527834911627E-4</v>
      </c>
      <c r="J55" s="96">
        <f t="shared" si="1"/>
        <v>-1.2203166226912929E-2</v>
      </c>
      <c r="K55" s="93">
        <f t="shared" si="2"/>
        <v>-37</v>
      </c>
      <c r="L55" s="97">
        <f t="shared" si="4"/>
        <v>-4.4059683008442786E-4</v>
      </c>
      <c r="M55" s="94">
        <f t="shared" si="3"/>
        <v>-24</v>
      </c>
      <c r="N55" s="94">
        <f t="shared" si="5"/>
        <v>0</v>
      </c>
    </row>
    <row r="56" spans="1:14">
      <c r="A56" s="98">
        <v>61</v>
      </c>
      <c r="B56" s="95" t="s">
        <v>54</v>
      </c>
      <c r="C56" s="93">
        <v>8078</v>
      </c>
      <c r="D56" s="93">
        <v>9062</v>
      </c>
      <c r="E56" s="93">
        <v>9325</v>
      </c>
      <c r="F56" s="93"/>
      <c r="G56" s="93"/>
      <c r="H56" s="93"/>
      <c r="I56" s="96">
        <f t="shared" si="0"/>
        <v>2.102360257297332E-3</v>
      </c>
      <c r="J56" s="96">
        <f t="shared" si="1"/>
        <v>0.15436989353800445</v>
      </c>
      <c r="K56" s="93">
        <f t="shared" si="2"/>
        <v>1247</v>
      </c>
      <c r="L56" s="97">
        <f t="shared" si="4"/>
        <v>1.484930397608869E-2</v>
      </c>
      <c r="M56" s="94">
        <f t="shared" si="3"/>
        <v>263</v>
      </c>
      <c r="N56" s="94">
        <f t="shared" si="5"/>
        <v>0</v>
      </c>
    </row>
    <row r="57" spans="1:14">
      <c r="A57" s="98">
        <v>62</v>
      </c>
      <c r="B57" s="95" t="s">
        <v>55</v>
      </c>
      <c r="C57" s="93">
        <v>27365</v>
      </c>
      <c r="D57" s="93">
        <v>31143</v>
      </c>
      <c r="E57" s="93">
        <v>32672</v>
      </c>
      <c r="F57" s="93"/>
      <c r="G57" s="93"/>
      <c r="H57" s="93"/>
      <c r="I57" s="96">
        <f t="shared" si="0"/>
        <v>7.3660390698572038E-3</v>
      </c>
      <c r="J57" s="96">
        <f t="shared" si="1"/>
        <v>0.19393385711675498</v>
      </c>
      <c r="K57" s="93">
        <f t="shared" si="2"/>
        <v>5307</v>
      </c>
      <c r="L57" s="97">
        <f t="shared" si="4"/>
        <v>6.3195875061028611E-2</v>
      </c>
      <c r="M57" s="94">
        <f t="shared" si="3"/>
        <v>1529</v>
      </c>
      <c r="N57" s="94">
        <f t="shared" si="5"/>
        <v>0</v>
      </c>
    </row>
    <row r="58" spans="1:14">
      <c r="A58" s="98">
        <v>63</v>
      </c>
      <c r="B58" s="95" t="s">
        <v>56</v>
      </c>
      <c r="C58" s="93">
        <v>23671</v>
      </c>
      <c r="D58" s="93">
        <v>23776</v>
      </c>
      <c r="E58" s="93">
        <v>23848</v>
      </c>
      <c r="F58" s="93"/>
      <c r="G58" s="93"/>
      <c r="H58" s="93"/>
      <c r="I58" s="96">
        <f t="shared" si="0"/>
        <v>5.3766313582870534E-3</v>
      </c>
      <c r="J58" s="96">
        <f t="shared" si="1"/>
        <v>7.4775041189641331E-3</v>
      </c>
      <c r="K58" s="93">
        <f t="shared" si="2"/>
        <v>177</v>
      </c>
      <c r="L58" s="97">
        <f t="shared" si="4"/>
        <v>2.1077199709444252E-3</v>
      </c>
      <c r="M58" s="94">
        <f t="shared" si="3"/>
        <v>72</v>
      </c>
      <c r="N58" s="94">
        <f t="shared" si="5"/>
        <v>0</v>
      </c>
    </row>
    <row r="59" spans="1:14">
      <c r="A59" s="98">
        <v>64</v>
      </c>
      <c r="B59" s="95" t="s">
        <v>57</v>
      </c>
      <c r="C59" s="93">
        <v>38055</v>
      </c>
      <c r="D59" s="93">
        <v>37794</v>
      </c>
      <c r="E59" s="93">
        <v>37594</v>
      </c>
      <c r="F59" s="93"/>
      <c r="G59" s="93"/>
      <c r="H59" s="93"/>
      <c r="I59" s="96">
        <f t="shared" si="0"/>
        <v>8.4757245590172548E-3</v>
      </c>
      <c r="J59" s="96">
        <f t="shared" si="1"/>
        <v>-1.2114045460517671E-2</v>
      </c>
      <c r="K59" s="93">
        <f t="shared" si="2"/>
        <v>-461</v>
      </c>
      <c r="L59" s="97">
        <f t="shared" si="4"/>
        <v>-5.4895983424032768E-3</v>
      </c>
      <c r="M59" s="94">
        <f t="shared" si="3"/>
        <v>-200</v>
      </c>
      <c r="N59" s="94">
        <f t="shared" si="5"/>
        <v>0</v>
      </c>
    </row>
    <row r="60" spans="1:14">
      <c r="A60" s="98">
        <v>65</v>
      </c>
      <c r="B60" s="95" t="s">
        <v>58</v>
      </c>
      <c r="C60" s="93">
        <v>12917</v>
      </c>
      <c r="D60" s="93">
        <v>12468</v>
      </c>
      <c r="E60" s="93">
        <v>12356</v>
      </c>
      <c r="F60" s="93"/>
      <c r="G60" s="93"/>
      <c r="H60" s="93"/>
      <c r="I60" s="96">
        <f t="shared" si="0"/>
        <v>2.785711886237623E-3</v>
      </c>
      <c r="J60" s="96">
        <f t="shared" si="1"/>
        <v>-4.3431137260973911E-2</v>
      </c>
      <c r="K60" s="93">
        <f t="shared" si="2"/>
        <v>-561</v>
      </c>
      <c r="L60" s="97">
        <f t="shared" si="4"/>
        <v>-6.6804005858747042E-3</v>
      </c>
      <c r="M60" s="94">
        <f t="shared" si="3"/>
        <v>-112</v>
      </c>
      <c r="N60" s="94">
        <f t="shared" si="5"/>
        <v>0</v>
      </c>
    </row>
    <row r="61" spans="1:14">
      <c r="A61" s="98">
        <v>66</v>
      </c>
      <c r="B61" s="95" t="s">
        <v>59</v>
      </c>
      <c r="C61" s="93">
        <v>25050</v>
      </c>
      <c r="D61" s="93">
        <v>25327</v>
      </c>
      <c r="E61" s="93">
        <v>25570</v>
      </c>
      <c r="F61" s="93"/>
      <c r="G61" s="93"/>
      <c r="H61" s="93"/>
      <c r="I61" s="96">
        <f t="shared" si="0"/>
        <v>5.764863461564909E-3</v>
      </c>
      <c r="J61" s="96">
        <f t="shared" si="1"/>
        <v>2.0758483033932136E-2</v>
      </c>
      <c r="K61" s="93">
        <f t="shared" si="2"/>
        <v>520</v>
      </c>
      <c r="L61" s="97">
        <f t="shared" si="4"/>
        <v>6.1921716660514187E-3</v>
      </c>
      <c r="M61" s="94">
        <f t="shared" si="3"/>
        <v>243</v>
      </c>
      <c r="N61" s="94">
        <f t="shared" si="5"/>
        <v>0</v>
      </c>
    </row>
    <row r="62" spans="1:14">
      <c r="A62" s="98">
        <v>68</v>
      </c>
      <c r="B62" s="95" t="s">
        <v>60</v>
      </c>
      <c r="C62" s="93">
        <v>33795</v>
      </c>
      <c r="D62" s="93">
        <v>35794</v>
      </c>
      <c r="E62" s="93">
        <v>36327</v>
      </c>
      <c r="F62" s="93"/>
      <c r="G62" s="93"/>
      <c r="H62" s="93"/>
      <c r="I62" s="96">
        <f t="shared" si="0"/>
        <v>8.1900741090445237E-3</v>
      </c>
      <c r="J62" s="96">
        <f t="shared" si="1"/>
        <v>7.4922325787838431E-2</v>
      </c>
      <c r="K62" s="93">
        <f t="shared" si="2"/>
        <v>2532</v>
      </c>
      <c r="L62" s="97">
        <f t="shared" si="4"/>
        <v>3.0151112804696525E-2</v>
      </c>
      <c r="M62" s="94">
        <f t="shared" si="3"/>
        <v>533</v>
      </c>
      <c r="N62" s="94">
        <f t="shared" si="5"/>
        <v>0</v>
      </c>
    </row>
    <row r="63" spans="1:14">
      <c r="A63" s="98">
        <v>69</v>
      </c>
      <c r="B63" s="95" t="s">
        <v>61</v>
      </c>
      <c r="C63" s="93">
        <v>82775</v>
      </c>
      <c r="D63" s="93">
        <v>85602</v>
      </c>
      <c r="E63" s="93">
        <v>86361</v>
      </c>
      <c r="F63" s="93"/>
      <c r="G63" s="93"/>
      <c r="H63" s="93"/>
      <c r="I63" s="96">
        <f t="shared" si="0"/>
        <v>1.9470448705678808E-2</v>
      </c>
      <c r="J63" s="96">
        <f t="shared" si="1"/>
        <v>4.3322259136212626E-2</v>
      </c>
      <c r="K63" s="93">
        <f t="shared" si="2"/>
        <v>3586</v>
      </c>
      <c r="L63" s="97">
        <f t="shared" si="4"/>
        <v>4.2702168450885362E-2</v>
      </c>
      <c r="M63" s="94">
        <f t="shared" si="3"/>
        <v>759</v>
      </c>
      <c r="N63" s="94">
        <f t="shared" si="5"/>
        <v>0</v>
      </c>
    </row>
    <row r="64" spans="1:14">
      <c r="A64" s="98">
        <v>70</v>
      </c>
      <c r="B64" s="95" t="s">
        <v>62</v>
      </c>
      <c r="C64" s="93">
        <v>86813</v>
      </c>
      <c r="D64" s="93">
        <v>86929</v>
      </c>
      <c r="E64" s="93">
        <v>87335</v>
      </c>
      <c r="F64" s="93"/>
      <c r="G64" s="93"/>
      <c r="H64" s="93"/>
      <c r="I64" s="96">
        <f t="shared" si="0"/>
        <v>1.9690041080006701E-2</v>
      </c>
      <c r="J64" s="96">
        <f t="shared" si="1"/>
        <v>6.012924331609321E-3</v>
      </c>
      <c r="K64" s="93">
        <f t="shared" si="2"/>
        <v>522</v>
      </c>
      <c r="L64" s="97">
        <f t="shared" si="4"/>
        <v>6.2159877109208474E-3</v>
      </c>
      <c r="M64" s="94">
        <f t="shared" si="3"/>
        <v>406</v>
      </c>
      <c r="N64" s="94">
        <f t="shared" si="5"/>
        <v>0</v>
      </c>
    </row>
    <row r="65" spans="1:14">
      <c r="A65" s="98">
        <v>71</v>
      </c>
      <c r="B65" s="95" t="s">
        <v>63</v>
      </c>
      <c r="C65" s="93">
        <v>49935</v>
      </c>
      <c r="D65" s="93">
        <v>45687</v>
      </c>
      <c r="E65" s="93">
        <v>45640</v>
      </c>
      <c r="F65" s="93"/>
      <c r="G65" s="93"/>
      <c r="H65" s="93"/>
      <c r="I65" s="96">
        <f t="shared" si="0"/>
        <v>1.0289728916144797E-2</v>
      </c>
      <c r="J65" s="96">
        <f t="shared" si="1"/>
        <v>-8.6011815359967964E-2</v>
      </c>
      <c r="K65" s="93">
        <f t="shared" si="2"/>
        <v>-4295</v>
      </c>
      <c r="L65" s="97">
        <f t="shared" si="4"/>
        <v>-5.1144956357097773E-2</v>
      </c>
      <c r="M65" s="94">
        <f t="shared" si="3"/>
        <v>-47</v>
      </c>
      <c r="N65" s="94">
        <f t="shared" si="5"/>
        <v>0</v>
      </c>
    </row>
    <row r="66" spans="1:14">
      <c r="A66" s="98">
        <v>72</v>
      </c>
      <c r="B66" s="95" t="s">
        <v>64</v>
      </c>
      <c r="C66" s="93">
        <v>4628</v>
      </c>
      <c r="D66" s="93">
        <v>4718</v>
      </c>
      <c r="E66" s="93">
        <v>4743</v>
      </c>
      <c r="F66" s="93"/>
      <c r="G66" s="93"/>
      <c r="H66" s="93"/>
      <c r="I66" s="96">
        <f t="shared" si="0"/>
        <v>1.0693291903872649E-3</v>
      </c>
      <c r="J66" s="96">
        <f t="shared" si="1"/>
        <v>2.4848746758859119E-2</v>
      </c>
      <c r="K66" s="93">
        <f t="shared" si="2"/>
        <v>115</v>
      </c>
      <c r="L66" s="97">
        <f t="shared" si="4"/>
        <v>1.3694225799921406E-3</v>
      </c>
      <c r="M66" s="94">
        <f t="shared" si="3"/>
        <v>25</v>
      </c>
      <c r="N66" s="94">
        <f t="shared" si="5"/>
        <v>0</v>
      </c>
    </row>
    <row r="67" spans="1:14">
      <c r="A67" s="98">
        <v>73</v>
      </c>
      <c r="B67" s="95" t="s">
        <v>65</v>
      </c>
      <c r="C67" s="93">
        <v>24794</v>
      </c>
      <c r="D67" s="93">
        <v>24218</v>
      </c>
      <c r="E67" s="93">
        <v>24464</v>
      </c>
      <c r="F67" s="93"/>
      <c r="G67" s="93"/>
      <c r="H67" s="93"/>
      <c r="I67" s="96">
        <f t="shared" ref="I67:I92" si="6">E67/$E$92</f>
        <v>5.5155111350693757E-3</v>
      </c>
      <c r="J67" s="96">
        <f t="shared" ref="J67:J92" si="7">(E67-C67)/C67</f>
        <v>-1.3309671694764862E-2</v>
      </c>
      <c r="K67" s="93">
        <f t="shared" ref="K67:K92" si="8">E67-C67</f>
        <v>-330</v>
      </c>
      <c r="L67" s="97">
        <f t="shared" si="4"/>
        <v>-3.9296474034557077E-3</v>
      </c>
      <c r="M67" s="94">
        <f t="shared" ref="M67:M92" si="9">E67-D67</f>
        <v>246</v>
      </c>
      <c r="N67" s="94">
        <f t="shared" si="5"/>
        <v>0</v>
      </c>
    </row>
    <row r="68" spans="1:14">
      <c r="A68" s="98">
        <v>74</v>
      </c>
      <c r="B68" s="95" t="s">
        <v>66</v>
      </c>
      <c r="C68" s="93">
        <v>17558</v>
      </c>
      <c r="D68" s="93">
        <v>16827</v>
      </c>
      <c r="E68" s="93">
        <v>16681</v>
      </c>
      <c r="F68" s="93"/>
      <c r="G68" s="93"/>
      <c r="H68" s="93"/>
      <c r="I68" s="96">
        <f t="shared" si="6"/>
        <v>3.7608012280940261E-3</v>
      </c>
      <c r="J68" s="96">
        <f t="shared" si="7"/>
        <v>-4.9948741314500514E-2</v>
      </c>
      <c r="K68" s="93">
        <f t="shared" si="8"/>
        <v>-877</v>
      </c>
      <c r="L68" s="97">
        <f t="shared" ref="L68:L92" si="10">K68/$K$92</f>
        <v>-1.0443335675244412E-2</v>
      </c>
      <c r="M68" s="94">
        <f t="shared" si="9"/>
        <v>-146</v>
      </c>
      <c r="N68" s="94">
        <f t="shared" ref="N68:N92" si="11">H68-G68</f>
        <v>0</v>
      </c>
    </row>
    <row r="69" spans="1:14">
      <c r="A69" s="98">
        <v>75</v>
      </c>
      <c r="B69" s="95" t="s">
        <v>67</v>
      </c>
      <c r="C69" s="93">
        <v>3298</v>
      </c>
      <c r="D69" s="93">
        <v>3399</v>
      </c>
      <c r="E69" s="93">
        <v>3424</v>
      </c>
      <c r="F69" s="93"/>
      <c r="G69" s="93"/>
      <c r="H69" s="93"/>
      <c r="I69" s="96">
        <f t="shared" si="6"/>
        <v>7.719551228939479E-4</v>
      </c>
      <c r="J69" s="96">
        <f t="shared" si="7"/>
        <v>3.8204972710733781E-2</v>
      </c>
      <c r="K69" s="93">
        <f t="shared" si="8"/>
        <v>126</v>
      </c>
      <c r="L69" s="97">
        <f t="shared" si="10"/>
        <v>1.5004108267739976E-3</v>
      </c>
      <c r="M69" s="94">
        <f t="shared" si="9"/>
        <v>25</v>
      </c>
      <c r="N69" s="94">
        <f t="shared" si="11"/>
        <v>0</v>
      </c>
    </row>
    <row r="70" spans="1:14">
      <c r="A70" s="98">
        <v>77</v>
      </c>
      <c r="B70" s="95" t="s">
        <v>68</v>
      </c>
      <c r="C70" s="93">
        <v>6671</v>
      </c>
      <c r="D70" s="93">
        <v>6145</v>
      </c>
      <c r="E70" s="93">
        <v>6114</v>
      </c>
      <c r="F70" s="93"/>
      <c r="G70" s="93"/>
      <c r="H70" s="93"/>
      <c r="I70" s="96">
        <f t="shared" si="6"/>
        <v>1.3784268754011674E-3</v>
      </c>
      <c r="J70" s="96">
        <f t="shared" si="7"/>
        <v>-8.3495727776944986E-2</v>
      </c>
      <c r="K70" s="93">
        <f t="shared" si="8"/>
        <v>-557</v>
      </c>
      <c r="L70" s="97">
        <f t="shared" si="10"/>
        <v>-6.6327684961358466E-3</v>
      </c>
      <c r="M70" s="94">
        <f t="shared" si="9"/>
        <v>-31</v>
      </c>
      <c r="N70" s="94">
        <f t="shared" si="11"/>
        <v>0</v>
      </c>
    </row>
    <row r="71" spans="1:14">
      <c r="A71" s="98">
        <v>78</v>
      </c>
      <c r="B71" s="95" t="s">
        <v>69</v>
      </c>
      <c r="C71" s="93">
        <v>20075</v>
      </c>
      <c r="D71" s="93">
        <v>23474</v>
      </c>
      <c r="E71" s="93">
        <v>24063</v>
      </c>
      <c r="F71" s="93"/>
      <c r="G71" s="93"/>
      <c r="H71" s="93"/>
      <c r="I71" s="96">
        <f t="shared" si="6"/>
        <v>5.4251040076510135E-3</v>
      </c>
      <c r="J71" s="96">
        <f t="shared" si="7"/>
        <v>0.19865504358655042</v>
      </c>
      <c r="K71" s="93">
        <f t="shared" si="8"/>
        <v>3988</v>
      </c>
      <c r="L71" s="97">
        <f t="shared" si="10"/>
        <v>4.7489193469640499E-2</v>
      </c>
      <c r="M71" s="94">
        <f t="shared" si="9"/>
        <v>589</v>
      </c>
      <c r="N71" s="94">
        <f t="shared" si="11"/>
        <v>0</v>
      </c>
    </row>
    <row r="72" spans="1:14">
      <c r="A72" s="98">
        <v>79</v>
      </c>
      <c r="B72" s="95" t="s">
        <v>70</v>
      </c>
      <c r="C72" s="93">
        <v>18178</v>
      </c>
      <c r="D72" s="93">
        <v>22085</v>
      </c>
      <c r="E72" s="93">
        <v>20039</v>
      </c>
      <c r="F72" s="93"/>
      <c r="G72" s="93"/>
      <c r="H72" s="93"/>
      <c r="I72" s="96">
        <f t="shared" si="6"/>
        <v>4.5178763749041534E-3</v>
      </c>
      <c r="J72" s="96">
        <f t="shared" si="7"/>
        <v>0.1023764990648036</v>
      </c>
      <c r="K72" s="93">
        <f t="shared" si="8"/>
        <v>1861</v>
      </c>
      <c r="L72" s="97">
        <f t="shared" si="10"/>
        <v>2.2160829751003253E-2</v>
      </c>
      <c r="M72" s="94">
        <f t="shared" si="9"/>
        <v>-2046</v>
      </c>
      <c r="N72" s="94">
        <f t="shared" si="11"/>
        <v>0</v>
      </c>
    </row>
    <row r="73" spans="1:14">
      <c r="A73" s="98">
        <v>80</v>
      </c>
      <c r="B73" s="95" t="s">
        <v>71</v>
      </c>
      <c r="C73" s="93">
        <v>41842</v>
      </c>
      <c r="D73" s="93">
        <v>45474</v>
      </c>
      <c r="E73" s="93">
        <v>44670</v>
      </c>
      <c r="F73" s="93"/>
      <c r="G73" s="93"/>
      <c r="H73" s="93"/>
      <c r="I73" s="96">
        <f t="shared" si="6"/>
        <v>1.0071038358549257E-2</v>
      </c>
      <c r="J73" s="96">
        <f t="shared" si="7"/>
        <v>6.7587591415324319E-2</v>
      </c>
      <c r="K73" s="93">
        <f t="shared" si="8"/>
        <v>2828</v>
      </c>
      <c r="L73" s="97">
        <f t="shared" si="10"/>
        <v>3.3675887445371949E-2</v>
      </c>
      <c r="M73" s="94">
        <f t="shared" si="9"/>
        <v>-804</v>
      </c>
      <c r="N73" s="94">
        <f t="shared" si="11"/>
        <v>0</v>
      </c>
    </row>
    <row r="74" spans="1:14">
      <c r="A74" s="98">
        <v>81</v>
      </c>
      <c r="B74" s="95" t="s">
        <v>72</v>
      </c>
      <c r="C74" s="93">
        <v>308030</v>
      </c>
      <c r="D74" s="93">
        <v>250517</v>
      </c>
      <c r="E74" s="93">
        <v>241395</v>
      </c>
      <c r="F74" s="93"/>
      <c r="G74" s="93"/>
      <c r="H74" s="93"/>
      <c r="I74" s="96">
        <f t="shared" si="6"/>
        <v>5.4423512526572591E-2</v>
      </c>
      <c r="J74" s="96">
        <f t="shared" si="7"/>
        <v>-0.21632633185079375</v>
      </c>
      <c r="K74" s="93">
        <f t="shared" si="8"/>
        <v>-66635</v>
      </c>
      <c r="L74" s="97">
        <f t="shared" si="10"/>
        <v>-0.79349107493718518</v>
      </c>
      <c r="M74" s="94">
        <f t="shared" si="9"/>
        <v>-9122</v>
      </c>
      <c r="N74" s="94">
        <f t="shared" si="11"/>
        <v>0</v>
      </c>
    </row>
    <row r="75" spans="1:14">
      <c r="A75" s="98">
        <v>82</v>
      </c>
      <c r="B75" s="95" t="s">
        <v>73</v>
      </c>
      <c r="C75" s="93">
        <v>198245</v>
      </c>
      <c r="D75" s="93">
        <v>197515</v>
      </c>
      <c r="E75" s="93">
        <v>196887</v>
      </c>
      <c r="F75" s="93"/>
      <c r="G75" s="93"/>
      <c r="H75" s="93"/>
      <c r="I75" s="96">
        <f t="shared" si="6"/>
        <v>4.4388997745683625E-2</v>
      </c>
      <c r="J75" s="96">
        <f t="shared" si="7"/>
        <v>-6.8501097127291986E-3</v>
      </c>
      <c r="K75" s="93">
        <f t="shared" si="8"/>
        <v>-1358</v>
      </c>
      <c r="L75" s="97">
        <f t="shared" si="10"/>
        <v>-1.6171094466341976E-2</v>
      </c>
      <c r="M75" s="94">
        <f t="shared" si="9"/>
        <v>-628</v>
      </c>
      <c r="N75" s="94">
        <f t="shared" si="11"/>
        <v>0</v>
      </c>
    </row>
    <row r="76" spans="1:14">
      <c r="A76" s="98">
        <v>84</v>
      </c>
      <c r="B76" s="95" t="s">
        <v>74</v>
      </c>
      <c r="C76" s="93">
        <v>44312</v>
      </c>
      <c r="D76" s="93">
        <v>50874</v>
      </c>
      <c r="E76" s="93">
        <v>50342</v>
      </c>
      <c r="F76" s="93"/>
      <c r="G76" s="93"/>
      <c r="H76" s="93"/>
      <c r="I76" s="96">
        <f t="shared" si="6"/>
        <v>1.1349814485025447E-2</v>
      </c>
      <c r="J76" s="96">
        <f t="shared" si="7"/>
        <v>0.13608051994944936</v>
      </c>
      <c r="K76" s="93">
        <f t="shared" si="8"/>
        <v>6030</v>
      </c>
      <c r="L76" s="97">
        <f t="shared" si="10"/>
        <v>7.1805375281327036E-2</v>
      </c>
      <c r="M76" s="94">
        <f t="shared" si="9"/>
        <v>-532</v>
      </c>
      <c r="N76" s="94">
        <f t="shared" si="11"/>
        <v>0</v>
      </c>
    </row>
    <row r="77" spans="1:14">
      <c r="A77" s="98">
        <v>85</v>
      </c>
      <c r="B77" s="95" t="s">
        <v>75</v>
      </c>
      <c r="C77" s="93">
        <v>393882</v>
      </c>
      <c r="D77" s="93">
        <v>406091</v>
      </c>
      <c r="E77" s="93">
        <v>411185</v>
      </c>
      <c r="F77" s="93"/>
      <c r="G77" s="93"/>
      <c r="H77" s="93"/>
      <c r="I77" s="96">
        <f t="shared" si="6"/>
        <v>9.2703378273115644E-2</v>
      </c>
      <c r="J77" s="96">
        <f t="shared" si="7"/>
        <v>4.3929400175687132E-2</v>
      </c>
      <c r="K77" s="93">
        <f t="shared" si="8"/>
        <v>17303</v>
      </c>
      <c r="L77" s="97">
        <f t="shared" si="10"/>
        <v>0.20604451218786096</v>
      </c>
      <c r="M77" s="94">
        <f t="shared" si="9"/>
        <v>5094</v>
      </c>
      <c r="N77" s="94">
        <f t="shared" si="11"/>
        <v>0</v>
      </c>
    </row>
    <row r="78" spans="1:14">
      <c r="A78" s="98">
        <v>86</v>
      </c>
      <c r="B78" s="95" t="s">
        <v>76</v>
      </c>
      <c r="C78" s="93">
        <v>320262</v>
      </c>
      <c r="D78" s="93">
        <v>355091</v>
      </c>
      <c r="E78" s="93">
        <v>358091</v>
      </c>
      <c r="F78" s="93"/>
      <c r="G78" s="93"/>
      <c r="H78" s="93"/>
      <c r="I78" s="96">
        <f t="shared" si="6"/>
        <v>8.0733113876231513E-2</v>
      </c>
      <c r="J78" s="96">
        <f t="shared" si="7"/>
        <v>0.11811891513823057</v>
      </c>
      <c r="K78" s="93">
        <f t="shared" si="8"/>
        <v>37829</v>
      </c>
      <c r="L78" s="97">
        <f t="shared" si="10"/>
        <v>0.45046858068280599</v>
      </c>
      <c r="M78" s="94">
        <f t="shared" si="9"/>
        <v>3000</v>
      </c>
      <c r="N78" s="94">
        <f t="shared" si="11"/>
        <v>0</v>
      </c>
    </row>
    <row r="79" spans="1:14">
      <c r="A79" s="98">
        <v>87</v>
      </c>
      <c r="B79" s="95" t="s">
        <v>77</v>
      </c>
      <c r="C79" s="94">
        <v>22876</v>
      </c>
      <c r="D79" s="94">
        <v>23716</v>
      </c>
      <c r="E79" s="94">
        <v>23773</v>
      </c>
      <c r="F79" s="94"/>
      <c r="G79" s="94"/>
      <c r="H79" s="94"/>
      <c r="I79" s="96">
        <f t="shared" si="6"/>
        <v>5.359722294555439E-3</v>
      </c>
      <c r="J79" s="96">
        <f t="shared" si="7"/>
        <v>3.9211400594509532E-2</v>
      </c>
      <c r="K79" s="93">
        <f t="shared" si="8"/>
        <v>897</v>
      </c>
      <c r="L79" s="97">
        <f t="shared" si="10"/>
        <v>1.0681496123938698E-2</v>
      </c>
      <c r="M79" s="94">
        <f t="shared" si="9"/>
        <v>57</v>
      </c>
      <c r="N79" s="94">
        <f t="shared" si="11"/>
        <v>0</v>
      </c>
    </row>
    <row r="80" spans="1:14">
      <c r="A80" s="98">
        <v>88</v>
      </c>
      <c r="B80" s="95" t="s">
        <v>78</v>
      </c>
      <c r="C80" s="94">
        <v>39100</v>
      </c>
      <c r="D80" s="94">
        <v>41808</v>
      </c>
      <c r="E80" s="94">
        <v>42300</v>
      </c>
      <c r="F80" s="94"/>
      <c r="G80" s="94"/>
      <c r="H80" s="94"/>
      <c r="I80" s="96">
        <f t="shared" si="6"/>
        <v>9.5367119446302558E-3</v>
      </c>
      <c r="J80" s="96">
        <f t="shared" si="7"/>
        <v>8.1841432225063945E-2</v>
      </c>
      <c r="K80" s="93">
        <f t="shared" si="8"/>
        <v>3200</v>
      </c>
      <c r="L80" s="97">
        <f t="shared" si="10"/>
        <v>3.8105671791085656E-2</v>
      </c>
      <c r="M80" s="94">
        <f t="shared" si="9"/>
        <v>492</v>
      </c>
      <c r="N80" s="94">
        <f t="shared" si="11"/>
        <v>0</v>
      </c>
    </row>
    <row r="81" spans="1:15">
      <c r="A81" s="98">
        <v>90</v>
      </c>
      <c r="B81" s="95" t="s">
        <v>79</v>
      </c>
      <c r="C81" s="94">
        <v>4744</v>
      </c>
      <c r="D81" s="94">
        <v>5559</v>
      </c>
      <c r="E81" s="94">
        <v>5249</v>
      </c>
      <c r="F81" s="94"/>
      <c r="G81" s="94"/>
      <c r="H81" s="94"/>
      <c r="I81" s="96">
        <f t="shared" si="6"/>
        <v>1.1834090070298869E-3</v>
      </c>
      <c r="J81" s="96">
        <f t="shared" si="7"/>
        <v>0.10645025295109613</v>
      </c>
      <c r="K81" s="93">
        <f t="shared" si="8"/>
        <v>505</v>
      </c>
      <c r="L81" s="97">
        <f t="shared" si="10"/>
        <v>6.0135513295307046E-3</v>
      </c>
      <c r="M81" s="94">
        <f t="shared" si="9"/>
        <v>-310</v>
      </c>
      <c r="N81" s="94">
        <f t="shared" si="11"/>
        <v>0</v>
      </c>
      <c r="O81" s="7"/>
    </row>
    <row r="82" spans="1:15">
      <c r="A82" s="98">
        <v>91</v>
      </c>
      <c r="B82" s="95" t="s">
        <v>80</v>
      </c>
      <c r="C82" s="94">
        <v>1798</v>
      </c>
      <c r="D82" s="94">
        <v>1359</v>
      </c>
      <c r="E82" s="94">
        <v>1292</v>
      </c>
      <c r="F82" s="94"/>
      <c r="G82" s="94"/>
      <c r="H82" s="94"/>
      <c r="I82" s="96">
        <f t="shared" si="6"/>
        <v>2.9128680454993598E-4</v>
      </c>
      <c r="J82" s="96">
        <f t="shared" si="7"/>
        <v>-0.28142380422691882</v>
      </c>
      <c r="K82" s="93">
        <f t="shared" si="8"/>
        <v>-506</v>
      </c>
      <c r="L82" s="97">
        <f t="shared" si="10"/>
        <v>-6.025459351965419E-3</v>
      </c>
      <c r="M82" s="94">
        <f t="shared" si="9"/>
        <v>-67</v>
      </c>
      <c r="N82" s="94">
        <f t="shared" si="11"/>
        <v>0</v>
      </c>
      <c r="O82" s="5"/>
    </row>
    <row r="83" spans="1:15">
      <c r="A83" s="98">
        <v>92</v>
      </c>
      <c r="B83" s="95" t="s">
        <v>81</v>
      </c>
      <c r="C83" s="94">
        <v>1927</v>
      </c>
      <c r="D83" s="94">
        <v>1799</v>
      </c>
      <c r="E83" s="94">
        <v>1794</v>
      </c>
      <c r="F83" s="94"/>
      <c r="G83" s="94"/>
      <c r="H83" s="94"/>
      <c r="I83" s="96">
        <f t="shared" si="6"/>
        <v>4.0446480446020521E-4</v>
      </c>
      <c r="J83" s="96">
        <f t="shared" si="7"/>
        <v>-6.9019200830306174E-2</v>
      </c>
      <c r="K83" s="93">
        <f t="shared" si="8"/>
        <v>-133</v>
      </c>
      <c r="L83" s="97">
        <f t="shared" si="10"/>
        <v>-1.5837669838169976E-3</v>
      </c>
      <c r="M83" s="94">
        <f t="shared" si="9"/>
        <v>-5</v>
      </c>
      <c r="N83" s="94">
        <f t="shared" si="11"/>
        <v>0</v>
      </c>
    </row>
    <row r="84" spans="1:15">
      <c r="A84" s="98">
        <v>93</v>
      </c>
      <c r="B84" s="95" t="s">
        <v>82</v>
      </c>
      <c r="C84" s="94">
        <v>16331</v>
      </c>
      <c r="D84" s="94">
        <v>18144</v>
      </c>
      <c r="E84" s="94">
        <v>18252</v>
      </c>
      <c r="F84" s="94"/>
      <c r="G84" s="94"/>
      <c r="H84" s="94"/>
      <c r="I84" s="96">
        <f t="shared" si="6"/>
        <v>4.1149897497255658E-3</v>
      </c>
      <c r="J84" s="96">
        <f t="shared" si="7"/>
        <v>0.11762904904782316</v>
      </c>
      <c r="K84" s="93">
        <f t="shared" si="8"/>
        <v>1921</v>
      </c>
      <c r="L84" s="97">
        <f t="shared" si="10"/>
        <v>2.2875311097086105E-2</v>
      </c>
      <c r="M84" s="94">
        <f t="shared" si="9"/>
        <v>108</v>
      </c>
      <c r="N84" s="94">
        <f t="shared" si="11"/>
        <v>0</v>
      </c>
    </row>
    <row r="85" spans="1:15">
      <c r="A85" s="98">
        <v>94</v>
      </c>
      <c r="B85" s="95" t="s">
        <v>83</v>
      </c>
      <c r="C85" s="94">
        <v>25183</v>
      </c>
      <c r="D85" s="94">
        <v>24243</v>
      </c>
      <c r="E85" s="94">
        <v>24727</v>
      </c>
      <c r="F85" s="94"/>
      <c r="G85" s="94"/>
      <c r="H85" s="94"/>
      <c r="I85" s="96">
        <f t="shared" si="6"/>
        <v>5.5748055852215686E-3</v>
      </c>
      <c r="J85" s="96">
        <f t="shared" si="7"/>
        <v>-1.8107453440813246E-2</v>
      </c>
      <c r="K85" s="93">
        <f t="shared" si="8"/>
        <v>-456</v>
      </c>
      <c r="L85" s="97">
        <f t="shared" si="10"/>
        <v>-5.4300582302297057E-3</v>
      </c>
      <c r="M85" s="94">
        <f t="shared" si="9"/>
        <v>484</v>
      </c>
      <c r="N85" s="94">
        <f t="shared" si="11"/>
        <v>0</v>
      </c>
    </row>
    <row r="86" spans="1:15">
      <c r="A86" s="98">
        <v>95</v>
      </c>
      <c r="B86" s="95" t="s">
        <v>84</v>
      </c>
      <c r="C86" s="94">
        <v>12764</v>
      </c>
      <c r="D86" s="94">
        <v>12167</v>
      </c>
      <c r="E86" s="94">
        <v>12126</v>
      </c>
      <c r="F86" s="94"/>
      <c r="G86" s="94"/>
      <c r="H86" s="94"/>
      <c r="I86" s="96">
        <f t="shared" si="6"/>
        <v>2.7338574241273401E-3</v>
      </c>
      <c r="J86" s="96">
        <f t="shared" si="7"/>
        <v>-4.9984330930742712E-2</v>
      </c>
      <c r="K86" s="93">
        <f t="shared" si="8"/>
        <v>-638</v>
      </c>
      <c r="L86" s="97">
        <f t="shared" si="10"/>
        <v>-7.5973183133477024E-3</v>
      </c>
      <c r="M86" s="94">
        <f t="shared" si="9"/>
        <v>-41</v>
      </c>
      <c r="N86" s="94">
        <f t="shared" si="11"/>
        <v>0</v>
      </c>
    </row>
    <row r="87" spans="1:15">
      <c r="A87" s="98">
        <v>96</v>
      </c>
      <c r="B87" s="95" t="s">
        <v>85</v>
      </c>
      <c r="C87" s="94">
        <v>52308</v>
      </c>
      <c r="D87" s="94">
        <v>57486</v>
      </c>
      <c r="E87" s="94">
        <v>56833</v>
      </c>
      <c r="F87" s="94"/>
      <c r="G87" s="94"/>
      <c r="H87" s="94"/>
      <c r="I87" s="96">
        <f t="shared" si="6"/>
        <v>1.2813237587450859E-2</v>
      </c>
      <c r="J87" s="96">
        <f t="shared" si="7"/>
        <v>8.6506844077387776E-2</v>
      </c>
      <c r="K87" s="93">
        <f t="shared" si="8"/>
        <v>4525</v>
      </c>
      <c r="L87" s="97">
        <f t="shared" si="10"/>
        <v>5.388380151708206E-2</v>
      </c>
      <c r="M87" s="94">
        <f t="shared" si="9"/>
        <v>-653</v>
      </c>
      <c r="N87" s="94">
        <f t="shared" si="11"/>
        <v>0</v>
      </c>
    </row>
    <row r="88" spans="1:15">
      <c r="A88" s="98">
        <v>97</v>
      </c>
      <c r="B88" s="95" t="s">
        <v>86</v>
      </c>
      <c r="C88" s="94">
        <v>12059</v>
      </c>
      <c r="D88" s="94">
        <v>9947</v>
      </c>
      <c r="E88" s="94">
        <v>9794</v>
      </c>
      <c r="F88" s="94"/>
      <c r="G88" s="94"/>
      <c r="H88" s="94"/>
      <c r="I88" s="96">
        <f t="shared" si="6"/>
        <v>2.208098269165691E-3</v>
      </c>
      <c r="J88" s="96">
        <f t="shared" si="7"/>
        <v>-0.1878265196119081</v>
      </c>
      <c r="K88" s="93">
        <f t="shared" si="8"/>
        <v>-2265</v>
      </c>
      <c r="L88" s="97">
        <f t="shared" si="10"/>
        <v>-2.6971670814627816E-2</v>
      </c>
      <c r="M88" s="94">
        <f t="shared" si="9"/>
        <v>-153</v>
      </c>
      <c r="N88" s="94">
        <f t="shared" si="11"/>
        <v>0</v>
      </c>
    </row>
    <row r="89" spans="1:15">
      <c r="A89" s="98">
        <v>98</v>
      </c>
      <c r="B89" s="95" t="s">
        <v>87</v>
      </c>
      <c r="C89" s="94">
        <v>686</v>
      </c>
      <c r="D89" s="94">
        <v>248</v>
      </c>
      <c r="E89" s="94">
        <v>246</v>
      </c>
      <c r="F89" s="94"/>
      <c r="G89" s="94"/>
      <c r="H89" s="94"/>
      <c r="I89" s="96">
        <f t="shared" si="6"/>
        <v>5.5461729039693689E-5</v>
      </c>
      <c r="J89" s="96">
        <f t="shared" si="7"/>
        <v>-0.64139941690962099</v>
      </c>
      <c r="K89" s="93">
        <f t="shared" si="8"/>
        <v>-440</v>
      </c>
      <c r="L89" s="97">
        <f t="shared" si="10"/>
        <v>-5.2395298712742773E-3</v>
      </c>
      <c r="M89" s="94">
        <f t="shared" si="9"/>
        <v>-2</v>
      </c>
      <c r="N89" s="94">
        <f t="shared" si="11"/>
        <v>0</v>
      </c>
    </row>
    <row r="90" spans="1:15">
      <c r="A90" s="98">
        <v>99</v>
      </c>
      <c r="B90" s="95" t="s">
        <v>88</v>
      </c>
      <c r="C90" s="94">
        <v>1831</v>
      </c>
      <c r="D90" s="94">
        <v>2013</v>
      </c>
      <c r="E90" s="94">
        <v>2030</v>
      </c>
      <c r="F90" s="94"/>
      <c r="G90" s="94"/>
      <c r="H90" s="94"/>
      <c r="I90" s="96">
        <f t="shared" si="6"/>
        <v>4.5767199166901702E-4</v>
      </c>
      <c r="J90" s="96">
        <f t="shared" si="7"/>
        <v>0.10868377935554342</v>
      </c>
      <c r="K90" s="93">
        <f t="shared" si="8"/>
        <v>199</v>
      </c>
      <c r="L90" s="97">
        <f t="shared" si="10"/>
        <v>2.3696964645081391E-3</v>
      </c>
      <c r="M90" s="94">
        <f t="shared" si="9"/>
        <v>17</v>
      </c>
      <c r="N90" s="94">
        <f t="shared" si="11"/>
        <v>0</v>
      </c>
    </row>
    <row r="91" spans="1:15">
      <c r="A91" s="98"/>
      <c r="B91" s="95" t="s">
        <v>285</v>
      </c>
      <c r="C91" s="94">
        <v>44769</v>
      </c>
      <c r="D91" s="94">
        <v>46143</v>
      </c>
      <c r="E91" s="94">
        <v>46609</v>
      </c>
      <c r="F91" s="94"/>
      <c r="G91" s="94"/>
      <c r="H91" s="94"/>
      <c r="I91" s="96">
        <f>E91/$E$92</f>
        <v>1.0508194019557248E-2</v>
      </c>
      <c r="J91" s="96">
        <f>(E91-C91)/C91</f>
        <v>4.1099868212379098E-2</v>
      </c>
      <c r="K91" s="93">
        <f>E91-C91</f>
        <v>1840</v>
      </c>
      <c r="L91" s="97">
        <f>K91/$K$92</f>
        <v>2.191076127987425E-2</v>
      </c>
      <c r="M91" s="94">
        <f>E91-D91</f>
        <v>466</v>
      </c>
      <c r="N91" s="94">
        <f>H91-G91</f>
        <v>0</v>
      </c>
    </row>
    <row r="92" spans="1:15" s="106" customFormat="1">
      <c r="A92" s="183" t="s">
        <v>89</v>
      </c>
      <c r="B92" s="183"/>
      <c r="C92" s="60">
        <v>4351514</v>
      </c>
      <c r="D92" s="60">
        <v>4459376</v>
      </c>
      <c r="E92" s="60">
        <v>4435491</v>
      </c>
      <c r="F92" s="60"/>
      <c r="G92" s="60"/>
      <c r="H92" s="60"/>
      <c r="I92" s="96">
        <f t="shared" si="6"/>
        <v>1</v>
      </c>
      <c r="J92" s="96">
        <f t="shared" si="7"/>
        <v>1.9298340761399364E-2</v>
      </c>
      <c r="K92" s="93">
        <f t="shared" si="8"/>
        <v>83977</v>
      </c>
      <c r="L92" s="97">
        <f t="shared" si="10"/>
        <v>1</v>
      </c>
      <c r="M92" s="93">
        <f t="shared" si="9"/>
        <v>-23885</v>
      </c>
      <c r="N92" s="94">
        <f t="shared" si="11"/>
        <v>0</v>
      </c>
      <c r="O92" s="16"/>
    </row>
    <row r="93" spans="1:15" s="5" customFormat="1">
      <c r="C93" s="136"/>
      <c r="D93" s="135"/>
      <c r="E93" s="137"/>
      <c r="F93" s="163"/>
      <c r="G93" s="163"/>
      <c r="H93" s="163"/>
      <c r="K93" s="13"/>
      <c r="L93" s="13"/>
      <c r="O93" s="3"/>
    </row>
    <row r="94" spans="1:15">
      <c r="C94" s="136"/>
      <c r="D94" s="135"/>
      <c r="E94" s="137"/>
      <c r="F94" s="137"/>
      <c r="G94" s="137"/>
      <c r="H94" s="137"/>
      <c r="I94" s="9"/>
    </row>
    <row r="95" spans="1:15">
      <c r="E95" s="137"/>
      <c r="F95" s="137"/>
      <c r="H95" s="137"/>
    </row>
    <row r="97" spans="5:8">
      <c r="E97" s="137"/>
      <c r="G97" s="155"/>
      <c r="H97" s="155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0"/>
  <sheetViews>
    <sheetView topLeftCell="M1" zoomScale="80" zoomScaleNormal="80" workbookViewId="0">
      <pane ySplit="2" topLeftCell="A3" activePane="bottomLeft" state="frozen"/>
      <selection pane="bottomLeft" activeCell="U17" sqref="U17"/>
    </sheetView>
  </sheetViews>
  <sheetFormatPr defaultColWidth="8.85546875" defaultRowHeight="15"/>
  <cols>
    <col min="1" max="1" width="13.7109375" style="3" bestFit="1" customWidth="1"/>
    <col min="2" max="2" width="34.42578125" style="3" bestFit="1" customWidth="1"/>
    <col min="3" max="5" width="12" style="3" bestFit="1" customWidth="1"/>
    <col min="6" max="8" width="12" style="3" customWidth="1"/>
    <col min="9" max="9" width="22.5703125" style="3" customWidth="1"/>
    <col min="10" max="10" width="28.42578125" style="3" customWidth="1"/>
    <col min="11" max="11" width="26.7109375" style="3" customWidth="1"/>
    <col min="12" max="12" width="20.28515625" style="3" customWidth="1"/>
    <col min="13" max="14" width="29" style="3" customWidth="1"/>
    <col min="15" max="16384" width="8.85546875" style="3"/>
  </cols>
  <sheetData>
    <row r="1" spans="1:15" ht="15.75" thickBot="1">
      <c r="C1" s="184" t="s">
        <v>281</v>
      </c>
      <c r="D1" s="184"/>
      <c r="E1" s="185"/>
      <c r="F1" s="186" t="s">
        <v>280</v>
      </c>
      <c r="G1" s="184"/>
      <c r="H1" s="185"/>
    </row>
    <row r="2" spans="1:15" ht="45">
      <c r="A2" s="91" t="s">
        <v>1</v>
      </c>
      <c r="B2" s="90" t="s">
        <v>90</v>
      </c>
      <c r="C2" s="89">
        <v>43405</v>
      </c>
      <c r="D2" s="89">
        <v>43739</v>
      </c>
      <c r="E2" s="89">
        <v>43770</v>
      </c>
      <c r="F2" s="89">
        <v>43405</v>
      </c>
      <c r="G2" s="89">
        <v>43739</v>
      </c>
      <c r="H2" s="89">
        <v>43770</v>
      </c>
      <c r="I2" s="88" t="s">
        <v>326</v>
      </c>
      <c r="J2" s="88" t="s">
        <v>307</v>
      </c>
      <c r="K2" s="88" t="s">
        <v>308</v>
      </c>
      <c r="L2" s="88" t="s">
        <v>309</v>
      </c>
      <c r="M2" s="92" t="s">
        <v>311</v>
      </c>
      <c r="N2" s="157" t="s">
        <v>312</v>
      </c>
    </row>
    <row r="3" spans="1:15">
      <c r="A3" s="98">
        <v>10</v>
      </c>
      <c r="B3" s="95" t="s">
        <v>9</v>
      </c>
      <c r="C3" s="93">
        <v>143935</v>
      </c>
      <c r="D3" s="93">
        <v>153657</v>
      </c>
      <c r="E3" s="93">
        <v>153010</v>
      </c>
      <c r="F3" s="93"/>
      <c r="G3" s="93"/>
      <c r="H3" s="93"/>
      <c r="I3" s="96">
        <f t="shared" ref="I3:I27" si="0">E3/$E$27</f>
        <v>0.16051335740526659</v>
      </c>
      <c r="J3" s="96">
        <f t="shared" ref="J3:J27" si="1">(E3-C3)/C3</f>
        <v>6.3049293083683608E-2</v>
      </c>
      <c r="K3" s="93">
        <f t="shared" ref="K3:K27" si="2">E3-C3</f>
        <v>9075</v>
      </c>
      <c r="L3" s="97">
        <f t="shared" ref="L3:L27" si="3">K3/$K$27</f>
        <v>0.23249558066251633</v>
      </c>
      <c r="M3" s="94">
        <f t="shared" ref="M3:M27" si="4">E3-D3</f>
        <v>-647</v>
      </c>
      <c r="N3" s="94">
        <f>H3-G3</f>
        <v>0</v>
      </c>
      <c r="O3" s="6"/>
    </row>
    <row r="4" spans="1:15">
      <c r="A4" s="98">
        <v>11</v>
      </c>
      <c r="B4" s="95" t="s">
        <v>10</v>
      </c>
      <c r="C4" s="93">
        <v>2621</v>
      </c>
      <c r="D4" s="93">
        <v>2724</v>
      </c>
      <c r="E4" s="93">
        <v>2634</v>
      </c>
      <c r="F4" s="93"/>
      <c r="G4" s="93"/>
      <c r="H4" s="93"/>
      <c r="I4" s="96">
        <f t="shared" si="0"/>
        <v>2.7631670048066936E-3</v>
      </c>
      <c r="J4" s="96">
        <f t="shared" si="1"/>
        <v>4.9599389545974815E-3</v>
      </c>
      <c r="K4" s="93">
        <f t="shared" si="2"/>
        <v>13</v>
      </c>
      <c r="L4" s="97">
        <f t="shared" si="3"/>
        <v>3.3305152050828785E-4</v>
      </c>
      <c r="M4" s="94">
        <f t="shared" si="4"/>
        <v>-90</v>
      </c>
      <c r="N4" s="94">
        <f t="shared" ref="N4:N27" si="5">H4-G4</f>
        <v>0</v>
      </c>
      <c r="O4" s="6"/>
    </row>
    <row r="5" spans="1:15">
      <c r="A5" s="98">
        <v>12</v>
      </c>
      <c r="B5" s="95" t="s">
        <v>11</v>
      </c>
      <c r="C5" s="93">
        <v>939</v>
      </c>
      <c r="D5" s="93">
        <v>1115</v>
      </c>
      <c r="E5" s="93">
        <v>1184</v>
      </c>
      <c r="F5" s="93"/>
      <c r="G5" s="93"/>
      <c r="H5" s="93"/>
      <c r="I5" s="96">
        <f t="shared" si="0"/>
        <v>1.2420614023125002E-3</v>
      </c>
      <c r="J5" s="96">
        <f t="shared" si="1"/>
        <v>0.26091586794462196</v>
      </c>
      <c r="K5" s="93">
        <f t="shared" si="2"/>
        <v>245</v>
      </c>
      <c r="L5" s="97">
        <f t="shared" si="3"/>
        <v>6.2767401941946554E-3</v>
      </c>
      <c r="M5" s="94">
        <f t="shared" si="4"/>
        <v>69</v>
      </c>
      <c r="N5" s="94">
        <f t="shared" si="5"/>
        <v>0</v>
      </c>
      <c r="O5" s="6"/>
    </row>
    <row r="6" spans="1:15">
      <c r="A6" s="98">
        <v>13</v>
      </c>
      <c r="B6" s="95" t="s">
        <v>12</v>
      </c>
      <c r="C6" s="93">
        <v>117991</v>
      </c>
      <c r="D6" s="93">
        <v>116354</v>
      </c>
      <c r="E6" s="93">
        <v>117120</v>
      </c>
      <c r="F6" s="93"/>
      <c r="G6" s="93"/>
      <c r="H6" s="93"/>
      <c r="I6" s="96">
        <f t="shared" si="0"/>
        <v>0.12286337114766893</v>
      </c>
      <c r="J6" s="96">
        <f t="shared" si="1"/>
        <v>-7.3819189599206719E-3</v>
      </c>
      <c r="K6" s="93">
        <f t="shared" si="2"/>
        <v>-871</v>
      </c>
      <c r="L6" s="97">
        <f t="shared" si="3"/>
        <v>-2.2314451874055286E-2</v>
      </c>
      <c r="M6" s="94">
        <f t="shared" si="4"/>
        <v>766</v>
      </c>
      <c r="N6" s="94">
        <f t="shared" si="5"/>
        <v>0</v>
      </c>
      <c r="O6" s="6"/>
    </row>
    <row r="7" spans="1:15">
      <c r="A7" s="98">
        <v>14</v>
      </c>
      <c r="B7" s="95" t="s">
        <v>13</v>
      </c>
      <c r="C7" s="93">
        <v>267749</v>
      </c>
      <c r="D7" s="93">
        <v>291074</v>
      </c>
      <c r="E7" s="93">
        <v>294506</v>
      </c>
      <c r="F7" s="93"/>
      <c r="G7" s="93"/>
      <c r="H7" s="93"/>
      <c r="I7" s="96">
        <f t="shared" si="0"/>
        <v>0.30894808728838274</v>
      </c>
      <c r="J7" s="96">
        <f t="shared" si="1"/>
        <v>9.9933146342283258E-2</v>
      </c>
      <c r="K7" s="93">
        <f t="shared" si="2"/>
        <v>26757</v>
      </c>
      <c r="L7" s="97">
        <f t="shared" si="3"/>
        <v>0.68549688724925062</v>
      </c>
      <c r="M7" s="94">
        <f t="shared" si="4"/>
        <v>3432</v>
      </c>
      <c r="N7" s="94">
        <f t="shared" si="5"/>
        <v>0</v>
      </c>
      <c r="O7" s="6"/>
    </row>
    <row r="8" spans="1:15">
      <c r="A8" s="98">
        <v>15</v>
      </c>
      <c r="B8" s="95" t="s">
        <v>14</v>
      </c>
      <c r="C8" s="93">
        <v>14363</v>
      </c>
      <c r="D8" s="93">
        <v>14986</v>
      </c>
      <c r="E8" s="93">
        <v>15293</v>
      </c>
      <c r="F8" s="93"/>
      <c r="G8" s="93"/>
      <c r="H8" s="93"/>
      <c r="I8" s="96">
        <f t="shared" si="0"/>
        <v>1.6042943433754276E-2</v>
      </c>
      <c r="J8" s="96">
        <f t="shared" si="1"/>
        <v>6.4749704100814598E-2</v>
      </c>
      <c r="K8" s="93">
        <f t="shared" si="2"/>
        <v>930</v>
      </c>
      <c r="L8" s="97">
        <f t="shared" si="3"/>
        <v>2.3825993390208286E-2</v>
      </c>
      <c r="M8" s="94">
        <f t="shared" si="4"/>
        <v>307</v>
      </c>
      <c r="N8" s="94">
        <f t="shared" si="5"/>
        <v>0</v>
      </c>
      <c r="O8" s="6"/>
    </row>
    <row r="9" spans="1:15">
      <c r="A9" s="98">
        <v>16</v>
      </c>
      <c r="B9" s="95" t="s">
        <v>15</v>
      </c>
      <c r="C9" s="93">
        <v>8582</v>
      </c>
      <c r="D9" s="93">
        <v>7983</v>
      </c>
      <c r="E9" s="93">
        <v>8035</v>
      </c>
      <c r="F9" s="93"/>
      <c r="G9" s="93"/>
      <c r="H9" s="93"/>
      <c r="I9" s="96">
        <f t="shared" si="0"/>
        <v>8.4290231145109275E-3</v>
      </c>
      <c r="J9" s="96">
        <f t="shared" si="1"/>
        <v>-6.3738056397110235E-2</v>
      </c>
      <c r="K9" s="93">
        <f t="shared" si="2"/>
        <v>-547</v>
      </c>
      <c r="L9" s="97">
        <f t="shared" si="3"/>
        <v>-1.4013783209079497E-2</v>
      </c>
      <c r="M9" s="94">
        <f t="shared" si="4"/>
        <v>52</v>
      </c>
      <c r="N9" s="94">
        <f t="shared" si="5"/>
        <v>0</v>
      </c>
      <c r="O9" s="6"/>
    </row>
    <row r="10" spans="1:15">
      <c r="A10" s="98">
        <v>17</v>
      </c>
      <c r="B10" s="95" t="s">
        <v>16</v>
      </c>
      <c r="C10" s="93">
        <v>10675</v>
      </c>
      <c r="D10" s="93">
        <v>11237</v>
      </c>
      <c r="E10" s="93">
        <v>11385</v>
      </c>
      <c r="F10" s="93"/>
      <c r="G10" s="93"/>
      <c r="H10" s="93"/>
      <c r="I10" s="96">
        <f t="shared" si="0"/>
        <v>1.1943301575445788E-2</v>
      </c>
      <c r="J10" s="96">
        <f t="shared" si="1"/>
        <v>6.6510538641686184E-2</v>
      </c>
      <c r="K10" s="93">
        <f t="shared" si="2"/>
        <v>710</v>
      </c>
      <c r="L10" s="97">
        <f t="shared" si="3"/>
        <v>1.8189736889298799E-2</v>
      </c>
      <c r="M10" s="94">
        <f t="shared" si="4"/>
        <v>148</v>
      </c>
      <c r="N10" s="94">
        <f t="shared" si="5"/>
        <v>0</v>
      </c>
      <c r="O10" s="6"/>
    </row>
    <row r="11" spans="1:15">
      <c r="A11" s="98">
        <v>18</v>
      </c>
      <c r="B11" s="95" t="s">
        <v>17</v>
      </c>
      <c r="C11" s="93">
        <v>11876</v>
      </c>
      <c r="D11" s="93">
        <v>11245</v>
      </c>
      <c r="E11" s="93">
        <v>11267</v>
      </c>
      <c r="F11" s="93"/>
      <c r="G11" s="93"/>
      <c r="H11" s="93"/>
      <c r="I11" s="96">
        <f t="shared" si="0"/>
        <v>1.1819515050553158E-2</v>
      </c>
      <c r="J11" s="96">
        <f t="shared" si="1"/>
        <v>-5.1279892219602559E-2</v>
      </c>
      <c r="K11" s="93">
        <f t="shared" si="2"/>
        <v>-609</v>
      </c>
      <c r="L11" s="97">
        <f t="shared" si="3"/>
        <v>-1.5602182768426716E-2</v>
      </c>
      <c r="M11" s="94">
        <f t="shared" si="4"/>
        <v>22</v>
      </c>
      <c r="N11" s="94">
        <f t="shared" si="5"/>
        <v>0</v>
      </c>
    </row>
    <row r="12" spans="1:15">
      <c r="A12" s="98">
        <v>19</v>
      </c>
      <c r="B12" s="95" t="s">
        <v>18</v>
      </c>
      <c r="C12" s="93">
        <v>1072</v>
      </c>
      <c r="D12" s="93">
        <v>1072</v>
      </c>
      <c r="E12" s="93">
        <v>1072</v>
      </c>
      <c r="F12" s="93"/>
      <c r="G12" s="93"/>
      <c r="H12" s="93"/>
      <c r="I12" s="96">
        <f t="shared" si="0"/>
        <v>1.1245691074991556E-3</v>
      </c>
      <c r="J12" s="96">
        <f t="shared" si="1"/>
        <v>0</v>
      </c>
      <c r="K12" s="93">
        <f t="shared" si="2"/>
        <v>0</v>
      </c>
      <c r="L12" s="97">
        <f t="shared" si="3"/>
        <v>0</v>
      </c>
      <c r="M12" s="94">
        <f t="shared" si="4"/>
        <v>0</v>
      </c>
      <c r="N12" s="94">
        <f t="shared" si="5"/>
        <v>0</v>
      </c>
    </row>
    <row r="13" spans="1:15">
      <c r="A13" s="98">
        <v>20</v>
      </c>
      <c r="B13" s="95" t="s">
        <v>19</v>
      </c>
      <c r="C13" s="93">
        <v>18864</v>
      </c>
      <c r="D13" s="93">
        <v>20290</v>
      </c>
      <c r="E13" s="93">
        <v>20522</v>
      </c>
      <c r="F13" s="93"/>
      <c r="G13" s="93"/>
      <c r="H13" s="93"/>
      <c r="I13" s="96">
        <f t="shared" si="0"/>
        <v>2.1528364947852305E-2</v>
      </c>
      <c r="J13" s="96">
        <f t="shared" si="1"/>
        <v>8.7892281594571672E-2</v>
      </c>
      <c r="K13" s="93">
        <f t="shared" si="2"/>
        <v>1658</v>
      </c>
      <c r="L13" s="97">
        <f t="shared" si="3"/>
        <v>4.2476878538672408E-2</v>
      </c>
      <c r="M13" s="94">
        <f t="shared" si="4"/>
        <v>232</v>
      </c>
      <c r="N13" s="94">
        <f t="shared" si="5"/>
        <v>0</v>
      </c>
    </row>
    <row r="14" spans="1:15">
      <c r="A14" s="98">
        <v>21</v>
      </c>
      <c r="B14" s="95" t="s">
        <v>20</v>
      </c>
      <c r="C14" s="93">
        <v>9729</v>
      </c>
      <c r="D14" s="93">
        <v>10150</v>
      </c>
      <c r="E14" s="93">
        <v>10314</v>
      </c>
      <c r="F14" s="93"/>
      <c r="G14" s="93"/>
      <c r="H14" s="93"/>
      <c r="I14" s="96">
        <f t="shared" si="0"/>
        <v>1.0819781506293182E-2</v>
      </c>
      <c r="J14" s="96">
        <f t="shared" si="1"/>
        <v>6.0129509713228495E-2</v>
      </c>
      <c r="K14" s="93">
        <f t="shared" si="2"/>
        <v>585</v>
      </c>
      <c r="L14" s="97">
        <f t="shared" si="3"/>
        <v>1.4987318422872953E-2</v>
      </c>
      <c r="M14" s="94">
        <f t="shared" si="4"/>
        <v>164</v>
      </c>
      <c r="N14" s="94">
        <f t="shared" si="5"/>
        <v>0</v>
      </c>
    </row>
    <row r="15" spans="1:15">
      <c r="A15" s="98">
        <v>22</v>
      </c>
      <c r="B15" s="95" t="s">
        <v>21</v>
      </c>
      <c r="C15" s="93">
        <v>43799</v>
      </c>
      <c r="D15" s="93">
        <v>43805</v>
      </c>
      <c r="E15" s="93">
        <v>43649</v>
      </c>
      <c r="F15" s="93"/>
      <c r="G15" s="93"/>
      <c r="H15" s="93"/>
      <c r="I15" s="96">
        <f t="shared" si="0"/>
        <v>4.5789474788461418E-2</v>
      </c>
      <c r="J15" s="96">
        <f t="shared" si="1"/>
        <v>-3.4247357245599215E-3</v>
      </c>
      <c r="K15" s="93">
        <f t="shared" si="2"/>
        <v>-150</v>
      </c>
      <c r="L15" s="97">
        <f t="shared" si="3"/>
        <v>-3.8429021597110135E-3</v>
      </c>
      <c r="M15" s="94">
        <f t="shared" si="4"/>
        <v>-156</v>
      </c>
      <c r="N15" s="94">
        <f t="shared" si="5"/>
        <v>0</v>
      </c>
      <c r="O15" s="7"/>
    </row>
    <row r="16" spans="1:15">
      <c r="A16" s="98">
        <v>23</v>
      </c>
      <c r="B16" s="95" t="s">
        <v>22</v>
      </c>
      <c r="C16" s="93">
        <v>28990</v>
      </c>
      <c r="D16" s="93">
        <v>27813</v>
      </c>
      <c r="E16" s="93">
        <v>27641</v>
      </c>
      <c r="F16" s="93"/>
      <c r="G16" s="93"/>
      <c r="H16" s="93"/>
      <c r="I16" s="96">
        <f t="shared" si="0"/>
        <v>2.8996468936925521E-2</v>
      </c>
      <c r="J16" s="96">
        <f t="shared" si="1"/>
        <v>-4.6533287340462227E-2</v>
      </c>
      <c r="K16" s="93">
        <f t="shared" si="2"/>
        <v>-1349</v>
      </c>
      <c r="L16" s="97">
        <f t="shared" si="3"/>
        <v>-3.4560500089667719E-2</v>
      </c>
      <c r="M16" s="94">
        <f t="shared" si="4"/>
        <v>-172</v>
      </c>
      <c r="N16" s="94">
        <f t="shared" si="5"/>
        <v>0</v>
      </c>
    </row>
    <row r="17" spans="1:15">
      <c r="A17" s="98">
        <v>24</v>
      </c>
      <c r="B17" s="95" t="s">
        <v>23</v>
      </c>
      <c r="C17" s="93">
        <v>12095</v>
      </c>
      <c r="D17" s="93">
        <v>12016</v>
      </c>
      <c r="E17" s="93">
        <v>12067</v>
      </c>
      <c r="F17" s="93"/>
      <c r="G17" s="93"/>
      <c r="H17" s="93"/>
      <c r="I17" s="96">
        <f t="shared" si="0"/>
        <v>1.2658745727791333E-2</v>
      </c>
      <c r="J17" s="96">
        <f t="shared" si="1"/>
        <v>-2.3150062009094667E-3</v>
      </c>
      <c r="K17" s="93">
        <f t="shared" si="2"/>
        <v>-28</v>
      </c>
      <c r="L17" s="97">
        <f t="shared" si="3"/>
        <v>-7.1734173647938922E-4</v>
      </c>
      <c r="M17" s="94">
        <f t="shared" si="4"/>
        <v>51</v>
      </c>
      <c r="N17" s="94">
        <f t="shared" si="5"/>
        <v>0</v>
      </c>
    </row>
    <row r="18" spans="1:15">
      <c r="A18" s="98">
        <v>25</v>
      </c>
      <c r="B18" s="95" t="s">
        <v>24</v>
      </c>
      <c r="C18" s="93">
        <v>56229</v>
      </c>
      <c r="D18" s="93">
        <v>55527</v>
      </c>
      <c r="E18" s="93">
        <v>55645</v>
      </c>
      <c r="F18" s="93"/>
      <c r="G18" s="93"/>
      <c r="H18" s="93"/>
      <c r="I18" s="96">
        <f t="shared" si="0"/>
        <v>5.8373738793647864E-2</v>
      </c>
      <c r="J18" s="96">
        <f t="shared" si="1"/>
        <v>-1.0386099699443348E-2</v>
      </c>
      <c r="K18" s="93">
        <f t="shared" si="2"/>
        <v>-584</v>
      </c>
      <c r="L18" s="97">
        <f t="shared" si="3"/>
        <v>-1.4961699075141548E-2</v>
      </c>
      <c r="M18" s="94">
        <f t="shared" si="4"/>
        <v>118</v>
      </c>
      <c r="N18" s="94">
        <f t="shared" si="5"/>
        <v>0</v>
      </c>
    </row>
    <row r="19" spans="1:15">
      <c r="A19" s="98">
        <v>26</v>
      </c>
      <c r="B19" s="95" t="s">
        <v>25</v>
      </c>
      <c r="C19" s="93">
        <v>11747</v>
      </c>
      <c r="D19" s="93">
        <v>12284</v>
      </c>
      <c r="E19" s="93">
        <v>12372</v>
      </c>
      <c r="F19" s="93"/>
      <c r="G19" s="93"/>
      <c r="H19" s="93"/>
      <c r="I19" s="96">
        <f t="shared" si="0"/>
        <v>1.2978702423488388E-2</v>
      </c>
      <c r="J19" s="96">
        <f t="shared" si="1"/>
        <v>5.3205073635821915E-2</v>
      </c>
      <c r="K19" s="93">
        <f t="shared" si="2"/>
        <v>625</v>
      </c>
      <c r="L19" s="97">
        <f t="shared" si="3"/>
        <v>1.6012092332129226E-2</v>
      </c>
      <c r="M19" s="94">
        <f t="shared" si="4"/>
        <v>88</v>
      </c>
      <c r="N19" s="94">
        <f t="shared" si="5"/>
        <v>0</v>
      </c>
    </row>
    <row r="20" spans="1:15">
      <c r="A20" s="98">
        <v>27</v>
      </c>
      <c r="B20" s="95" t="s">
        <v>26</v>
      </c>
      <c r="C20" s="93">
        <v>33598</v>
      </c>
      <c r="D20" s="93">
        <v>33352</v>
      </c>
      <c r="E20" s="93">
        <v>33309</v>
      </c>
      <c r="F20" s="93"/>
      <c r="G20" s="93"/>
      <c r="H20" s="93"/>
      <c r="I20" s="96">
        <f t="shared" si="0"/>
        <v>3.4942418285157997E-2</v>
      </c>
      <c r="J20" s="96">
        <f t="shared" si="1"/>
        <v>-8.601702482290613E-3</v>
      </c>
      <c r="K20" s="93">
        <f t="shared" si="2"/>
        <v>-289</v>
      </c>
      <c r="L20" s="97">
        <f t="shared" si="3"/>
        <v>-7.4039914943765531E-3</v>
      </c>
      <c r="M20" s="94">
        <f t="shared" si="4"/>
        <v>-43</v>
      </c>
      <c r="N20" s="94">
        <f t="shared" si="5"/>
        <v>0</v>
      </c>
    </row>
    <row r="21" spans="1:15">
      <c r="A21" s="98">
        <v>28</v>
      </c>
      <c r="B21" s="95" t="s">
        <v>27</v>
      </c>
      <c r="C21" s="93">
        <v>22519</v>
      </c>
      <c r="D21" s="93">
        <v>22282</v>
      </c>
      <c r="E21" s="93">
        <v>22441</v>
      </c>
      <c r="F21" s="93"/>
      <c r="G21" s="93"/>
      <c r="H21" s="93"/>
      <c r="I21" s="96">
        <f t="shared" si="0"/>
        <v>2.3541469534877377E-2</v>
      </c>
      <c r="J21" s="96">
        <f t="shared" si="1"/>
        <v>-3.463741729206448E-3</v>
      </c>
      <c r="K21" s="93">
        <f t="shared" si="2"/>
        <v>-78</v>
      </c>
      <c r="L21" s="97">
        <f t="shared" si="3"/>
        <v>-1.9983091230497273E-3</v>
      </c>
      <c r="M21" s="94">
        <f t="shared" si="4"/>
        <v>159</v>
      </c>
      <c r="N21" s="94">
        <f t="shared" si="5"/>
        <v>0</v>
      </c>
    </row>
    <row r="22" spans="1:15">
      <c r="A22" s="98">
        <v>29</v>
      </c>
      <c r="B22" s="95" t="s">
        <v>28</v>
      </c>
      <c r="C22" s="93">
        <v>34088</v>
      </c>
      <c r="D22" s="93">
        <v>34422</v>
      </c>
      <c r="E22" s="93">
        <v>34403</v>
      </c>
      <c r="F22" s="93"/>
      <c r="G22" s="93"/>
      <c r="H22" s="93"/>
      <c r="I22" s="96">
        <f t="shared" si="0"/>
        <v>3.60900662362812E-2</v>
      </c>
      <c r="J22" s="96">
        <f t="shared" si="1"/>
        <v>9.2407885472893681E-3</v>
      </c>
      <c r="K22" s="93">
        <f t="shared" si="2"/>
        <v>315</v>
      </c>
      <c r="L22" s="97">
        <f t="shared" si="3"/>
        <v>8.070094535393129E-3</v>
      </c>
      <c r="M22" s="94">
        <f t="shared" si="4"/>
        <v>-19</v>
      </c>
      <c r="N22" s="94">
        <f t="shared" si="5"/>
        <v>0</v>
      </c>
    </row>
    <row r="23" spans="1:15">
      <c r="A23" s="98">
        <v>30</v>
      </c>
      <c r="B23" s="95" t="s">
        <v>29</v>
      </c>
      <c r="C23" s="93">
        <v>4124</v>
      </c>
      <c r="D23" s="93">
        <v>4848</v>
      </c>
      <c r="E23" s="93">
        <v>4917</v>
      </c>
      <c r="F23" s="93"/>
      <c r="G23" s="93"/>
      <c r="H23" s="93"/>
      <c r="I23" s="96">
        <f t="shared" si="0"/>
        <v>5.1581215499751374E-3</v>
      </c>
      <c r="J23" s="96">
        <f t="shared" si="1"/>
        <v>0.19228903976721629</v>
      </c>
      <c r="K23" s="93">
        <f t="shared" si="2"/>
        <v>793</v>
      </c>
      <c r="L23" s="97">
        <f t="shared" si="3"/>
        <v>2.0316142751005559E-2</v>
      </c>
      <c r="M23" s="94">
        <f t="shared" si="4"/>
        <v>69</v>
      </c>
      <c r="N23" s="94">
        <f t="shared" si="5"/>
        <v>0</v>
      </c>
    </row>
    <row r="24" spans="1:15">
      <c r="A24" s="98">
        <v>31</v>
      </c>
      <c r="B24" s="95" t="s">
        <v>30</v>
      </c>
      <c r="C24" s="93">
        <v>22124</v>
      </c>
      <c r="D24" s="93">
        <v>22140</v>
      </c>
      <c r="E24" s="93">
        <v>22389</v>
      </c>
      <c r="F24" s="93"/>
      <c r="G24" s="93"/>
      <c r="H24" s="93"/>
      <c r="I24" s="96">
        <f t="shared" si="0"/>
        <v>2.3486919540856896E-2</v>
      </c>
      <c r="J24" s="96">
        <f t="shared" si="1"/>
        <v>1.1977942505875971E-2</v>
      </c>
      <c r="K24" s="93">
        <f t="shared" si="2"/>
        <v>265</v>
      </c>
      <c r="L24" s="97">
        <f t="shared" si="3"/>
        <v>6.7891271488227907E-3</v>
      </c>
      <c r="M24" s="94">
        <f t="shared" si="4"/>
        <v>249</v>
      </c>
      <c r="N24" s="94"/>
    </row>
    <row r="25" spans="1:15">
      <c r="A25" s="98">
        <v>32</v>
      </c>
      <c r="B25" s="95" t="s">
        <v>31</v>
      </c>
      <c r="C25" s="93">
        <v>18458</v>
      </c>
      <c r="D25" s="93">
        <v>19812</v>
      </c>
      <c r="E25" s="93">
        <v>20083</v>
      </c>
      <c r="F25" s="93"/>
      <c r="G25" s="93"/>
      <c r="H25" s="93"/>
      <c r="I25" s="96">
        <f t="shared" si="0"/>
        <v>2.1067837113717854E-2</v>
      </c>
      <c r="J25" s="96">
        <f t="shared" si="1"/>
        <v>8.8037707227218556E-2</v>
      </c>
      <c r="K25" s="93">
        <f t="shared" si="2"/>
        <v>1625</v>
      </c>
      <c r="L25" s="97">
        <f t="shared" si="3"/>
        <v>4.1631440063535981E-2</v>
      </c>
      <c r="M25" s="94">
        <f t="shared" si="4"/>
        <v>271</v>
      </c>
      <c r="N25" s="94"/>
    </row>
    <row r="26" spans="1:15">
      <c r="A26" s="98">
        <v>33</v>
      </c>
      <c r="B26" s="95" t="s">
        <v>32</v>
      </c>
      <c r="C26" s="93">
        <v>18054</v>
      </c>
      <c r="D26" s="93">
        <v>17886</v>
      </c>
      <c r="E26" s="93">
        <v>17996</v>
      </c>
      <c r="F26" s="93"/>
      <c r="G26" s="93"/>
      <c r="H26" s="93"/>
      <c r="I26" s="96">
        <f t="shared" si="0"/>
        <v>1.8878494084472765E-2</v>
      </c>
      <c r="J26" s="96">
        <f t="shared" si="1"/>
        <v>-3.2125844688157749E-3</v>
      </c>
      <c r="K26" s="93">
        <f t="shared" si="2"/>
        <v>-58</v>
      </c>
      <c r="L26" s="97">
        <f t="shared" si="3"/>
        <v>-1.485922168421592E-3</v>
      </c>
      <c r="M26" s="94">
        <f t="shared" si="4"/>
        <v>110</v>
      </c>
      <c r="N26" s="94">
        <f t="shared" si="5"/>
        <v>0</v>
      </c>
    </row>
    <row r="27" spans="1:15" s="106" customFormat="1" ht="14.45" customHeight="1">
      <c r="A27" s="183" t="s">
        <v>89</v>
      </c>
      <c r="B27" s="183"/>
      <c r="C27" s="60">
        <v>914221</v>
      </c>
      <c r="D27" s="60">
        <v>948074</v>
      </c>
      <c r="E27" s="60">
        <v>953254</v>
      </c>
      <c r="F27" s="60"/>
      <c r="G27" s="60"/>
      <c r="H27" s="60"/>
      <c r="I27" s="96">
        <f t="shared" si="0"/>
        <v>1</v>
      </c>
      <c r="J27" s="96">
        <f t="shared" si="1"/>
        <v>4.2695365781359212E-2</v>
      </c>
      <c r="K27" s="93">
        <f t="shared" si="2"/>
        <v>39033</v>
      </c>
      <c r="L27" s="97">
        <f t="shared" si="3"/>
        <v>1</v>
      </c>
      <c r="M27" s="93">
        <f t="shared" si="4"/>
        <v>5180</v>
      </c>
      <c r="N27" s="94">
        <f t="shared" si="5"/>
        <v>0</v>
      </c>
      <c r="O27" s="16"/>
    </row>
    <row r="29" spans="1:15">
      <c r="E29" s="137"/>
      <c r="F29" s="137"/>
    </row>
    <row r="30" spans="1:15">
      <c r="E30" s="137"/>
      <c r="F30" s="137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0"/>
  <sheetViews>
    <sheetView topLeftCell="L1" zoomScale="80" zoomScaleNormal="80" workbookViewId="0">
      <selection activeCell="Z16" sqref="Z16"/>
    </sheetView>
  </sheetViews>
  <sheetFormatPr defaultColWidth="9.140625" defaultRowHeight="15"/>
  <cols>
    <col min="1" max="1" width="11.85546875" style="3" customWidth="1"/>
    <col min="2" max="2" width="16.42578125" style="3" bestFit="1" customWidth="1"/>
    <col min="3" max="8" width="12.5703125" style="3" customWidth="1"/>
    <col min="9" max="9" width="19.28515625" style="3" customWidth="1"/>
    <col min="10" max="10" width="18.140625" style="3" customWidth="1"/>
    <col min="11" max="11" width="30.42578125" style="3" customWidth="1"/>
    <col min="12" max="12" width="27.42578125" style="3" customWidth="1"/>
    <col min="13" max="13" width="22.28515625" style="3" customWidth="1"/>
    <col min="14" max="15" width="30.42578125" style="3" customWidth="1"/>
    <col min="16" max="16384" width="9.140625" style="3"/>
  </cols>
  <sheetData>
    <row r="1" spans="1:15" ht="15.75" thickBot="1">
      <c r="C1" s="184" t="s">
        <v>281</v>
      </c>
      <c r="D1" s="184"/>
      <c r="E1" s="185"/>
      <c r="F1" s="186" t="s">
        <v>280</v>
      </c>
      <c r="G1" s="184"/>
      <c r="H1" s="185"/>
    </row>
    <row r="2" spans="1:15" ht="60">
      <c r="A2" s="89" t="s">
        <v>91</v>
      </c>
      <c r="B2" s="89" t="s">
        <v>174</v>
      </c>
      <c r="C2" s="89">
        <v>43405</v>
      </c>
      <c r="D2" s="89">
        <v>43739</v>
      </c>
      <c r="E2" s="89">
        <v>43770</v>
      </c>
      <c r="F2" s="89">
        <v>43405</v>
      </c>
      <c r="G2" s="89">
        <v>43739</v>
      </c>
      <c r="H2" s="89">
        <v>43770</v>
      </c>
      <c r="I2" s="88" t="s">
        <v>304</v>
      </c>
      <c r="J2" s="88" t="s">
        <v>305</v>
      </c>
      <c r="K2" s="88" t="s">
        <v>327</v>
      </c>
      <c r="L2" s="88" t="s">
        <v>328</v>
      </c>
      <c r="M2" s="88" t="s">
        <v>310</v>
      </c>
      <c r="N2" s="92" t="s">
        <v>311</v>
      </c>
      <c r="O2" s="157" t="s">
        <v>312</v>
      </c>
    </row>
    <row r="3" spans="1:15">
      <c r="A3" s="71">
        <v>1</v>
      </c>
      <c r="B3" s="85" t="s">
        <v>92</v>
      </c>
      <c r="C3" s="72">
        <v>84973</v>
      </c>
      <c r="D3" s="72">
        <v>83965</v>
      </c>
      <c r="E3" s="72">
        <v>85483</v>
      </c>
      <c r="F3" s="72"/>
      <c r="G3" s="72"/>
      <c r="H3" s="72"/>
      <c r="I3" s="86"/>
      <c r="J3" s="96">
        <f t="shared" ref="J3:J66" si="0">E3/$E$84</f>
        <v>1.927249993292738E-2</v>
      </c>
      <c r="K3" s="96">
        <f t="shared" ref="K3:K66" si="1">(E3-C3)/C3</f>
        <v>6.0019064879432288E-3</v>
      </c>
      <c r="L3" s="93">
        <f t="shared" ref="L3:L66" si="2">E3-C3</f>
        <v>510</v>
      </c>
      <c r="M3" s="97">
        <f>L3/$L$84</f>
        <v>6.0730914417042765E-3</v>
      </c>
      <c r="N3" s="94">
        <f t="shared" ref="N3:N66" si="3">E3-D3</f>
        <v>1518</v>
      </c>
      <c r="O3" s="94">
        <f>H3-G3</f>
        <v>0</v>
      </c>
    </row>
    <row r="4" spans="1:15">
      <c r="A4" s="71">
        <v>2</v>
      </c>
      <c r="B4" s="85" t="s">
        <v>93</v>
      </c>
      <c r="C4" s="72">
        <v>13266</v>
      </c>
      <c r="D4" s="72">
        <v>15242</v>
      </c>
      <c r="E4" s="72">
        <v>15466</v>
      </c>
      <c r="F4" s="72"/>
      <c r="G4" s="72"/>
      <c r="H4" s="72"/>
      <c r="I4" s="86"/>
      <c r="J4" s="96">
        <f t="shared" si="0"/>
        <v>3.4868743956418804E-3</v>
      </c>
      <c r="K4" s="96">
        <f t="shared" si="1"/>
        <v>0.16583747927031509</v>
      </c>
      <c r="L4" s="93">
        <f t="shared" si="2"/>
        <v>2200</v>
      </c>
      <c r="M4" s="97">
        <f t="shared" ref="M4:M67" si="4">L4/$L$84</f>
        <v>2.6197649356371387E-2</v>
      </c>
      <c r="N4" s="94">
        <f t="shared" si="3"/>
        <v>224</v>
      </c>
      <c r="O4" s="94">
        <f t="shared" ref="O4:O67" si="5">H4-G4</f>
        <v>0</v>
      </c>
    </row>
    <row r="5" spans="1:15">
      <c r="A5" s="71">
        <v>3</v>
      </c>
      <c r="B5" s="85" t="s">
        <v>94</v>
      </c>
      <c r="C5" s="72">
        <v>22845</v>
      </c>
      <c r="D5" s="72">
        <v>23195</v>
      </c>
      <c r="E5" s="72">
        <v>23328</v>
      </c>
      <c r="F5" s="72"/>
      <c r="G5" s="72"/>
      <c r="H5" s="72"/>
      <c r="I5" s="86"/>
      <c r="J5" s="96">
        <f t="shared" si="0"/>
        <v>5.2593951830811969E-3</v>
      </c>
      <c r="K5" s="96">
        <f t="shared" si="1"/>
        <v>2.1142481943532503E-2</v>
      </c>
      <c r="L5" s="93">
        <f t="shared" si="2"/>
        <v>483</v>
      </c>
      <c r="M5" s="97">
        <f t="shared" si="4"/>
        <v>5.7515748359669907E-3</v>
      </c>
      <c r="N5" s="94">
        <f t="shared" si="3"/>
        <v>133</v>
      </c>
      <c r="O5" s="94">
        <f t="shared" si="5"/>
        <v>0</v>
      </c>
    </row>
    <row r="6" spans="1:15">
      <c r="A6" s="71">
        <v>4</v>
      </c>
      <c r="B6" s="85" t="s">
        <v>95</v>
      </c>
      <c r="C6" s="72">
        <v>7776</v>
      </c>
      <c r="D6" s="72">
        <v>8368</v>
      </c>
      <c r="E6" s="72">
        <v>8102</v>
      </c>
      <c r="F6" s="72"/>
      <c r="G6" s="72"/>
      <c r="H6" s="72"/>
      <c r="I6" s="86"/>
      <c r="J6" s="96">
        <f t="shared" si="0"/>
        <v>1.8266297913804809E-3</v>
      </c>
      <c r="K6" s="96">
        <f t="shared" si="1"/>
        <v>4.1923868312757205E-2</v>
      </c>
      <c r="L6" s="93">
        <f t="shared" si="2"/>
        <v>326</v>
      </c>
      <c r="M6" s="97">
        <f t="shared" si="4"/>
        <v>3.8820153137168511E-3</v>
      </c>
      <c r="N6" s="94">
        <f t="shared" si="3"/>
        <v>-266</v>
      </c>
      <c r="O6" s="94">
        <f t="shared" si="5"/>
        <v>0</v>
      </c>
    </row>
    <row r="7" spans="1:15">
      <c r="A7" s="71">
        <v>5</v>
      </c>
      <c r="B7" s="85" t="s">
        <v>96</v>
      </c>
      <c r="C7" s="72">
        <v>11962</v>
      </c>
      <c r="D7" s="72">
        <v>10862</v>
      </c>
      <c r="E7" s="72">
        <v>11373</v>
      </c>
      <c r="F7" s="72"/>
      <c r="G7" s="72"/>
      <c r="H7" s="72"/>
      <c r="I7" s="86"/>
      <c r="J7" s="96">
        <f t="shared" si="0"/>
        <v>2.5640904242619361E-3</v>
      </c>
      <c r="K7" s="96">
        <f t="shared" si="1"/>
        <v>-4.9239257649222538E-2</v>
      </c>
      <c r="L7" s="93">
        <f t="shared" si="2"/>
        <v>-589</v>
      </c>
      <c r="M7" s="97">
        <f t="shared" si="4"/>
        <v>-7.0138252140467035E-3</v>
      </c>
      <c r="N7" s="94">
        <f t="shared" si="3"/>
        <v>511</v>
      </c>
      <c r="O7" s="94">
        <f t="shared" si="5"/>
        <v>0</v>
      </c>
    </row>
    <row r="8" spans="1:15">
      <c r="A8" s="71">
        <v>6</v>
      </c>
      <c r="B8" s="85" t="s">
        <v>97</v>
      </c>
      <c r="C8" s="72">
        <v>354071</v>
      </c>
      <c r="D8" s="72">
        <v>358255</v>
      </c>
      <c r="E8" s="72">
        <v>359759</v>
      </c>
      <c r="F8" s="72"/>
      <c r="G8" s="72"/>
      <c r="H8" s="72"/>
      <c r="I8" s="86"/>
      <c r="J8" s="96">
        <f t="shared" si="0"/>
        <v>8.1109171453622605E-2</v>
      </c>
      <c r="K8" s="96">
        <f t="shared" si="1"/>
        <v>1.6064574619214789E-2</v>
      </c>
      <c r="L8" s="93">
        <f t="shared" si="2"/>
        <v>5688</v>
      </c>
      <c r="M8" s="97">
        <f t="shared" si="4"/>
        <v>6.7732831608654745E-2</v>
      </c>
      <c r="N8" s="94">
        <f t="shared" si="3"/>
        <v>1504</v>
      </c>
      <c r="O8" s="94">
        <f t="shared" si="5"/>
        <v>0</v>
      </c>
    </row>
    <row r="9" spans="1:15">
      <c r="A9" s="71">
        <v>7</v>
      </c>
      <c r="B9" s="85" t="s">
        <v>98</v>
      </c>
      <c r="C9" s="72">
        <v>174539</v>
      </c>
      <c r="D9" s="72">
        <v>210697</v>
      </c>
      <c r="E9" s="72">
        <v>187579</v>
      </c>
      <c r="F9" s="72"/>
      <c r="G9" s="72"/>
      <c r="H9" s="72"/>
      <c r="I9" s="86"/>
      <c r="J9" s="96">
        <f t="shared" si="0"/>
        <v>4.229047020949879E-2</v>
      </c>
      <c r="K9" s="96">
        <f t="shared" si="1"/>
        <v>7.4711096087407405E-2</v>
      </c>
      <c r="L9" s="93">
        <f t="shared" si="2"/>
        <v>13040</v>
      </c>
      <c r="M9" s="97">
        <f t="shared" si="4"/>
        <v>0.15528061254867404</v>
      </c>
      <c r="N9" s="94">
        <f t="shared" si="3"/>
        <v>-23118</v>
      </c>
      <c r="O9" s="94">
        <f t="shared" si="5"/>
        <v>0</v>
      </c>
    </row>
    <row r="10" spans="1:15">
      <c r="A10" s="71">
        <v>8</v>
      </c>
      <c r="B10" s="85" t="s">
        <v>99</v>
      </c>
      <c r="C10" s="72">
        <v>6837</v>
      </c>
      <c r="D10" s="72">
        <v>6150</v>
      </c>
      <c r="E10" s="72">
        <v>6165</v>
      </c>
      <c r="F10" s="72"/>
      <c r="G10" s="72"/>
      <c r="H10" s="72"/>
      <c r="I10" s="86"/>
      <c r="J10" s="96">
        <f t="shared" si="0"/>
        <v>1.389925038738665E-3</v>
      </c>
      <c r="K10" s="96">
        <f t="shared" si="1"/>
        <v>-9.8288723124177274E-2</v>
      </c>
      <c r="L10" s="93">
        <f t="shared" si="2"/>
        <v>-672</v>
      </c>
      <c r="M10" s="97">
        <f t="shared" si="4"/>
        <v>-8.0021910761279881E-3</v>
      </c>
      <c r="N10" s="94">
        <f t="shared" si="3"/>
        <v>15</v>
      </c>
      <c r="O10" s="94">
        <f t="shared" si="5"/>
        <v>0</v>
      </c>
    </row>
    <row r="11" spans="1:15">
      <c r="A11" s="71">
        <v>9</v>
      </c>
      <c r="B11" s="85" t="s">
        <v>100</v>
      </c>
      <c r="C11" s="72">
        <v>51528</v>
      </c>
      <c r="D11" s="72">
        <v>53950</v>
      </c>
      <c r="E11" s="72">
        <v>51166</v>
      </c>
      <c r="F11" s="72"/>
      <c r="G11" s="72"/>
      <c r="H11" s="72"/>
      <c r="I11" s="86"/>
      <c r="J11" s="96">
        <f t="shared" si="0"/>
        <v>1.153558873189011E-2</v>
      </c>
      <c r="K11" s="96">
        <f t="shared" si="1"/>
        <v>-7.0253066294053718E-3</v>
      </c>
      <c r="L11" s="93">
        <f t="shared" si="2"/>
        <v>-362</v>
      </c>
      <c r="M11" s="97">
        <f t="shared" si="4"/>
        <v>-4.3107041213665646E-3</v>
      </c>
      <c r="N11" s="94">
        <f t="shared" si="3"/>
        <v>-2784</v>
      </c>
      <c r="O11" s="94">
        <f t="shared" si="5"/>
        <v>0</v>
      </c>
    </row>
    <row r="12" spans="1:15">
      <c r="A12" s="71">
        <v>10</v>
      </c>
      <c r="B12" s="85" t="s">
        <v>101</v>
      </c>
      <c r="C12" s="72">
        <v>54882</v>
      </c>
      <c r="D12" s="72">
        <v>56103</v>
      </c>
      <c r="E12" s="72">
        <v>55644</v>
      </c>
      <c r="F12" s="72"/>
      <c r="G12" s="72"/>
      <c r="H12" s="72"/>
      <c r="I12" s="86"/>
      <c r="J12" s="96">
        <f t="shared" si="0"/>
        <v>1.2545172563759007E-2</v>
      </c>
      <c r="K12" s="96">
        <f t="shared" si="1"/>
        <v>1.3884333661309719E-2</v>
      </c>
      <c r="L12" s="93">
        <f t="shared" si="2"/>
        <v>762</v>
      </c>
      <c r="M12" s="97">
        <f t="shared" si="4"/>
        <v>9.0739130952522708E-3</v>
      </c>
      <c r="N12" s="94">
        <f t="shared" si="3"/>
        <v>-459</v>
      </c>
      <c r="O12" s="94">
        <f t="shared" si="5"/>
        <v>0</v>
      </c>
    </row>
    <row r="13" spans="1:15">
      <c r="A13" s="71">
        <v>11</v>
      </c>
      <c r="B13" s="85" t="s">
        <v>102</v>
      </c>
      <c r="C13" s="72">
        <v>12528</v>
      </c>
      <c r="D13" s="72">
        <v>12299</v>
      </c>
      <c r="E13" s="72">
        <v>12278</v>
      </c>
      <c r="F13" s="72"/>
      <c r="G13" s="72"/>
      <c r="H13" s="72"/>
      <c r="I13" s="86"/>
      <c r="J13" s="96">
        <f t="shared" si="0"/>
        <v>2.7681264599567442E-3</v>
      </c>
      <c r="K13" s="96">
        <f t="shared" si="1"/>
        <v>-1.9955300127713922E-2</v>
      </c>
      <c r="L13" s="93">
        <f t="shared" si="2"/>
        <v>-250</v>
      </c>
      <c r="M13" s="97">
        <f t="shared" si="4"/>
        <v>-2.9770056086785668E-3</v>
      </c>
      <c r="N13" s="94">
        <f t="shared" si="3"/>
        <v>-21</v>
      </c>
      <c r="O13" s="94">
        <f t="shared" si="5"/>
        <v>0</v>
      </c>
    </row>
    <row r="14" spans="1:15">
      <c r="A14" s="71">
        <v>12</v>
      </c>
      <c r="B14" s="85" t="s">
        <v>103</v>
      </c>
      <c r="C14" s="72">
        <v>6802</v>
      </c>
      <c r="D14" s="72">
        <v>6104</v>
      </c>
      <c r="E14" s="72">
        <v>5853</v>
      </c>
      <c r="F14" s="72"/>
      <c r="G14" s="72"/>
      <c r="H14" s="72"/>
      <c r="I14" s="86"/>
      <c r="J14" s="96">
        <f t="shared" si="0"/>
        <v>1.3195833336151512E-3</v>
      </c>
      <c r="K14" s="96">
        <f t="shared" si="1"/>
        <v>-0.13951778888562189</v>
      </c>
      <c r="L14" s="93">
        <f t="shared" si="2"/>
        <v>-949</v>
      </c>
      <c r="M14" s="97">
        <f t="shared" si="4"/>
        <v>-1.1300713290543839E-2</v>
      </c>
      <c r="N14" s="94">
        <f t="shared" si="3"/>
        <v>-251</v>
      </c>
      <c r="O14" s="94">
        <f t="shared" si="5"/>
        <v>0</v>
      </c>
    </row>
    <row r="15" spans="1:15">
      <c r="A15" s="71">
        <v>13</v>
      </c>
      <c r="B15" s="85" t="s">
        <v>104</v>
      </c>
      <c r="C15" s="72">
        <v>6965</v>
      </c>
      <c r="D15" s="72">
        <v>6900</v>
      </c>
      <c r="E15" s="72">
        <v>6473</v>
      </c>
      <c r="F15" s="72"/>
      <c r="G15" s="72"/>
      <c r="H15" s="72"/>
      <c r="I15" s="86"/>
      <c r="J15" s="96">
        <f t="shared" si="0"/>
        <v>1.4593649271298261E-3</v>
      </c>
      <c r="K15" s="96">
        <f t="shared" si="1"/>
        <v>-7.0638908829863609E-2</v>
      </c>
      <c r="L15" s="93">
        <f t="shared" si="2"/>
        <v>-492</v>
      </c>
      <c r="M15" s="97">
        <f t="shared" si="4"/>
        <v>-5.8587470378794193E-3</v>
      </c>
      <c r="N15" s="94">
        <f t="shared" si="3"/>
        <v>-427</v>
      </c>
      <c r="O15" s="94">
        <f t="shared" si="5"/>
        <v>0</v>
      </c>
    </row>
    <row r="16" spans="1:15">
      <c r="A16" s="71">
        <v>14</v>
      </c>
      <c r="B16" s="85" t="s">
        <v>105</v>
      </c>
      <c r="C16" s="72">
        <v>19601</v>
      </c>
      <c r="D16" s="72">
        <v>19992</v>
      </c>
      <c r="E16" s="72">
        <v>19968</v>
      </c>
      <c r="F16" s="72"/>
      <c r="G16" s="72"/>
      <c r="H16" s="72"/>
      <c r="I16" s="86"/>
      <c r="J16" s="96">
        <f t="shared" si="0"/>
        <v>4.5018691279048928E-3</v>
      </c>
      <c r="K16" s="96">
        <f t="shared" si="1"/>
        <v>1.8723534513545227E-2</v>
      </c>
      <c r="L16" s="93">
        <f t="shared" si="2"/>
        <v>367</v>
      </c>
      <c r="M16" s="97">
        <f t="shared" si="4"/>
        <v>4.3702442335401357E-3</v>
      </c>
      <c r="N16" s="94">
        <f t="shared" si="3"/>
        <v>-24</v>
      </c>
      <c r="O16" s="94">
        <f t="shared" si="5"/>
        <v>0</v>
      </c>
    </row>
    <row r="17" spans="1:15">
      <c r="A17" s="71">
        <v>15</v>
      </c>
      <c r="B17" s="85" t="s">
        <v>106</v>
      </c>
      <c r="C17" s="72">
        <v>9583</v>
      </c>
      <c r="D17" s="72">
        <v>9089</v>
      </c>
      <c r="E17" s="72">
        <v>9135</v>
      </c>
      <c r="F17" s="72"/>
      <c r="G17" s="72"/>
      <c r="H17" s="72"/>
      <c r="I17" s="86"/>
      <c r="J17" s="96">
        <f t="shared" si="0"/>
        <v>2.0595239625105766E-3</v>
      </c>
      <c r="K17" s="96">
        <f t="shared" si="1"/>
        <v>-4.6749452154857561E-2</v>
      </c>
      <c r="L17" s="93">
        <f t="shared" si="2"/>
        <v>-448</v>
      </c>
      <c r="M17" s="97">
        <f t="shared" si="4"/>
        <v>-5.3347940507519915E-3</v>
      </c>
      <c r="N17" s="94">
        <f t="shared" si="3"/>
        <v>46</v>
      </c>
      <c r="O17" s="94">
        <f t="shared" si="5"/>
        <v>0</v>
      </c>
    </row>
    <row r="18" spans="1:15">
      <c r="A18" s="71">
        <v>16</v>
      </c>
      <c r="B18" s="85" t="s">
        <v>107</v>
      </c>
      <c r="C18" s="72">
        <v>223204</v>
      </c>
      <c r="D18" s="72">
        <v>225503</v>
      </c>
      <c r="E18" s="72">
        <v>225139</v>
      </c>
      <c r="F18" s="72"/>
      <c r="G18" s="72"/>
      <c r="H18" s="72"/>
      <c r="I18" s="86"/>
      <c r="J18" s="96">
        <f t="shared" si="0"/>
        <v>5.0758529326291046E-2</v>
      </c>
      <c r="K18" s="96">
        <f t="shared" si="1"/>
        <v>8.6691994767118877E-3</v>
      </c>
      <c r="L18" s="93">
        <f t="shared" si="2"/>
        <v>1935</v>
      </c>
      <c r="M18" s="97">
        <f t="shared" si="4"/>
        <v>2.3042023411172105E-2</v>
      </c>
      <c r="N18" s="94">
        <f t="shared" si="3"/>
        <v>-364</v>
      </c>
      <c r="O18" s="94">
        <f t="shared" si="5"/>
        <v>0</v>
      </c>
    </row>
    <row r="19" spans="1:15">
      <c r="A19" s="71">
        <v>17</v>
      </c>
      <c r="B19" s="85" t="s">
        <v>108</v>
      </c>
      <c r="C19" s="72">
        <v>25785</v>
      </c>
      <c r="D19" s="72">
        <v>25919</v>
      </c>
      <c r="E19" s="72">
        <v>25530</v>
      </c>
      <c r="F19" s="72"/>
      <c r="G19" s="72"/>
      <c r="H19" s="72"/>
      <c r="I19" s="86"/>
      <c r="J19" s="96">
        <f t="shared" si="0"/>
        <v>5.755845294241382E-3</v>
      </c>
      <c r="K19" s="96">
        <f t="shared" si="1"/>
        <v>-9.8894706224549149E-3</v>
      </c>
      <c r="L19" s="93">
        <f t="shared" si="2"/>
        <v>-255</v>
      </c>
      <c r="M19" s="97">
        <f t="shared" si="4"/>
        <v>-3.0365457208521383E-3</v>
      </c>
      <c r="N19" s="94">
        <f t="shared" si="3"/>
        <v>-389</v>
      </c>
      <c r="O19" s="94">
        <f t="shared" si="5"/>
        <v>0</v>
      </c>
    </row>
    <row r="20" spans="1:15">
      <c r="A20" s="71">
        <v>18</v>
      </c>
      <c r="B20" s="85" t="s">
        <v>109</v>
      </c>
      <c r="C20" s="72">
        <v>7934</v>
      </c>
      <c r="D20" s="72">
        <v>7482</v>
      </c>
      <c r="E20" s="72">
        <v>7517</v>
      </c>
      <c r="F20" s="72"/>
      <c r="G20" s="72"/>
      <c r="H20" s="72"/>
      <c r="I20" s="86"/>
      <c r="J20" s="96">
        <f t="shared" si="0"/>
        <v>1.6947390942738921E-3</v>
      </c>
      <c r="K20" s="96">
        <f t="shared" si="1"/>
        <v>-5.2558608520292413E-2</v>
      </c>
      <c r="L20" s="93">
        <f t="shared" si="2"/>
        <v>-417</v>
      </c>
      <c r="M20" s="97">
        <f t="shared" si="4"/>
        <v>-4.965645355275849E-3</v>
      </c>
      <c r="N20" s="94">
        <f t="shared" si="3"/>
        <v>35</v>
      </c>
      <c r="O20" s="94">
        <f t="shared" si="5"/>
        <v>0</v>
      </c>
    </row>
    <row r="21" spans="1:15">
      <c r="A21" s="71">
        <v>19</v>
      </c>
      <c r="B21" s="85" t="s">
        <v>110</v>
      </c>
      <c r="C21" s="72">
        <v>17089</v>
      </c>
      <c r="D21" s="72">
        <v>16710</v>
      </c>
      <c r="E21" s="72">
        <v>16774</v>
      </c>
      <c r="F21" s="72"/>
      <c r="G21" s="72"/>
      <c r="H21" s="72"/>
      <c r="I21" s="86"/>
      <c r="J21" s="96">
        <f t="shared" si="0"/>
        <v>3.7817684671212276E-3</v>
      </c>
      <c r="K21" s="96">
        <f t="shared" si="1"/>
        <v>-1.8432910059102345E-2</v>
      </c>
      <c r="L21" s="93">
        <f t="shared" si="2"/>
        <v>-315</v>
      </c>
      <c r="M21" s="97">
        <f t="shared" si="4"/>
        <v>-3.7510270669349941E-3</v>
      </c>
      <c r="N21" s="94">
        <f t="shared" si="3"/>
        <v>64</v>
      </c>
      <c r="O21" s="94">
        <f t="shared" si="5"/>
        <v>0</v>
      </c>
    </row>
    <row r="22" spans="1:15">
      <c r="A22" s="71">
        <v>20</v>
      </c>
      <c r="B22" s="85" t="s">
        <v>111</v>
      </c>
      <c r="C22" s="72">
        <v>68707</v>
      </c>
      <c r="D22" s="72">
        <v>68691</v>
      </c>
      <c r="E22" s="72">
        <v>68986</v>
      </c>
      <c r="F22" s="72"/>
      <c r="G22" s="72"/>
      <c r="H22" s="72"/>
      <c r="I22" s="86"/>
      <c r="J22" s="96">
        <f t="shared" si="0"/>
        <v>1.5553182274521581E-2</v>
      </c>
      <c r="K22" s="96">
        <f t="shared" si="1"/>
        <v>4.0607216149737288E-3</v>
      </c>
      <c r="L22" s="93">
        <f t="shared" si="2"/>
        <v>279</v>
      </c>
      <c r="M22" s="97">
        <f t="shared" si="4"/>
        <v>3.3223382592852805E-3</v>
      </c>
      <c r="N22" s="94">
        <f t="shared" si="3"/>
        <v>295</v>
      </c>
      <c r="O22" s="94">
        <f t="shared" si="5"/>
        <v>0</v>
      </c>
    </row>
    <row r="23" spans="1:15">
      <c r="A23" s="71">
        <v>21</v>
      </c>
      <c r="B23" s="85" t="s">
        <v>112</v>
      </c>
      <c r="C23" s="72">
        <v>34328</v>
      </c>
      <c r="D23" s="72">
        <v>36866</v>
      </c>
      <c r="E23" s="72">
        <v>35789</v>
      </c>
      <c r="F23" s="72"/>
      <c r="G23" s="72"/>
      <c r="H23" s="72"/>
      <c r="I23" s="86"/>
      <c r="J23" s="96">
        <f t="shared" si="0"/>
        <v>8.0687797585430789E-3</v>
      </c>
      <c r="K23" s="96">
        <f t="shared" si="1"/>
        <v>4.2560009321836401E-2</v>
      </c>
      <c r="L23" s="93">
        <f t="shared" si="2"/>
        <v>1461</v>
      </c>
      <c r="M23" s="97">
        <f t="shared" si="4"/>
        <v>1.7397620777117543E-2</v>
      </c>
      <c r="N23" s="94">
        <f t="shared" si="3"/>
        <v>-1077</v>
      </c>
      <c r="O23" s="94">
        <f t="shared" si="5"/>
        <v>0</v>
      </c>
    </row>
    <row r="24" spans="1:15">
      <c r="A24" s="71">
        <v>22</v>
      </c>
      <c r="B24" s="85" t="s">
        <v>113</v>
      </c>
      <c r="C24" s="72">
        <v>24286</v>
      </c>
      <c r="D24" s="72">
        <v>23584</v>
      </c>
      <c r="E24" s="72">
        <v>23696</v>
      </c>
      <c r="F24" s="72"/>
      <c r="G24" s="72"/>
      <c r="H24" s="72"/>
      <c r="I24" s="86"/>
      <c r="J24" s="96">
        <f t="shared" si="0"/>
        <v>5.3423623224576489E-3</v>
      </c>
      <c r="K24" s="96">
        <f t="shared" si="1"/>
        <v>-2.4293831837272503E-2</v>
      </c>
      <c r="L24" s="93">
        <f t="shared" si="2"/>
        <v>-590</v>
      </c>
      <c r="M24" s="97">
        <f t="shared" si="4"/>
        <v>-7.0257332364814179E-3</v>
      </c>
      <c r="N24" s="94">
        <f t="shared" si="3"/>
        <v>112</v>
      </c>
      <c r="O24" s="94">
        <f t="shared" si="5"/>
        <v>0</v>
      </c>
    </row>
    <row r="25" spans="1:15">
      <c r="A25" s="71">
        <v>23</v>
      </c>
      <c r="B25" s="85" t="s">
        <v>114</v>
      </c>
      <c r="C25" s="72">
        <v>16135</v>
      </c>
      <c r="D25" s="72">
        <v>16081</v>
      </c>
      <c r="E25" s="72">
        <v>16157</v>
      </c>
      <c r="F25" s="72"/>
      <c r="G25" s="72"/>
      <c r="H25" s="72"/>
      <c r="I25" s="86"/>
      <c r="J25" s="96">
        <f t="shared" si="0"/>
        <v>3.6426632361558167E-3</v>
      </c>
      <c r="K25" s="96">
        <f t="shared" si="1"/>
        <v>1.3634955066625348E-3</v>
      </c>
      <c r="L25" s="93">
        <f t="shared" si="2"/>
        <v>22</v>
      </c>
      <c r="M25" s="97">
        <f t="shared" si="4"/>
        <v>2.6197649356371385E-4</v>
      </c>
      <c r="N25" s="94">
        <f t="shared" si="3"/>
        <v>76</v>
      </c>
      <c r="O25" s="94">
        <f t="shared" si="5"/>
        <v>0</v>
      </c>
    </row>
    <row r="26" spans="1:15">
      <c r="A26" s="71">
        <v>24</v>
      </c>
      <c r="B26" s="85" t="s">
        <v>115</v>
      </c>
      <c r="C26" s="72">
        <v>8277</v>
      </c>
      <c r="D26" s="72">
        <v>7646</v>
      </c>
      <c r="E26" s="72">
        <v>7390</v>
      </c>
      <c r="F26" s="72"/>
      <c r="G26" s="72"/>
      <c r="H26" s="72"/>
      <c r="I26" s="86"/>
      <c r="J26" s="96">
        <f t="shared" si="0"/>
        <v>1.6661064130216925E-3</v>
      </c>
      <c r="K26" s="96">
        <f t="shared" si="1"/>
        <v>-0.10716443155732754</v>
      </c>
      <c r="L26" s="93">
        <f t="shared" si="2"/>
        <v>-887</v>
      </c>
      <c r="M26" s="97">
        <f t="shared" si="4"/>
        <v>-1.0562415899591554E-2</v>
      </c>
      <c r="N26" s="94">
        <f t="shared" si="3"/>
        <v>-256</v>
      </c>
      <c r="O26" s="94">
        <f t="shared" si="5"/>
        <v>0</v>
      </c>
    </row>
    <row r="27" spans="1:15">
      <c r="A27" s="71">
        <v>25</v>
      </c>
      <c r="B27" s="85" t="s">
        <v>116</v>
      </c>
      <c r="C27" s="72">
        <v>19944</v>
      </c>
      <c r="D27" s="72">
        <v>19525</v>
      </c>
      <c r="E27" s="72">
        <v>19234</v>
      </c>
      <c r="F27" s="72"/>
      <c r="G27" s="72"/>
      <c r="H27" s="72"/>
      <c r="I27" s="86"/>
      <c r="J27" s="96">
        <f t="shared" si="0"/>
        <v>4.3363857575181644E-3</v>
      </c>
      <c r="K27" s="96">
        <f t="shared" si="1"/>
        <v>-3.5599679101484157E-2</v>
      </c>
      <c r="L27" s="93">
        <f t="shared" si="2"/>
        <v>-710</v>
      </c>
      <c r="M27" s="97">
        <f t="shared" si="4"/>
        <v>-8.4546959286471296E-3</v>
      </c>
      <c r="N27" s="94">
        <f t="shared" si="3"/>
        <v>-291</v>
      </c>
      <c r="O27" s="94">
        <f t="shared" si="5"/>
        <v>0</v>
      </c>
    </row>
    <row r="28" spans="1:15">
      <c r="A28" s="71">
        <v>26</v>
      </c>
      <c r="B28" s="85" t="s">
        <v>117</v>
      </c>
      <c r="C28" s="72">
        <v>54820</v>
      </c>
      <c r="D28" s="72">
        <v>54655</v>
      </c>
      <c r="E28" s="72">
        <v>55082</v>
      </c>
      <c r="F28" s="72"/>
      <c r="G28" s="72"/>
      <c r="H28" s="72"/>
      <c r="I28" s="86"/>
      <c r="J28" s="96">
        <f t="shared" si="0"/>
        <v>1.2418467312863446E-2</v>
      </c>
      <c r="K28" s="96">
        <f t="shared" si="1"/>
        <v>4.7792776358993065E-3</v>
      </c>
      <c r="L28" s="93">
        <f t="shared" si="2"/>
        <v>262</v>
      </c>
      <c r="M28" s="97">
        <f t="shared" si="4"/>
        <v>3.1199018778951381E-3</v>
      </c>
      <c r="N28" s="94">
        <f t="shared" si="3"/>
        <v>427</v>
      </c>
      <c r="O28" s="94">
        <f t="shared" si="5"/>
        <v>0</v>
      </c>
    </row>
    <row r="29" spans="1:15">
      <c r="A29" s="71">
        <v>27</v>
      </c>
      <c r="B29" s="85" t="s">
        <v>118</v>
      </c>
      <c r="C29" s="72">
        <v>57279</v>
      </c>
      <c r="D29" s="72">
        <v>60373</v>
      </c>
      <c r="E29" s="72">
        <v>60853</v>
      </c>
      <c r="F29" s="72"/>
      <c r="G29" s="72"/>
      <c r="H29" s="72"/>
      <c r="I29" s="86"/>
      <c r="J29" s="96">
        <f t="shared" si="0"/>
        <v>1.3719563403465366E-2</v>
      </c>
      <c r="K29" s="96">
        <f t="shared" si="1"/>
        <v>6.2396340718238796E-2</v>
      </c>
      <c r="L29" s="93">
        <f t="shared" si="2"/>
        <v>3574</v>
      </c>
      <c r="M29" s="97">
        <f t="shared" si="4"/>
        <v>4.2559272181668793E-2</v>
      </c>
      <c r="N29" s="94">
        <f t="shared" si="3"/>
        <v>480</v>
      </c>
      <c r="O29" s="94">
        <f t="shared" si="5"/>
        <v>0</v>
      </c>
    </row>
    <row r="30" spans="1:15">
      <c r="A30" s="71">
        <v>28</v>
      </c>
      <c r="B30" s="85" t="s">
        <v>119</v>
      </c>
      <c r="C30" s="72">
        <v>19348</v>
      </c>
      <c r="D30" s="72">
        <v>18676</v>
      </c>
      <c r="E30" s="72">
        <v>18868</v>
      </c>
      <c r="F30" s="72"/>
      <c r="G30" s="72"/>
      <c r="H30" s="72"/>
      <c r="I30" s="86"/>
      <c r="J30" s="96">
        <f t="shared" si="0"/>
        <v>4.253869526507888E-3</v>
      </c>
      <c r="K30" s="96">
        <f t="shared" si="1"/>
        <v>-2.4808765763903246E-2</v>
      </c>
      <c r="L30" s="93">
        <f t="shared" si="2"/>
        <v>-480</v>
      </c>
      <c r="M30" s="97">
        <f t="shared" si="4"/>
        <v>-5.7158507686628484E-3</v>
      </c>
      <c r="N30" s="94">
        <f t="shared" si="3"/>
        <v>192</v>
      </c>
      <c r="O30" s="94">
        <f t="shared" si="5"/>
        <v>0</v>
      </c>
    </row>
    <row r="31" spans="1:15">
      <c r="A31" s="71">
        <v>29</v>
      </c>
      <c r="B31" s="85" t="s">
        <v>120</v>
      </c>
      <c r="C31" s="72">
        <v>4213</v>
      </c>
      <c r="D31" s="72">
        <v>3954</v>
      </c>
      <c r="E31" s="72">
        <v>3790</v>
      </c>
      <c r="F31" s="72"/>
      <c r="G31" s="72"/>
      <c r="H31" s="72"/>
      <c r="I31" s="86"/>
      <c r="J31" s="96">
        <f t="shared" si="0"/>
        <v>8.5447135390422395E-4</v>
      </c>
      <c r="K31" s="96">
        <f t="shared" si="1"/>
        <v>-0.10040351293615001</v>
      </c>
      <c r="L31" s="93">
        <f t="shared" si="2"/>
        <v>-423</v>
      </c>
      <c r="M31" s="97">
        <f t="shared" si="4"/>
        <v>-5.0370934898841353E-3</v>
      </c>
      <c r="N31" s="94">
        <f t="shared" si="3"/>
        <v>-164</v>
      </c>
      <c r="O31" s="94">
        <f t="shared" si="5"/>
        <v>0</v>
      </c>
    </row>
    <row r="32" spans="1:15">
      <c r="A32" s="71">
        <v>30</v>
      </c>
      <c r="B32" s="85" t="s">
        <v>121</v>
      </c>
      <c r="C32" s="72">
        <v>6165</v>
      </c>
      <c r="D32" s="72">
        <v>4855</v>
      </c>
      <c r="E32" s="72">
        <v>4940</v>
      </c>
      <c r="F32" s="72"/>
      <c r="G32" s="72"/>
      <c r="H32" s="72"/>
      <c r="I32" s="86"/>
      <c r="J32" s="96">
        <f t="shared" si="0"/>
        <v>1.1137436644556376E-3</v>
      </c>
      <c r="K32" s="96">
        <f t="shared" si="1"/>
        <v>-0.19870235198702352</v>
      </c>
      <c r="L32" s="93">
        <f t="shared" si="2"/>
        <v>-1225</v>
      </c>
      <c r="M32" s="97">
        <f t="shared" si="4"/>
        <v>-1.4587327482524977E-2</v>
      </c>
      <c r="N32" s="94">
        <f t="shared" si="3"/>
        <v>85</v>
      </c>
      <c r="O32" s="94">
        <f t="shared" si="5"/>
        <v>0</v>
      </c>
    </row>
    <row r="33" spans="1:15">
      <c r="A33" s="71">
        <v>31</v>
      </c>
      <c r="B33" s="85" t="s">
        <v>122</v>
      </c>
      <c r="C33" s="72">
        <v>43178</v>
      </c>
      <c r="D33" s="72">
        <v>44199</v>
      </c>
      <c r="E33" s="72">
        <v>44621</v>
      </c>
      <c r="F33" s="72"/>
      <c r="G33" s="72"/>
      <c r="H33" s="72"/>
      <c r="I33" s="86"/>
      <c r="J33" s="96">
        <f t="shared" si="0"/>
        <v>1.0059991103577935E-2</v>
      </c>
      <c r="K33" s="96">
        <f t="shared" si="1"/>
        <v>3.3419797118903145E-2</v>
      </c>
      <c r="L33" s="93">
        <f t="shared" si="2"/>
        <v>1443</v>
      </c>
      <c r="M33" s="97">
        <f t="shared" si="4"/>
        <v>1.7183276373292686E-2</v>
      </c>
      <c r="N33" s="94">
        <f t="shared" si="3"/>
        <v>422</v>
      </c>
      <c r="O33" s="94">
        <f t="shared" si="5"/>
        <v>0</v>
      </c>
    </row>
    <row r="34" spans="1:15">
      <c r="A34" s="71">
        <v>32</v>
      </c>
      <c r="B34" s="85" t="s">
        <v>123</v>
      </c>
      <c r="C34" s="72">
        <v>18296</v>
      </c>
      <c r="D34" s="72">
        <v>18350</v>
      </c>
      <c r="E34" s="72">
        <v>18452</v>
      </c>
      <c r="F34" s="72"/>
      <c r="G34" s="72"/>
      <c r="H34" s="72"/>
      <c r="I34" s="86"/>
      <c r="J34" s="96">
        <f t="shared" si="0"/>
        <v>4.1600805863432032E-3</v>
      </c>
      <c r="K34" s="96">
        <f t="shared" si="1"/>
        <v>8.5264538696982941E-3</v>
      </c>
      <c r="L34" s="93">
        <f t="shared" si="2"/>
        <v>156</v>
      </c>
      <c r="M34" s="97">
        <f t="shared" si="4"/>
        <v>1.8576514998154257E-3</v>
      </c>
      <c r="N34" s="94">
        <f t="shared" si="3"/>
        <v>102</v>
      </c>
      <c r="O34" s="94">
        <f t="shared" si="5"/>
        <v>0</v>
      </c>
    </row>
    <row r="35" spans="1:15">
      <c r="A35" s="71">
        <v>33</v>
      </c>
      <c r="B35" s="85" t="s">
        <v>124</v>
      </c>
      <c r="C35" s="72">
        <v>68293</v>
      </c>
      <c r="D35" s="72">
        <v>72696</v>
      </c>
      <c r="E35" s="72">
        <v>70758</v>
      </c>
      <c r="F35" s="72"/>
      <c r="G35" s="72"/>
      <c r="H35" s="72"/>
      <c r="I35" s="86"/>
      <c r="J35" s="96">
        <f t="shared" si="0"/>
        <v>1.5952687086953847E-2</v>
      </c>
      <c r="K35" s="96">
        <f t="shared" si="1"/>
        <v>3.6094475275650503E-2</v>
      </c>
      <c r="L35" s="93">
        <f t="shared" si="2"/>
        <v>2465</v>
      </c>
      <c r="M35" s="97">
        <f t="shared" si="4"/>
        <v>2.9353275301570669E-2</v>
      </c>
      <c r="N35" s="94">
        <f t="shared" si="3"/>
        <v>-1938</v>
      </c>
      <c r="O35" s="94">
        <f t="shared" si="5"/>
        <v>0</v>
      </c>
    </row>
    <row r="36" spans="1:15">
      <c r="A36" s="71">
        <v>34</v>
      </c>
      <c r="B36" s="85" t="s">
        <v>125</v>
      </c>
      <c r="C36" s="72">
        <v>1359132</v>
      </c>
      <c r="D36" s="72">
        <v>1390529</v>
      </c>
      <c r="E36" s="72">
        <v>1401421</v>
      </c>
      <c r="F36" s="72"/>
      <c r="G36" s="72"/>
      <c r="H36" s="72"/>
      <c r="I36" s="86"/>
      <c r="J36" s="96">
        <f t="shared" si="0"/>
        <v>0.31595622671762835</v>
      </c>
      <c r="K36" s="96">
        <f t="shared" si="1"/>
        <v>3.1114711448188993E-2</v>
      </c>
      <c r="L36" s="93">
        <f t="shared" si="2"/>
        <v>42289</v>
      </c>
      <c r="M36" s="97">
        <f t="shared" si="4"/>
        <v>0.50357836074163165</v>
      </c>
      <c r="N36" s="94">
        <f t="shared" si="3"/>
        <v>10892</v>
      </c>
      <c r="O36" s="94">
        <f t="shared" si="5"/>
        <v>0</v>
      </c>
    </row>
    <row r="37" spans="1:15">
      <c r="A37" s="71">
        <v>35</v>
      </c>
      <c r="B37" s="85" t="s">
        <v>126</v>
      </c>
      <c r="C37" s="72">
        <v>304659</v>
      </c>
      <c r="D37" s="72">
        <v>310467</v>
      </c>
      <c r="E37" s="72">
        <v>310208</v>
      </c>
      <c r="F37" s="72"/>
      <c r="G37" s="72"/>
      <c r="H37" s="72"/>
      <c r="I37" s="86"/>
      <c r="J37" s="96">
        <f t="shared" si="0"/>
        <v>6.9937691227419913E-2</v>
      </c>
      <c r="K37" s="96">
        <f t="shared" si="1"/>
        <v>1.8213806255518467E-2</v>
      </c>
      <c r="L37" s="93">
        <f t="shared" si="2"/>
        <v>5549</v>
      </c>
      <c r="M37" s="97">
        <f t="shared" si="4"/>
        <v>6.6077616490229474E-2</v>
      </c>
      <c r="N37" s="94">
        <f t="shared" si="3"/>
        <v>-259</v>
      </c>
      <c r="O37" s="94">
        <f t="shared" si="5"/>
        <v>0</v>
      </c>
    </row>
    <row r="38" spans="1:15">
      <c r="A38" s="71">
        <v>36</v>
      </c>
      <c r="B38" s="85" t="s">
        <v>127</v>
      </c>
      <c r="C38" s="72">
        <v>7514</v>
      </c>
      <c r="D38" s="72">
        <v>6846</v>
      </c>
      <c r="E38" s="72">
        <v>6791</v>
      </c>
      <c r="F38" s="72"/>
      <c r="G38" s="72"/>
      <c r="H38" s="72"/>
      <c r="I38" s="86"/>
      <c r="J38" s="96">
        <f t="shared" si="0"/>
        <v>1.5310593573518692E-3</v>
      </c>
      <c r="K38" s="96">
        <f t="shared" si="1"/>
        <v>-9.6220388607931862E-2</v>
      </c>
      <c r="L38" s="93">
        <f t="shared" si="2"/>
        <v>-723</v>
      </c>
      <c r="M38" s="97">
        <f t="shared" si="4"/>
        <v>-8.6095002202984158E-3</v>
      </c>
      <c r="N38" s="94">
        <f t="shared" si="3"/>
        <v>-55</v>
      </c>
      <c r="O38" s="94">
        <f t="shared" si="5"/>
        <v>0</v>
      </c>
    </row>
    <row r="39" spans="1:15">
      <c r="A39" s="71">
        <v>37</v>
      </c>
      <c r="B39" s="85" t="s">
        <v>128</v>
      </c>
      <c r="C39" s="72">
        <v>14627</v>
      </c>
      <c r="D39" s="72">
        <v>14096</v>
      </c>
      <c r="E39" s="72">
        <v>14300</v>
      </c>
      <c r="F39" s="72"/>
      <c r="G39" s="72"/>
      <c r="H39" s="72"/>
      <c r="I39" s="86"/>
      <c r="J39" s="96">
        <f t="shared" si="0"/>
        <v>3.2239948181610558E-3</v>
      </c>
      <c r="K39" s="96">
        <f t="shared" si="1"/>
        <v>-2.2355917139536472E-2</v>
      </c>
      <c r="L39" s="93">
        <f t="shared" si="2"/>
        <v>-327</v>
      </c>
      <c r="M39" s="97">
        <f t="shared" si="4"/>
        <v>-3.8939233361515654E-3</v>
      </c>
      <c r="N39" s="94">
        <f t="shared" si="3"/>
        <v>204</v>
      </c>
      <c r="O39" s="94">
        <f t="shared" si="5"/>
        <v>0</v>
      </c>
    </row>
    <row r="40" spans="1:15">
      <c r="A40" s="71">
        <v>38</v>
      </c>
      <c r="B40" s="85" t="s">
        <v>129</v>
      </c>
      <c r="C40" s="72">
        <v>50688</v>
      </c>
      <c r="D40" s="72">
        <v>51917</v>
      </c>
      <c r="E40" s="72">
        <v>52448</v>
      </c>
      <c r="F40" s="72"/>
      <c r="G40" s="72"/>
      <c r="H40" s="72"/>
      <c r="I40" s="86"/>
      <c r="J40" s="96">
        <f t="shared" si="0"/>
        <v>1.1824620994609165E-2</v>
      </c>
      <c r="K40" s="96">
        <f t="shared" si="1"/>
        <v>3.4722222222222224E-2</v>
      </c>
      <c r="L40" s="93">
        <f t="shared" si="2"/>
        <v>1760</v>
      </c>
      <c r="M40" s="97">
        <f t="shared" si="4"/>
        <v>2.0958119485097109E-2</v>
      </c>
      <c r="N40" s="94">
        <f t="shared" si="3"/>
        <v>531</v>
      </c>
      <c r="O40" s="94">
        <f t="shared" si="5"/>
        <v>0</v>
      </c>
    </row>
    <row r="41" spans="1:15">
      <c r="A41" s="71">
        <v>39</v>
      </c>
      <c r="B41" s="85" t="s">
        <v>130</v>
      </c>
      <c r="C41" s="72">
        <v>23809</v>
      </c>
      <c r="D41" s="72">
        <v>24073</v>
      </c>
      <c r="E41" s="72">
        <v>24082</v>
      </c>
      <c r="F41" s="72"/>
      <c r="G41" s="72"/>
      <c r="H41" s="72"/>
      <c r="I41" s="86"/>
      <c r="J41" s="96">
        <f t="shared" si="0"/>
        <v>5.4293876371296883E-3</v>
      </c>
      <c r="K41" s="96">
        <f t="shared" si="1"/>
        <v>1.1466252257549665E-2</v>
      </c>
      <c r="L41" s="93">
        <f t="shared" si="2"/>
        <v>273</v>
      </c>
      <c r="M41" s="97">
        <f t="shared" si="4"/>
        <v>3.2508901246769951E-3</v>
      </c>
      <c r="N41" s="94">
        <f t="shared" si="3"/>
        <v>9</v>
      </c>
      <c r="O41" s="94">
        <f t="shared" si="5"/>
        <v>0</v>
      </c>
    </row>
    <row r="42" spans="1:15">
      <c r="A42" s="71">
        <v>40</v>
      </c>
      <c r="B42" s="85" t="s">
        <v>131</v>
      </c>
      <c r="C42" s="72">
        <v>6151</v>
      </c>
      <c r="D42" s="72">
        <v>5518</v>
      </c>
      <c r="E42" s="72">
        <v>5568</v>
      </c>
      <c r="F42" s="72"/>
      <c r="G42" s="72"/>
      <c r="H42" s="72"/>
      <c r="I42" s="86"/>
      <c r="J42" s="96">
        <f t="shared" si="0"/>
        <v>1.255328891435018E-3</v>
      </c>
      <c r="K42" s="96">
        <f t="shared" si="1"/>
        <v>-9.4781336368070235E-2</v>
      </c>
      <c r="L42" s="93">
        <f t="shared" si="2"/>
        <v>-583</v>
      </c>
      <c r="M42" s="97">
        <f t="shared" si="4"/>
        <v>-6.9423770794384181E-3</v>
      </c>
      <c r="N42" s="94">
        <f t="shared" si="3"/>
        <v>50</v>
      </c>
      <c r="O42" s="94">
        <f t="shared" si="5"/>
        <v>0</v>
      </c>
    </row>
    <row r="43" spans="1:15">
      <c r="A43" s="71">
        <v>41</v>
      </c>
      <c r="B43" s="85" t="s">
        <v>132</v>
      </c>
      <c r="C43" s="72">
        <v>135017</v>
      </c>
      <c r="D43" s="72">
        <v>135663</v>
      </c>
      <c r="E43" s="72">
        <v>137175</v>
      </c>
      <c r="F43" s="72"/>
      <c r="G43" s="72"/>
      <c r="H43" s="72"/>
      <c r="I43" s="86"/>
      <c r="J43" s="96">
        <f t="shared" si="0"/>
        <v>3.0926677565121876E-2</v>
      </c>
      <c r="K43" s="96">
        <f t="shared" si="1"/>
        <v>1.5983172489390227E-2</v>
      </c>
      <c r="L43" s="93">
        <f t="shared" si="2"/>
        <v>2158</v>
      </c>
      <c r="M43" s="97">
        <f t="shared" si="4"/>
        <v>2.5697512414113388E-2</v>
      </c>
      <c r="N43" s="94">
        <f t="shared" si="3"/>
        <v>1512</v>
      </c>
      <c r="O43" s="94">
        <f t="shared" si="5"/>
        <v>0</v>
      </c>
    </row>
    <row r="44" spans="1:15">
      <c r="A44" s="71">
        <v>42</v>
      </c>
      <c r="B44" s="85" t="s">
        <v>133</v>
      </c>
      <c r="C44" s="72">
        <v>65914</v>
      </c>
      <c r="D44" s="72">
        <v>67681</v>
      </c>
      <c r="E44" s="72">
        <v>67510</v>
      </c>
      <c r="F44" s="72"/>
      <c r="G44" s="72"/>
      <c r="H44" s="72"/>
      <c r="I44" s="86"/>
      <c r="J44" s="96">
        <f t="shared" si="0"/>
        <v>1.5220411900283419E-2</v>
      </c>
      <c r="K44" s="96">
        <f t="shared" si="1"/>
        <v>2.4213368935279304E-2</v>
      </c>
      <c r="L44" s="93">
        <f t="shared" si="2"/>
        <v>1596</v>
      </c>
      <c r="M44" s="97">
        <f t="shared" si="4"/>
        <v>1.900520380580397E-2</v>
      </c>
      <c r="N44" s="94">
        <f t="shared" si="3"/>
        <v>-171</v>
      </c>
      <c r="O44" s="94">
        <f t="shared" si="5"/>
        <v>0</v>
      </c>
    </row>
    <row r="45" spans="1:15">
      <c r="A45" s="71">
        <v>43</v>
      </c>
      <c r="B45" s="85" t="s">
        <v>134</v>
      </c>
      <c r="C45" s="72">
        <v>22075</v>
      </c>
      <c r="D45" s="72">
        <v>21871</v>
      </c>
      <c r="E45" s="72">
        <v>21870</v>
      </c>
      <c r="F45" s="72"/>
      <c r="G45" s="72"/>
      <c r="H45" s="72"/>
      <c r="I45" s="86"/>
      <c r="J45" s="96">
        <f t="shared" si="0"/>
        <v>4.9306829841386218E-3</v>
      </c>
      <c r="K45" s="96">
        <f t="shared" si="1"/>
        <v>-9.2865232163080406E-3</v>
      </c>
      <c r="L45" s="93">
        <f t="shared" si="2"/>
        <v>-205</v>
      </c>
      <c r="M45" s="97">
        <f t="shared" si="4"/>
        <v>-2.4411445991164246E-3</v>
      </c>
      <c r="N45" s="94">
        <f t="shared" si="3"/>
        <v>-1</v>
      </c>
      <c r="O45" s="94">
        <f t="shared" si="5"/>
        <v>0</v>
      </c>
    </row>
    <row r="46" spans="1:15">
      <c r="A46" s="71">
        <v>44</v>
      </c>
      <c r="B46" s="85" t="s">
        <v>135</v>
      </c>
      <c r="C46" s="72">
        <v>24654</v>
      </c>
      <c r="D46" s="72">
        <v>24663</v>
      </c>
      <c r="E46" s="72">
        <v>24765</v>
      </c>
      <c r="F46" s="72"/>
      <c r="G46" s="72"/>
      <c r="H46" s="72"/>
      <c r="I46" s="86"/>
      <c r="J46" s="96">
        <f t="shared" si="0"/>
        <v>5.5833728441789191E-3</v>
      </c>
      <c r="K46" s="96">
        <f t="shared" si="1"/>
        <v>4.5023119980530544E-3</v>
      </c>
      <c r="L46" s="93">
        <f t="shared" si="2"/>
        <v>111</v>
      </c>
      <c r="M46" s="97">
        <f t="shared" si="4"/>
        <v>1.3217904902532837E-3</v>
      </c>
      <c r="N46" s="94">
        <f t="shared" si="3"/>
        <v>102</v>
      </c>
      <c r="O46" s="94">
        <f t="shared" si="5"/>
        <v>0</v>
      </c>
    </row>
    <row r="47" spans="1:15">
      <c r="A47" s="71">
        <v>45</v>
      </c>
      <c r="B47" s="85" t="s">
        <v>136</v>
      </c>
      <c r="C47" s="72">
        <v>71717</v>
      </c>
      <c r="D47" s="72">
        <v>75311</v>
      </c>
      <c r="E47" s="72">
        <v>74391</v>
      </c>
      <c r="F47" s="72"/>
      <c r="G47" s="72"/>
      <c r="H47" s="72"/>
      <c r="I47" s="86"/>
      <c r="J47" s="96">
        <f t="shared" si="0"/>
        <v>1.6771762134113223E-2</v>
      </c>
      <c r="K47" s="96">
        <f t="shared" si="1"/>
        <v>3.728544138767656E-2</v>
      </c>
      <c r="L47" s="93">
        <f t="shared" si="2"/>
        <v>2674</v>
      </c>
      <c r="M47" s="97">
        <f t="shared" si="4"/>
        <v>3.1842051990425953E-2</v>
      </c>
      <c r="N47" s="94">
        <f t="shared" si="3"/>
        <v>-920</v>
      </c>
      <c r="O47" s="94">
        <f t="shared" si="5"/>
        <v>0</v>
      </c>
    </row>
    <row r="48" spans="1:15">
      <c r="A48" s="71">
        <v>46</v>
      </c>
      <c r="B48" s="85" t="s">
        <v>137</v>
      </c>
      <c r="C48" s="72">
        <v>28338</v>
      </c>
      <c r="D48" s="72">
        <v>28562</v>
      </c>
      <c r="E48" s="72">
        <v>28460</v>
      </c>
      <c r="F48" s="72"/>
      <c r="G48" s="72"/>
      <c r="H48" s="72"/>
      <c r="I48" s="86"/>
      <c r="J48" s="96">
        <f t="shared" si="0"/>
        <v>6.416426050689766E-3</v>
      </c>
      <c r="K48" s="96">
        <f t="shared" si="1"/>
        <v>4.3051732655797871E-3</v>
      </c>
      <c r="L48" s="93">
        <f t="shared" si="2"/>
        <v>122</v>
      </c>
      <c r="M48" s="97">
        <f t="shared" si="4"/>
        <v>1.4527787370351407E-3</v>
      </c>
      <c r="N48" s="94">
        <f t="shared" si="3"/>
        <v>-102</v>
      </c>
      <c r="O48" s="94">
        <f t="shared" si="5"/>
        <v>0</v>
      </c>
    </row>
    <row r="49" spans="1:15">
      <c r="A49" s="71">
        <v>47</v>
      </c>
      <c r="B49" s="85" t="s">
        <v>138</v>
      </c>
      <c r="C49" s="72">
        <v>15247</v>
      </c>
      <c r="D49" s="72">
        <v>16488</v>
      </c>
      <c r="E49" s="72">
        <v>16355</v>
      </c>
      <c r="F49" s="72"/>
      <c r="G49" s="72"/>
      <c r="H49" s="72"/>
      <c r="I49" s="86"/>
      <c r="J49" s="96">
        <f t="shared" si="0"/>
        <v>3.6873031644072776E-3</v>
      </c>
      <c r="K49" s="96">
        <f t="shared" si="1"/>
        <v>7.2670033449203128E-2</v>
      </c>
      <c r="L49" s="93">
        <f t="shared" si="2"/>
        <v>1108</v>
      </c>
      <c r="M49" s="97">
        <f t="shared" si="4"/>
        <v>1.3194088857663409E-2</v>
      </c>
      <c r="N49" s="94">
        <f t="shared" si="3"/>
        <v>-133</v>
      </c>
      <c r="O49" s="94">
        <f t="shared" si="5"/>
        <v>0</v>
      </c>
    </row>
    <row r="50" spans="1:15">
      <c r="A50" s="71">
        <v>48</v>
      </c>
      <c r="B50" s="85" t="s">
        <v>139</v>
      </c>
      <c r="C50" s="72">
        <v>56665</v>
      </c>
      <c r="D50" s="72">
        <v>68216</v>
      </c>
      <c r="E50" s="72">
        <v>58307</v>
      </c>
      <c r="F50" s="72"/>
      <c r="G50" s="72"/>
      <c r="H50" s="72"/>
      <c r="I50" s="86"/>
      <c r="J50" s="96">
        <f t="shared" si="0"/>
        <v>1.3145557053322845E-2</v>
      </c>
      <c r="K50" s="96">
        <f t="shared" si="1"/>
        <v>2.8977322862437132E-2</v>
      </c>
      <c r="L50" s="93">
        <f t="shared" si="2"/>
        <v>1642</v>
      </c>
      <c r="M50" s="97">
        <f t="shared" si="4"/>
        <v>1.9552972837800827E-2</v>
      </c>
      <c r="N50" s="94">
        <f t="shared" si="3"/>
        <v>-9909</v>
      </c>
      <c r="O50" s="94">
        <f t="shared" si="5"/>
        <v>0</v>
      </c>
    </row>
    <row r="51" spans="1:15">
      <c r="A51" s="71">
        <v>49</v>
      </c>
      <c r="B51" s="85" t="s">
        <v>140</v>
      </c>
      <c r="C51" s="72">
        <v>7257</v>
      </c>
      <c r="D51" s="72">
        <v>8050</v>
      </c>
      <c r="E51" s="72">
        <v>7321</v>
      </c>
      <c r="F51" s="72"/>
      <c r="G51" s="72"/>
      <c r="H51" s="72"/>
      <c r="I51" s="86"/>
      <c r="J51" s="96">
        <f t="shared" si="0"/>
        <v>1.6505500743886077E-3</v>
      </c>
      <c r="K51" s="96">
        <f t="shared" si="1"/>
        <v>8.819071241559874E-3</v>
      </c>
      <c r="L51" s="93">
        <f t="shared" si="2"/>
        <v>64</v>
      </c>
      <c r="M51" s="97">
        <f t="shared" si="4"/>
        <v>7.6211343582171305E-4</v>
      </c>
      <c r="N51" s="94">
        <f t="shared" si="3"/>
        <v>-729</v>
      </c>
      <c r="O51" s="94">
        <f t="shared" si="5"/>
        <v>0</v>
      </c>
    </row>
    <row r="52" spans="1:15">
      <c r="A52" s="71">
        <v>50</v>
      </c>
      <c r="B52" s="85" t="s">
        <v>141</v>
      </c>
      <c r="C52" s="72">
        <v>10910</v>
      </c>
      <c r="D52" s="72">
        <v>11678</v>
      </c>
      <c r="E52" s="72">
        <v>11474</v>
      </c>
      <c r="F52" s="72"/>
      <c r="G52" s="72"/>
      <c r="H52" s="72"/>
      <c r="I52" s="86"/>
      <c r="J52" s="96">
        <f t="shared" si="0"/>
        <v>2.586861296753843E-3</v>
      </c>
      <c r="K52" s="96">
        <f t="shared" si="1"/>
        <v>5.1695692025664527E-2</v>
      </c>
      <c r="L52" s="93">
        <f t="shared" si="2"/>
        <v>564</v>
      </c>
      <c r="M52" s="97">
        <f t="shared" si="4"/>
        <v>6.7161246531788465E-3</v>
      </c>
      <c r="N52" s="94">
        <f t="shared" si="3"/>
        <v>-204</v>
      </c>
      <c r="O52" s="94">
        <f t="shared" si="5"/>
        <v>0</v>
      </c>
    </row>
    <row r="53" spans="1:15">
      <c r="A53" s="71">
        <v>51</v>
      </c>
      <c r="B53" s="85" t="s">
        <v>142</v>
      </c>
      <c r="C53" s="72">
        <v>9456</v>
      </c>
      <c r="D53" s="72">
        <v>9348</v>
      </c>
      <c r="E53" s="72">
        <v>9367</v>
      </c>
      <c r="F53" s="72"/>
      <c r="G53" s="72"/>
      <c r="H53" s="72"/>
      <c r="I53" s="86"/>
      <c r="J53" s="96">
        <f t="shared" si="0"/>
        <v>2.1118293329870359E-3</v>
      </c>
      <c r="K53" s="96">
        <f t="shared" si="1"/>
        <v>-9.4120135363790179E-3</v>
      </c>
      <c r="L53" s="93">
        <f t="shared" si="2"/>
        <v>-89</v>
      </c>
      <c r="M53" s="97">
        <f t="shared" si="4"/>
        <v>-1.0598139966895698E-3</v>
      </c>
      <c r="N53" s="94">
        <f t="shared" si="3"/>
        <v>19</v>
      </c>
      <c r="O53" s="94">
        <f t="shared" si="5"/>
        <v>0</v>
      </c>
    </row>
    <row r="54" spans="1:15">
      <c r="A54" s="71">
        <v>52</v>
      </c>
      <c r="B54" s="85" t="s">
        <v>143</v>
      </c>
      <c r="C54" s="72">
        <v>31270</v>
      </c>
      <c r="D54" s="72">
        <v>31211</v>
      </c>
      <c r="E54" s="72">
        <v>31547</v>
      </c>
      <c r="F54" s="72"/>
      <c r="G54" s="72"/>
      <c r="H54" s="72"/>
      <c r="I54" s="86"/>
      <c r="J54" s="96">
        <f t="shared" si="0"/>
        <v>7.1124031138829948E-3</v>
      </c>
      <c r="K54" s="96">
        <f t="shared" si="1"/>
        <v>8.8583306683722423E-3</v>
      </c>
      <c r="L54" s="93">
        <f t="shared" si="2"/>
        <v>277</v>
      </c>
      <c r="M54" s="97">
        <f t="shared" si="4"/>
        <v>3.2985222144158522E-3</v>
      </c>
      <c r="N54" s="94">
        <f t="shared" si="3"/>
        <v>336</v>
      </c>
      <c r="O54" s="94">
        <f t="shared" si="5"/>
        <v>0</v>
      </c>
    </row>
    <row r="55" spans="1:15">
      <c r="A55" s="71">
        <v>53</v>
      </c>
      <c r="B55" s="85" t="s">
        <v>144</v>
      </c>
      <c r="C55" s="72">
        <v>14450</v>
      </c>
      <c r="D55" s="72">
        <v>13611</v>
      </c>
      <c r="E55" s="72">
        <v>13292</v>
      </c>
      <c r="F55" s="72"/>
      <c r="G55" s="72"/>
      <c r="H55" s="72"/>
      <c r="I55" s="86"/>
      <c r="J55" s="96">
        <f t="shared" si="0"/>
        <v>2.9967370016081647E-3</v>
      </c>
      <c r="K55" s="96">
        <f t="shared" si="1"/>
        <v>-8.0138408304498268E-2</v>
      </c>
      <c r="L55" s="93">
        <f t="shared" si="2"/>
        <v>-1158</v>
      </c>
      <c r="M55" s="97">
        <f t="shared" si="4"/>
        <v>-1.3789489979399121E-2</v>
      </c>
      <c r="N55" s="94">
        <f t="shared" si="3"/>
        <v>-319</v>
      </c>
      <c r="O55" s="94">
        <f t="shared" si="5"/>
        <v>0</v>
      </c>
    </row>
    <row r="56" spans="1:15">
      <c r="A56" s="71">
        <v>54</v>
      </c>
      <c r="B56" s="85" t="s">
        <v>145</v>
      </c>
      <c r="C56" s="72">
        <v>53177</v>
      </c>
      <c r="D56" s="72">
        <v>53676</v>
      </c>
      <c r="E56" s="72">
        <v>53957</v>
      </c>
      <c r="F56" s="72"/>
      <c r="G56" s="72"/>
      <c r="H56" s="72"/>
      <c r="I56" s="86"/>
      <c r="J56" s="96">
        <f t="shared" si="0"/>
        <v>1.2164831356889238E-2</v>
      </c>
      <c r="K56" s="96">
        <f t="shared" si="1"/>
        <v>1.4667995561991087E-2</v>
      </c>
      <c r="L56" s="93">
        <f t="shared" si="2"/>
        <v>780</v>
      </c>
      <c r="M56" s="97">
        <f t="shared" si="4"/>
        <v>9.288257499077128E-3</v>
      </c>
      <c r="N56" s="94">
        <f t="shared" si="3"/>
        <v>281</v>
      </c>
      <c r="O56" s="94">
        <f t="shared" si="5"/>
        <v>0</v>
      </c>
    </row>
    <row r="57" spans="1:15">
      <c r="A57" s="71">
        <v>55</v>
      </c>
      <c r="B57" s="85" t="s">
        <v>146</v>
      </c>
      <c r="C57" s="72">
        <v>53923</v>
      </c>
      <c r="D57" s="72">
        <v>55160</v>
      </c>
      <c r="E57" s="72">
        <v>55861</v>
      </c>
      <c r="F57" s="72"/>
      <c r="G57" s="72"/>
      <c r="H57" s="72"/>
      <c r="I57" s="86"/>
      <c r="J57" s="96">
        <f t="shared" si="0"/>
        <v>1.2594096121489142E-2</v>
      </c>
      <c r="K57" s="96">
        <f t="shared" si="1"/>
        <v>3.5940136861821487E-2</v>
      </c>
      <c r="L57" s="93">
        <f t="shared" si="2"/>
        <v>1938</v>
      </c>
      <c r="M57" s="97">
        <f t="shared" si="4"/>
        <v>2.3077747478476251E-2</v>
      </c>
      <c r="N57" s="94">
        <f t="shared" si="3"/>
        <v>701</v>
      </c>
      <c r="O57" s="94">
        <f t="shared" si="5"/>
        <v>0</v>
      </c>
    </row>
    <row r="58" spans="1:15">
      <c r="A58" s="71">
        <v>56</v>
      </c>
      <c r="B58" s="85" t="s">
        <v>147</v>
      </c>
      <c r="C58" s="72">
        <v>6306</v>
      </c>
      <c r="D58" s="72">
        <v>6353</v>
      </c>
      <c r="E58" s="72">
        <v>6163</v>
      </c>
      <c r="F58" s="72"/>
      <c r="G58" s="72"/>
      <c r="H58" s="72"/>
      <c r="I58" s="86"/>
      <c r="J58" s="96">
        <f t="shared" si="0"/>
        <v>1.3894741303724885E-3</v>
      </c>
      <c r="K58" s="96">
        <f t="shared" si="1"/>
        <v>-2.2676815731049793E-2</v>
      </c>
      <c r="L58" s="93">
        <f t="shared" si="2"/>
        <v>-143</v>
      </c>
      <c r="M58" s="97">
        <f t="shared" si="4"/>
        <v>-1.7028472081641402E-3</v>
      </c>
      <c r="N58" s="94">
        <f t="shared" si="3"/>
        <v>-190</v>
      </c>
      <c r="O58" s="94">
        <f t="shared" si="5"/>
        <v>0</v>
      </c>
    </row>
    <row r="59" spans="1:15">
      <c r="A59" s="71">
        <v>57</v>
      </c>
      <c r="B59" s="85" t="s">
        <v>148</v>
      </c>
      <c r="C59" s="72">
        <v>8663</v>
      </c>
      <c r="D59" s="72">
        <v>7987</v>
      </c>
      <c r="E59" s="72">
        <v>8055</v>
      </c>
      <c r="F59" s="72"/>
      <c r="G59" s="72"/>
      <c r="H59" s="72"/>
      <c r="I59" s="86"/>
      <c r="J59" s="96">
        <f t="shared" si="0"/>
        <v>1.816033444775336E-3</v>
      </c>
      <c r="K59" s="96">
        <f t="shared" si="1"/>
        <v>-7.0183539189657168E-2</v>
      </c>
      <c r="L59" s="93">
        <f t="shared" si="2"/>
        <v>-608</v>
      </c>
      <c r="M59" s="97">
        <f t="shared" si="4"/>
        <v>-7.2400776403062743E-3</v>
      </c>
      <c r="N59" s="94">
        <f t="shared" si="3"/>
        <v>68</v>
      </c>
      <c r="O59" s="94">
        <f t="shared" si="5"/>
        <v>0</v>
      </c>
    </row>
    <row r="60" spans="1:15">
      <c r="A60" s="71">
        <v>58</v>
      </c>
      <c r="B60" s="85" t="s">
        <v>149</v>
      </c>
      <c r="C60" s="72">
        <v>19006</v>
      </c>
      <c r="D60" s="72">
        <v>17576</v>
      </c>
      <c r="E60" s="72">
        <v>17652</v>
      </c>
      <c r="F60" s="72"/>
      <c r="G60" s="72"/>
      <c r="H60" s="72"/>
      <c r="I60" s="86"/>
      <c r="J60" s="96">
        <f t="shared" si="0"/>
        <v>3.9797172398726545E-3</v>
      </c>
      <c r="K60" s="96">
        <f t="shared" si="1"/>
        <v>-7.1240660843944023E-2</v>
      </c>
      <c r="L60" s="93">
        <f t="shared" si="2"/>
        <v>-1354</v>
      </c>
      <c r="M60" s="97">
        <f t="shared" si="4"/>
        <v>-1.6123462376603118E-2</v>
      </c>
      <c r="N60" s="94">
        <f t="shared" si="3"/>
        <v>76</v>
      </c>
      <c r="O60" s="94">
        <f t="shared" si="5"/>
        <v>0</v>
      </c>
    </row>
    <row r="61" spans="1:15">
      <c r="A61" s="71">
        <v>59</v>
      </c>
      <c r="B61" s="85" t="s">
        <v>150</v>
      </c>
      <c r="C61" s="72">
        <v>86255</v>
      </c>
      <c r="D61" s="72">
        <v>85904</v>
      </c>
      <c r="E61" s="72">
        <v>85806</v>
      </c>
      <c r="F61" s="72"/>
      <c r="G61" s="72"/>
      <c r="H61" s="72"/>
      <c r="I61" s="86"/>
      <c r="J61" s="96">
        <f t="shared" si="0"/>
        <v>1.9345321634064865E-2</v>
      </c>
      <c r="K61" s="96">
        <f t="shared" si="1"/>
        <v>-5.2054953336038486E-3</v>
      </c>
      <c r="L61" s="93">
        <f t="shared" si="2"/>
        <v>-449</v>
      </c>
      <c r="M61" s="97">
        <f t="shared" si="4"/>
        <v>-5.3467020731867059E-3</v>
      </c>
      <c r="N61" s="94">
        <f t="shared" si="3"/>
        <v>-98</v>
      </c>
      <c r="O61" s="94">
        <f t="shared" si="5"/>
        <v>0</v>
      </c>
    </row>
    <row r="62" spans="1:15">
      <c r="A62" s="71">
        <v>60</v>
      </c>
      <c r="B62" s="85" t="s">
        <v>151</v>
      </c>
      <c r="C62" s="72">
        <v>17792</v>
      </c>
      <c r="D62" s="72">
        <v>17467</v>
      </c>
      <c r="E62" s="72">
        <v>17682</v>
      </c>
      <c r="F62" s="72"/>
      <c r="G62" s="72"/>
      <c r="H62" s="72"/>
      <c r="I62" s="86"/>
      <c r="J62" s="96">
        <f t="shared" si="0"/>
        <v>3.9864808653653E-3</v>
      </c>
      <c r="K62" s="96">
        <f t="shared" si="1"/>
        <v>-6.1825539568345321E-3</v>
      </c>
      <c r="L62" s="93">
        <f t="shared" si="2"/>
        <v>-110</v>
      </c>
      <c r="M62" s="97">
        <f t="shared" si="4"/>
        <v>-1.3098824678185693E-3</v>
      </c>
      <c r="N62" s="94">
        <f t="shared" si="3"/>
        <v>215</v>
      </c>
      <c r="O62" s="94">
        <f t="shared" si="5"/>
        <v>0</v>
      </c>
    </row>
    <row r="63" spans="1:15">
      <c r="A63" s="71">
        <v>61</v>
      </c>
      <c r="B63" s="85" t="s">
        <v>152</v>
      </c>
      <c r="C63" s="72">
        <v>37150</v>
      </c>
      <c r="D63" s="72">
        <v>35220</v>
      </c>
      <c r="E63" s="72">
        <v>35635</v>
      </c>
      <c r="F63" s="72"/>
      <c r="G63" s="72"/>
      <c r="H63" s="72"/>
      <c r="I63" s="86"/>
      <c r="J63" s="96">
        <f t="shared" si="0"/>
        <v>8.0340598143474988E-3</v>
      </c>
      <c r="K63" s="96">
        <f t="shared" si="1"/>
        <v>-4.0780619111709285E-2</v>
      </c>
      <c r="L63" s="93">
        <f t="shared" si="2"/>
        <v>-1515</v>
      </c>
      <c r="M63" s="97">
        <f t="shared" si="4"/>
        <v>-1.8040653988592115E-2</v>
      </c>
      <c r="N63" s="94">
        <f t="shared" si="3"/>
        <v>415</v>
      </c>
      <c r="O63" s="94">
        <f t="shared" si="5"/>
        <v>0</v>
      </c>
    </row>
    <row r="64" spans="1:15">
      <c r="A64" s="71">
        <v>62</v>
      </c>
      <c r="B64" s="85" t="s">
        <v>153</v>
      </c>
      <c r="C64" s="72">
        <v>3520</v>
      </c>
      <c r="D64" s="72">
        <v>2723</v>
      </c>
      <c r="E64" s="72">
        <v>2774</v>
      </c>
      <c r="F64" s="72"/>
      <c r="G64" s="72"/>
      <c r="H64" s="72"/>
      <c r="I64" s="86"/>
      <c r="J64" s="96">
        <f t="shared" si="0"/>
        <v>6.2540990388662717E-4</v>
      </c>
      <c r="K64" s="96">
        <f t="shared" si="1"/>
        <v>-0.21193181818181819</v>
      </c>
      <c r="L64" s="93">
        <f t="shared" si="2"/>
        <v>-746</v>
      </c>
      <c r="M64" s="97">
        <f t="shared" si="4"/>
        <v>-8.8833847362968423E-3</v>
      </c>
      <c r="N64" s="94">
        <f t="shared" si="3"/>
        <v>51</v>
      </c>
      <c r="O64" s="94">
        <f t="shared" si="5"/>
        <v>0</v>
      </c>
    </row>
    <row r="65" spans="1:15">
      <c r="A65" s="71">
        <v>63</v>
      </c>
      <c r="B65" s="85" t="s">
        <v>154</v>
      </c>
      <c r="C65" s="72">
        <v>32725</v>
      </c>
      <c r="D65" s="72">
        <v>36793</v>
      </c>
      <c r="E65" s="72">
        <v>35502</v>
      </c>
      <c r="F65" s="72"/>
      <c r="G65" s="72"/>
      <c r="H65" s="72"/>
      <c r="I65" s="86"/>
      <c r="J65" s="96">
        <f t="shared" si="0"/>
        <v>8.00407440799677E-3</v>
      </c>
      <c r="K65" s="96">
        <f t="shared" si="1"/>
        <v>8.4858670741023684E-2</v>
      </c>
      <c r="L65" s="93">
        <f t="shared" si="2"/>
        <v>2777</v>
      </c>
      <c r="M65" s="97">
        <f t="shared" si="4"/>
        <v>3.3068578301201516E-2</v>
      </c>
      <c r="N65" s="94">
        <f t="shared" si="3"/>
        <v>-1291</v>
      </c>
      <c r="O65" s="94">
        <f t="shared" si="5"/>
        <v>0</v>
      </c>
    </row>
    <row r="66" spans="1:15">
      <c r="A66" s="71">
        <v>64</v>
      </c>
      <c r="B66" s="85" t="s">
        <v>155</v>
      </c>
      <c r="C66" s="72">
        <v>19961</v>
      </c>
      <c r="D66" s="72">
        <v>20282</v>
      </c>
      <c r="E66" s="72">
        <v>20282</v>
      </c>
      <c r="F66" s="72"/>
      <c r="G66" s="72"/>
      <c r="H66" s="72"/>
      <c r="I66" s="86"/>
      <c r="J66" s="96">
        <f t="shared" si="0"/>
        <v>4.5726617413945833E-3</v>
      </c>
      <c r="K66" s="96">
        <f t="shared" si="1"/>
        <v>1.6081358649366263E-2</v>
      </c>
      <c r="L66" s="93">
        <f t="shared" si="2"/>
        <v>321</v>
      </c>
      <c r="M66" s="97">
        <f t="shared" si="4"/>
        <v>3.8224752015432796E-3</v>
      </c>
      <c r="N66" s="94">
        <f t="shared" si="3"/>
        <v>0</v>
      </c>
      <c r="O66" s="94">
        <f t="shared" si="5"/>
        <v>0</v>
      </c>
    </row>
    <row r="67" spans="1:15">
      <c r="A67" s="71">
        <v>65</v>
      </c>
      <c r="B67" s="85" t="s">
        <v>156</v>
      </c>
      <c r="C67" s="72">
        <v>19903</v>
      </c>
      <c r="D67" s="72">
        <v>21837</v>
      </c>
      <c r="E67" s="72">
        <v>21759</v>
      </c>
      <c r="F67" s="72"/>
      <c r="G67" s="72"/>
      <c r="H67" s="72"/>
      <c r="I67" s="86"/>
      <c r="J67" s="96">
        <f t="shared" ref="J67:J84" si="6">E67/$E$84</f>
        <v>4.9056575698158333E-3</v>
      </c>
      <c r="K67" s="96">
        <f t="shared" ref="K67:K84" si="7">(E67-C67)/C67</f>
        <v>9.3252273526604035E-2</v>
      </c>
      <c r="L67" s="93">
        <f t="shared" ref="L67:L84" si="8">E67-C67</f>
        <v>1856</v>
      </c>
      <c r="M67" s="97">
        <f t="shared" si="4"/>
        <v>2.210128963882968E-2</v>
      </c>
      <c r="N67" s="94">
        <f t="shared" ref="N67:N84" si="9">E67-D67</f>
        <v>-78</v>
      </c>
      <c r="O67" s="94">
        <f t="shared" si="5"/>
        <v>0</v>
      </c>
    </row>
    <row r="68" spans="1:15">
      <c r="A68" s="71">
        <v>66</v>
      </c>
      <c r="B68" s="85" t="s">
        <v>157</v>
      </c>
      <c r="C68" s="72">
        <v>10571</v>
      </c>
      <c r="D68" s="72">
        <v>9841</v>
      </c>
      <c r="E68" s="72">
        <v>9836</v>
      </c>
      <c r="F68" s="72"/>
      <c r="G68" s="72"/>
      <c r="H68" s="72"/>
      <c r="I68" s="86"/>
      <c r="J68" s="96">
        <f t="shared" si="6"/>
        <v>2.2175673448553948E-3</v>
      </c>
      <c r="K68" s="96">
        <f t="shared" si="7"/>
        <v>-6.9529845804559648E-2</v>
      </c>
      <c r="L68" s="93">
        <f t="shared" si="8"/>
        <v>-735</v>
      </c>
      <c r="M68" s="97">
        <f t="shared" ref="M68:M84" si="10">L68/$L$84</f>
        <v>-8.7523964895149867E-3</v>
      </c>
      <c r="N68" s="94">
        <f t="shared" si="9"/>
        <v>-5</v>
      </c>
      <c r="O68" s="94">
        <f t="shared" ref="O68:O83" si="11">H68-G68</f>
        <v>0</v>
      </c>
    </row>
    <row r="69" spans="1:15">
      <c r="A69" s="71">
        <v>67</v>
      </c>
      <c r="B69" s="85" t="s">
        <v>158</v>
      </c>
      <c r="C69" s="72">
        <v>22792</v>
      </c>
      <c r="D69" s="72">
        <v>21909</v>
      </c>
      <c r="E69" s="72">
        <v>22232</v>
      </c>
      <c r="F69" s="72"/>
      <c r="G69" s="72"/>
      <c r="H69" s="72"/>
      <c r="I69" s="86"/>
      <c r="J69" s="96">
        <f t="shared" si="6"/>
        <v>5.0122973984165452E-3</v>
      </c>
      <c r="K69" s="96">
        <f t="shared" si="7"/>
        <v>-2.4570024570024569E-2</v>
      </c>
      <c r="L69" s="93">
        <f t="shared" si="8"/>
        <v>-560</v>
      </c>
      <c r="M69" s="97">
        <f t="shared" si="10"/>
        <v>-6.6684925634399898E-3</v>
      </c>
      <c r="N69" s="94">
        <f t="shared" si="9"/>
        <v>323</v>
      </c>
      <c r="O69" s="94">
        <f t="shared" si="11"/>
        <v>0</v>
      </c>
    </row>
    <row r="70" spans="1:15">
      <c r="A70" s="71">
        <v>68</v>
      </c>
      <c r="B70" s="85" t="s">
        <v>159</v>
      </c>
      <c r="C70" s="72">
        <v>11610</v>
      </c>
      <c r="D70" s="72">
        <v>11710</v>
      </c>
      <c r="E70" s="72">
        <v>11760</v>
      </c>
      <c r="F70" s="72"/>
      <c r="G70" s="72"/>
      <c r="H70" s="72"/>
      <c r="I70" s="86"/>
      <c r="J70" s="96">
        <f t="shared" si="6"/>
        <v>2.6513411931170642E-3</v>
      </c>
      <c r="K70" s="96">
        <f t="shared" si="7"/>
        <v>1.2919896640826873E-2</v>
      </c>
      <c r="L70" s="93">
        <f t="shared" si="8"/>
        <v>150</v>
      </c>
      <c r="M70" s="97">
        <f t="shared" si="10"/>
        <v>1.78620336520714E-3</v>
      </c>
      <c r="N70" s="94">
        <f t="shared" si="9"/>
        <v>50</v>
      </c>
      <c r="O70" s="94">
        <f t="shared" si="11"/>
        <v>0</v>
      </c>
    </row>
    <row r="71" spans="1:15">
      <c r="A71" s="71">
        <v>69</v>
      </c>
      <c r="B71" s="85" t="s">
        <v>160</v>
      </c>
      <c r="C71" s="72">
        <v>2332</v>
      </c>
      <c r="D71" s="72">
        <v>2413</v>
      </c>
      <c r="E71" s="72">
        <v>2259</v>
      </c>
      <c r="F71" s="72"/>
      <c r="G71" s="72"/>
      <c r="H71" s="72"/>
      <c r="I71" s="86"/>
      <c r="J71" s="96">
        <f t="shared" si="6"/>
        <v>5.0930099959621154E-4</v>
      </c>
      <c r="K71" s="96">
        <f t="shared" si="7"/>
        <v>-3.1303602058319037E-2</v>
      </c>
      <c r="L71" s="93">
        <f t="shared" si="8"/>
        <v>-73</v>
      </c>
      <c r="M71" s="97">
        <f t="shared" si="10"/>
        <v>-8.6928563773414145E-4</v>
      </c>
      <c r="N71" s="94">
        <f t="shared" si="9"/>
        <v>-154</v>
      </c>
      <c r="O71" s="94">
        <f t="shared" si="11"/>
        <v>0</v>
      </c>
    </row>
    <row r="72" spans="1:15">
      <c r="A72" s="71">
        <v>70</v>
      </c>
      <c r="B72" s="85" t="s">
        <v>161</v>
      </c>
      <c r="C72" s="72">
        <v>13273</v>
      </c>
      <c r="D72" s="72">
        <v>13035</v>
      </c>
      <c r="E72" s="72">
        <v>13205</v>
      </c>
      <c r="F72" s="72"/>
      <c r="G72" s="72"/>
      <c r="H72" s="72"/>
      <c r="I72" s="86"/>
      <c r="J72" s="96">
        <f t="shared" si="6"/>
        <v>2.9771224876794927E-3</v>
      </c>
      <c r="K72" s="96">
        <f t="shared" si="7"/>
        <v>-5.1231824003616366E-3</v>
      </c>
      <c r="L72" s="93">
        <f t="shared" si="8"/>
        <v>-68</v>
      </c>
      <c r="M72" s="97">
        <f t="shared" si="10"/>
        <v>-8.0974552556057017E-4</v>
      </c>
      <c r="N72" s="94">
        <f t="shared" si="9"/>
        <v>170</v>
      </c>
      <c r="O72" s="94">
        <f t="shared" si="11"/>
        <v>0</v>
      </c>
    </row>
    <row r="73" spans="1:15">
      <c r="A73" s="71">
        <v>71</v>
      </c>
      <c r="B73" s="85" t="s">
        <v>162</v>
      </c>
      <c r="C73" s="72">
        <v>8693</v>
      </c>
      <c r="D73" s="72">
        <v>8559</v>
      </c>
      <c r="E73" s="72">
        <v>8768</v>
      </c>
      <c r="F73" s="72"/>
      <c r="G73" s="72"/>
      <c r="H73" s="72"/>
      <c r="I73" s="86"/>
      <c r="J73" s="96">
        <f t="shared" si="6"/>
        <v>1.9767822773172124E-3</v>
      </c>
      <c r="K73" s="96">
        <f t="shared" si="7"/>
        <v>8.6276314275854134E-3</v>
      </c>
      <c r="L73" s="93">
        <f t="shared" si="8"/>
        <v>75</v>
      </c>
      <c r="M73" s="97">
        <f t="shared" si="10"/>
        <v>8.9310168260357001E-4</v>
      </c>
      <c r="N73" s="94">
        <f t="shared" si="9"/>
        <v>209</v>
      </c>
      <c r="O73" s="94">
        <f t="shared" si="11"/>
        <v>0</v>
      </c>
    </row>
    <row r="74" spans="1:15">
      <c r="A74" s="71">
        <v>72</v>
      </c>
      <c r="B74" s="85" t="s">
        <v>163</v>
      </c>
      <c r="C74" s="72">
        <v>14575</v>
      </c>
      <c r="D74" s="72">
        <v>16437</v>
      </c>
      <c r="E74" s="72">
        <v>16552</v>
      </c>
      <c r="F74" s="72"/>
      <c r="G74" s="72"/>
      <c r="H74" s="72"/>
      <c r="I74" s="86"/>
      <c r="J74" s="96">
        <f t="shared" si="6"/>
        <v>3.7317176384756502E-3</v>
      </c>
      <c r="K74" s="96">
        <f t="shared" si="7"/>
        <v>0.13564322469982848</v>
      </c>
      <c r="L74" s="93">
        <f t="shared" si="8"/>
        <v>1977</v>
      </c>
      <c r="M74" s="97">
        <f t="shared" si="10"/>
        <v>2.3542160353430108E-2</v>
      </c>
      <c r="N74" s="94">
        <f t="shared" si="9"/>
        <v>115</v>
      </c>
      <c r="O74" s="94">
        <f t="shared" si="11"/>
        <v>0</v>
      </c>
    </row>
    <row r="75" spans="1:15">
      <c r="A75" s="71">
        <v>73</v>
      </c>
      <c r="B75" s="85" t="s">
        <v>164</v>
      </c>
      <c r="C75" s="72">
        <v>8610</v>
      </c>
      <c r="D75" s="72">
        <v>9050</v>
      </c>
      <c r="E75" s="72">
        <v>8733</v>
      </c>
      <c r="F75" s="72"/>
      <c r="G75" s="72"/>
      <c r="H75" s="72"/>
      <c r="I75" s="86"/>
      <c r="J75" s="96">
        <f t="shared" si="6"/>
        <v>1.9688913809091258E-3</v>
      </c>
      <c r="K75" s="96">
        <f t="shared" si="7"/>
        <v>1.4285714285714285E-2</v>
      </c>
      <c r="L75" s="93">
        <f t="shared" si="8"/>
        <v>123</v>
      </c>
      <c r="M75" s="97">
        <f t="shared" si="10"/>
        <v>1.4646867594698548E-3</v>
      </c>
      <c r="N75" s="94">
        <f t="shared" si="9"/>
        <v>-317</v>
      </c>
      <c r="O75" s="94">
        <f t="shared" si="11"/>
        <v>0</v>
      </c>
    </row>
    <row r="76" spans="1:15">
      <c r="A76" s="71">
        <v>74</v>
      </c>
      <c r="B76" s="85" t="s">
        <v>165</v>
      </c>
      <c r="C76" s="72">
        <v>8984</v>
      </c>
      <c r="D76" s="72">
        <v>8892</v>
      </c>
      <c r="E76" s="72">
        <v>9042</v>
      </c>
      <c r="F76" s="72"/>
      <c r="G76" s="72"/>
      <c r="H76" s="72"/>
      <c r="I76" s="86"/>
      <c r="J76" s="96">
        <f t="shared" si="6"/>
        <v>2.0385567234833752E-3</v>
      </c>
      <c r="K76" s="96">
        <f t="shared" si="7"/>
        <v>6.4559216384683883E-3</v>
      </c>
      <c r="L76" s="93">
        <f t="shared" si="8"/>
        <v>58</v>
      </c>
      <c r="M76" s="97">
        <f t="shared" si="10"/>
        <v>6.9066530121342749E-4</v>
      </c>
      <c r="N76" s="94">
        <f t="shared" si="9"/>
        <v>150</v>
      </c>
      <c r="O76" s="94">
        <f t="shared" si="11"/>
        <v>0</v>
      </c>
    </row>
    <row r="77" spans="1:15">
      <c r="A77" s="71">
        <v>75</v>
      </c>
      <c r="B77" s="85" t="s">
        <v>166</v>
      </c>
      <c r="C77" s="72">
        <v>3114</v>
      </c>
      <c r="D77" s="72">
        <v>2938</v>
      </c>
      <c r="E77" s="72">
        <v>2625</v>
      </c>
      <c r="F77" s="72"/>
      <c r="G77" s="72"/>
      <c r="H77" s="72"/>
      <c r="I77" s="86"/>
      <c r="J77" s="96">
        <f t="shared" si="6"/>
        <v>5.9181723060648748E-4</v>
      </c>
      <c r="K77" s="96">
        <f t="shared" si="7"/>
        <v>-0.15703275529865124</v>
      </c>
      <c r="L77" s="93">
        <f t="shared" si="8"/>
        <v>-489</v>
      </c>
      <c r="M77" s="97">
        <f t="shared" si="10"/>
        <v>-5.8230229705752761E-3</v>
      </c>
      <c r="N77" s="94">
        <f t="shared" si="9"/>
        <v>-313</v>
      </c>
      <c r="O77" s="94">
        <f t="shared" si="11"/>
        <v>0</v>
      </c>
    </row>
    <row r="78" spans="1:15">
      <c r="A78" s="71">
        <v>76</v>
      </c>
      <c r="B78" s="85" t="s">
        <v>167</v>
      </c>
      <c r="C78" s="72">
        <v>4579</v>
      </c>
      <c r="D78" s="72">
        <v>4464</v>
      </c>
      <c r="E78" s="72">
        <v>4303</v>
      </c>
      <c r="F78" s="72"/>
      <c r="G78" s="72"/>
      <c r="H78" s="72"/>
      <c r="I78" s="86"/>
      <c r="J78" s="96">
        <f t="shared" si="6"/>
        <v>9.701293498284632E-4</v>
      </c>
      <c r="K78" s="96">
        <f t="shared" si="7"/>
        <v>-6.027516925092815E-2</v>
      </c>
      <c r="L78" s="93">
        <f t="shared" si="8"/>
        <v>-276</v>
      </c>
      <c r="M78" s="97">
        <f t="shared" si="10"/>
        <v>-3.2866141919811378E-3</v>
      </c>
      <c r="N78" s="94">
        <f t="shared" si="9"/>
        <v>-161</v>
      </c>
      <c r="O78" s="94">
        <f t="shared" si="11"/>
        <v>0</v>
      </c>
    </row>
    <row r="79" spans="1:15">
      <c r="A79" s="71">
        <v>77</v>
      </c>
      <c r="B79" s="85" t="s">
        <v>168</v>
      </c>
      <c r="C79" s="72">
        <v>14527</v>
      </c>
      <c r="D79" s="72">
        <v>14767</v>
      </c>
      <c r="E79" s="72">
        <v>14854</v>
      </c>
      <c r="F79" s="72"/>
      <c r="G79" s="72"/>
      <c r="H79" s="72"/>
      <c r="I79" s="86"/>
      <c r="J79" s="96">
        <f t="shared" si="6"/>
        <v>3.3488964355919107E-3</v>
      </c>
      <c r="K79" s="96">
        <f t="shared" si="7"/>
        <v>2.2509809320575482E-2</v>
      </c>
      <c r="L79" s="93">
        <f t="shared" si="8"/>
        <v>327</v>
      </c>
      <c r="M79" s="97">
        <f t="shared" si="10"/>
        <v>3.8939233361515654E-3</v>
      </c>
      <c r="N79" s="94">
        <f t="shared" si="9"/>
        <v>87</v>
      </c>
      <c r="O79" s="94">
        <f t="shared" si="11"/>
        <v>0</v>
      </c>
    </row>
    <row r="80" spans="1:15">
      <c r="A80" s="71">
        <v>78</v>
      </c>
      <c r="B80" s="85" t="s">
        <v>169</v>
      </c>
      <c r="C80" s="72">
        <v>10469</v>
      </c>
      <c r="D80" s="72">
        <v>10277</v>
      </c>
      <c r="E80" s="72">
        <v>10113</v>
      </c>
      <c r="F80" s="72"/>
      <c r="G80" s="72"/>
      <c r="H80" s="72"/>
      <c r="I80" s="86"/>
      <c r="J80" s="96">
        <f t="shared" si="6"/>
        <v>2.2800181535708223E-3</v>
      </c>
      <c r="K80" s="96">
        <f t="shared" si="7"/>
        <v>-3.4005158085777053E-2</v>
      </c>
      <c r="L80" s="93">
        <f t="shared" si="8"/>
        <v>-356</v>
      </c>
      <c r="M80" s="97">
        <f t="shared" si="10"/>
        <v>-4.2392559867582792E-3</v>
      </c>
      <c r="N80" s="94">
        <f t="shared" si="9"/>
        <v>-164</v>
      </c>
      <c r="O80" s="94">
        <f t="shared" si="11"/>
        <v>0</v>
      </c>
    </row>
    <row r="81" spans="1:15">
      <c r="A81" s="71">
        <v>79</v>
      </c>
      <c r="B81" s="85" t="s">
        <v>170</v>
      </c>
      <c r="C81" s="72">
        <v>6437</v>
      </c>
      <c r="D81" s="72">
        <v>4633</v>
      </c>
      <c r="E81" s="72">
        <v>4519</v>
      </c>
      <c r="F81" s="72"/>
      <c r="G81" s="72"/>
      <c r="H81" s="72"/>
      <c r="I81" s="86"/>
      <c r="J81" s="96">
        <f t="shared" si="6"/>
        <v>1.0188274533755113E-3</v>
      </c>
      <c r="K81" s="96">
        <f t="shared" si="7"/>
        <v>-0.29796489047693026</v>
      </c>
      <c r="L81" s="93">
        <f t="shared" si="8"/>
        <v>-1918</v>
      </c>
      <c r="M81" s="97">
        <f t="shared" si="10"/>
        <v>-2.2839587029781963E-2</v>
      </c>
      <c r="N81" s="94">
        <f t="shared" si="9"/>
        <v>-114</v>
      </c>
      <c r="O81" s="94">
        <f t="shared" si="11"/>
        <v>0</v>
      </c>
    </row>
    <row r="82" spans="1:15">
      <c r="A82" s="71">
        <v>80</v>
      </c>
      <c r="B82" s="85" t="s">
        <v>171</v>
      </c>
      <c r="C82" s="72">
        <v>13125</v>
      </c>
      <c r="D82" s="72">
        <v>12270</v>
      </c>
      <c r="E82" s="72">
        <v>12929</v>
      </c>
      <c r="F82" s="72"/>
      <c r="G82" s="72"/>
      <c r="H82" s="72"/>
      <c r="I82" s="86"/>
      <c r="J82" s="96">
        <f t="shared" si="6"/>
        <v>2.9148971331471531E-3</v>
      </c>
      <c r="K82" s="96">
        <f t="shared" si="7"/>
        <v>-1.4933333333333333E-2</v>
      </c>
      <c r="L82" s="93">
        <f t="shared" si="8"/>
        <v>-196</v>
      </c>
      <c r="M82" s="97">
        <f t="shared" si="10"/>
        <v>-2.3339723972039964E-3</v>
      </c>
      <c r="N82" s="94">
        <f t="shared" si="9"/>
        <v>659</v>
      </c>
      <c r="O82" s="94">
        <f t="shared" si="11"/>
        <v>0</v>
      </c>
    </row>
    <row r="83" spans="1:15">
      <c r="A83" s="71">
        <v>81</v>
      </c>
      <c r="B83" s="85" t="s">
        <v>172</v>
      </c>
      <c r="C83" s="72">
        <v>24453</v>
      </c>
      <c r="D83" s="72">
        <v>24468</v>
      </c>
      <c r="E83" s="72">
        <v>24633</v>
      </c>
      <c r="F83" s="72"/>
      <c r="G83" s="72"/>
      <c r="H83" s="72"/>
      <c r="I83" s="86"/>
      <c r="J83" s="96">
        <f t="shared" si="6"/>
        <v>5.5536128920112794E-3</v>
      </c>
      <c r="K83" s="96">
        <f t="shared" si="7"/>
        <v>7.3610599926389403E-3</v>
      </c>
      <c r="L83" s="93">
        <f t="shared" si="8"/>
        <v>180</v>
      </c>
      <c r="M83" s="97">
        <f t="shared" si="10"/>
        <v>2.1434440382485679E-3</v>
      </c>
      <c r="N83" s="94">
        <f t="shared" si="9"/>
        <v>165</v>
      </c>
      <c r="O83" s="94">
        <f t="shared" si="11"/>
        <v>0</v>
      </c>
    </row>
    <row r="84" spans="1:15" s="106" customFormat="1">
      <c r="A84" s="187" t="s">
        <v>173</v>
      </c>
      <c r="B84" s="187"/>
      <c r="C84" s="73">
        <v>4351514</v>
      </c>
      <c r="D84" s="73">
        <v>4459376</v>
      </c>
      <c r="E84" s="73">
        <v>4435491</v>
      </c>
      <c r="F84" s="60"/>
      <c r="G84" s="60"/>
      <c r="H84" s="60"/>
      <c r="I84" s="109"/>
      <c r="J84" s="65">
        <f t="shared" si="6"/>
        <v>1</v>
      </c>
      <c r="K84" s="65">
        <f t="shared" si="7"/>
        <v>1.9298340761399364E-2</v>
      </c>
      <c r="L84" s="60">
        <f t="shared" si="8"/>
        <v>83977</v>
      </c>
      <c r="M84" s="66">
        <f t="shared" si="10"/>
        <v>1</v>
      </c>
      <c r="N84" s="60">
        <f t="shared" si="9"/>
        <v>-23885</v>
      </c>
      <c r="O84" s="94">
        <f>H84-G84</f>
        <v>0</v>
      </c>
    </row>
    <row r="85" spans="1:15">
      <c r="F85" s="123"/>
      <c r="G85" s="123"/>
      <c r="H85" s="123"/>
      <c r="I85" s="69"/>
      <c r="M85" s="10"/>
    </row>
    <row r="86" spans="1:15">
      <c r="F86" s="137">
        <f>E84-C84</f>
        <v>83977</v>
      </c>
      <c r="G86" s="137">
        <f>E84-D84</f>
        <v>-23885</v>
      </c>
      <c r="I86" s="17"/>
      <c r="M86" s="10"/>
    </row>
    <row r="87" spans="1:15">
      <c r="F87" s="137">
        <f>H84-F84</f>
        <v>0</v>
      </c>
      <c r="G87" s="137">
        <f>H84-G84</f>
        <v>0</v>
      </c>
      <c r="M87" s="10"/>
    </row>
    <row r="88" spans="1:15">
      <c r="M88" s="10"/>
    </row>
    <row r="89" spans="1:15">
      <c r="M89" s="10"/>
    </row>
    <row r="90" spans="1:15">
      <c r="M90" s="10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topLeftCell="D1" zoomScale="80" zoomScaleNormal="80" workbookViewId="0">
      <pane ySplit="2" topLeftCell="A3" activePane="bottomLeft" state="frozen"/>
      <selection pane="bottomLeft" activeCell="L2" sqref="L2:L84"/>
    </sheetView>
  </sheetViews>
  <sheetFormatPr defaultColWidth="8.85546875" defaultRowHeight="15"/>
  <cols>
    <col min="1" max="1" width="18.28515625" style="3" bestFit="1" customWidth="1"/>
    <col min="2" max="2" width="12" style="3" customWidth="1"/>
    <col min="3" max="3" width="12" style="3" bestFit="1" customWidth="1"/>
    <col min="4" max="7" width="12" style="3" customWidth="1"/>
    <col min="8" max="8" width="22.42578125" style="3" customWidth="1"/>
    <col min="9" max="9" width="26.42578125" style="3" customWidth="1"/>
    <col min="10" max="10" width="27.42578125" style="3" customWidth="1"/>
    <col min="11" max="11" width="13.28515625" style="3" customWidth="1"/>
    <col min="12" max="12" width="14.140625" style="3" customWidth="1"/>
    <col min="13" max="16384" width="8.85546875" style="3"/>
  </cols>
  <sheetData>
    <row r="1" spans="1:12" ht="15.75" thickBot="1">
      <c r="B1" s="184" t="s">
        <v>281</v>
      </c>
      <c r="C1" s="184"/>
      <c r="D1" s="185"/>
      <c r="E1" s="186" t="s">
        <v>280</v>
      </c>
      <c r="F1" s="184"/>
      <c r="G1" s="185"/>
    </row>
    <row r="2" spans="1:12" ht="45">
      <c r="A2" s="89" t="s">
        <v>174</v>
      </c>
      <c r="B2" s="89">
        <v>43435</v>
      </c>
      <c r="C2" s="89">
        <v>43770</v>
      </c>
      <c r="D2" s="89">
        <v>43800</v>
      </c>
      <c r="E2" s="89">
        <v>43435</v>
      </c>
      <c r="F2" s="89">
        <v>43770</v>
      </c>
      <c r="G2" s="89">
        <v>43800</v>
      </c>
      <c r="H2" s="88" t="s">
        <v>350</v>
      </c>
      <c r="I2" s="1" t="s">
        <v>351</v>
      </c>
      <c r="J2" s="1" t="s">
        <v>352</v>
      </c>
      <c r="K2" s="88" t="s">
        <v>262</v>
      </c>
      <c r="L2" s="88" t="s">
        <v>283</v>
      </c>
    </row>
    <row r="3" spans="1:12">
      <c r="A3" s="41" t="s">
        <v>175</v>
      </c>
      <c r="B3" s="84">
        <v>4479</v>
      </c>
      <c r="C3" s="93">
        <v>3201</v>
      </c>
      <c r="D3" s="22">
        <v>3384</v>
      </c>
      <c r="E3" s="22">
        <v>4367.2090687044301</v>
      </c>
      <c r="F3" s="22">
        <v>3285.8431271094701</v>
      </c>
      <c r="G3" s="22">
        <v>3247.6541088101399</v>
      </c>
      <c r="H3" s="97">
        <f>D3/$D$84</f>
        <v>2.1611541482791874E-2</v>
      </c>
      <c r="I3" s="97">
        <f t="shared" ref="I3:I66" si="0">(D3-B3)/B3</f>
        <v>-0.24447421299397187</v>
      </c>
      <c r="J3" s="93">
        <f t="shared" ref="J3:J66" si="1">D3-B3</f>
        <v>-1095</v>
      </c>
      <c r="K3" s="93">
        <f>D3-C3</f>
        <v>183</v>
      </c>
      <c r="L3" s="93">
        <f>G3-F3</f>
        <v>-38.189018299330201</v>
      </c>
    </row>
    <row r="4" spans="1:12">
      <c r="A4" s="41" t="s">
        <v>176</v>
      </c>
      <c r="B4" s="84">
        <v>1149</v>
      </c>
      <c r="C4" s="93">
        <v>698</v>
      </c>
      <c r="D4" s="22">
        <v>591</v>
      </c>
      <c r="E4" s="22">
        <v>821.00466809437796</v>
      </c>
      <c r="F4" s="22">
        <v>618.55110433217203</v>
      </c>
      <c r="G4" s="22">
        <v>437.18241075265399</v>
      </c>
      <c r="H4" s="97">
        <f t="shared" ref="H4:H67" si="2">D4/$D$84</f>
        <v>3.7743560922960987E-3</v>
      </c>
      <c r="I4" s="97">
        <f t="shared" si="0"/>
        <v>-0.48563968668407309</v>
      </c>
      <c r="J4" s="93">
        <f t="shared" si="1"/>
        <v>-558</v>
      </c>
      <c r="K4" s="93">
        <f t="shared" ref="K4:K67" si="3">D4-C4</f>
        <v>-107</v>
      </c>
      <c r="L4" s="93">
        <f t="shared" ref="L4:L67" si="4">G4-F4</f>
        <v>-181.36869357951804</v>
      </c>
    </row>
    <row r="5" spans="1:12">
      <c r="A5" s="41" t="s">
        <v>177</v>
      </c>
      <c r="B5" s="84">
        <v>1999</v>
      </c>
      <c r="C5" s="93">
        <v>1044</v>
      </c>
      <c r="D5" s="22">
        <v>1197</v>
      </c>
      <c r="E5" s="22">
        <v>1531.50637880471</v>
      </c>
      <c r="F5" s="22">
        <v>974.70588542980602</v>
      </c>
      <c r="G5" s="22">
        <v>918.83835933490195</v>
      </c>
      <c r="H5" s="97">
        <f t="shared" si="2"/>
        <v>7.6445080244981894E-3</v>
      </c>
      <c r="I5" s="97">
        <f t="shared" si="0"/>
        <v>-0.40120060030015009</v>
      </c>
      <c r="J5" s="93">
        <f t="shared" si="1"/>
        <v>-802</v>
      </c>
      <c r="K5" s="93">
        <f t="shared" si="3"/>
        <v>153</v>
      </c>
      <c r="L5" s="93">
        <f t="shared" si="4"/>
        <v>-55.867526094904065</v>
      </c>
    </row>
    <row r="6" spans="1:12">
      <c r="A6" s="41" t="s">
        <v>178</v>
      </c>
      <c r="B6" s="84">
        <v>548</v>
      </c>
      <c r="C6" s="93">
        <v>285</v>
      </c>
      <c r="D6" s="22">
        <v>353</v>
      </c>
      <c r="E6" s="22">
        <v>421.783440975742</v>
      </c>
      <c r="F6" s="22">
        <v>245.17573079177299</v>
      </c>
      <c r="G6" s="22">
        <v>227.08460785371301</v>
      </c>
      <c r="H6" s="97">
        <f t="shared" si="2"/>
        <v>2.2543954324543533E-3</v>
      </c>
      <c r="I6" s="97">
        <f t="shared" si="0"/>
        <v>-0.35583941605839414</v>
      </c>
      <c r="J6" s="93">
        <f t="shared" si="1"/>
        <v>-195</v>
      </c>
      <c r="K6" s="93">
        <f t="shared" si="3"/>
        <v>68</v>
      </c>
      <c r="L6" s="93">
        <f t="shared" si="4"/>
        <v>-18.091122938059982</v>
      </c>
    </row>
    <row r="7" spans="1:12">
      <c r="A7" s="41" t="s">
        <v>179</v>
      </c>
      <c r="B7" s="84">
        <v>1174</v>
      </c>
      <c r="C7" s="93">
        <v>570</v>
      </c>
      <c r="D7" s="22">
        <v>925</v>
      </c>
      <c r="E7" s="22">
        <v>421.783440975742</v>
      </c>
      <c r="F7" s="22">
        <v>245.17573079177299</v>
      </c>
      <c r="G7" s="22">
        <v>227.08460785371301</v>
      </c>
      <c r="H7" s="97">
        <f t="shared" si="2"/>
        <v>5.9074101275361952E-3</v>
      </c>
      <c r="I7" s="97">
        <f t="shared" si="0"/>
        <v>-0.2120954003407155</v>
      </c>
      <c r="J7" s="93">
        <f t="shared" si="1"/>
        <v>-249</v>
      </c>
      <c r="K7" s="93">
        <f t="shared" si="3"/>
        <v>355</v>
      </c>
      <c r="L7" s="93">
        <f t="shared" si="4"/>
        <v>-18.091122938059982</v>
      </c>
    </row>
    <row r="8" spans="1:12">
      <c r="A8" s="41" t="s">
        <v>180</v>
      </c>
      <c r="B8" s="84">
        <v>687</v>
      </c>
      <c r="C8" s="93">
        <v>382</v>
      </c>
      <c r="D8" s="22">
        <v>428</v>
      </c>
      <c r="E8" s="22">
        <v>566.00968410000598</v>
      </c>
      <c r="F8" s="22">
        <v>427.26540855016498</v>
      </c>
      <c r="G8" s="22">
        <v>352.62402613791801</v>
      </c>
      <c r="H8" s="97">
        <f t="shared" si="2"/>
        <v>2.7333746319843149E-3</v>
      </c>
      <c r="I8" s="97">
        <f t="shared" si="0"/>
        <v>-0.37700145560407566</v>
      </c>
      <c r="J8" s="93">
        <f t="shared" si="1"/>
        <v>-259</v>
      </c>
      <c r="K8" s="93">
        <f t="shared" si="3"/>
        <v>46</v>
      </c>
      <c r="L8" s="93">
        <f t="shared" si="4"/>
        <v>-74.641382412246969</v>
      </c>
    </row>
    <row r="9" spans="1:12">
      <c r="A9" s="41" t="s">
        <v>181</v>
      </c>
      <c r="B9" s="84">
        <v>16929</v>
      </c>
      <c r="C9" s="93">
        <v>10625</v>
      </c>
      <c r="D9" s="22">
        <v>12573</v>
      </c>
      <c r="E9" s="22">
        <v>15650.2779495178</v>
      </c>
      <c r="F9" s="22">
        <v>10849.9306760901</v>
      </c>
      <c r="G9" s="22">
        <v>11629.282520691801</v>
      </c>
      <c r="H9" s="97">
        <f t="shared" si="2"/>
        <v>8.0296073009202787E-2</v>
      </c>
      <c r="I9" s="97">
        <f t="shared" si="0"/>
        <v>-0.25730994152046782</v>
      </c>
      <c r="J9" s="93">
        <f t="shared" si="1"/>
        <v>-4356</v>
      </c>
      <c r="K9" s="93">
        <f t="shared" si="3"/>
        <v>1948</v>
      </c>
      <c r="L9" s="93">
        <f t="shared" si="4"/>
        <v>779.35184460170058</v>
      </c>
    </row>
    <row r="10" spans="1:12">
      <c r="A10" s="41" t="s">
        <v>182</v>
      </c>
      <c r="B10" s="84">
        <v>9372</v>
      </c>
      <c r="C10" s="93">
        <v>19541</v>
      </c>
      <c r="D10" s="22">
        <v>9641</v>
      </c>
      <c r="E10" s="22">
        <v>7150.3031836645496</v>
      </c>
      <c r="F10" s="22">
        <v>7403.4312440490703</v>
      </c>
      <c r="G10" s="22">
        <v>7412.0346750956596</v>
      </c>
      <c r="H10" s="97">
        <f t="shared" si="2"/>
        <v>6.1571179502244819E-2</v>
      </c>
      <c r="I10" s="97">
        <f t="shared" si="0"/>
        <v>2.8702518139137857E-2</v>
      </c>
      <c r="J10" s="93">
        <f t="shared" si="1"/>
        <v>269</v>
      </c>
      <c r="K10" s="93">
        <f t="shared" si="3"/>
        <v>-9900</v>
      </c>
      <c r="L10" s="93">
        <f t="shared" si="4"/>
        <v>8.6034310465893213</v>
      </c>
    </row>
    <row r="11" spans="1:12">
      <c r="A11" s="41" t="s">
        <v>183</v>
      </c>
      <c r="B11" s="84">
        <v>578</v>
      </c>
      <c r="C11" s="93">
        <v>277</v>
      </c>
      <c r="D11" s="22">
        <v>170</v>
      </c>
      <c r="E11" s="22">
        <v>554.26464529947305</v>
      </c>
      <c r="F11" s="22">
        <v>171.82549838030999</v>
      </c>
      <c r="G11" s="22">
        <v>160.650255626666</v>
      </c>
      <c r="H11" s="97">
        <f t="shared" si="2"/>
        <v>1.0856861856012466E-3</v>
      </c>
      <c r="I11" s="97">
        <f t="shared" si="0"/>
        <v>-0.70588235294117652</v>
      </c>
      <c r="J11" s="93">
        <f t="shared" si="1"/>
        <v>-408</v>
      </c>
      <c r="K11" s="93">
        <f t="shared" si="3"/>
        <v>-107</v>
      </c>
      <c r="L11" s="93">
        <f t="shared" si="4"/>
        <v>-11.175242753644</v>
      </c>
    </row>
    <row r="12" spans="1:12">
      <c r="A12" s="41" t="s">
        <v>184</v>
      </c>
      <c r="B12" s="84">
        <v>414</v>
      </c>
      <c r="C12" s="93">
        <v>262</v>
      </c>
      <c r="D12" s="22">
        <v>358</v>
      </c>
      <c r="E12" s="22">
        <v>372.50781641573298</v>
      </c>
      <c r="F12" s="22">
        <v>265.21061083878101</v>
      </c>
      <c r="G12" s="22">
        <v>322.67466878507298</v>
      </c>
      <c r="H12" s="97">
        <f t="shared" si="2"/>
        <v>2.286327379089684E-3</v>
      </c>
      <c r="I12" s="97">
        <f t="shared" si="0"/>
        <v>-0.13526570048309178</v>
      </c>
      <c r="J12" s="93">
        <f t="shared" si="1"/>
        <v>-56</v>
      </c>
      <c r="K12" s="93">
        <f t="shared" si="3"/>
        <v>96</v>
      </c>
      <c r="L12" s="93">
        <f t="shared" si="4"/>
        <v>57.464057946291973</v>
      </c>
    </row>
    <row r="13" spans="1:12">
      <c r="A13" s="41" t="s">
        <v>185</v>
      </c>
      <c r="B13" s="84">
        <v>2335</v>
      </c>
      <c r="C13" s="93">
        <v>2723</v>
      </c>
      <c r="D13" s="22">
        <v>1579</v>
      </c>
      <c r="E13" s="22">
        <v>2031.9582765641001</v>
      </c>
      <c r="F13" s="22">
        <v>1832.67438776059</v>
      </c>
      <c r="G13" s="22">
        <v>1391.7843048224099</v>
      </c>
      <c r="H13" s="97">
        <f t="shared" si="2"/>
        <v>1.008410874743746E-2</v>
      </c>
      <c r="I13" s="97">
        <f t="shared" si="0"/>
        <v>-0.32376873661670236</v>
      </c>
      <c r="J13" s="93">
        <f t="shared" si="1"/>
        <v>-756</v>
      </c>
      <c r="K13" s="93">
        <f t="shared" si="3"/>
        <v>-1144</v>
      </c>
      <c r="L13" s="93">
        <f t="shared" si="4"/>
        <v>-440.89008293818006</v>
      </c>
    </row>
    <row r="14" spans="1:12">
      <c r="A14" s="41" t="s">
        <v>186</v>
      </c>
      <c r="B14" s="84">
        <v>2224</v>
      </c>
      <c r="C14" s="93">
        <v>1641</v>
      </c>
      <c r="D14" s="22">
        <v>1547</v>
      </c>
      <c r="E14" s="22">
        <v>2270.2187863527602</v>
      </c>
      <c r="F14" s="22">
        <v>1680.33798916005</v>
      </c>
      <c r="G14" s="22">
        <v>1499.61847539274</v>
      </c>
      <c r="H14" s="97">
        <f t="shared" si="2"/>
        <v>9.8797442889713444E-3</v>
      </c>
      <c r="I14" s="97">
        <f t="shared" si="0"/>
        <v>-0.30440647482014388</v>
      </c>
      <c r="J14" s="93">
        <f t="shared" si="1"/>
        <v>-677</v>
      </c>
      <c r="K14" s="93">
        <f t="shared" si="3"/>
        <v>-94</v>
      </c>
      <c r="L14" s="93">
        <f t="shared" si="4"/>
        <v>-180.71951376730999</v>
      </c>
    </row>
    <row r="15" spans="1:12">
      <c r="A15" s="41" t="s">
        <v>187</v>
      </c>
      <c r="B15" s="84">
        <v>533</v>
      </c>
      <c r="C15" s="93">
        <v>268</v>
      </c>
      <c r="D15" s="22">
        <v>331</v>
      </c>
      <c r="E15" s="22">
        <v>511.81912565404201</v>
      </c>
      <c r="F15" s="22">
        <v>289.55558380836902</v>
      </c>
      <c r="G15" s="22">
        <v>318.00677990929302</v>
      </c>
      <c r="H15" s="97">
        <f t="shared" si="2"/>
        <v>2.1138948672588978E-3</v>
      </c>
      <c r="I15" s="97">
        <f t="shared" si="0"/>
        <v>-0.37898686679174481</v>
      </c>
      <c r="J15" s="93">
        <f t="shared" si="1"/>
        <v>-202</v>
      </c>
      <c r="K15" s="93">
        <f t="shared" si="3"/>
        <v>63</v>
      </c>
      <c r="L15" s="93">
        <f t="shared" si="4"/>
        <v>28.451196100923994</v>
      </c>
    </row>
    <row r="16" spans="1:12">
      <c r="A16" s="41" t="s">
        <v>188</v>
      </c>
      <c r="B16" s="84">
        <v>605</v>
      </c>
      <c r="C16" s="93">
        <v>491</v>
      </c>
      <c r="D16" s="22">
        <v>548</v>
      </c>
      <c r="E16" s="22">
        <v>556.71985793737099</v>
      </c>
      <c r="F16" s="22">
        <v>601.72816303024399</v>
      </c>
      <c r="G16" s="22">
        <v>527.452060615655</v>
      </c>
      <c r="H16" s="97">
        <f t="shared" si="2"/>
        <v>3.499741351232254E-3</v>
      </c>
      <c r="I16" s="97">
        <f t="shared" si="0"/>
        <v>-9.4214876033057851E-2</v>
      </c>
      <c r="J16" s="93">
        <f t="shared" si="1"/>
        <v>-57</v>
      </c>
      <c r="K16" s="93">
        <f t="shared" si="3"/>
        <v>57</v>
      </c>
      <c r="L16" s="93">
        <f t="shared" si="4"/>
        <v>-74.276102414588991</v>
      </c>
    </row>
    <row r="17" spans="1:12">
      <c r="A17" s="41" t="s">
        <v>189</v>
      </c>
      <c r="B17" s="84">
        <v>255</v>
      </c>
      <c r="C17" s="93">
        <v>189</v>
      </c>
      <c r="D17" s="22">
        <v>180</v>
      </c>
      <c r="E17" s="22">
        <v>115.46138535208701</v>
      </c>
      <c r="F17" s="22">
        <v>183.577696422516</v>
      </c>
      <c r="G17" s="22">
        <v>81.502192086763898</v>
      </c>
      <c r="H17" s="97">
        <f t="shared" si="2"/>
        <v>1.1495500788719082E-3</v>
      </c>
      <c r="I17" s="97">
        <f t="shared" si="0"/>
        <v>-0.29411764705882354</v>
      </c>
      <c r="J17" s="93">
        <f t="shared" si="1"/>
        <v>-75</v>
      </c>
      <c r="K17" s="93">
        <f t="shared" si="3"/>
        <v>-9</v>
      </c>
      <c r="L17" s="93">
        <f t="shared" si="4"/>
        <v>-102.0755043357521</v>
      </c>
    </row>
    <row r="18" spans="1:12">
      <c r="A18" s="41" t="s">
        <v>190</v>
      </c>
      <c r="B18" s="84">
        <v>800</v>
      </c>
      <c r="C18" s="93">
        <v>493</v>
      </c>
      <c r="D18" s="22">
        <v>514</v>
      </c>
      <c r="E18" s="22">
        <v>675.51096074955296</v>
      </c>
      <c r="F18" s="22">
        <v>456.01317521031802</v>
      </c>
      <c r="G18" s="22">
        <v>441.098451935345</v>
      </c>
      <c r="H18" s="97">
        <f t="shared" si="2"/>
        <v>3.2826041141120043E-3</v>
      </c>
      <c r="I18" s="97">
        <f t="shared" si="0"/>
        <v>-0.35749999999999998</v>
      </c>
      <c r="J18" s="93">
        <f t="shared" si="1"/>
        <v>-286</v>
      </c>
      <c r="K18" s="93">
        <f t="shared" si="3"/>
        <v>21</v>
      </c>
      <c r="L18" s="93">
        <f t="shared" si="4"/>
        <v>-14.914723274973028</v>
      </c>
    </row>
    <row r="19" spans="1:12">
      <c r="A19" s="41" t="s">
        <v>191</v>
      </c>
      <c r="B19" s="84">
        <v>596</v>
      </c>
      <c r="C19" s="93">
        <v>643</v>
      </c>
      <c r="D19" s="22">
        <v>901</v>
      </c>
      <c r="E19" s="22">
        <v>281.10526247868501</v>
      </c>
      <c r="F19" s="22">
        <v>453.01738027922102</v>
      </c>
      <c r="G19" s="22">
        <v>424.567111499541</v>
      </c>
      <c r="H19" s="97">
        <f t="shared" si="2"/>
        <v>5.7541367836866069E-3</v>
      </c>
      <c r="I19" s="97">
        <f t="shared" si="0"/>
        <v>0.51174496644295298</v>
      </c>
      <c r="J19" s="93">
        <f t="shared" si="1"/>
        <v>305</v>
      </c>
      <c r="K19" s="93">
        <f t="shared" si="3"/>
        <v>258</v>
      </c>
      <c r="L19" s="93">
        <f t="shared" si="4"/>
        <v>-28.450268779680016</v>
      </c>
    </row>
    <row r="20" spans="1:12">
      <c r="A20" s="41" t="s">
        <v>192</v>
      </c>
      <c r="B20" s="84">
        <v>622</v>
      </c>
      <c r="C20" s="93">
        <v>331</v>
      </c>
      <c r="D20" s="22">
        <v>445</v>
      </c>
      <c r="E20" s="22">
        <v>356.53920716641301</v>
      </c>
      <c r="F20" s="22">
        <v>273.316033101828</v>
      </c>
      <c r="G20" s="22">
        <v>257.448498467604</v>
      </c>
      <c r="H20" s="97">
        <f t="shared" si="2"/>
        <v>2.8419432505444398E-3</v>
      </c>
      <c r="I20" s="97">
        <f t="shared" si="0"/>
        <v>-0.28456591639871381</v>
      </c>
      <c r="J20" s="93">
        <f t="shared" si="1"/>
        <v>-177</v>
      </c>
      <c r="K20" s="93">
        <f t="shared" si="3"/>
        <v>114</v>
      </c>
      <c r="L20" s="93">
        <f t="shared" si="4"/>
        <v>-15.867534634224</v>
      </c>
    </row>
    <row r="21" spans="1:12">
      <c r="A21" s="41" t="s">
        <v>193</v>
      </c>
      <c r="B21" s="84">
        <v>918</v>
      </c>
      <c r="C21" s="93">
        <v>583</v>
      </c>
      <c r="D21" s="22">
        <v>589</v>
      </c>
      <c r="E21" s="22">
        <v>743.80136042727304</v>
      </c>
      <c r="F21" s="22">
        <v>517.250876235448</v>
      </c>
      <c r="G21" s="22">
        <v>487.35543830739698</v>
      </c>
      <c r="H21" s="97">
        <f t="shared" si="2"/>
        <v>3.7615833136419663E-3</v>
      </c>
      <c r="I21" s="97">
        <f t="shared" si="0"/>
        <v>-0.35838779956427014</v>
      </c>
      <c r="J21" s="93">
        <f t="shared" si="1"/>
        <v>-329</v>
      </c>
      <c r="K21" s="93">
        <f t="shared" si="3"/>
        <v>6</v>
      </c>
      <c r="L21" s="93">
        <f t="shared" si="4"/>
        <v>-29.895437928051024</v>
      </c>
    </row>
    <row r="22" spans="1:12">
      <c r="A22" s="41" t="s">
        <v>194</v>
      </c>
      <c r="B22" s="84">
        <v>677</v>
      </c>
      <c r="C22" s="93">
        <v>402</v>
      </c>
      <c r="D22" s="22">
        <v>536</v>
      </c>
      <c r="E22" s="22">
        <v>537.74234532538901</v>
      </c>
      <c r="F22" s="22">
        <v>371.50394068253303</v>
      </c>
      <c r="G22" s="22">
        <v>425.14706046366598</v>
      </c>
      <c r="H22" s="97">
        <f t="shared" si="2"/>
        <v>3.4231046793074598E-3</v>
      </c>
      <c r="I22" s="97">
        <f t="shared" si="0"/>
        <v>-0.20827178729689808</v>
      </c>
      <c r="J22" s="93">
        <f t="shared" si="1"/>
        <v>-141</v>
      </c>
      <c r="K22" s="93">
        <f t="shared" si="3"/>
        <v>134</v>
      </c>
      <c r="L22" s="93">
        <f t="shared" si="4"/>
        <v>53.643119781132953</v>
      </c>
    </row>
    <row r="23" spans="1:12">
      <c r="A23" s="41" t="s">
        <v>195</v>
      </c>
      <c r="B23" s="84">
        <v>9783</v>
      </c>
      <c r="C23" s="93">
        <v>6549</v>
      </c>
      <c r="D23" s="22">
        <v>6821</v>
      </c>
      <c r="E23" s="22">
        <v>9364.7803244360894</v>
      </c>
      <c r="F23" s="22">
        <v>6717.8049437950503</v>
      </c>
      <c r="G23" s="22">
        <v>6548.4482915743301</v>
      </c>
      <c r="H23" s="97">
        <f t="shared" si="2"/>
        <v>4.3561561599918253E-2</v>
      </c>
      <c r="I23" s="97">
        <f t="shared" si="0"/>
        <v>-0.3027701114177655</v>
      </c>
      <c r="J23" s="93">
        <f t="shared" si="1"/>
        <v>-2962</v>
      </c>
      <c r="K23" s="93">
        <f t="shared" si="3"/>
        <v>272</v>
      </c>
      <c r="L23" s="93">
        <f t="shared" si="4"/>
        <v>-169.35665222072021</v>
      </c>
    </row>
    <row r="24" spans="1:12">
      <c r="A24" s="41" t="s">
        <v>196</v>
      </c>
      <c r="B24" s="84">
        <v>1379</v>
      </c>
      <c r="C24" s="93">
        <v>1024</v>
      </c>
      <c r="D24" s="22">
        <v>1021</v>
      </c>
      <c r="E24" s="22">
        <v>1336.23176143654</v>
      </c>
      <c r="F24" s="22">
        <v>1047.05022486197</v>
      </c>
      <c r="G24" s="22">
        <v>993.49678430142205</v>
      </c>
      <c r="H24" s="97">
        <f t="shared" si="2"/>
        <v>6.520503502934546E-3</v>
      </c>
      <c r="I24" s="97">
        <f t="shared" si="0"/>
        <v>-0.25960841189267586</v>
      </c>
      <c r="J24" s="93">
        <f t="shared" si="1"/>
        <v>-358</v>
      </c>
      <c r="K24" s="93">
        <f t="shared" si="3"/>
        <v>-3</v>
      </c>
      <c r="L24" s="93">
        <f t="shared" si="4"/>
        <v>-53.553440560547983</v>
      </c>
    </row>
    <row r="25" spans="1:12">
      <c r="A25" s="41" t="s">
        <v>197</v>
      </c>
      <c r="B25" s="84">
        <v>720</v>
      </c>
      <c r="C25" s="93">
        <v>283</v>
      </c>
      <c r="D25" s="22">
        <v>294</v>
      </c>
      <c r="E25" s="22">
        <v>545.64253983924903</v>
      </c>
      <c r="F25" s="22">
        <v>261.55257730707802</v>
      </c>
      <c r="G25" s="22">
        <v>223.06144614839999</v>
      </c>
      <c r="H25" s="97">
        <f t="shared" si="2"/>
        <v>1.87759846215745E-3</v>
      </c>
      <c r="I25" s="97">
        <f t="shared" si="0"/>
        <v>-0.59166666666666667</v>
      </c>
      <c r="J25" s="93">
        <f t="shared" si="1"/>
        <v>-426</v>
      </c>
      <c r="K25" s="93">
        <f t="shared" si="3"/>
        <v>11</v>
      </c>
      <c r="L25" s="93">
        <f t="shared" si="4"/>
        <v>-38.49113115867803</v>
      </c>
    </row>
    <row r="26" spans="1:12">
      <c r="A26" s="41" t="s">
        <v>198</v>
      </c>
      <c r="B26" s="84">
        <v>1323</v>
      </c>
      <c r="C26" s="93">
        <v>769</v>
      </c>
      <c r="D26" s="22">
        <v>932</v>
      </c>
      <c r="E26" s="22">
        <v>917.613657262527</v>
      </c>
      <c r="F26" s="22">
        <v>741.17093925915901</v>
      </c>
      <c r="G26" s="22">
        <v>652.85010311878398</v>
      </c>
      <c r="H26" s="97">
        <f t="shared" si="2"/>
        <v>5.9521148528256579E-3</v>
      </c>
      <c r="I26" s="97">
        <f t="shared" si="0"/>
        <v>-0.29554043839758126</v>
      </c>
      <c r="J26" s="93">
        <f t="shared" si="1"/>
        <v>-391</v>
      </c>
      <c r="K26" s="93">
        <f t="shared" si="3"/>
        <v>163</v>
      </c>
      <c r="L26" s="93">
        <f t="shared" si="4"/>
        <v>-88.320836140375036</v>
      </c>
    </row>
    <row r="27" spans="1:12">
      <c r="A27" s="41" t="s">
        <v>199</v>
      </c>
      <c r="B27" s="84">
        <v>2717</v>
      </c>
      <c r="C27" s="93">
        <v>1615</v>
      </c>
      <c r="D27" s="22">
        <v>2021</v>
      </c>
      <c r="E27" s="22">
        <v>2474.9300344519502</v>
      </c>
      <c r="F27" s="22">
        <v>1698.7906453583801</v>
      </c>
      <c r="G27" s="22">
        <v>1847.4744509193099</v>
      </c>
      <c r="H27" s="97">
        <f t="shared" si="2"/>
        <v>1.2906892830000703E-2</v>
      </c>
      <c r="I27" s="97">
        <f t="shared" si="0"/>
        <v>-0.25616488774383511</v>
      </c>
      <c r="J27" s="93">
        <f t="shared" si="1"/>
        <v>-696</v>
      </c>
      <c r="K27" s="93">
        <f t="shared" si="3"/>
        <v>406</v>
      </c>
      <c r="L27" s="93">
        <f t="shared" si="4"/>
        <v>148.68380556092984</v>
      </c>
    </row>
    <row r="28" spans="1:12">
      <c r="A28" s="41" t="s">
        <v>112</v>
      </c>
      <c r="B28" s="84">
        <v>1805</v>
      </c>
      <c r="C28" s="93">
        <v>1338</v>
      </c>
      <c r="D28" s="22">
        <v>1692</v>
      </c>
      <c r="E28" s="22">
        <v>1515.07236156518</v>
      </c>
      <c r="F28" s="22">
        <v>1490.17706326098</v>
      </c>
      <c r="G28" s="22">
        <v>1424.7392731007501</v>
      </c>
      <c r="H28" s="97">
        <f t="shared" si="2"/>
        <v>1.0805770741395937E-2</v>
      </c>
      <c r="I28" s="97">
        <f t="shared" si="0"/>
        <v>-6.2603878116343492E-2</v>
      </c>
      <c r="J28" s="93">
        <f t="shared" si="1"/>
        <v>-113</v>
      </c>
      <c r="K28" s="93">
        <f t="shared" si="3"/>
        <v>354</v>
      </c>
      <c r="L28" s="93">
        <f t="shared" si="4"/>
        <v>-65.437790160229952</v>
      </c>
    </row>
    <row r="29" spans="1:12">
      <c r="A29" s="41" t="s">
        <v>200</v>
      </c>
      <c r="B29" s="84">
        <v>1224</v>
      </c>
      <c r="C29" s="93">
        <v>795</v>
      </c>
      <c r="D29" s="22">
        <v>748</v>
      </c>
      <c r="E29" s="22">
        <v>1175.48746519511</v>
      </c>
      <c r="F29" s="22">
        <v>844.00269184454601</v>
      </c>
      <c r="G29" s="22">
        <v>718.92263880792098</v>
      </c>
      <c r="H29" s="97">
        <f t="shared" si="2"/>
        <v>4.7770192166454849E-3</v>
      </c>
      <c r="I29" s="97">
        <f t="shared" si="0"/>
        <v>-0.3888888888888889</v>
      </c>
      <c r="J29" s="93">
        <f t="shared" si="1"/>
        <v>-476</v>
      </c>
      <c r="K29" s="93">
        <f t="shared" si="3"/>
        <v>-47</v>
      </c>
      <c r="L29" s="93">
        <f t="shared" si="4"/>
        <v>-125.08005303662503</v>
      </c>
    </row>
    <row r="30" spans="1:12">
      <c r="A30" s="41" t="s">
        <v>201</v>
      </c>
      <c r="B30" s="84">
        <v>727</v>
      </c>
      <c r="C30" s="93">
        <v>546</v>
      </c>
      <c r="D30" s="22">
        <v>582</v>
      </c>
      <c r="E30" s="22">
        <v>655.63270630917702</v>
      </c>
      <c r="F30" s="22">
        <v>571.14985723027098</v>
      </c>
      <c r="G30" s="22">
        <v>555.31585994790203</v>
      </c>
      <c r="H30" s="97">
        <f t="shared" si="2"/>
        <v>3.7168785883525033E-3</v>
      </c>
      <c r="I30" s="97">
        <f t="shared" si="0"/>
        <v>-0.19944979367262725</v>
      </c>
      <c r="J30" s="93">
        <f t="shared" si="1"/>
        <v>-145</v>
      </c>
      <c r="K30" s="93">
        <f t="shared" si="3"/>
        <v>36</v>
      </c>
      <c r="L30" s="93">
        <f t="shared" si="4"/>
        <v>-15.833997282368955</v>
      </c>
    </row>
    <row r="31" spans="1:12">
      <c r="A31" s="41" t="s">
        <v>202</v>
      </c>
      <c r="B31" s="84">
        <v>1650</v>
      </c>
      <c r="C31" s="93">
        <v>799</v>
      </c>
      <c r="D31" s="22">
        <v>1180</v>
      </c>
      <c r="E31" s="22">
        <v>1004.65352888456</v>
      </c>
      <c r="F31" s="22">
        <v>701.10470424196899</v>
      </c>
      <c r="G31" s="22">
        <v>723.63625790261494</v>
      </c>
      <c r="H31" s="97">
        <f t="shared" si="2"/>
        <v>7.5359394059380646E-3</v>
      </c>
      <c r="I31" s="97">
        <f t="shared" si="0"/>
        <v>-0.28484848484848485</v>
      </c>
      <c r="J31" s="93">
        <f t="shared" si="1"/>
        <v>-470</v>
      </c>
      <c r="K31" s="93">
        <f t="shared" si="3"/>
        <v>381</v>
      </c>
      <c r="L31" s="93">
        <f t="shared" si="4"/>
        <v>22.531553660645955</v>
      </c>
    </row>
    <row r="32" spans="1:12">
      <c r="A32" s="41" t="s">
        <v>203</v>
      </c>
      <c r="B32" s="84">
        <v>989</v>
      </c>
      <c r="C32" s="93">
        <v>437</v>
      </c>
      <c r="D32" s="22">
        <v>698</v>
      </c>
      <c r="E32" s="22">
        <v>583.71869431584798</v>
      </c>
      <c r="F32" s="22">
        <v>490.35321350774001</v>
      </c>
      <c r="G32" s="22">
        <v>422.95839687128199</v>
      </c>
      <c r="H32" s="97">
        <f t="shared" si="2"/>
        <v>4.4576997502921772E-3</v>
      </c>
      <c r="I32" s="97">
        <f t="shared" si="0"/>
        <v>-0.2942366026289181</v>
      </c>
      <c r="J32" s="93">
        <f t="shared" si="1"/>
        <v>-291</v>
      </c>
      <c r="K32" s="93">
        <f t="shared" si="3"/>
        <v>261</v>
      </c>
      <c r="L32" s="93">
        <f t="shared" si="4"/>
        <v>-67.394816636458017</v>
      </c>
    </row>
    <row r="33" spans="1:12">
      <c r="A33" s="41" t="s">
        <v>204</v>
      </c>
      <c r="B33" s="84">
        <v>2234</v>
      </c>
      <c r="C33" s="93">
        <v>1172</v>
      </c>
      <c r="D33" s="22">
        <v>1482</v>
      </c>
      <c r="E33" s="22">
        <v>1361.88552339032</v>
      </c>
      <c r="F33" s="22">
        <v>1077.17867154338</v>
      </c>
      <c r="G33" s="22">
        <v>911.12396511305599</v>
      </c>
      <c r="H33" s="97">
        <f t="shared" si="2"/>
        <v>9.4646289827120447E-3</v>
      </c>
      <c r="I33" s="97">
        <f t="shared" si="0"/>
        <v>-0.33661593554162939</v>
      </c>
      <c r="J33" s="93">
        <f t="shared" si="1"/>
        <v>-752</v>
      </c>
      <c r="K33" s="93">
        <f t="shared" si="3"/>
        <v>310</v>
      </c>
      <c r="L33" s="93">
        <f t="shared" si="4"/>
        <v>-166.05470643032402</v>
      </c>
    </row>
    <row r="34" spans="1:12">
      <c r="A34" s="41" t="s">
        <v>205</v>
      </c>
      <c r="B34" s="84">
        <v>2302</v>
      </c>
      <c r="C34" s="93">
        <v>1614</v>
      </c>
      <c r="D34" s="22">
        <v>1824</v>
      </c>
      <c r="E34" s="22">
        <v>1870.22448934985</v>
      </c>
      <c r="F34" s="22">
        <v>1425.9253968606599</v>
      </c>
      <c r="G34" s="22">
        <v>1481.8998916087601</v>
      </c>
      <c r="H34" s="97">
        <f t="shared" si="2"/>
        <v>1.164877413256867E-2</v>
      </c>
      <c r="I34" s="97">
        <f t="shared" si="0"/>
        <v>-0.20764552562988706</v>
      </c>
      <c r="J34" s="93">
        <f t="shared" si="1"/>
        <v>-478</v>
      </c>
      <c r="K34" s="93">
        <f t="shared" si="3"/>
        <v>210</v>
      </c>
      <c r="L34" s="93">
        <f t="shared" si="4"/>
        <v>55.974494748100142</v>
      </c>
    </row>
    <row r="35" spans="1:12">
      <c r="A35" s="41" t="s">
        <v>206</v>
      </c>
      <c r="B35" s="84">
        <v>4743</v>
      </c>
      <c r="C35" s="93">
        <v>2925</v>
      </c>
      <c r="D35" s="22">
        <v>3242</v>
      </c>
      <c r="E35" s="22">
        <v>4357.9696541269896</v>
      </c>
      <c r="F35" s="22">
        <v>3140.2561282875899</v>
      </c>
      <c r="G35" s="22">
        <v>3082.1555092163599</v>
      </c>
      <c r="H35" s="97">
        <f t="shared" si="2"/>
        <v>2.0704674198348479E-2</v>
      </c>
      <c r="I35" s="97">
        <f t="shared" si="0"/>
        <v>-0.31646637149483448</v>
      </c>
      <c r="J35" s="93">
        <f t="shared" si="1"/>
        <v>-1501</v>
      </c>
      <c r="K35" s="93">
        <f t="shared" si="3"/>
        <v>317</v>
      </c>
      <c r="L35" s="93">
        <f t="shared" si="4"/>
        <v>-58.100619071230085</v>
      </c>
    </row>
    <row r="36" spans="1:12">
      <c r="A36" s="41" t="s">
        <v>207</v>
      </c>
      <c r="B36" s="84">
        <v>915</v>
      </c>
      <c r="C36" s="93">
        <v>498</v>
      </c>
      <c r="D36" s="22">
        <v>483</v>
      </c>
      <c r="E36" s="22">
        <v>954.16727153561601</v>
      </c>
      <c r="F36" s="22">
        <v>595.66609460079997</v>
      </c>
      <c r="G36" s="22">
        <v>511.51272465210701</v>
      </c>
      <c r="H36" s="97">
        <f t="shared" si="2"/>
        <v>3.0846260449729538E-3</v>
      </c>
      <c r="I36" s="97">
        <f t="shared" si="0"/>
        <v>-0.47213114754098362</v>
      </c>
      <c r="J36" s="93">
        <f t="shared" si="1"/>
        <v>-432</v>
      </c>
      <c r="K36" s="93">
        <f t="shared" si="3"/>
        <v>-15</v>
      </c>
      <c r="L36" s="93">
        <f t="shared" si="4"/>
        <v>-84.153369948692955</v>
      </c>
    </row>
    <row r="37" spans="1:12">
      <c r="A37" s="41" t="s">
        <v>208</v>
      </c>
      <c r="B37" s="84">
        <v>513</v>
      </c>
      <c r="C37" s="93">
        <v>189</v>
      </c>
      <c r="D37" s="22">
        <v>237</v>
      </c>
      <c r="E37" s="22">
        <v>367.450672890085</v>
      </c>
      <c r="F37" s="22">
        <v>216.08080941902901</v>
      </c>
      <c r="G37" s="22">
        <v>170.32363650547501</v>
      </c>
      <c r="H37" s="97">
        <f t="shared" si="2"/>
        <v>1.5135742705146792E-3</v>
      </c>
      <c r="I37" s="97">
        <f t="shared" si="0"/>
        <v>-0.53801169590643272</v>
      </c>
      <c r="J37" s="93">
        <f t="shared" si="1"/>
        <v>-276</v>
      </c>
      <c r="K37" s="93">
        <f t="shared" si="3"/>
        <v>48</v>
      </c>
      <c r="L37" s="93">
        <f t="shared" si="4"/>
        <v>-45.757172913554001</v>
      </c>
    </row>
    <row r="38" spans="1:12">
      <c r="A38" s="41" t="s">
        <v>209</v>
      </c>
      <c r="B38" s="84">
        <v>549</v>
      </c>
      <c r="C38" s="93">
        <v>306</v>
      </c>
      <c r="D38" s="22">
        <v>382</v>
      </c>
      <c r="E38" s="22">
        <v>319.27523151233402</v>
      </c>
      <c r="F38" s="22">
        <v>237.90367885007299</v>
      </c>
      <c r="G38" s="22">
        <v>222.53635475186499</v>
      </c>
      <c r="H38" s="97">
        <f t="shared" si="2"/>
        <v>2.4396007229392719E-3</v>
      </c>
      <c r="I38" s="97">
        <f t="shared" si="0"/>
        <v>-0.30418943533697634</v>
      </c>
      <c r="J38" s="93">
        <f t="shared" si="1"/>
        <v>-167</v>
      </c>
      <c r="K38" s="93">
        <f t="shared" si="3"/>
        <v>76</v>
      </c>
      <c r="L38" s="93">
        <f t="shared" si="4"/>
        <v>-15.367324098208002</v>
      </c>
    </row>
    <row r="39" spans="1:12">
      <c r="A39" s="41" t="s">
        <v>210</v>
      </c>
      <c r="B39" s="84">
        <v>2807</v>
      </c>
      <c r="C39" s="93">
        <v>1347</v>
      </c>
      <c r="D39" s="22">
        <v>1405</v>
      </c>
      <c r="E39" s="22">
        <v>2891.9691751053101</v>
      </c>
      <c r="F39" s="22">
        <v>1531.94238708693</v>
      </c>
      <c r="G39" s="22">
        <v>1447.5473150064599</v>
      </c>
      <c r="H39" s="97">
        <f t="shared" si="2"/>
        <v>8.9728770045279498E-3</v>
      </c>
      <c r="I39" s="97">
        <f t="shared" si="0"/>
        <v>-0.49946562166013536</v>
      </c>
      <c r="J39" s="93">
        <f t="shared" si="1"/>
        <v>-1402</v>
      </c>
      <c r="K39" s="93">
        <f t="shared" si="3"/>
        <v>58</v>
      </c>
      <c r="L39" s="93">
        <f t="shared" si="4"/>
        <v>-84.395072080470072</v>
      </c>
    </row>
    <row r="40" spans="1:12">
      <c r="A40" s="41" t="s">
        <v>211</v>
      </c>
      <c r="B40" s="84">
        <v>393</v>
      </c>
      <c r="C40" s="93">
        <v>177</v>
      </c>
      <c r="D40" s="22">
        <v>276</v>
      </c>
      <c r="E40" s="22">
        <v>332.87348632717402</v>
      </c>
      <c r="F40" s="22">
        <v>207.768359251253</v>
      </c>
      <c r="G40" s="22">
        <v>216.40118425469501</v>
      </c>
      <c r="H40" s="97">
        <f t="shared" si="2"/>
        <v>1.7626434542702591E-3</v>
      </c>
      <c r="I40" s="97">
        <f t="shared" si="0"/>
        <v>-0.29770992366412213</v>
      </c>
      <c r="J40" s="93">
        <f t="shared" si="1"/>
        <v>-117</v>
      </c>
      <c r="K40" s="93">
        <f t="shared" si="3"/>
        <v>99</v>
      </c>
      <c r="L40" s="93">
        <f t="shared" si="4"/>
        <v>8.632825003442008</v>
      </c>
    </row>
    <row r="41" spans="1:12">
      <c r="A41" s="41" t="s">
        <v>212</v>
      </c>
      <c r="B41" s="84">
        <v>1075</v>
      </c>
      <c r="C41" s="93">
        <v>565</v>
      </c>
      <c r="D41" s="22">
        <v>608</v>
      </c>
      <c r="E41" s="22">
        <v>887.97967683856905</v>
      </c>
      <c r="F41" s="22">
        <v>595.47421690319004</v>
      </c>
      <c r="G41" s="22">
        <v>517.74219334668601</v>
      </c>
      <c r="H41" s="97">
        <f t="shared" si="2"/>
        <v>3.8829247108562231E-3</v>
      </c>
      <c r="I41" s="97">
        <f t="shared" si="0"/>
        <v>-0.43441860465116278</v>
      </c>
      <c r="J41" s="93">
        <f t="shared" si="1"/>
        <v>-467</v>
      </c>
      <c r="K41" s="93">
        <f t="shared" si="3"/>
        <v>43</v>
      </c>
      <c r="L41" s="93">
        <f t="shared" si="4"/>
        <v>-77.732023556504032</v>
      </c>
    </row>
    <row r="42" spans="1:12">
      <c r="A42" s="41" t="s">
        <v>213</v>
      </c>
      <c r="B42" s="84">
        <v>45497</v>
      </c>
      <c r="C42" s="93">
        <v>34535</v>
      </c>
      <c r="D42" s="22">
        <v>35521</v>
      </c>
      <c r="E42" s="22">
        <v>47600.852134743902</v>
      </c>
      <c r="F42" s="22">
        <v>37734.515526568299</v>
      </c>
      <c r="G42" s="22">
        <v>36744.806878584001</v>
      </c>
      <c r="H42" s="97">
        <f t="shared" si="2"/>
        <v>0.22685093528671696</v>
      </c>
      <c r="I42" s="97">
        <f t="shared" si="0"/>
        <v>-0.2192672044310614</v>
      </c>
      <c r="J42" s="93">
        <f t="shared" si="1"/>
        <v>-9976</v>
      </c>
      <c r="K42" s="93">
        <f t="shared" si="3"/>
        <v>986</v>
      </c>
      <c r="L42" s="93">
        <f t="shared" si="4"/>
        <v>-989.7086479842983</v>
      </c>
    </row>
    <row r="43" spans="1:12">
      <c r="A43" s="41" t="s">
        <v>214</v>
      </c>
      <c r="B43" s="84">
        <v>12502</v>
      </c>
      <c r="C43" s="93">
        <v>9062</v>
      </c>
      <c r="D43" s="22">
        <v>8654</v>
      </c>
      <c r="E43" s="22">
        <v>12399.062633633001</v>
      </c>
      <c r="F43" s="22">
        <v>8857.6801798624801</v>
      </c>
      <c r="G43" s="22">
        <v>8696.7999411444707</v>
      </c>
      <c r="H43" s="97">
        <f t="shared" si="2"/>
        <v>5.526781323643052E-2</v>
      </c>
      <c r="I43" s="97">
        <f t="shared" si="0"/>
        <v>-0.30779075347944329</v>
      </c>
      <c r="J43" s="93">
        <f t="shared" si="1"/>
        <v>-3848</v>
      </c>
      <c r="K43" s="93">
        <f t="shared" si="3"/>
        <v>-408</v>
      </c>
      <c r="L43" s="93">
        <f t="shared" si="4"/>
        <v>-160.88023871800942</v>
      </c>
    </row>
    <row r="44" spans="1:12">
      <c r="A44" s="41" t="s">
        <v>215</v>
      </c>
      <c r="B44" s="84">
        <v>2710</v>
      </c>
      <c r="C44" s="93">
        <v>1323</v>
      </c>
      <c r="D44" s="22">
        <v>1749</v>
      </c>
      <c r="E44" s="22">
        <v>2283.0946853048799</v>
      </c>
      <c r="F44" s="22">
        <v>1436.9471963537201</v>
      </c>
      <c r="G44" s="22">
        <v>1406.8315403315801</v>
      </c>
      <c r="H44" s="97">
        <f t="shared" si="2"/>
        <v>1.1169794933038707E-2</v>
      </c>
      <c r="I44" s="97">
        <f t="shared" si="0"/>
        <v>-0.35461254612546128</v>
      </c>
      <c r="J44" s="93">
        <f t="shared" si="1"/>
        <v>-961</v>
      </c>
      <c r="K44" s="93">
        <f t="shared" si="3"/>
        <v>426</v>
      </c>
      <c r="L44" s="93">
        <f t="shared" si="4"/>
        <v>-30.115656022140001</v>
      </c>
    </row>
    <row r="45" spans="1:12">
      <c r="A45" s="41" t="s">
        <v>216</v>
      </c>
      <c r="B45" s="84">
        <v>511</v>
      </c>
      <c r="C45" s="93">
        <v>292</v>
      </c>
      <c r="D45" s="22">
        <v>345</v>
      </c>
      <c r="E45" s="22">
        <v>474.508672796133</v>
      </c>
      <c r="F45" s="22">
        <v>296.39427366182002</v>
      </c>
      <c r="G45" s="22">
        <v>324.87518158819302</v>
      </c>
      <c r="H45" s="97">
        <f t="shared" si="2"/>
        <v>2.2033043178378239E-3</v>
      </c>
      <c r="I45" s="97">
        <f t="shared" si="0"/>
        <v>-0.32485322896281799</v>
      </c>
      <c r="J45" s="93">
        <f t="shared" si="1"/>
        <v>-166</v>
      </c>
      <c r="K45" s="93">
        <f t="shared" si="3"/>
        <v>53</v>
      </c>
      <c r="L45" s="93">
        <f t="shared" si="4"/>
        <v>28.480907926372993</v>
      </c>
    </row>
    <row r="46" spans="1:12">
      <c r="A46" s="41" t="s">
        <v>217</v>
      </c>
      <c r="B46" s="84">
        <v>737</v>
      </c>
      <c r="C46" s="93">
        <v>439</v>
      </c>
      <c r="D46" s="22">
        <v>539</v>
      </c>
      <c r="E46" s="22">
        <v>677.97606254172103</v>
      </c>
      <c r="F46" s="22">
        <v>464.65377203372998</v>
      </c>
      <c r="G46" s="22">
        <v>477.00883454530299</v>
      </c>
      <c r="H46" s="97">
        <f t="shared" si="2"/>
        <v>3.4422638472886586E-3</v>
      </c>
      <c r="I46" s="97">
        <f t="shared" si="0"/>
        <v>-0.26865671641791045</v>
      </c>
      <c r="J46" s="93">
        <f t="shared" si="1"/>
        <v>-198</v>
      </c>
      <c r="K46" s="93">
        <f t="shared" si="3"/>
        <v>100</v>
      </c>
      <c r="L46" s="93">
        <f t="shared" si="4"/>
        <v>12.35506251157301</v>
      </c>
    </row>
    <row r="47" spans="1:12">
      <c r="A47" s="41" t="s">
        <v>218</v>
      </c>
      <c r="B47" s="84">
        <v>518</v>
      </c>
      <c r="C47" s="93">
        <v>405</v>
      </c>
      <c r="D47" s="22">
        <v>455</v>
      </c>
      <c r="E47" s="22">
        <v>350.517952384257</v>
      </c>
      <c r="F47" s="22">
        <v>376.07329129560901</v>
      </c>
      <c r="G47" s="22">
        <v>310.81274529967999</v>
      </c>
      <c r="H47" s="97">
        <f t="shared" si="2"/>
        <v>2.9058071438151012E-3</v>
      </c>
      <c r="I47" s="97">
        <f t="shared" si="0"/>
        <v>-0.12162162162162163</v>
      </c>
      <c r="J47" s="93">
        <f t="shared" si="1"/>
        <v>-63</v>
      </c>
      <c r="K47" s="93">
        <f t="shared" si="3"/>
        <v>50</v>
      </c>
      <c r="L47" s="93">
        <f t="shared" si="4"/>
        <v>-65.260545995929022</v>
      </c>
    </row>
    <row r="48" spans="1:12">
      <c r="A48" s="41" t="s">
        <v>219</v>
      </c>
      <c r="B48" s="84">
        <v>1126</v>
      </c>
      <c r="C48" s="93">
        <v>518</v>
      </c>
      <c r="D48" s="22">
        <v>772</v>
      </c>
      <c r="E48" s="22">
        <v>758.87449743618004</v>
      </c>
      <c r="F48" s="22">
        <v>473.082195142844</v>
      </c>
      <c r="G48" s="22">
        <v>524.32782789563998</v>
      </c>
      <c r="H48" s="97">
        <f t="shared" si="2"/>
        <v>4.9302925604950733E-3</v>
      </c>
      <c r="I48" s="97">
        <f t="shared" si="0"/>
        <v>-0.31438721136767317</v>
      </c>
      <c r="J48" s="93">
        <f t="shared" si="1"/>
        <v>-354</v>
      </c>
      <c r="K48" s="93">
        <f t="shared" si="3"/>
        <v>254</v>
      </c>
      <c r="L48" s="93">
        <f t="shared" si="4"/>
        <v>51.245632752795984</v>
      </c>
    </row>
    <row r="49" spans="1:12">
      <c r="A49" s="41" t="s">
        <v>220</v>
      </c>
      <c r="B49" s="84">
        <v>5118</v>
      </c>
      <c r="C49" s="93">
        <v>2249</v>
      </c>
      <c r="D49" s="22">
        <v>3164</v>
      </c>
      <c r="E49" s="22">
        <v>3567.4618346443199</v>
      </c>
      <c r="F49" s="22">
        <v>2205.4585462815799</v>
      </c>
      <c r="G49" s="22">
        <v>2217.8364808388401</v>
      </c>
      <c r="H49" s="97">
        <f t="shared" si="2"/>
        <v>2.020653583083732E-2</v>
      </c>
      <c r="I49" s="97">
        <f t="shared" si="0"/>
        <v>-0.38178976162563499</v>
      </c>
      <c r="J49" s="93">
        <f t="shared" si="1"/>
        <v>-1954</v>
      </c>
      <c r="K49" s="93">
        <f t="shared" si="3"/>
        <v>915</v>
      </c>
      <c r="L49" s="93">
        <f t="shared" si="4"/>
        <v>12.377934557260232</v>
      </c>
    </row>
    <row r="50" spans="1:12">
      <c r="A50" s="41" t="s">
        <v>222</v>
      </c>
      <c r="B50" s="84">
        <v>523</v>
      </c>
      <c r="C50" s="93">
        <v>379</v>
      </c>
      <c r="D50" s="22">
        <v>446</v>
      </c>
      <c r="E50" s="22">
        <v>488.26792385774502</v>
      </c>
      <c r="F50" s="22">
        <v>393.93021955299599</v>
      </c>
      <c r="G50" s="22">
        <v>408.107749843259</v>
      </c>
      <c r="H50" s="97">
        <f t="shared" si="2"/>
        <v>2.8483296398715057E-3</v>
      </c>
      <c r="I50" s="97">
        <f t="shared" si="0"/>
        <v>-0.14722753346080306</v>
      </c>
      <c r="J50" s="93">
        <f t="shared" si="1"/>
        <v>-77</v>
      </c>
      <c r="K50" s="93">
        <f t="shared" si="3"/>
        <v>67</v>
      </c>
      <c r="L50" s="93">
        <f t="shared" si="4"/>
        <v>14.177530290263007</v>
      </c>
    </row>
    <row r="51" spans="1:12">
      <c r="A51" s="41" t="s">
        <v>130</v>
      </c>
      <c r="B51" s="84">
        <v>604</v>
      </c>
      <c r="C51" s="93">
        <v>739</v>
      </c>
      <c r="D51" s="22">
        <v>786</v>
      </c>
      <c r="E51" s="22">
        <v>643.08449213687197</v>
      </c>
      <c r="F51" s="22">
        <v>747.25896485046803</v>
      </c>
      <c r="G51" s="22">
        <v>825.36741222253897</v>
      </c>
      <c r="H51" s="97">
        <f t="shared" si="2"/>
        <v>5.0197020110739994E-3</v>
      </c>
      <c r="I51" s="97">
        <f t="shared" si="0"/>
        <v>0.30132450331125826</v>
      </c>
      <c r="J51" s="93">
        <f t="shared" si="1"/>
        <v>182</v>
      </c>
      <c r="K51" s="93">
        <f t="shared" si="3"/>
        <v>47</v>
      </c>
      <c r="L51" s="93">
        <f t="shared" si="4"/>
        <v>78.108447372070941</v>
      </c>
    </row>
    <row r="52" spans="1:12">
      <c r="A52" s="41" t="s">
        <v>223</v>
      </c>
      <c r="B52" s="84">
        <v>878</v>
      </c>
      <c r="C52" s="93">
        <v>239</v>
      </c>
      <c r="D52" s="22">
        <v>330</v>
      </c>
      <c r="E52" s="22">
        <v>843.00968928518898</v>
      </c>
      <c r="F52" s="22">
        <v>251.62684061058701</v>
      </c>
      <c r="G52" s="22">
        <v>286.398777373158</v>
      </c>
      <c r="H52" s="97">
        <f t="shared" si="2"/>
        <v>2.1075084779318318E-3</v>
      </c>
      <c r="I52" s="97">
        <f t="shared" si="0"/>
        <v>-0.62414578587699321</v>
      </c>
      <c r="J52" s="93">
        <f t="shared" si="1"/>
        <v>-548</v>
      </c>
      <c r="K52" s="93">
        <f t="shared" si="3"/>
        <v>91</v>
      </c>
      <c r="L52" s="93">
        <f t="shared" si="4"/>
        <v>34.771936762570988</v>
      </c>
    </row>
    <row r="53" spans="1:12">
      <c r="A53" s="41" t="s">
        <v>221</v>
      </c>
      <c r="B53" s="84">
        <v>491</v>
      </c>
      <c r="C53" s="93">
        <v>140</v>
      </c>
      <c r="D53" s="22">
        <v>136</v>
      </c>
      <c r="E53" s="22">
        <v>470.44311758500203</v>
      </c>
      <c r="F53" s="22">
        <v>136.84638685506499</v>
      </c>
      <c r="G53" s="22">
        <v>121.389880946107</v>
      </c>
      <c r="H53" s="97">
        <f t="shared" si="2"/>
        <v>8.6854894848099732E-4</v>
      </c>
      <c r="I53" s="97">
        <f t="shared" si="0"/>
        <v>-0.72301425661914465</v>
      </c>
      <c r="J53" s="93">
        <f t="shared" si="1"/>
        <v>-355</v>
      </c>
      <c r="K53" s="93">
        <f t="shared" si="3"/>
        <v>-4</v>
      </c>
      <c r="L53" s="93">
        <f t="shared" si="4"/>
        <v>-15.456505908957993</v>
      </c>
    </row>
    <row r="54" spans="1:12">
      <c r="A54" s="41" t="s">
        <v>224</v>
      </c>
      <c r="B54" s="84">
        <v>6346</v>
      </c>
      <c r="C54" s="93">
        <v>4587</v>
      </c>
      <c r="D54" s="22">
        <v>4704</v>
      </c>
      <c r="E54" s="22">
        <v>6071.0546492718204</v>
      </c>
      <c r="F54" s="22">
        <v>4632.7352871172097</v>
      </c>
      <c r="G54" s="22">
        <v>4489.7720353795603</v>
      </c>
      <c r="H54" s="97">
        <f t="shared" si="2"/>
        <v>3.0041575394519199E-2</v>
      </c>
      <c r="I54" s="97">
        <f t="shared" si="0"/>
        <v>-0.25874566656161363</v>
      </c>
      <c r="J54" s="93">
        <f t="shared" si="1"/>
        <v>-1642</v>
      </c>
      <c r="K54" s="93">
        <f t="shared" si="3"/>
        <v>117</v>
      </c>
      <c r="L54" s="93">
        <f t="shared" si="4"/>
        <v>-142.96325173764944</v>
      </c>
    </row>
    <row r="55" spans="1:12">
      <c r="A55" s="41" t="s">
        <v>225</v>
      </c>
      <c r="B55" s="84">
        <v>5597</v>
      </c>
      <c r="C55" s="93">
        <v>2904</v>
      </c>
      <c r="D55" s="22">
        <v>3700</v>
      </c>
      <c r="E55" s="22">
        <v>4476.4167407162804</v>
      </c>
      <c r="F55" s="22">
        <v>3127.77786230737</v>
      </c>
      <c r="G55" s="22">
        <v>2972.31087382752</v>
      </c>
      <c r="H55" s="97">
        <f t="shared" si="2"/>
        <v>2.3629640510144781E-2</v>
      </c>
      <c r="I55" s="97">
        <f t="shared" si="0"/>
        <v>-0.33893157048418798</v>
      </c>
      <c r="J55" s="93">
        <f t="shared" si="1"/>
        <v>-1897</v>
      </c>
      <c r="K55" s="93">
        <f t="shared" si="3"/>
        <v>796</v>
      </c>
      <c r="L55" s="93">
        <f t="shared" si="4"/>
        <v>-155.46698847984999</v>
      </c>
    </row>
    <row r="56" spans="1:12">
      <c r="A56" s="41" t="s">
        <v>226</v>
      </c>
      <c r="B56" s="84">
        <v>1762</v>
      </c>
      <c r="C56" s="93">
        <v>742</v>
      </c>
      <c r="D56" s="22">
        <v>1043</v>
      </c>
      <c r="E56" s="22">
        <v>1344.7000058164001</v>
      </c>
      <c r="F56" s="22">
        <v>728.97818765435704</v>
      </c>
      <c r="G56" s="22">
        <v>798.53974876844597</v>
      </c>
      <c r="H56" s="97">
        <f t="shared" si="2"/>
        <v>6.6610040681300015E-3</v>
      </c>
      <c r="I56" s="97">
        <f t="shared" si="0"/>
        <v>-0.40805902383654935</v>
      </c>
      <c r="J56" s="93">
        <f t="shared" si="1"/>
        <v>-719</v>
      </c>
      <c r="K56" s="93">
        <f t="shared" si="3"/>
        <v>301</v>
      </c>
      <c r="L56" s="93">
        <f t="shared" si="4"/>
        <v>69.561561114088931</v>
      </c>
    </row>
    <row r="57" spans="1:12">
      <c r="A57" s="41" t="s">
        <v>227</v>
      </c>
      <c r="B57" s="84">
        <v>1673</v>
      </c>
      <c r="C57" s="93">
        <v>909</v>
      </c>
      <c r="D57" s="22">
        <v>1150</v>
      </c>
      <c r="E57" s="22">
        <v>1534.9495858130099</v>
      </c>
      <c r="F57" s="22">
        <v>994.087276730658</v>
      </c>
      <c r="G57" s="22">
        <v>1056.6798120410999</v>
      </c>
      <c r="H57" s="97">
        <f t="shared" si="2"/>
        <v>7.3443477261260805E-3</v>
      </c>
      <c r="I57" s="97">
        <f t="shared" si="0"/>
        <v>-0.31261207411835029</v>
      </c>
      <c r="J57" s="93">
        <f t="shared" si="1"/>
        <v>-523</v>
      </c>
      <c r="K57" s="93">
        <f t="shared" si="3"/>
        <v>241</v>
      </c>
      <c r="L57" s="93">
        <f t="shared" si="4"/>
        <v>62.592535310441917</v>
      </c>
    </row>
    <row r="58" spans="1:12">
      <c r="A58" s="41" t="s">
        <v>228</v>
      </c>
      <c r="B58" s="84">
        <v>2973</v>
      </c>
      <c r="C58" s="93">
        <v>2077</v>
      </c>
      <c r="D58" s="22">
        <v>2607</v>
      </c>
      <c r="E58" s="22">
        <v>2852.3275576543801</v>
      </c>
      <c r="F58" s="22">
        <v>2249.3084630007902</v>
      </c>
      <c r="G58" s="22">
        <v>2500.6467737893399</v>
      </c>
      <c r="H58" s="97">
        <f t="shared" si="2"/>
        <v>1.6649316975661469E-2</v>
      </c>
      <c r="I58" s="97">
        <f t="shared" si="0"/>
        <v>-0.12310797174571141</v>
      </c>
      <c r="J58" s="93">
        <f t="shared" si="1"/>
        <v>-366</v>
      </c>
      <c r="K58" s="93">
        <f t="shared" si="3"/>
        <v>530</v>
      </c>
      <c r="L58" s="93">
        <f t="shared" si="4"/>
        <v>251.33831078854973</v>
      </c>
    </row>
    <row r="59" spans="1:12">
      <c r="A59" s="41" t="s">
        <v>229</v>
      </c>
      <c r="B59" s="84">
        <v>1072</v>
      </c>
      <c r="C59" s="93">
        <v>456</v>
      </c>
      <c r="D59" s="22">
        <v>574</v>
      </c>
      <c r="E59" s="22">
        <v>1088.59980123269</v>
      </c>
      <c r="F59" s="22">
        <v>533.51442564129297</v>
      </c>
      <c r="G59" s="22">
        <v>582.854655305606</v>
      </c>
      <c r="H59" s="97">
        <f t="shared" si="2"/>
        <v>3.6657874737359738E-3</v>
      </c>
      <c r="I59" s="97">
        <f t="shared" si="0"/>
        <v>-0.46455223880597013</v>
      </c>
      <c r="J59" s="93">
        <f t="shared" si="1"/>
        <v>-498</v>
      </c>
      <c r="K59" s="93">
        <f t="shared" si="3"/>
        <v>118</v>
      </c>
      <c r="L59" s="93">
        <f t="shared" si="4"/>
        <v>49.340229664313028</v>
      </c>
    </row>
    <row r="60" spans="1:12">
      <c r="A60" s="41" t="s">
        <v>230</v>
      </c>
      <c r="B60" s="84">
        <v>3333</v>
      </c>
      <c r="C60" s="93">
        <v>2283</v>
      </c>
      <c r="D60" s="22">
        <v>2538</v>
      </c>
      <c r="E60" s="22">
        <v>3455.0263947570202</v>
      </c>
      <c r="F60" s="22">
        <v>2442.4392455110601</v>
      </c>
      <c r="G60" s="22">
        <v>2637.0868544313998</v>
      </c>
      <c r="H60" s="97">
        <f t="shared" si="2"/>
        <v>1.6208656112093905E-2</v>
      </c>
      <c r="I60" s="97">
        <f t="shared" si="0"/>
        <v>-0.23852385238523852</v>
      </c>
      <c r="J60" s="93">
        <f t="shared" si="1"/>
        <v>-795</v>
      </c>
      <c r="K60" s="93">
        <f t="shared" si="3"/>
        <v>255</v>
      </c>
      <c r="L60" s="93">
        <f t="shared" si="4"/>
        <v>194.64760892033974</v>
      </c>
    </row>
    <row r="61" spans="1:12">
      <c r="A61" s="41" t="s">
        <v>231</v>
      </c>
      <c r="B61" s="84">
        <v>2865</v>
      </c>
      <c r="C61" s="93">
        <v>6304</v>
      </c>
      <c r="D61" s="22">
        <v>2829</v>
      </c>
      <c r="E61" s="22">
        <v>2526.2623952762201</v>
      </c>
      <c r="F61" s="22">
        <v>2623.5347776827798</v>
      </c>
      <c r="G61" s="22">
        <v>2546.3857955848998</v>
      </c>
      <c r="H61" s="97">
        <f t="shared" si="2"/>
        <v>1.8067095406270158E-2</v>
      </c>
      <c r="I61" s="97">
        <f t="shared" si="0"/>
        <v>-1.2565445026178011E-2</v>
      </c>
      <c r="J61" s="93">
        <f t="shared" si="1"/>
        <v>-36</v>
      </c>
      <c r="K61" s="93">
        <f t="shared" si="3"/>
        <v>-3475</v>
      </c>
      <c r="L61" s="93">
        <f t="shared" si="4"/>
        <v>-77.14898209787998</v>
      </c>
    </row>
    <row r="62" spans="1:12">
      <c r="A62" s="41" t="s">
        <v>232</v>
      </c>
      <c r="B62" s="84">
        <v>464</v>
      </c>
      <c r="C62" s="93">
        <v>257</v>
      </c>
      <c r="D62" s="22">
        <v>533</v>
      </c>
      <c r="E62" s="22">
        <v>267.21115298340499</v>
      </c>
      <c r="F62" s="22">
        <v>241.11532939854499</v>
      </c>
      <c r="G62" s="22">
        <v>298.66964919504801</v>
      </c>
      <c r="H62" s="97">
        <f t="shared" si="2"/>
        <v>3.4039455113262615E-3</v>
      </c>
      <c r="I62" s="97">
        <f t="shared" si="0"/>
        <v>0.14870689655172414</v>
      </c>
      <c r="J62" s="93">
        <f t="shared" si="1"/>
        <v>69</v>
      </c>
      <c r="K62" s="93">
        <f t="shared" si="3"/>
        <v>276</v>
      </c>
      <c r="L62" s="93">
        <f t="shared" si="4"/>
        <v>57.554319796503023</v>
      </c>
    </row>
    <row r="63" spans="1:12">
      <c r="A63" s="41" t="s">
        <v>233</v>
      </c>
      <c r="B63" s="84">
        <v>666</v>
      </c>
      <c r="C63" s="93">
        <v>439</v>
      </c>
      <c r="D63" s="22">
        <v>457</v>
      </c>
      <c r="E63" s="22">
        <v>488.59299007896198</v>
      </c>
      <c r="F63" s="22">
        <v>409.62134298079297</v>
      </c>
      <c r="G63" s="22">
        <v>338.56685155682999</v>
      </c>
      <c r="H63" s="97">
        <f t="shared" si="2"/>
        <v>2.9185799224692335E-3</v>
      </c>
      <c r="I63" s="97">
        <f t="shared" si="0"/>
        <v>-0.31381381381381379</v>
      </c>
      <c r="J63" s="93">
        <f t="shared" si="1"/>
        <v>-209</v>
      </c>
      <c r="K63" s="93">
        <f t="shared" si="3"/>
        <v>18</v>
      </c>
      <c r="L63" s="93">
        <f t="shared" si="4"/>
        <v>-71.054491423962986</v>
      </c>
    </row>
    <row r="64" spans="1:12">
      <c r="A64" s="41" t="s">
        <v>234</v>
      </c>
      <c r="B64" s="84">
        <v>876</v>
      </c>
      <c r="C64" s="93">
        <v>423</v>
      </c>
      <c r="D64" s="22">
        <v>719</v>
      </c>
      <c r="E64" s="22">
        <v>648.93570492258198</v>
      </c>
      <c r="F64" s="22">
        <v>430.04458609185701</v>
      </c>
      <c r="G64" s="22">
        <v>532.61252190183302</v>
      </c>
      <c r="H64" s="97">
        <f t="shared" si="2"/>
        <v>4.5918139261605668E-3</v>
      </c>
      <c r="I64" s="97">
        <f t="shared" si="0"/>
        <v>-0.17922374429223745</v>
      </c>
      <c r="J64" s="93">
        <f t="shared" si="1"/>
        <v>-157</v>
      </c>
      <c r="K64" s="93">
        <f t="shared" si="3"/>
        <v>296</v>
      </c>
      <c r="L64" s="93">
        <f t="shared" si="4"/>
        <v>102.56793580997601</v>
      </c>
    </row>
    <row r="65" spans="1:12">
      <c r="A65" s="41" t="s">
        <v>235</v>
      </c>
      <c r="B65" s="84">
        <v>1241</v>
      </c>
      <c r="C65" s="93">
        <v>719</v>
      </c>
      <c r="D65" s="22">
        <v>972</v>
      </c>
      <c r="E65" s="22">
        <v>1249.7808052343901</v>
      </c>
      <c r="F65" s="22">
        <v>892.64036157215003</v>
      </c>
      <c r="G65" s="22">
        <v>980.48294573974499</v>
      </c>
      <c r="H65" s="97">
        <f t="shared" si="2"/>
        <v>6.2075704259083042E-3</v>
      </c>
      <c r="I65" s="97">
        <f t="shared" si="0"/>
        <v>-0.21676067687348913</v>
      </c>
      <c r="J65" s="93">
        <f t="shared" si="1"/>
        <v>-269</v>
      </c>
      <c r="K65" s="93">
        <f t="shared" si="3"/>
        <v>253</v>
      </c>
      <c r="L65" s="93">
        <f t="shared" si="4"/>
        <v>87.842584167594964</v>
      </c>
    </row>
    <row r="66" spans="1:12">
      <c r="A66" s="41" t="s">
        <v>236</v>
      </c>
      <c r="B66" s="84">
        <v>863</v>
      </c>
      <c r="C66" s="93">
        <v>556</v>
      </c>
      <c r="D66" s="22">
        <v>543</v>
      </c>
      <c r="E66" s="22">
        <v>788.69394334505103</v>
      </c>
      <c r="F66" s="22">
        <v>588.84776481937001</v>
      </c>
      <c r="G66" s="22">
        <v>532.24317964969896</v>
      </c>
      <c r="H66" s="97">
        <f t="shared" si="2"/>
        <v>3.4678094045969229E-3</v>
      </c>
      <c r="I66" s="97">
        <f t="shared" si="0"/>
        <v>-0.3707995365005794</v>
      </c>
      <c r="J66" s="93">
        <f t="shared" si="1"/>
        <v>-320</v>
      </c>
      <c r="K66" s="93">
        <f t="shared" si="3"/>
        <v>-13</v>
      </c>
      <c r="L66" s="93">
        <f t="shared" si="4"/>
        <v>-56.604585169671054</v>
      </c>
    </row>
    <row r="67" spans="1:12">
      <c r="A67" s="41" t="s">
        <v>237</v>
      </c>
      <c r="B67" s="84">
        <v>669</v>
      </c>
      <c r="C67" s="93">
        <v>492</v>
      </c>
      <c r="D67" s="22">
        <v>427</v>
      </c>
      <c r="E67" s="22">
        <v>636.99209222708896</v>
      </c>
      <c r="F67" s="22">
        <v>408.32283420976802</v>
      </c>
      <c r="G67" s="22">
        <v>357.61571148412298</v>
      </c>
      <c r="H67" s="97">
        <f t="shared" si="2"/>
        <v>2.726988242657249E-3</v>
      </c>
      <c r="I67" s="97">
        <f t="shared" ref="I67:I84" si="5">(D67-B67)/B67</f>
        <v>-0.36173393124065772</v>
      </c>
      <c r="J67" s="93">
        <f t="shared" ref="J67:J84" si="6">D67-B67</f>
        <v>-242</v>
      </c>
      <c r="K67" s="93">
        <f t="shared" si="3"/>
        <v>-65</v>
      </c>
      <c r="L67" s="93">
        <f t="shared" si="4"/>
        <v>-50.707122725645036</v>
      </c>
    </row>
    <row r="68" spans="1:12">
      <c r="A68" s="41" t="s">
        <v>238</v>
      </c>
      <c r="B68" s="84">
        <v>2522</v>
      </c>
      <c r="C68" s="93">
        <v>1548</v>
      </c>
      <c r="D68" s="22">
        <v>1723</v>
      </c>
      <c r="E68" s="22">
        <v>2526.7243822462801</v>
      </c>
      <c r="F68" s="22">
        <v>1619.00187748755</v>
      </c>
      <c r="G68" s="22">
        <v>1743.2657149699701</v>
      </c>
      <c r="H68" s="97">
        <f t="shared" ref="H68:H84" si="7">D68/$D$84</f>
        <v>1.1003748810534987E-2</v>
      </c>
      <c r="I68" s="97">
        <f t="shared" si="5"/>
        <v>-0.31681205392545597</v>
      </c>
      <c r="J68" s="93">
        <f t="shared" si="6"/>
        <v>-799</v>
      </c>
      <c r="K68" s="93">
        <f t="shared" ref="K68:K84" si="8">D68-C68</f>
        <v>175</v>
      </c>
      <c r="L68" s="93">
        <f t="shared" ref="L68:L84" si="9">G68-F68</f>
        <v>124.26383748242006</v>
      </c>
    </row>
    <row r="69" spans="1:12">
      <c r="A69" s="41" t="s">
        <v>239</v>
      </c>
      <c r="B69" s="84">
        <v>2526</v>
      </c>
      <c r="C69" s="93">
        <v>1420</v>
      </c>
      <c r="D69" s="22">
        <v>1622</v>
      </c>
      <c r="E69" s="22">
        <v>2627.7119710369502</v>
      </c>
      <c r="F69" s="22">
        <v>1548.46695528653</v>
      </c>
      <c r="G69" s="22">
        <v>1573.5335900384</v>
      </c>
      <c r="H69" s="97">
        <f t="shared" si="7"/>
        <v>1.0358723488501306E-2</v>
      </c>
      <c r="I69" s="97">
        <f t="shared" si="5"/>
        <v>-0.3578780680918448</v>
      </c>
      <c r="J69" s="93">
        <f t="shared" si="6"/>
        <v>-904</v>
      </c>
      <c r="K69" s="93">
        <f t="shared" si="8"/>
        <v>202</v>
      </c>
      <c r="L69" s="93">
        <f t="shared" si="9"/>
        <v>25.066634751869969</v>
      </c>
    </row>
    <row r="70" spans="1:12">
      <c r="A70" s="41" t="s">
        <v>240</v>
      </c>
      <c r="B70" s="84">
        <v>271</v>
      </c>
      <c r="C70" s="93">
        <v>427</v>
      </c>
      <c r="D70" s="22">
        <v>468</v>
      </c>
      <c r="E70" s="22">
        <v>232.40711660778399</v>
      </c>
      <c r="F70" s="22">
        <v>509.19746658819503</v>
      </c>
      <c r="G70" s="22">
        <v>401.34374256958102</v>
      </c>
      <c r="H70" s="97">
        <f t="shared" si="7"/>
        <v>2.9888302050669613E-3</v>
      </c>
      <c r="I70" s="97">
        <f t="shared" si="5"/>
        <v>0.72693726937269376</v>
      </c>
      <c r="J70" s="93">
        <f t="shared" si="6"/>
        <v>197</v>
      </c>
      <c r="K70" s="93">
        <f t="shared" si="8"/>
        <v>41</v>
      </c>
      <c r="L70" s="93">
        <f t="shared" si="9"/>
        <v>-107.853724018614</v>
      </c>
    </row>
    <row r="71" spans="1:12">
      <c r="A71" s="41" t="s">
        <v>241</v>
      </c>
      <c r="B71" s="84">
        <v>665</v>
      </c>
      <c r="C71" s="93">
        <v>238</v>
      </c>
      <c r="D71" s="22">
        <v>531</v>
      </c>
      <c r="E71" s="22">
        <v>484.78298489150899</v>
      </c>
      <c r="F71" s="22">
        <v>287.00246121522599</v>
      </c>
      <c r="G71" s="22">
        <v>385.38224139122201</v>
      </c>
      <c r="H71" s="97">
        <f t="shared" si="7"/>
        <v>3.3911727326721292E-3</v>
      </c>
      <c r="I71" s="97">
        <f t="shared" si="5"/>
        <v>-0.20150375939849624</v>
      </c>
      <c r="J71" s="93">
        <f t="shared" si="6"/>
        <v>-134</v>
      </c>
      <c r="K71" s="93">
        <f t="shared" si="8"/>
        <v>293</v>
      </c>
      <c r="L71" s="93">
        <f t="shared" si="9"/>
        <v>98.379780175996018</v>
      </c>
    </row>
    <row r="72" spans="1:12">
      <c r="A72" s="41" t="s">
        <v>242</v>
      </c>
      <c r="B72" s="84">
        <v>3019</v>
      </c>
      <c r="C72" s="93">
        <v>983</v>
      </c>
      <c r="D72" s="22">
        <v>1913</v>
      </c>
      <c r="E72" s="22">
        <v>1599.721982394</v>
      </c>
      <c r="F72" s="22">
        <v>858.44641985814906</v>
      </c>
      <c r="G72" s="22">
        <v>934.17865438148795</v>
      </c>
      <c r="H72" s="97">
        <f t="shared" si="7"/>
        <v>1.2217162782677558E-2</v>
      </c>
      <c r="I72" s="97">
        <f t="shared" si="5"/>
        <v>-0.36634647234183504</v>
      </c>
      <c r="J72" s="93">
        <f t="shared" si="6"/>
        <v>-1106</v>
      </c>
      <c r="K72" s="93">
        <f t="shared" si="8"/>
        <v>930</v>
      </c>
      <c r="L72" s="93">
        <f t="shared" si="9"/>
        <v>75.732234523338889</v>
      </c>
    </row>
    <row r="73" spans="1:12">
      <c r="A73" s="41" t="s">
        <v>243</v>
      </c>
      <c r="B73" s="84">
        <v>1256</v>
      </c>
      <c r="C73" s="93">
        <v>1030</v>
      </c>
      <c r="D73" s="22">
        <v>1396</v>
      </c>
      <c r="E73" s="22">
        <v>1227.41156958644</v>
      </c>
      <c r="F73" s="22">
        <v>1256.6718807862001</v>
      </c>
      <c r="G73" s="22">
        <v>1364.1044655958401</v>
      </c>
      <c r="H73" s="97">
        <f t="shared" si="7"/>
        <v>8.9153995005843544E-3</v>
      </c>
      <c r="I73" s="97">
        <f t="shared" si="5"/>
        <v>0.11146496815286625</v>
      </c>
      <c r="J73" s="93">
        <f t="shared" si="6"/>
        <v>140</v>
      </c>
      <c r="K73" s="93">
        <f t="shared" si="8"/>
        <v>366</v>
      </c>
      <c r="L73" s="93">
        <f t="shared" si="9"/>
        <v>107.43258480964005</v>
      </c>
    </row>
    <row r="74" spans="1:12">
      <c r="A74" s="41" t="s">
        <v>244</v>
      </c>
      <c r="B74" s="84">
        <v>495</v>
      </c>
      <c r="C74" s="93">
        <v>299</v>
      </c>
      <c r="D74" s="22">
        <v>402</v>
      </c>
      <c r="E74" s="22">
        <v>451.64772846183899</v>
      </c>
      <c r="F74" s="22">
        <v>343.509364363087</v>
      </c>
      <c r="G74" s="22">
        <v>365.02263602903702</v>
      </c>
      <c r="H74" s="97">
        <f t="shared" si="7"/>
        <v>2.5673285094805951E-3</v>
      </c>
      <c r="I74" s="97">
        <f t="shared" si="5"/>
        <v>-0.18787878787878787</v>
      </c>
      <c r="J74" s="93">
        <f t="shared" si="6"/>
        <v>-93</v>
      </c>
      <c r="K74" s="93">
        <f t="shared" si="8"/>
        <v>103</v>
      </c>
      <c r="L74" s="93">
        <f t="shared" si="9"/>
        <v>21.513271665950015</v>
      </c>
    </row>
    <row r="75" spans="1:12">
      <c r="A75" s="41" t="s">
        <v>245</v>
      </c>
      <c r="B75" s="84">
        <v>4525</v>
      </c>
      <c r="C75" s="93">
        <v>2849</v>
      </c>
      <c r="D75" s="22">
        <v>2988</v>
      </c>
      <c r="E75" s="22">
        <v>4090.4303041131202</v>
      </c>
      <c r="F75" s="22">
        <v>2944.9877117429101</v>
      </c>
      <c r="G75" s="22">
        <v>2716.0716906345101</v>
      </c>
      <c r="H75" s="97">
        <f t="shared" si="7"/>
        <v>1.9082531309273676E-2</v>
      </c>
      <c r="I75" s="97">
        <f t="shared" si="5"/>
        <v>-0.33966850828729284</v>
      </c>
      <c r="J75" s="93">
        <f t="shared" si="6"/>
        <v>-1537</v>
      </c>
      <c r="K75" s="93">
        <f t="shared" si="8"/>
        <v>139</v>
      </c>
      <c r="L75" s="93">
        <f t="shared" si="9"/>
        <v>-228.91602110839995</v>
      </c>
    </row>
    <row r="76" spans="1:12">
      <c r="A76" s="41" t="s">
        <v>246</v>
      </c>
      <c r="B76" s="84">
        <v>1483</v>
      </c>
      <c r="C76" s="93">
        <v>537</v>
      </c>
      <c r="D76" s="22">
        <v>798</v>
      </c>
      <c r="E76" s="22">
        <v>1270.75478451919</v>
      </c>
      <c r="F76" s="22">
        <v>601.19545790020197</v>
      </c>
      <c r="G76" s="22">
        <v>683.78752852969899</v>
      </c>
      <c r="H76" s="97">
        <f t="shared" si="7"/>
        <v>5.0963386829987927E-3</v>
      </c>
      <c r="I76" s="97">
        <f t="shared" si="5"/>
        <v>-0.46190155091031693</v>
      </c>
      <c r="J76" s="93">
        <f t="shared" si="6"/>
        <v>-685</v>
      </c>
      <c r="K76" s="93">
        <f t="shared" si="8"/>
        <v>261</v>
      </c>
      <c r="L76" s="93">
        <f t="shared" si="9"/>
        <v>82.592070629497016</v>
      </c>
    </row>
    <row r="77" spans="1:12">
      <c r="A77" s="41" t="s">
        <v>247</v>
      </c>
      <c r="B77" s="84">
        <v>1800</v>
      </c>
      <c r="C77" s="93">
        <v>1220</v>
      </c>
      <c r="D77" s="22">
        <v>1053</v>
      </c>
      <c r="E77" s="22">
        <v>1940.40986660253</v>
      </c>
      <c r="F77" s="22">
        <v>1434.5174125035301</v>
      </c>
      <c r="G77" s="22">
        <v>1157.77700484762</v>
      </c>
      <c r="H77" s="97">
        <f t="shared" si="7"/>
        <v>6.7248679614006629E-3</v>
      </c>
      <c r="I77" s="97">
        <f t="shared" si="5"/>
        <v>-0.41499999999999998</v>
      </c>
      <c r="J77" s="93">
        <f t="shared" si="6"/>
        <v>-747</v>
      </c>
      <c r="K77" s="93">
        <f t="shared" si="8"/>
        <v>-167</v>
      </c>
      <c r="L77" s="93">
        <f t="shared" si="9"/>
        <v>-276.74040765591008</v>
      </c>
    </row>
    <row r="78" spans="1:12">
      <c r="A78" s="41" t="s">
        <v>248</v>
      </c>
      <c r="B78" s="84">
        <v>326</v>
      </c>
      <c r="C78" s="93">
        <v>163</v>
      </c>
      <c r="D78" s="22">
        <v>192</v>
      </c>
      <c r="E78" s="22">
        <v>281.53364966601902</v>
      </c>
      <c r="F78" s="22">
        <v>141.84064915760499</v>
      </c>
      <c r="G78" s="22">
        <v>145.78745533508999</v>
      </c>
      <c r="H78" s="97">
        <f t="shared" si="7"/>
        <v>1.2261867507967021E-3</v>
      </c>
      <c r="I78" s="97">
        <f t="shared" si="5"/>
        <v>-0.41104294478527609</v>
      </c>
      <c r="J78" s="93">
        <f t="shared" si="6"/>
        <v>-134</v>
      </c>
      <c r="K78" s="93">
        <f t="shared" si="8"/>
        <v>29</v>
      </c>
      <c r="L78" s="93">
        <f t="shared" si="9"/>
        <v>3.9468061774850014</v>
      </c>
    </row>
    <row r="79" spans="1:12">
      <c r="A79" s="41" t="s">
        <v>249</v>
      </c>
      <c r="B79" s="84">
        <v>1401</v>
      </c>
      <c r="C79" s="93">
        <v>662</v>
      </c>
      <c r="D79" s="22">
        <v>984</v>
      </c>
      <c r="E79" s="22">
        <v>1306.67188166098</v>
      </c>
      <c r="F79" s="22">
        <v>753.28630785821895</v>
      </c>
      <c r="G79" s="22">
        <v>917.74286312555398</v>
      </c>
      <c r="H79" s="97">
        <f t="shared" si="7"/>
        <v>6.2842070978330984E-3</v>
      </c>
      <c r="I79" s="97">
        <f t="shared" si="5"/>
        <v>-0.29764453961456105</v>
      </c>
      <c r="J79" s="93">
        <f t="shared" si="6"/>
        <v>-417</v>
      </c>
      <c r="K79" s="93">
        <f t="shared" si="8"/>
        <v>322</v>
      </c>
      <c r="L79" s="93">
        <f t="shared" si="9"/>
        <v>164.45655526733503</v>
      </c>
    </row>
    <row r="80" spans="1:12">
      <c r="A80" s="41" t="s">
        <v>250</v>
      </c>
      <c r="B80" s="84">
        <v>2050</v>
      </c>
      <c r="C80" s="93">
        <v>990</v>
      </c>
      <c r="D80" s="22">
        <v>2138</v>
      </c>
      <c r="E80" s="22">
        <v>1246.22522542161</v>
      </c>
      <c r="F80" s="22">
        <v>1135.1285343592299</v>
      </c>
      <c r="G80" s="22">
        <v>1299.62913365695</v>
      </c>
      <c r="H80" s="97">
        <f t="shared" si="7"/>
        <v>1.3654100381267444E-2</v>
      </c>
      <c r="I80" s="97">
        <f t="shared" si="5"/>
        <v>4.2926829268292686E-2</v>
      </c>
      <c r="J80" s="93">
        <f t="shared" si="6"/>
        <v>88</v>
      </c>
      <c r="K80" s="93">
        <f t="shared" si="8"/>
        <v>1148</v>
      </c>
      <c r="L80" s="93">
        <f t="shared" si="9"/>
        <v>164.5005992977201</v>
      </c>
    </row>
    <row r="81" spans="1:12">
      <c r="A81" s="41" t="s">
        <v>251</v>
      </c>
      <c r="B81" s="84">
        <v>642</v>
      </c>
      <c r="C81" s="93">
        <v>510</v>
      </c>
      <c r="D81" s="22">
        <v>557</v>
      </c>
      <c r="E81" s="22">
        <v>642</v>
      </c>
      <c r="F81" s="22">
        <v>510</v>
      </c>
      <c r="G81" s="22">
        <v>557</v>
      </c>
      <c r="H81" s="97">
        <f t="shared" si="7"/>
        <v>3.5572188551758494E-3</v>
      </c>
      <c r="I81" s="97">
        <f t="shared" si="5"/>
        <v>-0.13239875389408098</v>
      </c>
      <c r="J81" s="93">
        <f t="shared" si="6"/>
        <v>-85</v>
      </c>
      <c r="K81" s="93">
        <f t="shared" si="8"/>
        <v>47</v>
      </c>
      <c r="L81" s="93">
        <f t="shared" si="9"/>
        <v>47</v>
      </c>
    </row>
    <row r="82" spans="1:12">
      <c r="A82" s="41" t="s">
        <v>252</v>
      </c>
      <c r="B82" s="84">
        <v>1332</v>
      </c>
      <c r="C82" s="93">
        <v>367</v>
      </c>
      <c r="D82" s="22">
        <v>627</v>
      </c>
      <c r="E82" s="22">
        <v>787.19315408627904</v>
      </c>
      <c r="F82" s="22">
        <v>355.77809226177902</v>
      </c>
      <c r="G82" s="22">
        <v>364.03983688307102</v>
      </c>
      <c r="H82" s="97">
        <f t="shared" si="7"/>
        <v>4.0042661080704799E-3</v>
      </c>
      <c r="I82" s="97">
        <f t="shared" si="5"/>
        <v>-0.52927927927927931</v>
      </c>
      <c r="J82" s="93">
        <f t="shared" si="6"/>
        <v>-705</v>
      </c>
      <c r="K82" s="93">
        <f t="shared" si="8"/>
        <v>260</v>
      </c>
      <c r="L82" s="93">
        <f t="shared" si="9"/>
        <v>8.2617446212919958</v>
      </c>
    </row>
    <row r="83" spans="1:12">
      <c r="A83" s="41" t="s">
        <v>253</v>
      </c>
      <c r="B83" s="84">
        <v>1173</v>
      </c>
      <c r="C83" s="93">
        <v>655</v>
      </c>
      <c r="D83" s="22">
        <v>780</v>
      </c>
      <c r="E83" s="22">
        <v>1043.4271708843</v>
      </c>
      <c r="F83" s="22">
        <v>726.99043665488205</v>
      </c>
      <c r="G83" s="22">
        <v>695.66754797187798</v>
      </c>
      <c r="H83" s="97">
        <f t="shared" si="7"/>
        <v>4.9813836751116019E-3</v>
      </c>
      <c r="I83" s="97">
        <f t="shared" si="5"/>
        <v>-0.33503836317135549</v>
      </c>
      <c r="J83" s="93">
        <f t="shared" si="6"/>
        <v>-393</v>
      </c>
      <c r="K83" s="93">
        <f t="shared" si="8"/>
        <v>125</v>
      </c>
      <c r="L83" s="93">
        <f t="shared" si="9"/>
        <v>-31.322888683004066</v>
      </c>
    </row>
    <row r="84" spans="1:12" s="7" customFormat="1">
      <c r="A84" s="42" t="s">
        <v>173</v>
      </c>
      <c r="B84" s="83">
        <v>211843</v>
      </c>
      <c r="C84" s="60">
        <v>154963</v>
      </c>
      <c r="D84" s="63">
        <v>156583</v>
      </c>
      <c r="E84" s="63">
        <v>188100.902233614</v>
      </c>
      <c r="F84" s="63">
        <v>141350.93048363901</v>
      </c>
      <c r="G84" s="63">
        <v>136586.425144276</v>
      </c>
      <c r="H84" s="97">
        <f t="shared" si="7"/>
        <v>1</v>
      </c>
      <c r="I84" s="97">
        <f t="shared" si="5"/>
        <v>-0.26085355664336324</v>
      </c>
      <c r="J84" s="93">
        <f t="shared" si="6"/>
        <v>-55260</v>
      </c>
      <c r="K84" s="93">
        <f t="shared" si="8"/>
        <v>1620</v>
      </c>
      <c r="L84" s="93">
        <f t="shared" si="9"/>
        <v>-4764.5053393630078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topLeftCell="H1" zoomScale="80" zoomScaleNormal="80" workbookViewId="0">
      <pane ySplit="2" topLeftCell="A3" activePane="bottomLeft" state="frozen"/>
      <selection pane="bottomLeft" activeCell="K84" sqref="K84"/>
    </sheetView>
  </sheetViews>
  <sheetFormatPr defaultColWidth="8.85546875" defaultRowHeight="16.5" customHeight="1"/>
  <cols>
    <col min="1" max="1" width="18.28515625" style="3" bestFit="1" customWidth="1"/>
    <col min="2" max="2" width="12" style="3" customWidth="1"/>
    <col min="3" max="3" width="12" style="3" bestFit="1" customWidth="1"/>
    <col min="4" max="7" width="12" style="3" customWidth="1"/>
    <col min="8" max="8" width="21.42578125" style="3" customWidth="1"/>
    <col min="9" max="9" width="31.140625" style="3" customWidth="1"/>
    <col min="10" max="10" width="36.7109375" style="3" customWidth="1"/>
    <col min="11" max="11" width="8.85546875" style="3"/>
    <col min="12" max="12" width="11.140625" style="3" customWidth="1"/>
    <col min="13" max="16384" width="8.85546875" style="3"/>
  </cols>
  <sheetData>
    <row r="1" spans="1:12" ht="16.5" customHeight="1" thickBot="1">
      <c r="B1" s="184" t="s">
        <v>281</v>
      </c>
      <c r="C1" s="184"/>
      <c r="D1" s="185"/>
      <c r="E1" s="186" t="s">
        <v>280</v>
      </c>
      <c r="F1" s="184"/>
      <c r="G1" s="185"/>
    </row>
    <row r="2" spans="1:12" ht="55.5" customHeight="1">
      <c r="A2" s="15" t="s">
        <v>174</v>
      </c>
      <c r="B2" s="89">
        <v>43435</v>
      </c>
      <c r="C2" s="89">
        <v>43770</v>
      </c>
      <c r="D2" s="89">
        <v>43800</v>
      </c>
      <c r="E2" s="89">
        <v>43435</v>
      </c>
      <c r="F2" s="89">
        <v>43770</v>
      </c>
      <c r="G2" s="89">
        <v>43800</v>
      </c>
      <c r="H2" s="88" t="s">
        <v>353</v>
      </c>
      <c r="I2" s="1" t="s">
        <v>354</v>
      </c>
      <c r="J2" s="1" t="s">
        <v>355</v>
      </c>
      <c r="K2" s="1" t="s">
        <v>262</v>
      </c>
      <c r="L2" s="88" t="s">
        <v>283</v>
      </c>
    </row>
    <row r="3" spans="1:12" ht="16.5" customHeight="1">
      <c r="A3" s="41" t="s">
        <v>175</v>
      </c>
      <c r="B3" s="94">
        <v>2152</v>
      </c>
      <c r="C3" s="93">
        <v>1759</v>
      </c>
      <c r="D3" s="22">
        <v>1756</v>
      </c>
      <c r="E3" s="22">
        <v>2200.8532756391501</v>
      </c>
      <c r="F3" s="22">
        <v>1939.74320970092</v>
      </c>
      <c r="G3" s="22">
        <v>1813.0309058131099</v>
      </c>
      <c r="H3" s="97">
        <f>D3/$D$84</f>
        <v>2.200970131481644E-2</v>
      </c>
      <c r="I3" s="97">
        <f t="shared" ref="I3:I66" si="0">(D3-B3)/B3</f>
        <v>-0.18401486988847585</v>
      </c>
      <c r="J3" s="93">
        <f t="shared" ref="J3:J66" si="1">D3-B3</f>
        <v>-396</v>
      </c>
      <c r="K3" s="93">
        <f>D3-C3</f>
        <v>-3</v>
      </c>
      <c r="L3" s="93">
        <f>G3-F3</f>
        <v>-126.71230388781009</v>
      </c>
    </row>
    <row r="4" spans="1:12" ht="16.5" customHeight="1">
      <c r="A4" s="41" t="s">
        <v>176</v>
      </c>
      <c r="B4" s="94">
        <v>469</v>
      </c>
      <c r="C4" s="93">
        <v>314</v>
      </c>
      <c r="D4" s="22">
        <v>260</v>
      </c>
      <c r="E4" s="22">
        <v>363.65760735504301</v>
      </c>
      <c r="F4" s="22">
        <v>315.33963836645898</v>
      </c>
      <c r="G4" s="22">
        <v>222.48775445062699</v>
      </c>
      <c r="H4" s="97">
        <f t="shared" ref="H4:H67" si="2">D4/$D$84</f>
        <v>3.2588396024215687E-3</v>
      </c>
      <c r="I4" s="97">
        <f t="shared" si="0"/>
        <v>-0.44562899786780386</v>
      </c>
      <c r="J4" s="93">
        <f t="shared" si="1"/>
        <v>-209</v>
      </c>
      <c r="K4" s="93">
        <f t="shared" ref="K4:K67" si="3">D4-C4</f>
        <v>-54</v>
      </c>
      <c r="L4" s="93">
        <f t="shared" ref="L4:L67" si="4">G4-F4</f>
        <v>-92.851883915831991</v>
      </c>
    </row>
    <row r="5" spans="1:12" ht="16.5" customHeight="1">
      <c r="A5" s="41" t="s">
        <v>177</v>
      </c>
      <c r="B5" s="94">
        <v>922</v>
      </c>
      <c r="C5" s="93">
        <v>482</v>
      </c>
      <c r="D5" s="22">
        <v>560</v>
      </c>
      <c r="E5" s="22">
        <v>688.26018568852203</v>
      </c>
      <c r="F5" s="22">
        <v>468.420936300542</v>
      </c>
      <c r="G5" s="22">
        <v>418.03378478996501</v>
      </c>
      <c r="H5" s="97">
        <f t="shared" si="2"/>
        <v>7.0190391436772241E-3</v>
      </c>
      <c r="I5" s="97">
        <f t="shared" si="0"/>
        <v>-0.3926247288503254</v>
      </c>
      <c r="J5" s="93">
        <f t="shared" si="1"/>
        <v>-362</v>
      </c>
      <c r="K5" s="93">
        <f t="shared" si="3"/>
        <v>78</v>
      </c>
      <c r="L5" s="93">
        <f t="shared" si="4"/>
        <v>-50.387151510576984</v>
      </c>
    </row>
    <row r="6" spans="1:12" ht="16.5" customHeight="1">
      <c r="A6" s="41" t="s">
        <v>178</v>
      </c>
      <c r="B6" s="94">
        <v>182</v>
      </c>
      <c r="C6" s="93">
        <v>115</v>
      </c>
      <c r="D6" s="22">
        <v>108</v>
      </c>
      <c r="E6" s="22">
        <v>125.348298535686</v>
      </c>
      <c r="F6" s="22">
        <v>86.978658127727996</v>
      </c>
      <c r="G6" s="22">
        <v>67.825726568695501</v>
      </c>
      <c r="H6" s="97">
        <f t="shared" si="2"/>
        <v>1.3536718348520361E-3</v>
      </c>
      <c r="I6" s="97">
        <f t="shared" si="0"/>
        <v>-0.40659340659340659</v>
      </c>
      <c r="J6" s="93">
        <f t="shared" si="1"/>
        <v>-74</v>
      </c>
      <c r="K6" s="93">
        <f t="shared" si="3"/>
        <v>-7</v>
      </c>
      <c r="L6" s="93">
        <f t="shared" si="4"/>
        <v>-19.152931559032496</v>
      </c>
    </row>
    <row r="7" spans="1:12" ht="16.5" customHeight="1">
      <c r="A7" s="41" t="s">
        <v>179</v>
      </c>
      <c r="B7" s="94">
        <v>420</v>
      </c>
      <c r="C7" s="93">
        <v>227</v>
      </c>
      <c r="D7" s="22">
        <v>396</v>
      </c>
      <c r="E7" s="22">
        <v>310.347032221787</v>
      </c>
      <c r="F7" s="22">
        <v>270.94246064975698</v>
      </c>
      <c r="G7" s="22">
        <v>292.60877943636302</v>
      </c>
      <c r="H7" s="97">
        <f t="shared" si="2"/>
        <v>4.9634633944574662E-3</v>
      </c>
      <c r="I7" s="97">
        <f t="shared" si="0"/>
        <v>-5.7142857142857141E-2</v>
      </c>
      <c r="J7" s="93">
        <f t="shared" si="1"/>
        <v>-24</v>
      </c>
      <c r="K7" s="93">
        <f t="shared" si="3"/>
        <v>169</v>
      </c>
      <c r="L7" s="93">
        <f t="shared" si="4"/>
        <v>21.666318786606041</v>
      </c>
    </row>
    <row r="8" spans="1:12" ht="16.5" customHeight="1">
      <c r="A8" s="41" t="s">
        <v>180</v>
      </c>
      <c r="B8" s="94">
        <v>250</v>
      </c>
      <c r="C8" s="93">
        <v>162</v>
      </c>
      <c r="D8" s="22">
        <v>173</v>
      </c>
      <c r="E8" s="22">
        <v>204.21304103855999</v>
      </c>
      <c r="F8" s="22">
        <v>181.88124741948201</v>
      </c>
      <c r="G8" s="22">
        <v>141.45488935485699</v>
      </c>
      <c r="H8" s="97">
        <f t="shared" si="2"/>
        <v>2.1683817354574281E-3</v>
      </c>
      <c r="I8" s="97">
        <f t="shared" si="0"/>
        <v>-0.308</v>
      </c>
      <c r="J8" s="93">
        <f t="shared" si="1"/>
        <v>-77</v>
      </c>
      <c r="K8" s="93">
        <f t="shared" si="3"/>
        <v>11</v>
      </c>
      <c r="L8" s="93">
        <f t="shared" si="4"/>
        <v>-40.42635806462502</v>
      </c>
    </row>
    <row r="9" spans="1:12" ht="16.5" customHeight="1">
      <c r="A9" s="41" t="s">
        <v>181</v>
      </c>
      <c r="B9" s="94">
        <v>6839</v>
      </c>
      <c r="C9" s="93">
        <v>5081</v>
      </c>
      <c r="D9" s="22">
        <v>6032</v>
      </c>
      <c r="E9" s="22">
        <v>6623.5418974089598</v>
      </c>
      <c r="F9" s="22">
        <v>5494.3259552170402</v>
      </c>
      <c r="G9" s="22">
        <v>5886.2230111237805</v>
      </c>
      <c r="H9" s="97">
        <f t="shared" si="2"/>
        <v>7.560507877618039E-2</v>
      </c>
      <c r="I9" s="97">
        <f t="shared" si="0"/>
        <v>-0.11799970755958474</v>
      </c>
      <c r="J9" s="93">
        <f t="shared" si="1"/>
        <v>-807</v>
      </c>
      <c r="K9" s="93">
        <f t="shared" si="3"/>
        <v>951</v>
      </c>
      <c r="L9" s="93">
        <f t="shared" si="4"/>
        <v>391.89705590674021</v>
      </c>
    </row>
    <row r="10" spans="1:12" ht="16.5" customHeight="1">
      <c r="A10" s="41" t="s">
        <v>182</v>
      </c>
      <c r="B10" s="94">
        <v>3560</v>
      </c>
      <c r="C10" s="93">
        <v>9495</v>
      </c>
      <c r="D10" s="22">
        <v>4730</v>
      </c>
      <c r="E10" s="22">
        <v>2830.5484136769901</v>
      </c>
      <c r="F10" s="22">
        <v>3643.32032017965</v>
      </c>
      <c r="G10" s="22">
        <v>3760.1687848574602</v>
      </c>
      <c r="H10" s="97">
        <f t="shared" si="2"/>
        <v>5.9285812767130845E-2</v>
      </c>
      <c r="I10" s="97">
        <f t="shared" si="0"/>
        <v>0.32865168539325845</v>
      </c>
      <c r="J10" s="93">
        <f t="shared" si="1"/>
        <v>1170</v>
      </c>
      <c r="K10" s="93">
        <f t="shared" si="3"/>
        <v>-4765</v>
      </c>
      <c r="L10" s="93">
        <f t="shared" si="4"/>
        <v>116.84846467781017</v>
      </c>
    </row>
    <row r="11" spans="1:12" ht="16.5" customHeight="1">
      <c r="A11" s="41" t="s">
        <v>183</v>
      </c>
      <c r="B11" s="94">
        <v>197</v>
      </c>
      <c r="C11" s="93">
        <v>168</v>
      </c>
      <c r="D11" s="22">
        <v>85</v>
      </c>
      <c r="E11" s="22">
        <v>172.77574600633201</v>
      </c>
      <c r="F11" s="22">
        <v>184.03933035672199</v>
      </c>
      <c r="G11" s="22">
        <v>60.737517320711703</v>
      </c>
      <c r="H11" s="97">
        <f t="shared" si="2"/>
        <v>1.065389870022436E-3</v>
      </c>
      <c r="I11" s="97">
        <f t="shared" si="0"/>
        <v>-0.56852791878172593</v>
      </c>
      <c r="J11" s="93">
        <f t="shared" si="1"/>
        <v>-112</v>
      </c>
      <c r="K11" s="93">
        <f t="shared" si="3"/>
        <v>-83</v>
      </c>
      <c r="L11" s="93">
        <f t="shared" si="4"/>
        <v>-123.30181303601029</v>
      </c>
    </row>
    <row r="12" spans="1:12" ht="16.5" customHeight="1">
      <c r="A12" s="41" t="s">
        <v>184</v>
      </c>
      <c r="B12" s="94">
        <v>169</v>
      </c>
      <c r="C12" s="93">
        <v>119</v>
      </c>
      <c r="D12" s="22">
        <v>187</v>
      </c>
      <c r="E12" s="22">
        <v>154.467752224479</v>
      </c>
      <c r="F12" s="22">
        <v>134.616323693102</v>
      </c>
      <c r="G12" s="22">
        <v>171.11890691980599</v>
      </c>
      <c r="H12" s="97">
        <f t="shared" si="2"/>
        <v>2.3438577140493587E-3</v>
      </c>
      <c r="I12" s="97">
        <f t="shared" si="0"/>
        <v>0.10650887573964497</v>
      </c>
      <c r="J12" s="93">
        <f t="shared" si="1"/>
        <v>18</v>
      </c>
      <c r="K12" s="93">
        <f t="shared" si="3"/>
        <v>68</v>
      </c>
      <c r="L12" s="93">
        <f t="shared" si="4"/>
        <v>36.50258322670399</v>
      </c>
    </row>
    <row r="13" spans="1:12" ht="16.5" customHeight="1">
      <c r="A13" s="41" t="s">
        <v>185</v>
      </c>
      <c r="B13" s="94">
        <v>954</v>
      </c>
      <c r="C13" s="93">
        <v>1432</v>
      </c>
      <c r="D13" s="22">
        <v>848</v>
      </c>
      <c r="E13" s="22">
        <v>916.51205946519894</v>
      </c>
      <c r="F13" s="22">
        <v>1000.98177449784</v>
      </c>
      <c r="G13" s="22">
        <v>841.67996005338296</v>
      </c>
      <c r="H13" s="97">
        <f t="shared" si="2"/>
        <v>1.0628830703282655E-2</v>
      </c>
      <c r="I13" s="97">
        <f t="shared" si="0"/>
        <v>-0.1111111111111111</v>
      </c>
      <c r="J13" s="93">
        <f t="shared" si="1"/>
        <v>-106</v>
      </c>
      <c r="K13" s="93">
        <f t="shared" si="3"/>
        <v>-584</v>
      </c>
      <c r="L13" s="93">
        <f t="shared" si="4"/>
        <v>-159.30181444445702</v>
      </c>
    </row>
    <row r="14" spans="1:12" ht="16.5" customHeight="1">
      <c r="A14" s="41" t="s">
        <v>186</v>
      </c>
      <c r="B14" s="94">
        <v>996</v>
      </c>
      <c r="C14" s="93">
        <v>867</v>
      </c>
      <c r="D14" s="22">
        <v>819</v>
      </c>
      <c r="E14" s="22">
        <v>1007.64914578225</v>
      </c>
      <c r="F14" s="22">
        <v>956.92415968091905</v>
      </c>
      <c r="G14" s="22">
        <v>833.43393945743298</v>
      </c>
      <c r="H14" s="97">
        <f t="shared" si="2"/>
        <v>1.0265344747627941E-2</v>
      </c>
      <c r="I14" s="97">
        <f t="shared" si="0"/>
        <v>-0.17771084337349397</v>
      </c>
      <c r="J14" s="93">
        <f t="shared" si="1"/>
        <v>-177</v>
      </c>
      <c r="K14" s="93">
        <f t="shared" si="3"/>
        <v>-48</v>
      </c>
      <c r="L14" s="93">
        <f t="shared" si="4"/>
        <v>-123.49022022348606</v>
      </c>
    </row>
    <row r="15" spans="1:12" ht="16.5" customHeight="1">
      <c r="A15" s="41" t="s">
        <v>187</v>
      </c>
      <c r="B15" s="94">
        <v>211</v>
      </c>
      <c r="C15" s="93">
        <v>129</v>
      </c>
      <c r="D15" s="22">
        <v>128</v>
      </c>
      <c r="E15" s="22">
        <v>211</v>
      </c>
      <c r="F15" s="22">
        <v>129</v>
      </c>
      <c r="G15" s="22">
        <v>128</v>
      </c>
      <c r="H15" s="97">
        <f t="shared" si="2"/>
        <v>1.6043518042690799E-3</v>
      </c>
      <c r="I15" s="97">
        <f t="shared" si="0"/>
        <v>-0.39336492890995262</v>
      </c>
      <c r="J15" s="93">
        <f t="shared" si="1"/>
        <v>-83</v>
      </c>
      <c r="K15" s="93">
        <f t="shared" si="3"/>
        <v>-1</v>
      </c>
      <c r="L15" s="93">
        <f t="shared" si="4"/>
        <v>-1</v>
      </c>
    </row>
    <row r="16" spans="1:12" ht="16.5" customHeight="1">
      <c r="A16" s="41" t="s">
        <v>188</v>
      </c>
      <c r="B16" s="94">
        <v>304</v>
      </c>
      <c r="C16" s="93">
        <v>286</v>
      </c>
      <c r="D16" s="22">
        <v>311</v>
      </c>
      <c r="E16" s="22">
        <v>311.47280115304397</v>
      </c>
      <c r="F16" s="22">
        <v>386.86194827750199</v>
      </c>
      <c r="G16" s="22">
        <v>327.543438913101</v>
      </c>
      <c r="H16" s="97">
        <f t="shared" si="2"/>
        <v>3.8980735244350299E-3</v>
      </c>
      <c r="I16" s="97">
        <f t="shared" si="0"/>
        <v>2.3026315789473683E-2</v>
      </c>
      <c r="J16" s="93">
        <f t="shared" si="1"/>
        <v>7</v>
      </c>
      <c r="K16" s="93">
        <f t="shared" si="3"/>
        <v>25</v>
      </c>
      <c r="L16" s="93">
        <f t="shared" si="4"/>
        <v>-59.318509364400995</v>
      </c>
    </row>
    <row r="17" spans="1:12" ht="16.5" customHeight="1">
      <c r="A17" s="41" t="s">
        <v>189</v>
      </c>
      <c r="B17" s="94">
        <v>87</v>
      </c>
      <c r="C17" s="93">
        <v>64</v>
      </c>
      <c r="D17" s="22">
        <v>60</v>
      </c>
      <c r="E17" s="22">
        <v>69.796420126682705</v>
      </c>
      <c r="F17" s="22">
        <v>54.555302637712003</v>
      </c>
      <c r="G17" s="22">
        <v>42.617207125502198</v>
      </c>
      <c r="H17" s="97">
        <f t="shared" si="2"/>
        <v>7.5203990825113123E-4</v>
      </c>
      <c r="I17" s="97">
        <f t="shared" si="0"/>
        <v>-0.31034482758620691</v>
      </c>
      <c r="J17" s="93">
        <f t="shared" si="1"/>
        <v>-27</v>
      </c>
      <c r="K17" s="93">
        <f t="shared" si="3"/>
        <v>-4</v>
      </c>
      <c r="L17" s="93">
        <f t="shared" si="4"/>
        <v>-11.938095512209806</v>
      </c>
    </row>
    <row r="18" spans="1:12" ht="16.5" customHeight="1">
      <c r="A18" s="41" t="s">
        <v>190</v>
      </c>
      <c r="B18" s="94">
        <v>372</v>
      </c>
      <c r="C18" s="93">
        <v>241</v>
      </c>
      <c r="D18" s="22">
        <v>268</v>
      </c>
      <c r="E18" s="22">
        <v>321.28404579371897</v>
      </c>
      <c r="F18" s="22">
        <v>226.625309746428</v>
      </c>
      <c r="G18" s="22">
        <v>235.19799137308101</v>
      </c>
      <c r="H18" s="97">
        <f t="shared" si="2"/>
        <v>3.3591115901883861E-3</v>
      </c>
      <c r="I18" s="97">
        <f t="shared" si="0"/>
        <v>-0.27956989247311825</v>
      </c>
      <c r="J18" s="93">
        <f t="shared" si="1"/>
        <v>-104</v>
      </c>
      <c r="K18" s="93">
        <f t="shared" si="3"/>
        <v>27</v>
      </c>
      <c r="L18" s="93">
        <f t="shared" si="4"/>
        <v>8.5726816266530079</v>
      </c>
    </row>
    <row r="19" spans="1:12" ht="16.5" customHeight="1">
      <c r="A19" s="41" t="s">
        <v>191</v>
      </c>
      <c r="B19" s="94">
        <v>317</v>
      </c>
      <c r="C19" s="93">
        <v>417</v>
      </c>
      <c r="D19" s="22">
        <v>523</v>
      </c>
      <c r="E19" s="22">
        <v>180.587050387049</v>
      </c>
      <c r="F19" s="22">
        <v>380.16120019905799</v>
      </c>
      <c r="G19" s="22">
        <v>383.990840398925</v>
      </c>
      <c r="H19" s="97">
        <f t="shared" si="2"/>
        <v>6.5552812002556936E-3</v>
      </c>
      <c r="I19" s="97">
        <f t="shared" si="0"/>
        <v>0.64984227129337535</v>
      </c>
      <c r="J19" s="93">
        <f t="shared" si="1"/>
        <v>206</v>
      </c>
      <c r="K19" s="93">
        <f t="shared" si="3"/>
        <v>106</v>
      </c>
      <c r="L19" s="93">
        <f t="shared" si="4"/>
        <v>3.8296401998670149</v>
      </c>
    </row>
    <row r="20" spans="1:12" ht="16.5" customHeight="1">
      <c r="A20" s="41" t="s">
        <v>192</v>
      </c>
      <c r="B20" s="94">
        <v>206</v>
      </c>
      <c r="C20" s="93">
        <v>142</v>
      </c>
      <c r="D20" s="22">
        <v>161</v>
      </c>
      <c r="E20" s="22">
        <v>115.82484621079099</v>
      </c>
      <c r="F20" s="22">
        <v>114.066903366953</v>
      </c>
      <c r="G20" s="22">
        <v>93.306906727568403</v>
      </c>
      <c r="H20" s="97">
        <f t="shared" si="2"/>
        <v>2.0179737538072022E-3</v>
      </c>
      <c r="I20" s="97">
        <f t="shared" si="0"/>
        <v>-0.21844660194174756</v>
      </c>
      <c r="J20" s="93">
        <f t="shared" si="1"/>
        <v>-45</v>
      </c>
      <c r="K20" s="93">
        <f t="shared" si="3"/>
        <v>19</v>
      </c>
      <c r="L20" s="93">
        <f t="shared" si="4"/>
        <v>-20.759996639384596</v>
      </c>
    </row>
    <row r="21" spans="1:12" ht="16.5" customHeight="1">
      <c r="A21" s="41" t="s">
        <v>193</v>
      </c>
      <c r="B21" s="94">
        <v>385</v>
      </c>
      <c r="C21" s="93">
        <v>277</v>
      </c>
      <c r="D21" s="22">
        <v>255</v>
      </c>
      <c r="E21" s="22">
        <v>318.15024424249299</v>
      </c>
      <c r="F21" s="22">
        <v>266.22352610004901</v>
      </c>
      <c r="G21" s="22">
        <v>215.05848547026599</v>
      </c>
      <c r="H21" s="97">
        <f t="shared" si="2"/>
        <v>3.1961696100673074E-3</v>
      </c>
      <c r="I21" s="97">
        <f t="shared" si="0"/>
        <v>-0.33766233766233766</v>
      </c>
      <c r="J21" s="93">
        <f t="shared" si="1"/>
        <v>-130</v>
      </c>
      <c r="K21" s="93">
        <f t="shared" si="3"/>
        <v>-22</v>
      </c>
      <c r="L21" s="93">
        <f t="shared" si="4"/>
        <v>-51.165040629783022</v>
      </c>
    </row>
    <row r="22" spans="1:12" ht="16.5" customHeight="1">
      <c r="A22" s="41" t="s">
        <v>194</v>
      </c>
      <c r="B22" s="94">
        <v>291</v>
      </c>
      <c r="C22" s="93">
        <v>193</v>
      </c>
      <c r="D22" s="22">
        <v>216</v>
      </c>
      <c r="E22" s="22">
        <v>249.754961155421</v>
      </c>
      <c r="F22" s="22">
        <v>192.69656401770999</v>
      </c>
      <c r="G22" s="22">
        <v>185.82021064923401</v>
      </c>
      <c r="H22" s="97">
        <f t="shared" si="2"/>
        <v>2.7073436697040722E-3</v>
      </c>
      <c r="I22" s="97">
        <f t="shared" si="0"/>
        <v>-0.25773195876288657</v>
      </c>
      <c r="J22" s="93">
        <f t="shared" si="1"/>
        <v>-75</v>
      </c>
      <c r="K22" s="93">
        <f t="shared" si="3"/>
        <v>23</v>
      </c>
      <c r="L22" s="93">
        <f t="shared" si="4"/>
        <v>-6.876353368475975</v>
      </c>
    </row>
    <row r="23" spans="1:12" ht="16.5" customHeight="1">
      <c r="A23" s="41" t="s">
        <v>195</v>
      </c>
      <c r="B23" s="94">
        <v>5003</v>
      </c>
      <c r="C23" s="93">
        <v>3774</v>
      </c>
      <c r="D23" s="22">
        <v>3955</v>
      </c>
      <c r="E23" s="22">
        <v>4858.1623917978604</v>
      </c>
      <c r="F23" s="22">
        <v>3924.6591608817698</v>
      </c>
      <c r="G23" s="22">
        <v>3819.9276984621602</v>
      </c>
      <c r="H23" s="97">
        <f t="shared" si="2"/>
        <v>4.9571963952220396E-2</v>
      </c>
      <c r="I23" s="97">
        <f t="shared" si="0"/>
        <v>-0.20947431541075354</v>
      </c>
      <c r="J23" s="93">
        <f t="shared" si="1"/>
        <v>-1048</v>
      </c>
      <c r="K23" s="93">
        <f t="shared" si="3"/>
        <v>181</v>
      </c>
      <c r="L23" s="93">
        <f t="shared" si="4"/>
        <v>-104.73146241960967</v>
      </c>
    </row>
    <row r="24" spans="1:12" ht="16.5" customHeight="1">
      <c r="A24" s="41" t="s">
        <v>196</v>
      </c>
      <c r="B24" s="94">
        <v>541</v>
      </c>
      <c r="C24" s="93">
        <v>480</v>
      </c>
      <c r="D24" s="22">
        <v>510</v>
      </c>
      <c r="E24" s="22">
        <v>532.69202403093004</v>
      </c>
      <c r="F24" s="22">
        <v>512.05018014363498</v>
      </c>
      <c r="G24" s="22">
        <v>503.09013744837802</v>
      </c>
      <c r="H24" s="97">
        <f t="shared" si="2"/>
        <v>6.3923392201346149E-3</v>
      </c>
      <c r="I24" s="97">
        <f t="shared" si="0"/>
        <v>-5.730129390018484E-2</v>
      </c>
      <c r="J24" s="93">
        <f t="shared" si="1"/>
        <v>-31</v>
      </c>
      <c r="K24" s="93">
        <f t="shared" si="3"/>
        <v>30</v>
      </c>
      <c r="L24" s="93">
        <f t="shared" si="4"/>
        <v>-8.9600426952569592</v>
      </c>
    </row>
    <row r="25" spans="1:12" ht="16.5" customHeight="1">
      <c r="A25" s="41" t="s">
        <v>197</v>
      </c>
      <c r="B25" s="94">
        <v>261</v>
      </c>
      <c r="C25" s="93">
        <v>122</v>
      </c>
      <c r="D25" s="22">
        <v>118</v>
      </c>
      <c r="E25" s="22">
        <v>177.99915654179901</v>
      </c>
      <c r="F25" s="22">
        <v>93.131792406466005</v>
      </c>
      <c r="G25" s="22">
        <v>90.387823209979999</v>
      </c>
      <c r="H25" s="97">
        <f t="shared" si="2"/>
        <v>1.479011819560558E-3</v>
      </c>
      <c r="I25" s="97">
        <f t="shared" si="0"/>
        <v>-0.54789272030651337</v>
      </c>
      <c r="J25" s="93">
        <f t="shared" si="1"/>
        <v>-143</v>
      </c>
      <c r="K25" s="93">
        <f t="shared" si="3"/>
        <v>-4</v>
      </c>
      <c r="L25" s="93">
        <f t="shared" si="4"/>
        <v>-2.743969196486006</v>
      </c>
    </row>
    <row r="26" spans="1:12" ht="16.5" customHeight="1">
      <c r="A26" s="41" t="s">
        <v>198</v>
      </c>
      <c r="B26" s="94">
        <v>529</v>
      </c>
      <c r="C26" s="93">
        <v>334</v>
      </c>
      <c r="D26" s="22">
        <v>413</v>
      </c>
      <c r="E26" s="22">
        <v>384.39313310448898</v>
      </c>
      <c r="F26" s="22">
        <v>358.15573336324002</v>
      </c>
      <c r="G26" s="22">
        <v>306.75914769461701</v>
      </c>
      <c r="H26" s="97">
        <f t="shared" si="2"/>
        <v>5.1765413684619534E-3</v>
      </c>
      <c r="I26" s="97">
        <f t="shared" si="0"/>
        <v>-0.21928166351606806</v>
      </c>
      <c r="J26" s="93">
        <f t="shared" si="1"/>
        <v>-116</v>
      </c>
      <c r="K26" s="93">
        <f t="shared" si="3"/>
        <v>79</v>
      </c>
      <c r="L26" s="93">
        <f t="shared" si="4"/>
        <v>-51.396585668623004</v>
      </c>
    </row>
    <row r="27" spans="1:12" ht="16.5" customHeight="1">
      <c r="A27" s="41" t="s">
        <v>199</v>
      </c>
      <c r="B27" s="94">
        <v>1256</v>
      </c>
      <c r="C27" s="93">
        <v>837</v>
      </c>
      <c r="D27" s="22">
        <v>1239</v>
      </c>
      <c r="E27" s="22">
        <v>1204.6433370774</v>
      </c>
      <c r="F27" s="22">
        <v>997.61879745417298</v>
      </c>
      <c r="G27" s="22">
        <v>1078.80429396612</v>
      </c>
      <c r="H27" s="97">
        <f t="shared" si="2"/>
        <v>1.5529624105385859E-2</v>
      </c>
      <c r="I27" s="97">
        <f t="shared" si="0"/>
        <v>-1.3535031847133758E-2</v>
      </c>
      <c r="J27" s="93">
        <f t="shared" si="1"/>
        <v>-17</v>
      </c>
      <c r="K27" s="93">
        <f t="shared" si="3"/>
        <v>402</v>
      </c>
      <c r="L27" s="93">
        <f t="shared" si="4"/>
        <v>81.185496511947008</v>
      </c>
    </row>
    <row r="28" spans="1:12" ht="16.5" customHeight="1">
      <c r="A28" s="41" t="s">
        <v>112</v>
      </c>
      <c r="B28" s="94">
        <v>899</v>
      </c>
      <c r="C28" s="93">
        <v>777</v>
      </c>
      <c r="D28" s="22">
        <v>1003</v>
      </c>
      <c r="E28" s="22">
        <v>763.03995605960097</v>
      </c>
      <c r="F28" s="22">
        <v>914.09529976003796</v>
      </c>
      <c r="G28" s="22">
        <v>852.74518862310697</v>
      </c>
      <c r="H28" s="97">
        <f t="shared" si="2"/>
        <v>1.2571600466264743E-2</v>
      </c>
      <c r="I28" s="97">
        <f t="shared" si="0"/>
        <v>0.11568409343715239</v>
      </c>
      <c r="J28" s="93">
        <f t="shared" si="1"/>
        <v>104</v>
      </c>
      <c r="K28" s="93">
        <f t="shared" si="3"/>
        <v>226</v>
      </c>
      <c r="L28" s="93">
        <f t="shared" si="4"/>
        <v>-61.350111136930991</v>
      </c>
    </row>
    <row r="29" spans="1:12" ht="16.5" customHeight="1">
      <c r="A29" s="41" t="s">
        <v>200</v>
      </c>
      <c r="B29" s="94">
        <v>545</v>
      </c>
      <c r="C29" s="93">
        <v>404</v>
      </c>
      <c r="D29" s="22">
        <v>409</v>
      </c>
      <c r="E29" s="22">
        <v>551.03603718581905</v>
      </c>
      <c r="F29" s="22">
        <v>444.409086266884</v>
      </c>
      <c r="G29" s="22">
        <v>413.53095863464802</v>
      </c>
      <c r="H29" s="97">
        <f t="shared" si="2"/>
        <v>5.1264053745785441E-3</v>
      </c>
      <c r="I29" s="97">
        <f t="shared" si="0"/>
        <v>-0.24954128440366974</v>
      </c>
      <c r="J29" s="93">
        <f t="shared" si="1"/>
        <v>-136</v>
      </c>
      <c r="K29" s="93">
        <f t="shared" si="3"/>
        <v>5</v>
      </c>
      <c r="L29" s="93">
        <f t="shared" si="4"/>
        <v>-30.878127632235987</v>
      </c>
    </row>
    <row r="30" spans="1:12" ht="16.5" customHeight="1">
      <c r="A30" s="41" t="s">
        <v>201</v>
      </c>
      <c r="B30" s="94">
        <v>300</v>
      </c>
      <c r="C30" s="93">
        <v>260</v>
      </c>
      <c r="D30" s="22">
        <v>314</v>
      </c>
      <c r="E30" s="22">
        <v>276.84798662102901</v>
      </c>
      <c r="F30" s="22">
        <v>287.51980602045501</v>
      </c>
      <c r="G30" s="22">
        <v>294.57449992896198</v>
      </c>
      <c r="H30" s="97">
        <f t="shared" si="2"/>
        <v>3.9356755198475864E-3</v>
      </c>
      <c r="I30" s="97">
        <f t="shared" si="0"/>
        <v>4.6666666666666669E-2</v>
      </c>
      <c r="J30" s="93">
        <f t="shared" si="1"/>
        <v>14</v>
      </c>
      <c r="K30" s="93">
        <f t="shared" si="3"/>
        <v>54</v>
      </c>
      <c r="L30" s="93">
        <f t="shared" si="4"/>
        <v>7.0546939085069766</v>
      </c>
    </row>
    <row r="31" spans="1:12" ht="16.5" customHeight="1">
      <c r="A31" s="41" t="s">
        <v>202</v>
      </c>
      <c r="B31" s="94">
        <v>650</v>
      </c>
      <c r="C31" s="93">
        <v>354</v>
      </c>
      <c r="D31" s="22">
        <v>539</v>
      </c>
      <c r="E31" s="22">
        <v>416.54197953747303</v>
      </c>
      <c r="F31" s="22">
        <v>363.29997270275697</v>
      </c>
      <c r="G31" s="22">
        <v>348.28909742445597</v>
      </c>
      <c r="H31" s="97">
        <f t="shared" si="2"/>
        <v>6.7558251757893284E-3</v>
      </c>
      <c r="I31" s="97">
        <f t="shared" si="0"/>
        <v>-0.17076923076923076</v>
      </c>
      <c r="J31" s="93">
        <f t="shared" si="1"/>
        <v>-111</v>
      </c>
      <c r="K31" s="93">
        <f t="shared" si="3"/>
        <v>185</v>
      </c>
      <c r="L31" s="93">
        <f t="shared" si="4"/>
        <v>-15.010875278301</v>
      </c>
    </row>
    <row r="32" spans="1:12" ht="16.5" customHeight="1">
      <c r="A32" s="41" t="s">
        <v>203</v>
      </c>
      <c r="B32" s="94">
        <v>339</v>
      </c>
      <c r="C32" s="93">
        <v>143</v>
      </c>
      <c r="D32" s="22">
        <v>213</v>
      </c>
      <c r="E32" s="22">
        <v>194.687485445069</v>
      </c>
      <c r="F32" s="22">
        <v>145.763390647237</v>
      </c>
      <c r="G32" s="22">
        <v>124.400220066618</v>
      </c>
      <c r="H32" s="97">
        <f t="shared" si="2"/>
        <v>2.6697416742915156E-3</v>
      </c>
      <c r="I32" s="97">
        <f t="shared" si="0"/>
        <v>-0.37168141592920356</v>
      </c>
      <c r="J32" s="93">
        <f t="shared" si="1"/>
        <v>-126</v>
      </c>
      <c r="K32" s="93">
        <f t="shared" si="3"/>
        <v>70</v>
      </c>
      <c r="L32" s="93">
        <f t="shared" si="4"/>
        <v>-21.363170580618998</v>
      </c>
    </row>
    <row r="33" spans="1:12" ht="16.5" customHeight="1">
      <c r="A33" s="41" t="s">
        <v>204</v>
      </c>
      <c r="B33" s="94">
        <v>655</v>
      </c>
      <c r="C33" s="93">
        <v>382</v>
      </c>
      <c r="D33" s="22">
        <v>494</v>
      </c>
      <c r="E33" s="22">
        <v>402.06714618301203</v>
      </c>
      <c r="F33" s="22">
        <v>364.72686051015</v>
      </c>
      <c r="G33" s="22">
        <v>305.14303687838702</v>
      </c>
      <c r="H33" s="97">
        <f t="shared" si="2"/>
        <v>6.19179524460098E-3</v>
      </c>
      <c r="I33" s="97">
        <f t="shared" si="0"/>
        <v>-0.24580152671755726</v>
      </c>
      <c r="J33" s="93">
        <f t="shared" si="1"/>
        <v>-161</v>
      </c>
      <c r="K33" s="93">
        <f t="shared" si="3"/>
        <v>112</v>
      </c>
      <c r="L33" s="93">
        <f t="shared" si="4"/>
        <v>-59.583823631762982</v>
      </c>
    </row>
    <row r="34" spans="1:12" ht="16.5" customHeight="1">
      <c r="A34" s="41" t="s">
        <v>205</v>
      </c>
      <c r="B34" s="94">
        <v>996</v>
      </c>
      <c r="C34" s="93">
        <v>838</v>
      </c>
      <c r="D34" s="22">
        <v>978</v>
      </c>
      <c r="E34" s="22">
        <v>823.32708697835596</v>
      </c>
      <c r="F34" s="22">
        <v>716.01884882853199</v>
      </c>
      <c r="G34" s="22">
        <v>808.463528756899</v>
      </c>
      <c r="H34" s="97">
        <f t="shared" si="2"/>
        <v>1.2258250504493438E-2</v>
      </c>
      <c r="I34" s="97">
        <f t="shared" si="0"/>
        <v>-1.8072289156626505E-2</v>
      </c>
      <c r="J34" s="93">
        <f t="shared" si="1"/>
        <v>-18</v>
      </c>
      <c r="K34" s="93">
        <f t="shared" si="3"/>
        <v>140</v>
      </c>
      <c r="L34" s="93">
        <f t="shared" si="4"/>
        <v>92.444679928367009</v>
      </c>
    </row>
    <row r="35" spans="1:12" ht="16.5" customHeight="1">
      <c r="A35" s="41" t="s">
        <v>206</v>
      </c>
      <c r="B35" s="94">
        <v>2248</v>
      </c>
      <c r="C35" s="93">
        <v>1569</v>
      </c>
      <c r="D35" s="22">
        <v>1886</v>
      </c>
      <c r="E35" s="22">
        <v>2167.4014839026299</v>
      </c>
      <c r="F35" s="22">
        <v>1770.3487841117701</v>
      </c>
      <c r="G35" s="22">
        <v>1818.6289397020901</v>
      </c>
      <c r="H35" s="97">
        <f t="shared" si="2"/>
        <v>2.3639121116027225E-2</v>
      </c>
      <c r="I35" s="97">
        <f t="shared" si="0"/>
        <v>-0.1610320284697509</v>
      </c>
      <c r="J35" s="93">
        <f t="shared" si="1"/>
        <v>-362</v>
      </c>
      <c r="K35" s="93">
        <f t="shared" si="3"/>
        <v>317</v>
      </c>
      <c r="L35" s="93">
        <f t="shared" si="4"/>
        <v>48.280155590319964</v>
      </c>
    </row>
    <row r="36" spans="1:12" ht="16.5" customHeight="1">
      <c r="A36" s="41" t="s">
        <v>207</v>
      </c>
      <c r="B36" s="94">
        <v>338</v>
      </c>
      <c r="C36" s="93">
        <v>253</v>
      </c>
      <c r="D36" s="22">
        <v>226</v>
      </c>
      <c r="E36" s="22">
        <v>355.38353181648</v>
      </c>
      <c r="F36" s="22">
        <v>306.01949929918999</v>
      </c>
      <c r="G36" s="22">
        <v>240.25892938642599</v>
      </c>
      <c r="H36" s="97">
        <f t="shared" si="2"/>
        <v>2.8326836544125943E-3</v>
      </c>
      <c r="I36" s="97">
        <f t="shared" si="0"/>
        <v>-0.33136094674556216</v>
      </c>
      <c r="J36" s="93">
        <f t="shared" si="1"/>
        <v>-112</v>
      </c>
      <c r="K36" s="93">
        <f t="shared" si="3"/>
        <v>-27</v>
      </c>
      <c r="L36" s="93">
        <f t="shared" si="4"/>
        <v>-65.760569912763998</v>
      </c>
    </row>
    <row r="37" spans="1:12" ht="16.5" customHeight="1">
      <c r="A37" s="41" t="s">
        <v>208</v>
      </c>
      <c r="B37" s="94">
        <v>177</v>
      </c>
      <c r="C37" s="93">
        <v>76</v>
      </c>
      <c r="D37" s="22">
        <v>93</v>
      </c>
      <c r="E37" s="22">
        <v>131.41401994668701</v>
      </c>
      <c r="F37" s="22">
        <v>94.556988994947602</v>
      </c>
      <c r="G37" s="22">
        <v>69.420816898706903</v>
      </c>
      <c r="H37" s="97">
        <f t="shared" si="2"/>
        <v>1.1656618577892534E-3</v>
      </c>
      <c r="I37" s="97">
        <f t="shared" si="0"/>
        <v>-0.47457627118644069</v>
      </c>
      <c r="J37" s="93">
        <f t="shared" si="1"/>
        <v>-84</v>
      </c>
      <c r="K37" s="93">
        <f t="shared" si="3"/>
        <v>17</v>
      </c>
      <c r="L37" s="93">
        <f t="shared" si="4"/>
        <v>-25.136172096240699</v>
      </c>
    </row>
    <row r="38" spans="1:12" ht="16.5" customHeight="1">
      <c r="A38" s="41" t="s">
        <v>209</v>
      </c>
      <c r="B38" s="94">
        <v>144</v>
      </c>
      <c r="C38" s="93">
        <v>119</v>
      </c>
      <c r="D38" s="22">
        <v>121</v>
      </c>
      <c r="E38" s="22">
        <v>75.372684293486202</v>
      </c>
      <c r="F38" s="22">
        <v>79.676960327894705</v>
      </c>
      <c r="G38" s="22">
        <v>62.980961518451302</v>
      </c>
      <c r="H38" s="97">
        <f t="shared" si="2"/>
        <v>1.5166138149731146E-3</v>
      </c>
      <c r="I38" s="97">
        <f t="shared" si="0"/>
        <v>-0.15972222222222221</v>
      </c>
      <c r="J38" s="93">
        <f t="shared" si="1"/>
        <v>-23</v>
      </c>
      <c r="K38" s="93">
        <f t="shared" si="3"/>
        <v>2</v>
      </c>
      <c r="L38" s="93">
        <f t="shared" si="4"/>
        <v>-16.695998809443402</v>
      </c>
    </row>
    <row r="39" spans="1:12" ht="16.5" customHeight="1">
      <c r="A39" s="41" t="s">
        <v>210</v>
      </c>
      <c r="B39" s="94">
        <v>1120</v>
      </c>
      <c r="C39" s="93">
        <v>669</v>
      </c>
      <c r="D39" s="22">
        <v>703</v>
      </c>
      <c r="E39" s="22">
        <v>1091.5711391222801</v>
      </c>
      <c r="F39" s="22">
        <v>806.13890935308302</v>
      </c>
      <c r="G39" s="22">
        <v>687.61688628182503</v>
      </c>
      <c r="H39" s="97">
        <f t="shared" si="2"/>
        <v>8.8114009250090872E-3</v>
      </c>
      <c r="I39" s="97">
        <f t="shared" si="0"/>
        <v>-0.37232142857142858</v>
      </c>
      <c r="J39" s="93">
        <f t="shared" si="1"/>
        <v>-417</v>
      </c>
      <c r="K39" s="93">
        <f t="shared" si="3"/>
        <v>34</v>
      </c>
      <c r="L39" s="93">
        <f t="shared" si="4"/>
        <v>-118.52202307125799</v>
      </c>
    </row>
    <row r="40" spans="1:12" ht="16.5" customHeight="1">
      <c r="A40" s="41" t="s">
        <v>211</v>
      </c>
      <c r="B40" s="94">
        <v>117</v>
      </c>
      <c r="C40" s="93">
        <v>77</v>
      </c>
      <c r="D40" s="22">
        <v>114</v>
      </c>
      <c r="E40" s="22">
        <v>72.703136711111398</v>
      </c>
      <c r="F40" s="22">
        <v>80.416665108443894</v>
      </c>
      <c r="G40" s="22">
        <v>72.426064153279</v>
      </c>
      <c r="H40" s="97">
        <f t="shared" si="2"/>
        <v>1.4288758256771493E-3</v>
      </c>
      <c r="I40" s="97">
        <f t="shared" si="0"/>
        <v>-2.564102564102564E-2</v>
      </c>
      <c r="J40" s="93">
        <f t="shared" si="1"/>
        <v>-3</v>
      </c>
      <c r="K40" s="93">
        <f t="shared" si="3"/>
        <v>37</v>
      </c>
      <c r="L40" s="93">
        <f t="shared" si="4"/>
        <v>-7.9906009551648935</v>
      </c>
    </row>
    <row r="41" spans="1:12" ht="16.5" customHeight="1">
      <c r="A41" s="41" t="s">
        <v>212</v>
      </c>
      <c r="B41" s="94">
        <v>449</v>
      </c>
      <c r="C41" s="93">
        <v>271</v>
      </c>
      <c r="D41" s="22">
        <v>294</v>
      </c>
      <c r="E41" s="22">
        <v>413.98264680415701</v>
      </c>
      <c r="F41" s="22">
        <v>312.55181716099003</v>
      </c>
      <c r="G41" s="22">
        <v>271.887779362961</v>
      </c>
      <c r="H41" s="97">
        <f t="shared" si="2"/>
        <v>3.6849955504305427E-3</v>
      </c>
      <c r="I41" s="97">
        <f t="shared" si="0"/>
        <v>-0.34521158129175944</v>
      </c>
      <c r="J41" s="93">
        <f t="shared" si="1"/>
        <v>-155</v>
      </c>
      <c r="K41" s="93">
        <f t="shared" si="3"/>
        <v>23</v>
      </c>
      <c r="L41" s="93">
        <f t="shared" si="4"/>
        <v>-40.664037798029028</v>
      </c>
    </row>
    <row r="42" spans="1:12" ht="16.5" customHeight="1">
      <c r="A42" s="41" t="s">
        <v>213</v>
      </c>
      <c r="B42" s="94">
        <v>22444</v>
      </c>
      <c r="C42" s="93">
        <v>19381</v>
      </c>
      <c r="D42" s="22">
        <v>19853</v>
      </c>
      <c r="E42" s="22">
        <v>25169.968811377901</v>
      </c>
      <c r="F42" s="22">
        <v>21985.553056885201</v>
      </c>
      <c r="G42" s="22">
        <v>21708.720132545201</v>
      </c>
      <c r="H42" s="97">
        <f t="shared" si="2"/>
        <v>0.24883747164182846</v>
      </c>
      <c r="I42" s="97">
        <f t="shared" si="0"/>
        <v>-0.11544288005703084</v>
      </c>
      <c r="J42" s="93">
        <f t="shared" si="1"/>
        <v>-2591</v>
      </c>
      <c r="K42" s="93">
        <f t="shared" si="3"/>
        <v>472</v>
      </c>
      <c r="L42" s="93">
        <f t="shared" si="4"/>
        <v>-276.83292434000032</v>
      </c>
    </row>
    <row r="43" spans="1:12" ht="16.5" customHeight="1">
      <c r="A43" s="41" t="s">
        <v>214</v>
      </c>
      <c r="B43" s="94">
        <v>5909</v>
      </c>
      <c r="C43" s="93">
        <v>4855</v>
      </c>
      <c r="D43" s="22">
        <v>4647</v>
      </c>
      <c r="E43" s="22">
        <v>6077.8692667356499</v>
      </c>
      <c r="F43" s="22">
        <v>5043.9796841134903</v>
      </c>
      <c r="G43" s="22">
        <v>4781.64141608299</v>
      </c>
      <c r="H43" s="97">
        <f t="shared" si="2"/>
        <v>5.8245490894050109E-2</v>
      </c>
      <c r="I43" s="97">
        <f t="shared" si="0"/>
        <v>-0.21357251650025386</v>
      </c>
      <c r="J43" s="93">
        <f t="shared" si="1"/>
        <v>-1262</v>
      </c>
      <c r="K43" s="93">
        <f t="shared" si="3"/>
        <v>-208</v>
      </c>
      <c r="L43" s="93">
        <f t="shared" si="4"/>
        <v>-262.33826803050033</v>
      </c>
    </row>
    <row r="44" spans="1:12" ht="16.5" customHeight="1">
      <c r="A44" s="41" t="s">
        <v>215</v>
      </c>
      <c r="B44" s="94">
        <v>998</v>
      </c>
      <c r="C44" s="93">
        <v>559</v>
      </c>
      <c r="D44" s="22">
        <v>721</v>
      </c>
      <c r="E44" s="22">
        <v>937.92426485069598</v>
      </c>
      <c r="F44" s="22">
        <v>712.62422615867797</v>
      </c>
      <c r="G44" s="22">
        <v>612.15841030336503</v>
      </c>
      <c r="H44" s="97">
        <f t="shared" si="2"/>
        <v>9.0370128974844258E-3</v>
      </c>
      <c r="I44" s="97">
        <f t="shared" si="0"/>
        <v>-0.27755511022044088</v>
      </c>
      <c r="J44" s="93">
        <f t="shared" si="1"/>
        <v>-277</v>
      </c>
      <c r="K44" s="93">
        <f t="shared" si="3"/>
        <v>162</v>
      </c>
      <c r="L44" s="93">
        <f t="shared" si="4"/>
        <v>-100.46581585531294</v>
      </c>
    </row>
    <row r="45" spans="1:12" ht="16.5" customHeight="1">
      <c r="A45" s="41" t="s">
        <v>216</v>
      </c>
      <c r="B45" s="94">
        <v>190</v>
      </c>
      <c r="C45" s="93">
        <v>135</v>
      </c>
      <c r="D45" s="22">
        <v>172</v>
      </c>
      <c r="E45" s="22">
        <v>173.21745421263901</v>
      </c>
      <c r="F45" s="22">
        <v>155.348233021726</v>
      </c>
      <c r="G45" s="22">
        <v>157.39911382172599</v>
      </c>
      <c r="H45" s="97">
        <f t="shared" si="2"/>
        <v>2.1558477369865762E-3</v>
      </c>
      <c r="I45" s="97">
        <f t="shared" si="0"/>
        <v>-9.4736842105263161E-2</v>
      </c>
      <c r="J45" s="93">
        <f t="shared" si="1"/>
        <v>-18</v>
      </c>
      <c r="K45" s="93">
        <f t="shared" si="3"/>
        <v>37</v>
      </c>
      <c r="L45" s="93">
        <f t="shared" si="4"/>
        <v>2.0508807999999874</v>
      </c>
    </row>
    <row r="46" spans="1:12" ht="16.5" customHeight="1">
      <c r="A46" s="41" t="s">
        <v>217</v>
      </c>
      <c r="B46" s="94">
        <v>237</v>
      </c>
      <c r="C46" s="93">
        <v>188</v>
      </c>
      <c r="D46" s="22">
        <v>204</v>
      </c>
      <c r="E46" s="22">
        <v>178.80252220049601</v>
      </c>
      <c r="F46" s="22">
        <v>203.65773762986501</v>
      </c>
      <c r="G46" s="22">
        <v>160.131888222925</v>
      </c>
      <c r="H46" s="97">
        <f t="shared" si="2"/>
        <v>2.5569356880538459E-3</v>
      </c>
      <c r="I46" s="97">
        <f t="shared" si="0"/>
        <v>-0.13924050632911392</v>
      </c>
      <c r="J46" s="93">
        <f t="shared" si="1"/>
        <v>-33</v>
      </c>
      <c r="K46" s="93">
        <f t="shared" si="3"/>
        <v>16</v>
      </c>
      <c r="L46" s="93">
        <f t="shared" si="4"/>
        <v>-43.525849406940011</v>
      </c>
    </row>
    <row r="47" spans="1:12" ht="16.5" customHeight="1">
      <c r="A47" s="41" t="s">
        <v>218</v>
      </c>
      <c r="B47" s="94">
        <v>144</v>
      </c>
      <c r="C47" s="93">
        <v>153</v>
      </c>
      <c r="D47" s="22">
        <v>178</v>
      </c>
      <c r="E47" s="22">
        <v>88.895277506398799</v>
      </c>
      <c r="F47" s="22">
        <v>160.73961591094101</v>
      </c>
      <c r="G47" s="22">
        <v>110.419931033116</v>
      </c>
      <c r="H47" s="97">
        <f t="shared" si="2"/>
        <v>2.2310517278116893E-3</v>
      </c>
      <c r="I47" s="97">
        <f t="shared" si="0"/>
        <v>0.2361111111111111</v>
      </c>
      <c r="J47" s="93">
        <f t="shared" si="1"/>
        <v>34</v>
      </c>
      <c r="K47" s="93">
        <f t="shared" si="3"/>
        <v>25</v>
      </c>
      <c r="L47" s="93">
        <f t="shared" si="4"/>
        <v>-50.319684877825011</v>
      </c>
    </row>
    <row r="48" spans="1:12" ht="16.5" customHeight="1">
      <c r="A48" s="41" t="s">
        <v>219</v>
      </c>
      <c r="B48" s="94">
        <v>417</v>
      </c>
      <c r="C48" s="93">
        <v>209</v>
      </c>
      <c r="D48" s="22">
        <v>319</v>
      </c>
      <c r="E48" s="22">
        <v>269.93736249242301</v>
      </c>
      <c r="F48" s="22">
        <v>201.827707559245</v>
      </c>
      <c r="G48" s="22">
        <v>209.24197594769899</v>
      </c>
      <c r="H48" s="97">
        <f t="shared" si="2"/>
        <v>3.9983455122018473E-3</v>
      </c>
      <c r="I48" s="97">
        <f t="shared" si="0"/>
        <v>-0.23501199040767387</v>
      </c>
      <c r="J48" s="93">
        <f t="shared" si="1"/>
        <v>-98</v>
      </c>
      <c r="K48" s="93">
        <f t="shared" si="3"/>
        <v>110</v>
      </c>
      <c r="L48" s="93">
        <f t="shared" si="4"/>
        <v>7.4142683884539906</v>
      </c>
    </row>
    <row r="49" spans="1:12" ht="16.5" customHeight="1">
      <c r="A49" s="41" t="s">
        <v>220</v>
      </c>
      <c r="B49" s="94">
        <v>2066</v>
      </c>
      <c r="C49" s="93">
        <v>1140</v>
      </c>
      <c r="D49" s="22">
        <v>1428</v>
      </c>
      <c r="E49" s="22">
        <v>1431.3543089741199</v>
      </c>
      <c r="F49" s="22">
        <v>1208.77784374663</v>
      </c>
      <c r="G49" s="22">
        <v>1103.0784880301601</v>
      </c>
      <c r="H49" s="97">
        <f t="shared" si="2"/>
        <v>1.7898549816376924E-2</v>
      </c>
      <c r="I49" s="97">
        <f t="shared" si="0"/>
        <v>-0.30880929332042595</v>
      </c>
      <c r="J49" s="93">
        <f t="shared" si="1"/>
        <v>-638</v>
      </c>
      <c r="K49" s="93">
        <f t="shared" si="3"/>
        <v>288</v>
      </c>
      <c r="L49" s="93">
        <f t="shared" si="4"/>
        <v>-105.69935571646988</v>
      </c>
    </row>
    <row r="50" spans="1:12" ht="16.5" customHeight="1">
      <c r="A50" s="41" t="s">
        <v>222</v>
      </c>
      <c r="B50" s="94">
        <v>250</v>
      </c>
      <c r="C50" s="93">
        <v>142</v>
      </c>
      <c r="D50" s="22">
        <v>213</v>
      </c>
      <c r="E50" s="22">
        <v>176.23453688750101</v>
      </c>
      <c r="F50" s="22">
        <v>215.02682763099199</v>
      </c>
      <c r="G50" s="22">
        <v>152.37079432553799</v>
      </c>
      <c r="H50" s="97">
        <f t="shared" si="2"/>
        <v>2.6697416742915156E-3</v>
      </c>
      <c r="I50" s="97">
        <f t="shared" si="0"/>
        <v>-0.14799999999999999</v>
      </c>
      <c r="J50" s="93">
        <f t="shared" si="1"/>
        <v>-37</v>
      </c>
      <c r="K50" s="93">
        <f t="shared" si="3"/>
        <v>71</v>
      </c>
      <c r="L50" s="93">
        <f t="shared" si="4"/>
        <v>-62.656033305454002</v>
      </c>
    </row>
    <row r="51" spans="1:12" ht="16.5" customHeight="1">
      <c r="A51" s="41" t="s">
        <v>130</v>
      </c>
      <c r="B51" s="94">
        <v>226</v>
      </c>
      <c r="C51" s="93">
        <v>360</v>
      </c>
      <c r="D51" s="22">
        <v>437</v>
      </c>
      <c r="E51" s="22">
        <v>218.32399841594699</v>
      </c>
      <c r="F51" s="22">
        <v>389.08193906332701</v>
      </c>
      <c r="G51" s="22">
        <v>422.17757279789299</v>
      </c>
      <c r="H51" s="97">
        <f t="shared" si="2"/>
        <v>5.4773573317624053E-3</v>
      </c>
      <c r="I51" s="97">
        <f t="shared" si="0"/>
        <v>0.9336283185840708</v>
      </c>
      <c r="J51" s="93">
        <f t="shared" si="1"/>
        <v>211</v>
      </c>
      <c r="K51" s="93">
        <f t="shared" si="3"/>
        <v>77</v>
      </c>
      <c r="L51" s="93">
        <f t="shared" si="4"/>
        <v>33.095633734565979</v>
      </c>
    </row>
    <row r="52" spans="1:12" ht="16.5" customHeight="1">
      <c r="A52" s="41" t="s">
        <v>223</v>
      </c>
      <c r="B52" s="94">
        <v>388</v>
      </c>
      <c r="C52" s="93">
        <v>127</v>
      </c>
      <c r="D52" s="22">
        <v>165</v>
      </c>
      <c r="E52" s="22">
        <v>391.82732644884902</v>
      </c>
      <c r="F52" s="22">
        <v>134.156059766173</v>
      </c>
      <c r="G52" s="22">
        <v>167.288131902082</v>
      </c>
      <c r="H52" s="97">
        <f t="shared" si="2"/>
        <v>2.0681097476906106E-3</v>
      </c>
      <c r="I52" s="97">
        <f t="shared" si="0"/>
        <v>-0.57474226804123707</v>
      </c>
      <c r="J52" s="93">
        <f t="shared" si="1"/>
        <v>-223</v>
      </c>
      <c r="K52" s="93">
        <f t="shared" si="3"/>
        <v>38</v>
      </c>
      <c r="L52" s="93">
        <f t="shared" si="4"/>
        <v>33.132072135908999</v>
      </c>
    </row>
    <row r="53" spans="1:12" ht="16.5" customHeight="1">
      <c r="A53" s="41" t="s">
        <v>221</v>
      </c>
      <c r="B53" s="94">
        <v>256</v>
      </c>
      <c r="C53" s="93">
        <v>75</v>
      </c>
      <c r="D53" s="22">
        <v>59</v>
      </c>
      <c r="E53" s="22">
        <v>214.041894089572</v>
      </c>
      <c r="F53" s="22">
        <v>78.298592795886407</v>
      </c>
      <c r="G53" s="22">
        <v>17.2871289167566</v>
      </c>
      <c r="H53" s="97">
        <f t="shared" si="2"/>
        <v>7.39505909780279E-4</v>
      </c>
      <c r="I53" s="97">
        <f t="shared" si="0"/>
        <v>-0.76953125</v>
      </c>
      <c r="J53" s="93">
        <f t="shared" si="1"/>
        <v>-197</v>
      </c>
      <c r="K53" s="93">
        <f t="shared" si="3"/>
        <v>-16</v>
      </c>
      <c r="L53" s="93">
        <f t="shared" si="4"/>
        <v>-61.011463879129806</v>
      </c>
    </row>
    <row r="54" spans="1:12" ht="16.5" customHeight="1">
      <c r="A54" s="41" t="s">
        <v>224</v>
      </c>
      <c r="B54" s="94">
        <v>2657</v>
      </c>
      <c r="C54" s="93">
        <v>2265</v>
      </c>
      <c r="D54" s="22">
        <v>2475</v>
      </c>
      <c r="E54" s="22">
        <v>2724.89013941342</v>
      </c>
      <c r="F54" s="22">
        <v>2528.1846420128099</v>
      </c>
      <c r="G54" s="22">
        <v>2508.4306838238199</v>
      </c>
      <c r="H54" s="97">
        <f t="shared" si="2"/>
        <v>3.1021646215359161E-2</v>
      </c>
      <c r="I54" s="97">
        <f t="shared" si="0"/>
        <v>-6.8498306360557024E-2</v>
      </c>
      <c r="J54" s="93">
        <f t="shared" si="1"/>
        <v>-182</v>
      </c>
      <c r="K54" s="93">
        <f t="shared" si="3"/>
        <v>210</v>
      </c>
      <c r="L54" s="93">
        <f t="shared" si="4"/>
        <v>-19.753958188990055</v>
      </c>
    </row>
    <row r="55" spans="1:12" ht="16.5" customHeight="1">
      <c r="A55" s="41" t="s">
        <v>225</v>
      </c>
      <c r="B55" s="94">
        <v>2051</v>
      </c>
      <c r="C55" s="93">
        <v>1243</v>
      </c>
      <c r="D55" s="22">
        <v>1412</v>
      </c>
      <c r="E55" s="22">
        <v>1632.9519944860499</v>
      </c>
      <c r="F55" s="22">
        <v>1378.8795212037101</v>
      </c>
      <c r="G55" s="22">
        <v>1154.9198343872499</v>
      </c>
      <c r="H55" s="97">
        <f t="shared" si="2"/>
        <v>1.7698005840843287E-2</v>
      </c>
      <c r="I55" s="97">
        <f t="shared" si="0"/>
        <v>-0.31155533885909314</v>
      </c>
      <c r="J55" s="93">
        <f t="shared" si="1"/>
        <v>-639</v>
      </c>
      <c r="K55" s="93">
        <f t="shared" si="3"/>
        <v>169</v>
      </c>
      <c r="L55" s="93">
        <f t="shared" si="4"/>
        <v>-223.95968681646013</v>
      </c>
    </row>
    <row r="56" spans="1:12" ht="16.5" customHeight="1">
      <c r="A56" s="41" t="s">
        <v>226</v>
      </c>
      <c r="B56" s="94">
        <v>783</v>
      </c>
      <c r="C56" s="93">
        <v>382</v>
      </c>
      <c r="D56" s="22">
        <v>465</v>
      </c>
      <c r="E56" s="22">
        <v>608.21116935666305</v>
      </c>
      <c r="F56" s="22">
        <v>411.73234162984897</v>
      </c>
      <c r="G56" s="22">
        <v>376.68547800363501</v>
      </c>
      <c r="H56" s="97">
        <f t="shared" si="2"/>
        <v>5.8283092889462665E-3</v>
      </c>
      <c r="I56" s="97">
        <f t="shared" si="0"/>
        <v>-0.4061302681992337</v>
      </c>
      <c r="J56" s="93">
        <f t="shared" si="1"/>
        <v>-318</v>
      </c>
      <c r="K56" s="93">
        <f t="shared" si="3"/>
        <v>83</v>
      </c>
      <c r="L56" s="93">
        <f t="shared" si="4"/>
        <v>-35.046863626213963</v>
      </c>
    </row>
    <row r="57" spans="1:12" ht="16.5" customHeight="1">
      <c r="A57" s="41" t="s">
        <v>227</v>
      </c>
      <c r="B57" s="94">
        <v>588</v>
      </c>
      <c r="C57" s="93">
        <v>416</v>
      </c>
      <c r="D57" s="22">
        <v>565</v>
      </c>
      <c r="E57" s="22">
        <v>534.86336023092304</v>
      </c>
      <c r="F57" s="22">
        <v>455.02033123179598</v>
      </c>
      <c r="G57" s="22">
        <v>484.877153794099</v>
      </c>
      <c r="H57" s="97">
        <f t="shared" si="2"/>
        <v>7.0817091360314858E-3</v>
      </c>
      <c r="I57" s="97">
        <f t="shared" si="0"/>
        <v>-3.9115646258503403E-2</v>
      </c>
      <c r="J57" s="93">
        <f t="shared" si="1"/>
        <v>-23</v>
      </c>
      <c r="K57" s="93">
        <f t="shared" si="3"/>
        <v>149</v>
      </c>
      <c r="L57" s="93">
        <f t="shared" si="4"/>
        <v>29.856822562303023</v>
      </c>
    </row>
    <row r="58" spans="1:12" ht="16.5" customHeight="1">
      <c r="A58" s="41" t="s">
        <v>228</v>
      </c>
      <c r="B58" s="94">
        <v>1339</v>
      </c>
      <c r="C58" s="93">
        <v>1073</v>
      </c>
      <c r="D58" s="22">
        <v>1505</v>
      </c>
      <c r="E58" s="22">
        <v>1269.5478624529801</v>
      </c>
      <c r="F58" s="22">
        <v>1239.3296433334201</v>
      </c>
      <c r="G58" s="22">
        <v>1426.8338889496199</v>
      </c>
      <c r="H58" s="97">
        <f t="shared" si="2"/>
        <v>1.8863667698632541E-2</v>
      </c>
      <c r="I58" s="97">
        <f t="shared" si="0"/>
        <v>0.12397311426437641</v>
      </c>
      <c r="J58" s="93">
        <f t="shared" si="1"/>
        <v>166</v>
      </c>
      <c r="K58" s="93">
        <f t="shared" si="3"/>
        <v>432</v>
      </c>
      <c r="L58" s="93">
        <f t="shared" si="4"/>
        <v>187.5042456161998</v>
      </c>
    </row>
    <row r="59" spans="1:12" ht="16.5" customHeight="1">
      <c r="A59" s="41" t="s">
        <v>229</v>
      </c>
      <c r="B59" s="94">
        <v>395</v>
      </c>
      <c r="C59" s="93">
        <v>246</v>
      </c>
      <c r="D59" s="22">
        <v>273</v>
      </c>
      <c r="E59" s="22">
        <v>469.94609909256599</v>
      </c>
      <c r="F59" s="22">
        <v>303.922386510862</v>
      </c>
      <c r="G59" s="22">
        <v>325.03396582136799</v>
      </c>
      <c r="H59" s="97">
        <f t="shared" si="2"/>
        <v>3.421781582542647E-3</v>
      </c>
      <c r="I59" s="97">
        <f t="shared" si="0"/>
        <v>-0.30886075949367087</v>
      </c>
      <c r="J59" s="93">
        <f t="shared" si="1"/>
        <v>-122</v>
      </c>
      <c r="K59" s="93">
        <f t="shared" si="3"/>
        <v>27</v>
      </c>
      <c r="L59" s="93">
        <f t="shared" si="4"/>
        <v>21.111579310505988</v>
      </c>
    </row>
    <row r="60" spans="1:12" ht="16.5" customHeight="1">
      <c r="A60" s="41" t="s">
        <v>230</v>
      </c>
      <c r="B60" s="94">
        <v>1399</v>
      </c>
      <c r="C60" s="93">
        <v>1121</v>
      </c>
      <c r="D60" s="22">
        <v>1280</v>
      </c>
      <c r="E60" s="22">
        <v>1480.7454680957101</v>
      </c>
      <c r="F60" s="22">
        <v>1221.4456266212501</v>
      </c>
      <c r="G60" s="22">
        <v>1354.79332992166</v>
      </c>
      <c r="H60" s="97">
        <f t="shared" si="2"/>
        <v>1.6043518042690798E-2</v>
      </c>
      <c r="I60" s="97">
        <f t="shared" si="0"/>
        <v>-8.5060757684060045E-2</v>
      </c>
      <c r="J60" s="93">
        <f t="shared" si="1"/>
        <v>-119</v>
      </c>
      <c r="K60" s="93">
        <f t="shared" si="3"/>
        <v>159</v>
      </c>
      <c r="L60" s="93">
        <f t="shared" si="4"/>
        <v>133.34770330040988</v>
      </c>
    </row>
    <row r="61" spans="1:12" ht="16.5" customHeight="1">
      <c r="A61" s="41" t="s">
        <v>231</v>
      </c>
      <c r="B61" s="94">
        <v>1079</v>
      </c>
      <c r="C61" s="93">
        <v>3074</v>
      </c>
      <c r="D61" s="22">
        <v>1406</v>
      </c>
      <c r="E61" s="22">
        <v>1001.01226166288</v>
      </c>
      <c r="F61" s="22">
        <v>1193.8073919982701</v>
      </c>
      <c r="G61" s="22">
        <v>1187.0983995277099</v>
      </c>
      <c r="H61" s="97">
        <f t="shared" si="2"/>
        <v>1.7622801850018174E-2</v>
      </c>
      <c r="I61" s="97">
        <f t="shared" si="0"/>
        <v>0.30305838739573682</v>
      </c>
      <c r="J61" s="93">
        <f t="shared" si="1"/>
        <v>327</v>
      </c>
      <c r="K61" s="93">
        <f t="shared" si="3"/>
        <v>-1668</v>
      </c>
      <c r="L61" s="93">
        <f t="shared" si="4"/>
        <v>-6.7089924705601334</v>
      </c>
    </row>
    <row r="62" spans="1:12" ht="16.5" customHeight="1">
      <c r="A62" s="41" t="s">
        <v>232</v>
      </c>
      <c r="B62" s="94">
        <v>184</v>
      </c>
      <c r="C62" s="93">
        <v>89</v>
      </c>
      <c r="D62" s="22">
        <v>246</v>
      </c>
      <c r="E62" s="22">
        <v>99.028126578145603</v>
      </c>
      <c r="F62" s="22">
        <v>89.396075494389095</v>
      </c>
      <c r="G62" s="22">
        <v>129.95892809722901</v>
      </c>
      <c r="H62" s="97">
        <f t="shared" si="2"/>
        <v>3.0833636238296381E-3</v>
      </c>
      <c r="I62" s="97">
        <f t="shared" si="0"/>
        <v>0.33695652173913043</v>
      </c>
      <c r="J62" s="93">
        <f t="shared" si="1"/>
        <v>62</v>
      </c>
      <c r="K62" s="93">
        <f t="shared" si="3"/>
        <v>157</v>
      </c>
      <c r="L62" s="93">
        <f t="shared" si="4"/>
        <v>40.562852602839911</v>
      </c>
    </row>
    <row r="63" spans="1:12" ht="16.5" customHeight="1">
      <c r="A63" s="41" t="s">
        <v>233</v>
      </c>
      <c r="B63" s="94">
        <v>280</v>
      </c>
      <c r="C63" s="93">
        <v>196</v>
      </c>
      <c r="D63" s="22">
        <v>181</v>
      </c>
      <c r="E63" s="22">
        <v>192.05348052471501</v>
      </c>
      <c r="F63" s="22">
        <v>178.704217630946</v>
      </c>
      <c r="G63" s="22">
        <v>124.164998032882</v>
      </c>
      <c r="H63" s="97">
        <f t="shared" si="2"/>
        <v>2.2686537232242459E-3</v>
      </c>
      <c r="I63" s="97">
        <f t="shared" si="0"/>
        <v>-0.35357142857142859</v>
      </c>
      <c r="J63" s="93">
        <f t="shared" si="1"/>
        <v>-99</v>
      </c>
      <c r="K63" s="93">
        <f t="shared" si="3"/>
        <v>-15</v>
      </c>
      <c r="L63" s="93">
        <f t="shared" si="4"/>
        <v>-54.539219598064008</v>
      </c>
    </row>
    <row r="64" spans="1:12" ht="16.5" customHeight="1">
      <c r="A64" s="41" t="s">
        <v>234</v>
      </c>
      <c r="B64" s="94">
        <v>326</v>
      </c>
      <c r="C64" s="93">
        <v>178</v>
      </c>
      <c r="D64" s="22">
        <v>306</v>
      </c>
      <c r="E64" s="22">
        <v>243.722943019166</v>
      </c>
      <c r="F64" s="22">
        <v>191.16055509562301</v>
      </c>
      <c r="G64" s="22">
        <v>228.76700905375901</v>
      </c>
      <c r="H64" s="97">
        <f t="shared" si="2"/>
        <v>3.835403532080769E-3</v>
      </c>
      <c r="I64" s="97">
        <f t="shared" si="0"/>
        <v>-6.1349693251533742E-2</v>
      </c>
      <c r="J64" s="93">
        <f t="shared" si="1"/>
        <v>-20</v>
      </c>
      <c r="K64" s="93">
        <f t="shared" si="3"/>
        <v>128</v>
      </c>
      <c r="L64" s="93">
        <f t="shared" si="4"/>
        <v>37.606453958136001</v>
      </c>
    </row>
    <row r="65" spans="1:12" ht="16.5" customHeight="1">
      <c r="A65" s="41" t="s">
        <v>235</v>
      </c>
      <c r="B65" s="94">
        <v>550</v>
      </c>
      <c r="C65" s="93">
        <v>353</v>
      </c>
      <c r="D65" s="22">
        <v>539</v>
      </c>
      <c r="E65" s="22">
        <v>529.98506134248601</v>
      </c>
      <c r="F65" s="22">
        <v>415.84694285460102</v>
      </c>
      <c r="G65" s="22">
        <v>520.89539991039396</v>
      </c>
      <c r="H65" s="97">
        <f t="shared" si="2"/>
        <v>6.7558251757893284E-3</v>
      </c>
      <c r="I65" s="97">
        <f t="shared" si="0"/>
        <v>-0.02</v>
      </c>
      <c r="J65" s="93">
        <f t="shared" si="1"/>
        <v>-11</v>
      </c>
      <c r="K65" s="93">
        <f t="shared" si="3"/>
        <v>186</v>
      </c>
      <c r="L65" s="93">
        <f t="shared" si="4"/>
        <v>105.04845705579294</v>
      </c>
    </row>
    <row r="66" spans="1:12" ht="16.5" customHeight="1">
      <c r="A66" s="41" t="s">
        <v>236</v>
      </c>
      <c r="B66" s="94">
        <v>327</v>
      </c>
      <c r="C66" s="93">
        <v>271</v>
      </c>
      <c r="D66" s="22">
        <v>254</v>
      </c>
      <c r="E66" s="22">
        <v>326.52832028913502</v>
      </c>
      <c r="F66" s="22">
        <v>326.25606779469501</v>
      </c>
      <c r="G66" s="22">
        <v>286.98587191860099</v>
      </c>
      <c r="H66" s="97">
        <f t="shared" si="2"/>
        <v>3.1836356115964555E-3</v>
      </c>
      <c r="I66" s="97">
        <f t="shared" si="0"/>
        <v>-0.22324159021406728</v>
      </c>
      <c r="J66" s="93">
        <f t="shared" si="1"/>
        <v>-73</v>
      </c>
      <c r="K66" s="93">
        <f t="shared" si="3"/>
        <v>-17</v>
      </c>
      <c r="L66" s="93">
        <f t="shared" si="4"/>
        <v>-39.270195876094022</v>
      </c>
    </row>
    <row r="67" spans="1:12" ht="16.5" customHeight="1">
      <c r="A67" s="41" t="s">
        <v>237</v>
      </c>
      <c r="B67" s="94">
        <v>265</v>
      </c>
      <c r="C67" s="93">
        <v>238</v>
      </c>
      <c r="D67" s="22">
        <v>204</v>
      </c>
      <c r="E67" s="22">
        <v>248.109321577196</v>
      </c>
      <c r="F67" s="22">
        <v>222.723136425928</v>
      </c>
      <c r="G67" s="22">
        <v>196.19029219198899</v>
      </c>
      <c r="H67" s="97">
        <f t="shared" si="2"/>
        <v>2.5569356880538459E-3</v>
      </c>
      <c r="I67" s="97">
        <f t="shared" ref="I67:I84" si="5">(D67-B67)/B67</f>
        <v>-0.23018867924528302</v>
      </c>
      <c r="J67" s="93">
        <f t="shared" ref="J67:J84" si="6">D67-B67</f>
        <v>-61</v>
      </c>
      <c r="K67" s="93">
        <f t="shared" si="3"/>
        <v>-34</v>
      </c>
      <c r="L67" s="93">
        <f t="shared" si="4"/>
        <v>-26.532844233939016</v>
      </c>
    </row>
    <row r="68" spans="1:12" ht="16.5" customHeight="1">
      <c r="A68" s="41" t="s">
        <v>238</v>
      </c>
      <c r="B68" s="94">
        <v>1168</v>
      </c>
      <c r="C68" s="93">
        <v>827</v>
      </c>
      <c r="D68" s="22">
        <v>910</v>
      </c>
      <c r="E68" s="22">
        <v>1163.69986173199</v>
      </c>
      <c r="F68" s="22">
        <v>865.56404083087102</v>
      </c>
      <c r="G68" s="22">
        <v>928.48220517243999</v>
      </c>
      <c r="H68" s="97">
        <f t="shared" ref="H68:H84" si="7">D68/$D$84</f>
        <v>1.140593860847549E-2</v>
      </c>
      <c r="I68" s="97">
        <f t="shared" si="5"/>
        <v>-0.2208904109589041</v>
      </c>
      <c r="J68" s="93">
        <f t="shared" si="6"/>
        <v>-258</v>
      </c>
      <c r="K68" s="93">
        <f t="shared" ref="K68:K84" si="8">D68-C68</f>
        <v>83</v>
      </c>
      <c r="L68" s="93">
        <f t="shared" ref="L68:L84" si="9">G68-F68</f>
        <v>62.918164341568968</v>
      </c>
    </row>
    <row r="69" spans="1:12" ht="16.5" customHeight="1">
      <c r="A69" s="41" t="s">
        <v>239</v>
      </c>
      <c r="B69" s="94">
        <v>1204</v>
      </c>
      <c r="C69" s="93">
        <v>821</v>
      </c>
      <c r="D69" s="22">
        <v>917</v>
      </c>
      <c r="E69" s="22">
        <v>1231.47383575139</v>
      </c>
      <c r="F69" s="22">
        <v>959.27864551736502</v>
      </c>
      <c r="G69" s="22">
        <v>948.27288656937901</v>
      </c>
      <c r="H69" s="97">
        <f t="shared" si="7"/>
        <v>1.1493676597771455E-2</v>
      </c>
      <c r="I69" s="97">
        <f t="shared" si="5"/>
        <v>-0.23837209302325582</v>
      </c>
      <c r="J69" s="93">
        <f t="shared" si="6"/>
        <v>-287</v>
      </c>
      <c r="K69" s="93">
        <f t="shared" si="8"/>
        <v>96</v>
      </c>
      <c r="L69" s="93">
        <f t="shared" si="9"/>
        <v>-11.00575894798601</v>
      </c>
    </row>
    <row r="70" spans="1:12" ht="16.5" customHeight="1">
      <c r="A70" s="41" t="s">
        <v>240</v>
      </c>
      <c r="B70" s="94">
        <v>115</v>
      </c>
      <c r="C70" s="93">
        <v>214</v>
      </c>
      <c r="D70" s="22">
        <v>304</v>
      </c>
      <c r="E70" s="22">
        <v>92.513859111059006</v>
      </c>
      <c r="F70" s="22">
        <v>271.91378696040698</v>
      </c>
      <c r="G70" s="22">
        <v>244.55698360189001</v>
      </c>
      <c r="H70" s="97">
        <f t="shared" si="7"/>
        <v>3.8103355351390648E-3</v>
      </c>
      <c r="I70" s="97">
        <f t="shared" si="5"/>
        <v>1.6434782608695653</v>
      </c>
      <c r="J70" s="93">
        <f t="shared" si="6"/>
        <v>189</v>
      </c>
      <c r="K70" s="93">
        <f t="shared" si="8"/>
        <v>90</v>
      </c>
      <c r="L70" s="93">
        <f t="shared" si="9"/>
        <v>-27.35680335851697</v>
      </c>
    </row>
    <row r="71" spans="1:12" ht="16.5" customHeight="1">
      <c r="A71" s="41" t="s">
        <v>241</v>
      </c>
      <c r="B71" s="94">
        <v>250</v>
      </c>
      <c r="C71" s="93">
        <v>132</v>
      </c>
      <c r="D71" s="22">
        <v>233</v>
      </c>
      <c r="E71" s="22">
        <v>199.20866902235801</v>
      </c>
      <c r="F71" s="22">
        <v>150.12825133790099</v>
      </c>
      <c r="G71" s="22">
        <v>185.43028605585801</v>
      </c>
      <c r="H71" s="97">
        <f t="shared" si="7"/>
        <v>2.9204216437085594E-3</v>
      </c>
      <c r="I71" s="97">
        <f t="shared" si="5"/>
        <v>-6.8000000000000005E-2</v>
      </c>
      <c r="J71" s="93">
        <f t="shared" si="6"/>
        <v>-17</v>
      </c>
      <c r="K71" s="93">
        <f t="shared" si="8"/>
        <v>101</v>
      </c>
      <c r="L71" s="93">
        <f t="shared" si="9"/>
        <v>35.302034717957014</v>
      </c>
    </row>
    <row r="72" spans="1:12" ht="16.5" customHeight="1">
      <c r="A72" s="41" t="s">
        <v>242</v>
      </c>
      <c r="B72" s="94">
        <v>887</v>
      </c>
      <c r="C72" s="93">
        <v>383</v>
      </c>
      <c r="D72" s="22">
        <v>752</v>
      </c>
      <c r="E72" s="22">
        <v>451.43838921020301</v>
      </c>
      <c r="F72" s="22">
        <v>363.17226659987398</v>
      </c>
      <c r="G72" s="22">
        <v>382.75680910166898</v>
      </c>
      <c r="H72" s="97">
        <f t="shared" si="7"/>
        <v>9.4255668500808441E-3</v>
      </c>
      <c r="I72" s="97">
        <f t="shared" si="5"/>
        <v>-0.15219842164599776</v>
      </c>
      <c r="J72" s="93">
        <f t="shared" si="6"/>
        <v>-135</v>
      </c>
      <c r="K72" s="93">
        <f t="shared" si="8"/>
        <v>369</v>
      </c>
      <c r="L72" s="93">
        <f t="shared" si="9"/>
        <v>19.584542501794999</v>
      </c>
    </row>
    <row r="73" spans="1:12" ht="16.5" customHeight="1">
      <c r="A73" s="41" t="s">
        <v>243</v>
      </c>
      <c r="B73" s="94">
        <v>496</v>
      </c>
      <c r="C73" s="93">
        <v>520</v>
      </c>
      <c r="D73" s="22">
        <v>606</v>
      </c>
      <c r="E73" s="22">
        <v>500.70566174931002</v>
      </c>
      <c r="F73" s="22">
        <v>643.04763311804095</v>
      </c>
      <c r="G73" s="22">
        <v>612.57277455045698</v>
      </c>
      <c r="H73" s="97">
        <f t="shared" si="7"/>
        <v>7.5956030733364249E-3</v>
      </c>
      <c r="I73" s="97">
        <f t="shared" si="5"/>
        <v>0.22177419354838709</v>
      </c>
      <c r="J73" s="93">
        <f t="shared" si="6"/>
        <v>110</v>
      </c>
      <c r="K73" s="93">
        <f t="shared" si="8"/>
        <v>86</v>
      </c>
      <c r="L73" s="93">
        <f t="shared" si="9"/>
        <v>-30.474858567583965</v>
      </c>
    </row>
    <row r="74" spans="1:12" ht="16.5" customHeight="1">
      <c r="A74" s="41" t="s">
        <v>244</v>
      </c>
      <c r="B74" s="94">
        <v>203</v>
      </c>
      <c r="C74" s="93">
        <v>161</v>
      </c>
      <c r="D74" s="22">
        <v>205</v>
      </c>
      <c r="E74" s="22">
        <v>203</v>
      </c>
      <c r="F74" s="22">
        <v>161</v>
      </c>
      <c r="G74" s="22">
        <v>205</v>
      </c>
      <c r="H74" s="97">
        <f t="shared" si="7"/>
        <v>2.5694696865246982E-3</v>
      </c>
      <c r="I74" s="97">
        <f t="shared" si="5"/>
        <v>9.852216748768473E-3</v>
      </c>
      <c r="J74" s="93">
        <f t="shared" si="6"/>
        <v>2</v>
      </c>
      <c r="K74" s="93">
        <f t="shared" si="8"/>
        <v>44</v>
      </c>
      <c r="L74" s="93">
        <f t="shared" si="9"/>
        <v>44</v>
      </c>
    </row>
    <row r="75" spans="1:12" ht="16.5" customHeight="1">
      <c r="A75" s="41" t="s">
        <v>245</v>
      </c>
      <c r="B75" s="94">
        <v>2268</v>
      </c>
      <c r="C75" s="93">
        <v>1434</v>
      </c>
      <c r="D75" s="22">
        <v>1642</v>
      </c>
      <c r="E75" s="22">
        <v>1983.83053932437</v>
      </c>
      <c r="F75" s="22">
        <v>1597.61703031762</v>
      </c>
      <c r="G75" s="22">
        <v>1474.8621943651301</v>
      </c>
      <c r="H75" s="97">
        <f t="shared" si="7"/>
        <v>2.0580825489139289E-2</v>
      </c>
      <c r="I75" s="97">
        <f t="shared" si="5"/>
        <v>-0.27601410934744269</v>
      </c>
      <c r="J75" s="93">
        <f t="shared" si="6"/>
        <v>-626</v>
      </c>
      <c r="K75" s="93">
        <f t="shared" si="8"/>
        <v>208</v>
      </c>
      <c r="L75" s="93">
        <f t="shared" si="9"/>
        <v>-122.75483595248988</v>
      </c>
    </row>
    <row r="76" spans="1:12" ht="16.5" customHeight="1">
      <c r="A76" s="41" t="s">
        <v>246</v>
      </c>
      <c r="B76" s="94">
        <v>640</v>
      </c>
      <c r="C76" s="93">
        <v>234</v>
      </c>
      <c r="D76" s="22">
        <v>290</v>
      </c>
      <c r="E76" s="22">
        <v>598.7474046113</v>
      </c>
      <c r="F76" s="22">
        <v>264.20009877672902</v>
      </c>
      <c r="G76" s="22">
        <v>272.16518764531003</v>
      </c>
      <c r="H76" s="97">
        <f t="shared" si="7"/>
        <v>3.6348595565471342E-3</v>
      </c>
      <c r="I76" s="97">
        <f t="shared" si="5"/>
        <v>-0.546875</v>
      </c>
      <c r="J76" s="93">
        <f t="shared" si="6"/>
        <v>-350</v>
      </c>
      <c r="K76" s="93">
        <f t="shared" si="8"/>
        <v>56</v>
      </c>
      <c r="L76" s="93">
        <f t="shared" si="9"/>
        <v>7.965088868581006</v>
      </c>
    </row>
    <row r="77" spans="1:12" ht="16.5" customHeight="1">
      <c r="A77" s="41" t="s">
        <v>247</v>
      </c>
      <c r="B77" s="94">
        <v>743</v>
      </c>
      <c r="C77" s="93">
        <v>636</v>
      </c>
      <c r="D77" s="22">
        <v>537</v>
      </c>
      <c r="E77" s="22">
        <v>889.61100223944902</v>
      </c>
      <c r="F77" s="22">
        <v>755.888942205994</v>
      </c>
      <c r="G77" s="22">
        <v>636.41186883131002</v>
      </c>
      <c r="H77" s="97">
        <f t="shared" si="7"/>
        <v>6.7307571788476237E-3</v>
      </c>
      <c r="I77" s="97">
        <f t="shared" si="5"/>
        <v>-0.2772543741588156</v>
      </c>
      <c r="J77" s="93">
        <f t="shared" si="6"/>
        <v>-206</v>
      </c>
      <c r="K77" s="93">
        <f t="shared" si="8"/>
        <v>-99</v>
      </c>
      <c r="L77" s="93">
        <f t="shared" si="9"/>
        <v>-119.47707337468398</v>
      </c>
    </row>
    <row r="78" spans="1:12" ht="16.5" customHeight="1">
      <c r="A78" s="41" t="s">
        <v>248</v>
      </c>
      <c r="B78" s="94">
        <v>102</v>
      </c>
      <c r="C78" s="93">
        <v>73</v>
      </c>
      <c r="D78" s="22">
        <v>102</v>
      </c>
      <c r="E78" s="22">
        <v>46.169656706498003</v>
      </c>
      <c r="F78" s="22">
        <v>51.268753855095397</v>
      </c>
      <c r="G78" s="22">
        <v>43.968152742071702</v>
      </c>
      <c r="H78" s="97">
        <f t="shared" si="7"/>
        <v>1.2784678440269229E-3</v>
      </c>
      <c r="I78" s="97">
        <f t="shared" si="5"/>
        <v>0</v>
      </c>
      <c r="J78" s="93">
        <f t="shared" si="6"/>
        <v>0</v>
      </c>
      <c r="K78" s="93">
        <f t="shared" si="8"/>
        <v>29</v>
      </c>
      <c r="L78" s="93">
        <f t="shared" si="9"/>
        <v>-7.3006011130236956</v>
      </c>
    </row>
    <row r="79" spans="1:12" ht="16.5" customHeight="1">
      <c r="A79" s="41" t="s">
        <v>249</v>
      </c>
      <c r="B79" s="94">
        <v>692</v>
      </c>
      <c r="C79" s="93">
        <v>339</v>
      </c>
      <c r="D79" s="22">
        <v>656</v>
      </c>
      <c r="E79" s="22">
        <v>616.22411237345398</v>
      </c>
      <c r="F79" s="22">
        <v>395.53152843684597</v>
      </c>
      <c r="G79" s="22">
        <v>583.82039315694306</v>
      </c>
      <c r="H79" s="97">
        <f t="shared" si="7"/>
        <v>8.222302996879035E-3</v>
      </c>
      <c r="I79" s="97">
        <f t="shared" si="5"/>
        <v>-5.2023121387283239E-2</v>
      </c>
      <c r="J79" s="93">
        <f t="shared" si="6"/>
        <v>-36</v>
      </c>
      <c r="K79" s="93">
        <f t="shared" si="8"/>
        <v>317</v>
      </c>
      <c r="L79" s="93">
        <f t="shared" si="9"/>
        <v>188.28886472009708</v>
      </c>
    </row>
    <row r="80" spans="1:12" ht="16.5" customHeight="1">
      <c r="A80" s="41" t="s">
        <v>250</v>
      </c>
      <c r="B80" s="94">
        <v>659</v>
      </c>
      <c r="C80" s="93">
        <v>386</v>
      </c>
      <c r="D80" s="22">
        <v>749</v>
      </c>
      <c r="E80" s="22">
        <v>416.52587810980498</v>
      </c>
      <c r="F80" s="22">
        <v>468.596136793173</v>
      </c>
      <c r="G80" s="22">
        <v>474.87562995134903</v>
      </c>
      <c r="H80" s="97">
        <f t="shared" si="7"/>
        <v>9.3879648546682879E-3</v>
      </c>
      <c r="I80" s="97">
        <f t="shared" si="5"/>
        <v>0.13657056145675264</v>
      </c>
      <c r="J80" s="93">
        <f t="shared" si="6"/>
        <v>90</v>
      </c>
      <c r="K80" s="93">
        <f t="shared" si="8"/>
        <v>363</v>
      </c>
      <c r="L80" s="93">
        <f t="shared" si="9"/>
        <v>6.2794931581760238</v>
      </c>
    </row>
    <row r="81" spans="1:12" ht="16.5" customHeight="1">
      <c r="A81" s="41" t="s">
        <v>251</v>
      </c>
      <c r="B81" s="94">
        <v>290</v>
      </c>
      <c r="C81" s="93">
        <v>219</v>
      </c>
      <c r="D81" s="22">
        <v>235</v>
      </c>
      <c r="E81" s="22">
        <v>290</v>
      </c>
      <c r="F81" s="22">
        <v>219</v>
      </c>
      <c r="G81" s="22">
        <v>235</v>
      </c>
      <c r="H81" s="97">
        <f t="shared" si="7"/>
        <v>2.9454896406502637E-3</v>
      </c>
      <c r="I81" s="97">
        <f t="shared" si="5"/>
        <v>-0.18965517241379309</v>
      </c>
      <c r="J81" s="93">
        <f t="shared" si="6"/>
        <v>-55</v>
      </c>
      <c r="K81" s="93">
        <f t="shared" si="8"/>
        <v>16</v>
      </c>
      <c r="L81" s="93">
        <f t="shared" si="9"/>
        <v>16</v>
      </c>
    </row>
    <row r="82" spans="1:12" ht="16.5" customHeight="1">
      <c r="A82" s="41" t="s">
        <v>252</v>
      </c>
      <c r="B82" s="94">
        <v>422</v>
      </c>
      <c r="C82" s="93">
        <v>147</v>
      </c>
      <c r="D82" s="22">
        <v>245</v>
      </c>
      <c r="E82" s="22">
        <v>256.61558332863802</v>
      </c>
      <c r="F82" s="22">
        <v>155.87669427174899</v>
      </c>
      <c r="G82" s="22">
        <v>151.93417158311999</v>
      </c>
      <c r="H82" s="97">
        <f t="shared" si="7"/>
        <v>3.0708296253587858E-3</v>
      </c>
      <c r="I82" s="97">
        <f t="shared" si="5"/>
        <v>-0.41943127962085308</v>
      </c>
      <c r="J82" s="93">
        <f t="shared" si="6"/>
        <v>-177</v>
      </c>
      <c r="K82" s="93">
        <f t="shared" si="8"/>
        <v>98</v>
      </c>
      <c r="L82" s="93">
        <f t="shared" si="9"/>
        <v>-3.9425226886289977</v>
      </c>
    </row>
    <row r="83" spans="1:12" ht="16.5" customHeight="1">
      <c r="A83" s="41" t="s">
        <v>253</v>
      </c>
      <c r="B83" s="94">
        <v>495</v>
      </c>
      <c r="C83" s="93">
        <v>331</v>
      </c>
      <c r="D83" s="22">
        <v>395</v>
      </c>
      <c r="E83" s="22">
        <v>487.10249919080798</v>
      </c>
      <c r="F83" s="22">
        <v>411.89110074155798</v>
      </c>
      <c r="G83" s="22">
        <v>388.69800592179899</v>
      </c>
      <c r="H83" s="97">
        <f t="shared" si="7"/>
        <v>4.9509293959866139E-3</v>
      </c>
      <c r="I83" s="97">
        <f t="shared" si="5"/>
        <v>-0.20202020202020202</v>
      </c>
      <c r="J83" s="93">
        <f t="shared" si="6"/>
        <v>-100</v>
      </c>
      <c r="K83" s="93">
        <f t="shared" si="8"/>
        <v>64</v>
      </c>
      <c r="L83" s="93">
        <f t="shared" si="9"/>
        <v>-23.193094819758983</v>
      </c>
    </row>
    <row r="84" spans="1:12" s="7" customFormat="1" ht="16.5" customHeight="1">
      <c r="A84" s="41" t="s">
        <v>173</v>
      </c>
      <c r="B84" s="59">
        <v>92232</v>
      </c>
      <c r="C84" s="60">
        <v>79035</v>
      </c>
      <c r="D84" s="63">
        <v>79783</v>
      </c>
      <c r="E84" s="63">
        <v>86567.541963175303</v>
      </c>
      <c r="F84" s="63">
        <v>77527.489386902802</v>
      </c>
      <c r="G84" s="63">
        <v>75744.913737053401</v>
      </c>
      <c r="H84" s="97">
        <f t="shared" si="7"/>
        <v>1</v>
      </c>
      <c r="I84" s="97">
        <f t="shared" si="5"/>
        <v>-0.13497484604041982</v>
      </c>
      <c r="J84" s="93">
        <f t="shared" si="6"/>
        <v>-12449</v>
      </c>
      <c r="K84" s="93">
        <f t="shared" si="8"/>
        <v>748</v>
      </c>
      <c r="L84" s="93">
        <f t="shared" si="9"/>
        <v>-1782.5756498494011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95"/>
  <sheetViews>
    <sheetView topLeftCell="I1" zoomScale="84" zoomScaleNormal="84" workbookViewId="0">
      <selection activeCell="W11" sqref="W11"/>
    </sheetView>
  </sheetViews>
  <sheetFormatPr defaultRowHeight="15"/>
  <cols>
    <col min="1" max="1" width="38.42578125" customWidth="1"/>
    <col min="2" max="2" width="11.140625" style="142" customWidth="1"/>
    <col min="3" max="3" width="12" style="138" customWidth="1"/>
    <col min="4" max="4" width="14.140625" style="140" customWidth="1"/>
    <col min="5" max="6" width="8.7109375" style="153"/>
    <col min="7" max="7" width="13.5703125" style="153" customWidth="1"/>
    <col min="8" max="8" width="24.42578125" customWidth="1"/>
    <col min="9" max="9" width="27" customWidth="1"/>
    <col min="10" max="10" width="29.5703125" customWidth="1"/>
    <col min="11" max="11" width="29.5703125" style="153" customWidth="1"/>
  </cols>
  <sheetData>
    <row r="1" spans="1:11" s="153" customFormat="1" ht="15.75" thickBot="1">
      <c r="B1" s="184" t="s">
        <v>281</v>
      </c>
      <c r="C1" s="184"/>
      <c r="D1" s="185"/>
      <c r="E1" s="186" t="s">
        <v>280</v>
      </c>
      <c r="F1" s="184"/>
      <c r="G1" s="185"/>
    </row>
    <row r="2" spans="1:11" ht="48.6" customHeight="1">
      <c r="A2" s="90" t="s">
        <v>90</v>
      </c>
      <c r="B2" s="89">
        <v>43405</v>
      </c>
      <c r="C2" s="89">
        <v>43739</v>
      </c>
      <c r="D2" s="89">
        <v>43770</v>
      </c>
      <c r="E2" s="89">
        <v>43405</v>
      </c>
      <c r="F2" s="89">
        <v>43739</v>
      </c>
      <c r="G2" s="89">
        <v>43770</v>
      </c>
      <c r="H2" s="11" t="s">
        <v>329</v>
      </c>
      <c r="I2" s="88" t="s">
        <v>330</v>
      </c>
      <c r="J2" s="1" t="s">
        <v>331</v>
      </c>
      <c r="K2" s="157" t="s">
        <v>332</v>
      </c>
    </row>
    <row r="3" spans="1:11">
      <c r="A3" s="74" t="s">
        <v>2</v>
      </c>
      <c r="B3" s="104">
        <v>97.475084480067935</v>
      </c>
      <c r="C3" s="104">
        <v>123.20332971345061</v>
      </c>
      <c r="D3" s="104">
        <v>120.50792649325815</v>
      </c>
      <c r="E3" s="104"/>
      <c r="F3" s="104"/>
      <c r="G3" s="104"/>
      <c r="H3" s="86">
        <f>(D3-B3)/B3</f>
        <v>0.23629466069249788</v>
      </c>
      <c r="I3" s="75">
        <f>D3-B3</f>
        <v>23.032842013190219</v>
      </c>
      <c r="J3" s="75">
        <f>D3-C3</f>
        <v>-2.6954032201924605</v>
      </c>
      <c r="K3" s="75">
        <f>G3-F3</f>
        <v>0</v>
      </c>
    </row>
    <row r="4" spans="1:11">
      <c r="A4" s="74" t="s">
        <v>3</v>
      </c>
      <c r="B4" s="104">
        <v>203.91570263247249</v>
      </c>
      <c r="C4" s="104">
        <v>189.02809294132206</v>
      </c>
      <c r="D4" s="104">
        <v>303.99045550991576</v>
      </c>
      <c r="E4" s="104"/>
      <c r="F4" s="104"/>
      <c r="G4" s="104"/>
      <c r="H4" s="86">
        <f t="shared" ref="H4:H67" si="0">(D4-B4)/B4</f>
        <v>0.49076530931908185</v>
      </c>
      <c r="I4" s="75">
        <f t="shared" ref="I4:I67" si="1">D4-B4</f>
        <v>100.07475287744327</v>
      </c>
      <c r="J4" s="75">
        <f t="shared" ref="J4:J67" si="2">D4-C4</f>
        <v>114.9623625685937</v>
      </c>
      <c r="K4" s="75">
        <f t="shared" ref="K4:K67" si="3">G4-F4</f>
        <v>0</v>
      </c>
    </row>
    <row r="5" spans="1:11">
      <c r="A5" s="74" t="s">
        <v>4</v>
      </c>
      <c r="B5" s="104">
        <v>104.46599145032729</v>
      </c>
      <c r="C5" s="104">
        <v>127.41960646311672</v>
      </c>
      <c r="D5" s="104">
        <v>124.00466816938447</v>
      </c>
      <c r="E5" s="104"/>
      <c r="F5" s="104"/>
      <c r="G5" s="104"/>
      <c r="H5" s="86">
        <f t="shared" si="0"/>
        <v>0.1870338513787777</v>
      </c>
      <c r="I5" s="75">
        <f t="shared" si="1"/>
        <v>19.538676719057179</v>
      </c>
      <c r="J5" s="75">
        <f t="shared" si="2"/>
        <v>-3.4149382937322486</v>
      </c>
      <c r="K5" s="75">
        <f t="shared" si="3"/>
        <v>0</v>
      </c>
    </row>
    <row r="6" spans="1:11">
      <c r="A6" s="74" t="s">
        <v>5</v>
      </c>
      <c r="B6" s="104">
        <v>178.21997255140499</v>
      </c>
      <c r="C6" s="104">
        <v>192.20737605861268</v>
      </c>
      <c r="D6" s="104">
        <v>210.6195079089596</v>
      </c>
      <c r="E6" s="104"/>
      <c r="F6" s="104"/>
      <c r="G6" s="104"/>
      <c r="H6" s="86">
        <f t="shared" si="0"/>
        <v>0.18179519889786444</v>
      </c>
      <c r="I6" s="75">
        <f t="shared" si="1"/>
        <v>32.399535357554612</v>
      </c>
      <c r="J6" s="75">
        <f t="shared" si="2"/>
        <v>18.412131850346924</v>
      </c>
      <c r="K6" s="75">
        <f t="shared" si="3"/>
        <v>0</v>
      </c>
    </row>
    <row r="7" spans="1:11">
      <c r="A7" s="74" t="s">
        <v>6</v>
      </c>
      <c r="B7" s="104">
        <v>281.04635433166811</v>
      </c>
      <c r="C7" s="104">
        <v>272.03921494182487</v>
      </c>
      <c r="D7" s="104">
        <v>307.24766093229749</v>
      </c>
      <c r="E7" s="104"/>
      <c r="F7" s="104"/>
      <c r="G7" s="104"/>
      <c r="H7" s="86">
        <f t="shared" si="0"/>
        <v>9.3227704956132335E-2</v>
      </c>
      <c r="I7" s="75">
        <f t="shared" si="1"/>
        <v>26.20130660062938</v>
      </c>
      <c r="J7" s="75">
        <f t="shared" si="2"/>
        <v>35.208445990472626</v>
      </c>
      <c r="K7" s="75">
        <f t="shared" si="3"/>
        <v>0</v>
      </c>
    </row>
    <row r="8" spans="1:11">
      <c r="A8" s="74" t="s">
        <v>7</v>
      </c>
      <c r="B8" s="104">
        <v>140.49123115658915</v>
      </c>
      <c r="C8" s="104">
        <v>175.68461545453653</v>
      </c>
      <c r="D8" s="104">
        <v>172.45311048461707</v>
      </c>
      <c r="E8" s="104"/>
      <c r="F8" s="104"/>
      <c r="G8" s="104"/>
      <c r="H8" s="86">
        <f t="shared" si="0"/>
        <v>0.22750088432497079</v>
      </c>
      <c r="I8" s="75">
        <f t="shared" si="1"/>
        <v>31.961879328027919</v>
      </c>
      <c r="J8" s="75">
        <f t="shared" si="2"/>
        <v>-3.231504969919456</v>
      </c>
      <c r="K8" s="75">
        <f t="shared" si="3"/>
        <v>0</v>
      </c>
    </row>
    <row r="9" spans="1:11">
      <c r="A9" s="74" t="s">
        <v>302</v>
      </c>
      <c r="B9" s="104">
        <v>114.26466918909165</v>
      </c>
      <c r="C9" s="104">
        <v>138.11280828649018</v>
      </c>
      <c r="D9" s="104">
        <v>138.25297709024497</v>
      </c>
      <c r="E9" s="104"/>
      <c r="F9" s="104"/>
      <c r="G9" s="104"/>
      <c r="H9" s="86">
        <f t="shared" si="0"/>
        <v>0.20993635277984404</v>
      </c>
      <c r="I9" s="75">
        <f t="shared" si="1"/>
        <v>23.98830790115332</v>
      </c>
      <c r="J9" s="75">
        <f t="shared" si="2"/>
        <v>0.14016880375478991</v>
      </c>
      <c r="K9" s="75">
        <f t="shared" si="3"/>
        <v>0</v>
      </c>
    </row>
    <row r="10" spans="1:11">
      <c r="A10" s="74" t="s">
        <v>8</v>
      </c>
      <c r="B10" s="104">
        <v>176.60070040322162</v>
      </c>
      <c r="C10" s="104">
        <v>221.62908798680274</v>
      </c>
      <c r="D10" s="104">
        <v>227.21053097205888</v>
      </c>
      <c r="E10" s="104"/>
      <c r="F10" s="104"/>
      <c r="G10" s="104"/>
      <c r="H10" s="86">
        <f t="shared" si="0"/>
        <v>0.28657774546353953</v>
      </c>
      <c r="I10" s="75">
        <f t="shared" si="1"/>
        <v>50.609830568837253</v>
      </c>
      <c r="J10" s="75">
        <f t="shared" si="2"/>
        <v>5.5814429852561318</v>
      </c>
      <c r="K10" s="75">
        <f t="shared" si="3"/>
        <v>0</v>
      </c>
    </row>
    <row r="11" spans="1:11">
      <c r="A11" s="74" t="s">
        <v>9</v>
      </c>
      <c r="B11" s="104">
        <v>95.414595290439024</v>
      </c>
      <c r="C11" s="104">
        <v>120.66842165687135</v>
      </c>
      <c r="D11" s="104">
        <v>116.90005808872513</v>
      </c>
      <c r="E11" s="104"/>
      <c r="F11" s="104"/>
      <c r="G11" s="104"/>
      <c r="H11" s="86">
        <f t="shared" si="0"/>
        <v>0.22518004434106789</v>
      </c>
      <c r="I11" s="75">
        <f t="shared" si="1"/>
        <v>21.485462798286107</v>
      </c>
      <c r="J11" s="75">
        <f t="shared" si="2"/>
        <v>-3.7683635681462135</v>
      </c>
      <c r="K11" s="75">
        <f t="shared" si="3"/>
        <v>0</v>
      </c>
    </row>
    <row r="12" spans="1:11">
      <c r="A12" s="74" t="s">
        <v>10</v>
      </c>
      <c r="B12" s="104">
        <v>129.15803795644754</v>
      </c>
      <c r="C12" s="104">
        <v>161.97359398150684</v>
      </c>
      <c r="D12" s="104">
        <v>157.2469757462186</v>
      </c>
      <c r="E12" s="104"/>
      <c r="F12" s="104"/>
      <c r="G12" s="104"/>
      <c r="H12" s="86">
        <f t="shared" si="0"/>
        <v>0.21747727229522271</v>
      </c>
      <c r="I12" s="75">
        <f t="shared" si="1"/>
        <v>28.088937789771052</v>
      </c>
      <c r="J12" s="75">
        <f t="shared" si="2"/>
        <v>-4.7266182352882424</v>
      </c>
      <c r="K12" s="75">
        <f t="shared" si="3"/>
        <v>0</v>
      </c>
    </row>
    <row r="13" spans="1:11">
      <c r="A13" s="74" t="s">
        <v>11</v>
      </c>
      <c r="B13" s="104">
        <v>219.46951964398849</v>
      </c>
      <c r="C13" s="104">
        <v>256.93492982605369</v>
      </c>
      <c r="D13" s="104">
        <v>249.60486653121279</v>
      </c>
      <c r="E13" s="104"/>
      <c r="F13" s="104"/>
      <c r="G13" s="104"/>
      <c r="H13" s="86">
        <f t="shared" si="0"/>
        <v>0.13730994142652803</v>
      </c>
      <c r="I13" s="75">
        <f t="shared" si="1"/>
        <v>30.135346887224301</v>
      </c>
      <c r="J13" s="75">
        <f t="shared" si="2"/>
        <v>-7.3300632948408975</v>
      </c>
      <c r="K13" s="75">
        <f t="shared" si="3"/>
        <v>0</v>
      </c>
    </row>
    <row r="14" spans="1:11">
      <c r="A14" s="74" t="s">
        <v>12</v>
      </c>
      <c r="B14" s="104">
        <v>98.190952418507138</v>
      </c>
      <c r="C14" s="104">
        <v>125.01584822698808</v>
      </c>
      <c r="D14" s="104">
        <v>121.39017891081851</v>
      </c>
      <c r="E14" s="104"/>
      <c r="F14" s="104"/>
      <c r="G14" s="104"/>
      <c r="H14" s="86">
        <f t="shared" si="0"/>
        <v>0.23626643719099677</v>
      </c>
      <c r="I14" s="75">
        <f t="shared" si="1"/>
        <v>23.199226492311368</v>
      </c>
      <c r="J14" s="75">
        <f t="shared" si="2"/>
        <v>-3.6256693161695779</v>
      </c>
      <c r="K14" s="75">
        <f t="shared" si="3"/>
        <v>0</v>
      </c>
    </row>
    <row r="15" spans="1:11">
      <c r="A15" s="74" t="s">
        <v>13</v>
      </c>
      <c r="B15" s="104">
        <v>82.926468291133929</v>
      </c>
      <c r="C15" s="104">
        <v>102.7127016331207</v>
      </c>
      <c r="D15" s="104">
        <v>102.35833753690731</v>
      </c>
      <c r="E15" s="104"/>
      <c r="F15" s="104"/>
      <c r="G15" s="104"/>
      <c r="H15" s="86">
        <f t="shared" si="0"/>
        <v>0.23432650209524164</v>
      </c>
      <c r="I15" s="75">
        <f t="shared" si="1"/>
        <v>19.431869245773385</v>
      </c>
      <c r="J15" s="75">
        <f t="shared" si="2"/>
        <v>-0.35436409621338782</v>
      </c>
      <c r="K15" s="75">
        <f t="shared" si="3"/>
        <v>0</v>
      </c>
    </row>
    <row r="16" spans="1:11">
      <c r="A16" s="74" t="s">
        <v>14</v>
      </c>
      <c r="B16" s="104">
        <v>81.814700384112086</v>
      </c>
      <c r="C16" s="104">
        <v>102.54261732507123</v>
      </c>
      <c r="D16" s="104">
        <v>102.404581773236</v>
      </c>
      <c r="E16" s="104"/>
      <c r="F16" s="104"/>
      <c r="G16" s="104"/>
      <c r="H16" s="86">
        <f t="shared" si="0"/>
        <v>0.25166481442156996</v>
      </c>
      <c r="I16" s="75">
        <f t="shared" si="1"/>
        <v>20.589881389123917</v>
      </c>
      <c r="J16" s="75">
        <f t="shared" si="2"/>
        <v>-0.13803555183523031</v>
      </c>
      <c r="K16" s="75">
        <f t="shared" si="3"/>
        <v>0</v>
      </c>
    </row>
    <row r="17" spans="1:11">
      <c r="A17" s="74" t="s">
        <v>263</v>
      </c>
      <c r="B17" s="104">
        <v>92.251656567252851</v>
      </c>
      <c r="C17" s="104">
        <v>116.95181373124042</v>
      </c>
      <c r="D17" s="104">
        <v>112.97454110188511</v>
      </c>
      <c r="E17" s="104"/>
      <c r="F17" s="104"/>
      <c r="G17" s="104"/>
      <c r="H17" s="86">
        <f t="shared" si="0"/>
        <v>0.22463428089797999</v>
      </c>
      <c r="I17" s="75">
        <f t="shared" si="1"/>
        <v>20.722884534632257</v>
      </c>
      <c r="J17" s="75">
        <f t="shared" si="2"/>
        <v>-3.977272629355312</v>
      </c>
      <c r="K17" s="75">
        <f t="shared" si="3"/>
        <v>0</v>
      </c>
    </row>
    <row r="18" spans="1:11">
      <c r="A18" s="74" t="s">
        <v>16</v>
      </c>
      <c r="B18" s="104">
        <v>114.82591393122871</v>
      </c>
      <c r="C18" s="104">
        <v>144.90950702967623</v>
      </c>
      <c r="D18" s="104">
        <v>139.48869872983553</v>
      </c>
      <c r="E18" s="104"/>
      <c r="F18" s="104"/>
      <c r="G18" s="104"/>
      <c r="H18" s="86">
        <f t="shared" si="0"/>
        <v>0.21478413673570065</v>
      </c>
      <c r="I18" s="75">
        <f t="shared" si="1"/>
        <v>24.662784798606822</v>
      </c>
      <c r="J18" s="75">
        <f t="shared" si="2"/>
        <v>-5.4208082998407008</v>
      </c>
      <c r="K18" s="75">
        <f t="shared" si="3"/>
        <v>0</v>
      </c>
    </row>
    <row r="19" spans="1:11">
      <c r="A19" s="74" t="s">
        <v>17</v>
      </c>
      <c r="B19" s="104">
        <v>103.27325254714002</v>
      </c>
      <c r="C19" s="104">
        <v>124.17309982998201</v>
      </c>
      <c r="D19" s="104">
        <v>123.43023334509283</v>
      </c>
      <c r="E19" s="104"/>
      <c r="F19" s="104"/>
      <c r="G19" s="104"/>
      <c r="H19" s="86">
        <f t="shared" si="0"/>
        <v>0.1951810396283585</v>
      </c>
      <c r="I19" s="75">
        <f t="shared" si="1"/>
        <v>20.156980797952812</v>
      </c>
      <c r="J19" s="75">
        <f t="shared" si="2"/>
        <v>-0.74286648488917706</v>
      </c>
      <c r="K19" s="75">
        <f t="shared" si="3"/>
        <v>0</v>
      </c>
    </row>
    <row r="20" spans="1:11">
      <c r="A20" s="74" t="s">
        <v>264</v>
      </c>
      <c r="B20" s="104">
        <v>277.27027031917066</v>
      </c>
      <c r="C20" s="104">
        <v>363.99475608674362</v>
      </c>
      <c r="D20" s="104">
        <v>322.33501954994756</v>
      </c>
      <c r="E20" s="104"/>
      <c r="F20" s="104"/>
      <c r="G20" s="104"/>
      <c r="H20" s="86">
        <f t="shared" si="0"/>
        <v>0.16253004398524976</v>
      </c>
      <c r="I20" s="75">
        <f t="shared" si="1"/>
        <v>45.064749230776897</v>
      </c>
      <c r="J20" s="75">
        <f t="shared" si="2"/>
        <v>-41.659736536796061</v>
      </c>
      <c r="K20" s="75">
        <f t="shared" si="3"/>
        <v>0</v>
      </c>
    </row>
    <row r="21" spans="1:11">
      <c r="A21" s="74" t="s">
        <v>19</v>
      </c>
      <c r="B21" s="104">
        <v>143.3679063574773</v>
      </c>
      <c r="C21" s="104">
        <v>176.75117947776846</v>
      </c>
      <c r="D21" s="104">
        <v>168.65941167107738</v>
      </c>
      <c r="E21" s="104"/>
      <c r="F21" s="104"/>
      <c r="G21" s="104"/>
      <c r="H21" s="86">
        <f t="shared" si="0"/>
        <v>0.17640981134604547</v>
      </c>
      <c r="I21" s="75">
        <f t="shared" si="1"/>
        <v>25.291505313600084</v>
      </c>
      <c r="J21" s="75">
        <f t="shared" si="2"/>
        <v>-8.091767806691081</v>
      </c>
      <c r="K21" s="75">
        <f t="shared" si="3"/>
        <v>0</v>
      </c>
    </row>
    <row r="22" spans="1:11">
      <c r="A22" s="74" t="s">
        <v>265</v>
      </c>
      <c r="B22" s="104">
        <v>165.65421549951006</v>
      </c>
      <c r="C22" s="104">
        <v>192.56494440329081</v>
      </c>
      <c r="D22" s="104">
        <v>194.37238407597752</v>
      </c>
      <c r="E22" s="104"/>
      <c r="F22" s="104"/>
      <c r="G22" s="104"/>
      <c r="H22" s="86">
        <f t="shared" si="0"/>
        <v>0.17336213563821079</v>
      </c>
      <c r="I22" s="75">
        <f t="shared" si="1"/>
        <v>28.718168576467463</v>
      </c>
      <c r="J22" s="75">
        <f t="shared" si="2"/>
        <v>1.8074396726867121</v>
      </c>
      <c r="K22" s="75">
        <f t="shared" si="3"/>
        <v>0</v>
      </c>
    </row>
    <row r="23" spans="1:11">
      <c r="A23" s="74" t="s">
        <v>266</v>
      </c>
      <c r="B23" s="104">
        <v>112.05528888518691</v>
      </c>
      <c r="C23" s="104">
        <v>140.83161919461489</v>
      </c>
      <c r="D23" s="104">
        <v>137.10492090841834</v>
      </c>
      <c r="E23" s="104"/>
      <c r="F23" s="104"/>
      <c r="G23" s="104"/>
      <c r="H23" s="86">
        <f t="shared" si="0"/>
        <v>0.22354707459544865</v>
      </c>
      <c r="I23" s="75">
        <f t="shared" si="1"/>
        <v>25.049632023231425</v>
      </c>
      <c r="J23" s="75">
        <f t="shared" si="2"/>
        <v>-3.7266982861965516</v>
      </c>
      <c r="K23" s="75">
        <f t="shared" si="3"/>
        <v>0</v>
      </c>
    </row>
    <row r="24" spans="1:11">
      <c r="A24" s="74" t="s">
        <v>267</v>
      </c>
      <c r="B24" s="104">
        <v>106.37012197052115</v>
      </c>
      <c r="C24" s="104">
        <v>133.36228044884851</v>
      </c>
      <c r="D24" s="104">
        <v>130.55511390878661</v>
      </c>
      <c r="E24" s="104"/>
      <c r="F24" s="104"/>
      <c r="G24" s="104"/>
      <c r="H24" s="86">
        <f t="shared" si="0"/>
        <v>0.22736640223998195</v>
      </c>
      <c r="I24" s="75">
        <f t="shared" si="1"/>
        <v>24.184991938265455</v>
      </c>
      <c r="J24" s="75">
        <f t="shared" si="2"/>
        <v>-2.8071665400618997</v>
      </c>
      <c r="K24" s="75">
        <f t="shared" si="3"/>
        <v>0</v>
      </c>
    </row>
    <row r="25" spans="1:11">
      <c r="A25" s="74" t="s">
        <v>23</v>
      </c>
      <c r="B25" s="104">
        <v>151.60614326304662</v>
      </c>
      <c r="C25" s="104">
        <v>185.27069348078433</v>
      </c>
      <c r="D25" s="104">
        <v>180.46876100410145</v>
      </c>
      <c r="E25" s="104"/>
      <c r="F25" s="104"/>
      <c r="G25" s="104"/>
      <c r="H25" s="86">
        <f t="shared" si="0"/>
        <v>0.19037894586485388</v>
      </c>
      <c r="I25" s="75">
        <f t="shared" si="1"/>
        <v>28.862617741054834</v>
      </c>
      <c r="J25" s="75">
        <f t="shared" si="2"/>
        <v>-4.8019324766828788</v>
      </c>
      <c r="K25" s="75">
        <f t="shared" si="3"/>
        <v>0</v>
      </c>
    </row>
    <row r="26" spans="1:11">
      <c r="A26" s="74" t="s">
        <v>268</v>
      </c>
      <c r="B26" s="104">
        <v>113.49522215259519</v>
      </c>
      <c r="C26" s="104">
        <v>140.55357646639442</v>
      </c>
      <c r="D26" s="104">
        <v>138.556249354247</v>
      </c>
      <c r="E26" s="104"/>
      <c r="F26" s="104"/>
      <c r="G26" s="104"/>
      <c r="H26" s="86">
        <f t="shared" si="0"/>
        <v>0.22081129695448384</v>
      </c>
      <c r="I26" s="75">
        <f t="shared" si="1"/>
        <v>25.061027201651811</v>
      </c>
      <c r="J26" s="75">
        <f t="shared" si="2"/>
        <v>-1.997327112147417</v>
      </c>
      <c r="K26" s="75">
        <f t="shared" si="3"/>
        <v>0</v>
      </c>
    </row>
    <row r="27" spans="1:11">
      <c r="A27" s="74" t="s">
        <v>25</v>
      </c>
      <c r="B27" s="104">
        <v>149.5286993159026</v>
      </c>
      <c r="C27" s="104">
        <v>203.85803938605193</v>
      </c>
      <c r="D27" s="104">
        <v>186.88477827528868</v>
      </c>
      <c r="E27" s="104"/>
      <c r="F27" s="104"/>
      <c r="G27" s="104"/>
      <c r="H27" s="86">
        <f t="shared" si="0"/>
        <v>0.2498254791908914</v>
      </c>
      <c r="I27" s="75">
        <f t="shared" si="1"/>
        <v>37.356078959386082</v>
      </c>
      <c r="J27" s="75">
        <f t="shared" si="2"/>
        <v>-16.973261110763247</v>
      </c>
      <c r="K27" s="75">
        <f t="shared" si="3"/>
        <v>0</v>
      </c>
    </row>
    <row r="28" spans="1:11">
      <c r="A28" s="74" t="s">
        <v>26</v>
      </c>
      <c r="B28" s="104">
        <v>129.2561497841651</v>
      </c>
      <c r="C28" s="104">
        <v>160.14939820731311</v>
      </c>
      <c r="D28" s="104">
        <v>154.1675985811417</v>
      </c>
      <c r="E28" s="104"/>
      <c r="F28" s="104"/>
      <c r="G28" s="104"/>
      <c r="H28" s="86">
        <f t="shared" si="0"/>
        <v>0.19272931182442238</v>
      </c>
      <c r="I28" s="75">
        <f t="shared" si="1"/>
        <v>24.9114487969766</v>
      </c>
      <c r="J28" s="75">
        <f t="shared" si="2"/>
        <v>-5.9817996261714086</v>
      </c>
      <c r="K28" s="75">
        <f t="shared" si="3"/>
        <v>0</v>
      </c>
    </row>
    <row r="29" spans="1:11">
      <c r="A29" s="74" t="s">
        <v>27</v>
      </c>
      <c r="B29" s="104">
        <v>122.93883824512753</v>
      </c>
      <c r="C29" s="104">
        <v>150.66855192347228</v>
      </c>
      <c r="D29" s="104">
        <v>148.74636077714703</v>
      </c>
      <c r="E29" s="104"/>
      <c r="F29" s="104"/>
      <c r="G29" s="104"/>
      <c r="H29" s="86">
        <f t="shared" si="0"/>
        <v>0.20992163990163898</v>
      </c>
      <c r="I29" s="75">
        <f t="shared" si="1"/>
        <v>25.807522532019505</v>
      </c>
      <c r="J29" s="75">
        <f t="shared" si="2"/>
        <v>-1.9221911463252468</v>
      </c>
      <c r="K29" s="75">
        <f t="shared" si="3"/>
        <v>0</v>
      </c>
    </row>
    <row r="30" spans="1:11">
      <c r="A30" s="74" t="s">
        <v>28</v>
      </c>
      <c r="B30" s="104">
        <v>153.56684305295224</v>
      </c>
      <c r="C30" s="104">
        <v>183.64944877627474</v>
      </c>
      <c r="D30" s="104">
        <v>181.76341942112592</v>
      </c>
      <c r="E30" s="104"/>
      <c r="F30" s="104"/>
      <c r="G30" s="104"/>
      <c r="H30" s="86">
        <f t="shared" si="0"/>
        <v>0.18361109603881784</v>
      </c>
      <c r="I30" s="75">
        <f t="shared" si="1"/>
        <v>28.19657636817368</v>
      </c>
      <c r="J30" s="75">
        <f t="shared" si="2"/>
        <v>-1.8860293551488212</v>
      </c>
      <c r="K30" s="75">
        <f t="shared" si="3"/>
        <v>0</v>
      </c>
    </row>
    <row r="31" spans="1:11">
      <c r="A31" s="74" t="s">
        <v>29</v>
      </c>
      <c r="B31" s="104">
        <v>196.72092807213139</v>
      </c>
      <c r="C31" s="104">
        <v>221.54386852055478</v>
      </c>
      <c r="D31" s="104">
        <v>227.8753161567395</v>
      </c>
      <c r="E31" s="104"/>
      <c r="F31" s="104"/>
      <c r="G31" s="104"/>
      <c r="H31" s="86">
        <f t="shared" si="0"/>
        <v>0.15836844808491743</v>
      </c>
      <c r="I31" s="75">
        <f t="shared" si="1"/>
        <v>31.154388084608115</v>
      </c>
      <c r="J31" s="75">
        <f t="shared" si="2"/>
        <v>6.3314476361847198</v>
      </c>
      <c r="K31" s="75">
        <f t="shared" si="3"/>
        <v>0</v>
      </c>
    </row>
    <row r="32" spans="1:11">
      <c r="A32" s="74" t="s">
        <v>30</v>
      </c>
      <c r="B32" s="104">
        <v>85.347053672603735</v>
      </c>
      <c r="C32" s="104">
        <v>106.82230129725274</v>
      </c>
      <c r="D32" s="104">
        <v>105.97610641293167</v>
      </c>
      <c r="E32" s="104"/>
      <c r="F32" s="104"/>
      <c r="G32" s="104"/>
      <c r="H32" s="86">
        <f t="shared" si="0"/>
        <v>0.2417078487496731</v>
      </c>
      <c r="I32" s="75">
        <f t="shared" si="1"/>
        <v>20.629052740327936</v>
      </c>
      <c r="J32" s="75">
        <f t="shared" si="2"/>
        <v>-0.84619488432106493</v>
      </c>
      <c r="K32" s="75">
        <f t="shared" si="3"/>
        <v>0</v>
      </c>
    </row>
    <row r="33" spans="1:11">
      <c r="A33" s="74" t="s">
        <v>31</v>
      </c>
      <c r="B33" s="104">
        <v>93.889459536357705</v>
      </c>
      <c r="C33" s="104">
        <v>115.01103153007664</v>
      </c>
      <c r="D33" s="104">
        <v>114.83892713584099</v>
      </c>
      <c r="E33" s="104"/>
      <c r="F33" s="104"/>
      <c r="G33" s="104"/>
      <c r="H33" s="86">
        <f t="shared" si="0"/>
        <v>0.22312906797989207</v>
      </c>
      <c r="I33" s="75">
        <f t="shared" si="1"/>
        <v>20.949467599483285</v>
      </c>
      <c r="J33" s="75">
        <f t="shared" si="2"/>
        <v>-0.17210439423564594</v>
      </c>
      <c r="K33" s="75">
        <f t="shared" si="3"/>
        <v>0</v>
      </c>
    </row>
    <row r="34" spans="1:11">
      <c r="A34" s="74" t="s">
        <v>269</v>
      </c>
      <c r="B34" s="104">
        <v>154.82075242438725</v>
      </c>
      <c r="C34" s="104">
        <v>181.49574449276213</v>
      </c>
      <c r="D34" s="104">
        <v>185.77233014706982</v>
      </c>
      <c r="E34" s="104"/>
      <c r="F34" s="104"/>
      <c r="G34" s="104"/>
      <c r="H34" s="86">
        <f t="shared" si="0"/>
        <v>0.19991879149275535</v>
      </c>
      <c r="I34" s="75">
        <f t="shared" si="1"/>
        <v>30.951577722682572</v>
      </c>
      <c r="J34" s="75">
        <f t="shared" si="2"/>
        <v>4.276585654307695</v>
      </c>
      <c r="K34" s="75">
        <f t="shared" si="3"/>
        <v>0</v>
      </c>
    </row>
    <row r="35" spans="1:11">
      <c r="A35" s="74" t="s">
        <v>270</v>
      </c>
      <c r="B35" s="104">
        <v>149.83232083672115</v>
      </c>
      <c r="C35" s="104">
        <v>171.84332552122009</v>
      </c>
      <c r="D35" s="104">
        <v>176.54462172323034</v>
      </c>
      <c r="E35" s="104"/>
      <c r="F35" s="104"/>
      <c r="G35" s="104"/>
      <c r="H35" s="86">
        <f t="shared" si="0"/>
        <v>0.17828129963773803</v>
      </c>
      <c r="I35" s="75">
        <f t="shared" si="1"/>
        <v>26.712300886509183</v>
      </c>
      <c r="J35" s="75">
        <f t="shared" si="2"/>
        <v>4.7012962020102407</v>
      </c>
      <c r="K35" s="75">
        <f t="shared" si="3"/>
        <v>0</v>
      </c>
    </row>
    <row r="36" spans="1:11">
      <c r="A36" s="74" t="s">
        <v>34</v>
      </c>
      <c r="B36" s="104">
        <v>180.74678497347506</v>
      </c>
      <c r="C36" s="104">
        <v>212.6797647693339</v>
      </c>
      <c r="D36" s="104">
        <v>221.2796298493989</v>
      </c>
      <c r="E36" s="104"/>
      <c r="F36" s="104"/>
      <c r="G36" s="104"/>
      <c r="H36" s="86">
        <f t="shared" si="0"/>
        <v>0.22425209323569498</v>
      </c>
      <c r="I36" s="75">
        <f t="shared" si="1"/>
        <v>40.532844875923843</v>
      </c>
      <c r="J36" s="75">
        <f t="shared" si="2"/>
        <v>8.5998650800650012</v>
      </c>
      <c r="K36" s="75">
        <f t="shared" si="3"/>
        <v>0</v>
      </c>
    </row>
    <row r="37" spans="1:11">
      <c r="A37" s="74" t="s">
        <v>35</v>
      </c>
      <c r="B37" s="104">
        <v>138.97690433861897</v>
      </c>
      <c r="C37" s="104">
        <v>173.13215164439171</v>
      </c>
      <c r="D37" s="104">
        <v>160.65804745536445</v>
      </c>
      <c r="E37" s="104"/>
      <c r="F37" s="104"/>
      <c r="G37" s="104"/>
      <c r="H37" s="86">
        <f t="shared" si="0"/>
        <v>0.15600536808561452</v>
      </c>
      <c r="I37" s="75">
        <f t="shared" si="1"/>
        <v>21.681143116745488</v>
      </c>
      <c r="J37" s="75">
        <f t="shared" si="2"/>
        <v>-12.474104189027258</v>
      </c>
      <c r="K37" s="75">
        <f t="shared" si="3"/>
        <v>0</v>
      </c>
    </row>
    <row r="38" spans="1:11">
      <c r="A38" s="74" t="s">
        <v>36</v>
      </c>
      <c r="B38" s="104">
        <v>121.11540911754658</v>
      </c>
      <c r="C38" s="104">
        <v>154.87411649775518</v>
      </c>
      <c r="D38" s="104">
        <v>144.93153802239777</v>
      </c>
      <c r="E38" s="104"/>
      <c r="F38" s="104"/>
      <c r="G38" s="104"/>
      <c r="H38" s="86">
        <f t="shared" si="0"/>
        <v>0.19663995752792152</v>
      </c>
      <c r="I38" s="75">
        <f t="shared" si="1"/>
        <v>23.816128904851197</v>
      </c>
      <c r="J38" s="75">
        <f t="shared" si="2"/>
        <v>-9.9425784753574078</v>
      </c>
      <c r="K38" s="75">
        <f t="shared" si="3"/>
        <v>0</v>
      </c>
    </row>
    <row r="39" spans="1:11">
      <c r="A39" s="74" t="s">
        <v>37</v>
      </c>
      <c r="B39" s="104">
        <v>133.8996259682022</v>
      </c>
      <c r="C39" s="104">
        <v>154.67368344940442</v>
      </c>
      <c r="D39" s="104">
        <v>154.02885888467702</v>
      </c>
      <c r="E39" s="104"/>
      <c r="F39" s="104"/>
      <c r="G39" s="104"/>
      <c r="H39" s="86">
        <f t="shared" si="0"/>
        <v>0.1503307628451106</v>
      </c>
      <c r="I39" s="75">
        <f t="shared" si="1"/>
        <v>20.12923291647482</v>
      </c>
      <c r="J39" s="75">
        <f t="shared" si="2"/>
        <v>-0.64482456472740068</v>
      </c>
      <c r="K39" s="75">
        <f t="shared" si="3"/>
        <v>0</v>
      </c>
    </row>
    <row r="40" spans="1:11">
      <c r="A40" s="74" t="s">
        <v>38</v>
      </c>
      <c r="B40" s="104">
        <v>82.464628876923129</v>
      </c>
      <c r="C40" s="104">
        <v>102.22030140686675</v>
      </c>
      <c r="D40" s="104">
        <v>102.68598611491116</v>
      </c>
      <c r="E40" s="104"/>
      <c r="F40" s="104"/>
      <c r="G40" s="104"/>
      <c r="H40" s="86">
        <f t="shared" si="0"/>
        <v>0.24521249308194931</v>
      </c>
      <c r="I40" s="75">
        <f t="shared" si="1"/>
        <v>20.22135723798803</v>
      </c>
      <c r="J40" s="75">
        <f t="shared" si="2"/>
        <v>0.46568470804440665</v>
      </c>
      <c r="K40" s="75">
        <f t="shared" si="3"/>
        <v>0</v>
      </c>
    </row>
    <row r="41" spans="1:11">
      <c r="A41" s="74" t="s">
        <v>39</v>
      </c>
      <c r="B41" s="104">
        <v>139.61514652066106</v>
      </c>
      <c r="C41" s="104">
        <v>158.81065493232416</v>
      </c>
      <c r="D41" s="104">
        <v>167.52842388226824</v>
      </c>
      <c r="E41" s="104"/>
      <c r="F41" s="104"/>
      <c r="G41" s="104"/>
      <c r="H41" s="86">
        <f t="shared" si="0"/>
        <v>0.19993015125673644</v>
      </c>
      <c r="I41" s="75">
        <f t="shared" si="1"/>
        <v>27.913277361607186</v>
      </c>
      <c r="J41" s="75">
        <f t="shared" si="2"/>
        <v>8.7177689499440874</v>
      </c>
      <c r="K41" s="75">
        <f t="shared" si="3"/>
        <v>0</v>
      </c>
    </row>
    <row r="42" spans="1:11">
      <c r="A42" s="74" t="s">
        <v>40</v>
      </c>
      <c r="B42" s="104">
        <v>92.664953483232807</v>
      </c>
      <c r="C42" s="104">
        <v>112.03380075743289</v>
      </c>
      <c r="D42" s="104">
        <v>112.72830669313004</v>
      </c>
      <c r="E42" s="104"/>
      <c r="F42" s="104"/>
      <c r="G42" s="104"/>
      <c r="H42" s="86">
        <f t="shared" si="0"/>
        <v>0.21651500870312937</v>
      </c>
      <c r="I42" s="75">
        <f t="shared" si="1"/>
        <v>20.06335320989723</v>
      </c>
      <c r="J42" s="75">
        <f t="shared" si="2"/>
        <v>0.69450593569715124</v>
      </c>
      <c r="K42" s="75">
        <f t="shared" si="3"/>
        <v>0</v>
      </c>
    </row>
    <row r="43" spans="1:11">
      <c r="A43" s="74" t="s">
        <v>271</v>
      </c>
      <c r="B43" s="104">
        <v>101.59868799981113</v>
      </c>
      <c r="C43" s="104">
        <v>123.40889057953886</v>
      </c>
      <c r="D43" s="104">
        <v>122.77428820705899</v>
      </c>
      <c r="E43" s="104"/>
      <c r="F43" s="104"/>
      <c r="G43" s="104"/>
      <c r="H43" s="86">
        <f t="shared" si="0"/>
        <v>0.20842395334167324</v>
      </c>
      <c r="I43" s="75">
        <f t="shared" si="1"/>
        <v>21.175600207247854</v>
      </c>
      <c r="J43" s="75">
        <f t="shared" si="2"/>
        <v>-0.6346023724798755</v>
      </c>
      <c r="K43" s="75">
        <f t="shared" si="3"/>
        <v>0</v>
      </c>
    </row>
    <row r="44" spans="1:11">
      <c r="A44" s="74" t="s">
        <v>42</v>
      </c>
      <c r="B44" s="104">
        <v>109.41156368055785</v>
      </c>
      <c r="C44" s="104">
        <v>133.69551526634319</v>
      </c>
      <c r="D44" s="104">
        <v>133.39298783175514</v>
      </c>
      <c r="E44" s="104"/>
      <c r="F44" s="104"/>
      <c r="G44" s="104"/>
      <c r="H44" s="86">
        <f t="shared" si="0"/>
        <v>0.21918546216206511</v>
      </c>
      <c r="I44" s="75">
        <f t="shared" si="1"/>
        <v>23.981424151197288</v>
      </c>
      <c r="J44" s="75">
        <f t="shared" si="2"/>
        <v>-0.30252743458805753</v>
      </c>
      <c r="K44" s="75">
        <f t="shared" si="3"/>
        <v>0</v>
      </c>
    </row>
    <row r="45" spans="1:11">
      <c r="A45" s="74" t="s">
        <v>272</v>
      </c>
      <c r="B45" s="104">
        <v>88.719357105319162</v>
      </c>
      <c r="C45" s="104">
        <v>110.86905997121131</v>
      </c>
      <c r="D45" s="104">
        <v>108.67546004444405</v>
      </c>
      <c r="E45" s="104"/>
      <c r="F45" s="104"/>
      <c r="G45" s="104"/>
      <c r="H45" s="86">
        <f t="shared" si="0"/>
        <v>0.22493516173065711</v>
      </c>
      <c r="I45" s="75">
        <f t="shared" si="1"/>
        <v>19.956102939124889</v>
      </c>
      <c r="J45" s="75">
        <f t="shared" si="2"/>
        <v>-2.1935999267672628</v>
      </c>
      <c r="K45" s="75">
        <f t="shared" si="3"/>
        <v>0</v>
      </c>
    </row>
    <row r="46" spans="1:11">
      <c r="A46" s="74" t="s">
        <v>273</v>
      </c>
      <c r="B46" s="104">
        <v>89.222851747522228</v>
      </c>
      <c r="C46" s="104">
        <v>110.2109915113876</v>
      </c>
      <c r="D46" s="104">
        <v>109.94349353254748</v>
      </c>
      <c r="E46" s="104"/>
      <c r="F46" s="104"/>
      <c r="G46" s="104"/>
      <c r="H46" s="86">
        <f t="shared" si="0"/>
        <v>0.23223469525115997</v>
      </c>
      <c r="I46" s="75">
        <f t="shared" si="1"/>
        <v>20.720641785025251</v>
      </c>
      <c r="J46" s="75">
        <f t="shared" si="2"/>
        <v>-0.26749797884012594</v>
      </c>
      <c r="K46" s="75">
        <f t="shared" si="3"/>
        <v>0</v>
      </c>
    </row>
    <row r="47" spans="1:11">
      <c r="A47" s="74" t="s">
        <v>45</v>
      </c>
      <c r="B47" s="104">
        <v>195.98816213010443</v>
      </c>
      <c r="C47" s="104">
        <v>218.0157352974453</v>
      </c>
      <c r="D47" s="104">
        <v>225.72322621647882</v>
      </c>
      <c r="E47" s="104"/>
      <c r="F47" s="104"/>
      <c r="G47" s="104"/>
      <c r="H47" s="86">
        <f t="shared" si="0"/>
        <v>0.15171867404233896</v>
      </c>
      <c r="I47" s="75">
        <f t="shared" si="1"/>
        <v>29.735064086374393</v>
      </c>
      <c r="J47" s="75">
        <f t="shared" si="2"/>
        <v>7.7074909190335177</v>
      </c>
      <c r="K47" s="75">
        <f t="shared" si="3"/>
        <v>0</v>
      </c>
    </row>
    <row r="48" spans="1:11">
      <c r="A48" s="74" t="s">
        <v>46</v>
      </c>
      <c r="B48" s="104">
        <v>313.47119553688685</v>
      </c>
      <c r="C48" s="104">
        <v>406.31048403737844</v>
      </c>
      <c r="D48" s="104">
        <v>388.16289069624128</v>
      </c>
      <c r="E48" s="104"/>
      <c r="F48" s="104"/>
      <c r="G48" s="104"/>
      <c r="H48" s="86">
        <f t="shared" si="0"/>
        <v>0.23827291382045113</v>
      </c>
      <c r="I48" s="75">
        <f t="shared" si="1"/>
        <v>74.691695159354424</v>
      </c>
      <c r="J48" s="75">
        <f t="shared" si="2"/>
        <v>-18.147593341137167</v>
      </c>
      <c r="K48" s="75">
        <f t="shared" si="3"/>
        <v>0</v>
      </c>
    </row>
    <row r="49" spans="1:11">
      <c r="A49" s="74" t="s">
        <v>47</v>
      </c>
      <c r="B49" s="104">
        <v>123.55561585009799</v>
      </c>
      <c r="C49" s="104">
        <v>151.63227514365718</v>
      </c>
      <c r="D49" s="104">
        <v>149.3187395920381</v>
      </c>
      <c r="E49" s="104"/>
      <c r="F49" s="104"/>
      <c r="G49" s="104"/>
      <c r="H49" s="86">
        <f t="shared" si="0"/>
        <v>0.20851438896307903</v>
      </c>
      <c r="I49" s="75">
        <f t="shared" si="1"/>
        <v>25.763123741940106</v>
      </c>
      <c r="J49" s="75">
        <f t="shared" si="2"/>
        <v>-2.3135355516190828</v>
      </c>
      <c r="K49" s="75">
        <f t="shared" si="3"/>
        <v>0</v>
      </c>
    </row>
    <row r="50" spans="1:11">
      <c r="A50" s="74" t="s">
        <v>48</v>
      </c>
      <c r="B50" s="104">
        <v>109.52019321097706</v>
      </c>
      <c r="C50" s="104">
        <v>138.62942459809548</v>
      </c>
      <c r="D50" s="104">
        <v>139.14799993286888</v>
      </c>
      <c r="E50" s="104"/>
      <c r="F50" s="104"/>
      <c r="G50" s="104"/>
      <c r="H50" s="86">
        <f t="shared" si="0"/>
        <v>0.27052368931469595</v>
      </c>
      <c r="I50" s="75">
        <f t="shared" si="1"/>
        <v>29.62780672189183</v>
      </c>
      <c r="J50" s="75">
        <f t="shared" si="2"/>
        <v>0.51857533477340212</v>
      </c>
      <c r="K50" s="75">
        <f t="shared" si="3"/>
        <v>0</v>
      </c>
    </row>
    <row r="51" spans="1:11">
      <c r="A51" s="74" t="s">
        <v>49</v>
      </c>
      <c r="B51" s="104">
        <v>103.74486711920945</v>
      </c>
      <c r="C51" s="104">
        <v>127.88463126742239</v>
      </c>
      <c r="D51" s="104">
        <v>127.92896457436487</v>
      </c>
      <c r="E51" s="104"/>
      <c r="F51" s="104"/>
      <c r="G51" s="104"/>
      <c r="H51" s="86">
        <f t="shared" si="0"/>
        <v>0.23311126734941362</v>
      </c>
      <c r="I51" s="75">
        <f t="shared" si="1"/>
        <v>24.184097455155424</v>
      </c>
      <c r="J51" s="75">
        <f t="shared" si="2"/>
        <v>4.4333306942476725E-2</v>
      </c>
      <c r="K51" s="75">
        <f t="shared" si="3"/>
        <v>0</v>
      </c>
    </row>
    <row r="52" spans="1:11">
      <c r="A52" s="74" t="s">
        <v>50</v>
      </c>
      <c r="B52" s="104">
        <v>80.269463832317683</v>
      </c>
      <c r="C52" s="104">
        <v>99.810539837499704</v>
      </c>
      <c r="D52" s="104">
        <v>99.112318308963594</v>
      </c>
      <c r="E52" s="104"/>
      <c r="F52" s="104"/>
      <c r="G52" s="104"/>
      <c r="H52" s="86">
        <f t="shared" si="0"/>
        <v>0.23474498990062392</v>
      </c>
      <c r="I52" s="75">
        <f t="shared" si="1"/>
        <v>18.842854476645911</v>
      </c>
      <c r="J52" s="75">
        <f t="shared" si="2"/>
        <v>-0.6982215285361093</v>
      </c>
      <c r="K52" s="75">
        <f t="shared" si="3"/>
        <v>0</v>
      </c>
    </row>
    <row r="53" spans="1:11">
      <c r="A53" s="74" t="s">
        <v>51</v>
      </c>
      <c r="B53" s="104">
        <v>136.25082460999207</v>
      </c>
      <c r="C53" s="104">
        <v>157.15351706346178</v>
      </c>
      <c r="D53" s="104">
        <v>156.46737613452692</v>
      </c>
      <c r="E53" s="104"/>
      <c r="F53" s="104"/>
      <c r="G53" s="104"/>
      <c r="H53" s="86">
        <f t="shared" si="0"/>
        <v>0.14837746180548439</v>
      </c>
      <c r="I53" s="75">
        <f t="shared" si="1"/>
        <v>20.21655152453485</v>
      </c>
      <c r="J53" s="75">
        <f t="shared" si="2"/>
        <v>-0.68614092893486145</v>
      </c>
      <c r="K53" s="75">
        <f t="shared" si="3"/>
        <v>0</v>
      </c>
    </row>
    <row r="54" spans="1:11">
      <c r="A54" s="74" t="s">
        <v>52</v>
      </c>
      <c r="B54" s="104">
        <v>122.94092419110844</v>
      </c>
      <c r="C54" s="104">
        <v>143.96302441593636</v>
      </c>
      <c r="D54" s="104">
        <v>143.32972654150714</v>
      </c>
      <c r="E54" s="104"/>
      <c r="F54" s="104"/>
      <c r="G54" s="104"/>
      <c r="H54" s="86">
        <f t="shared" si="0"/>
        <v>0.16584227330766482</v>
      </c>
      <c r="I54" s="75">
        <f t="shared" si="1"/>
        <v>20.388802350398706</v>
      </c>
      <c r="J54" s="75">
        <f t="shared" si="2"/>
        <v>-0.6332978744292177</v>
      </c>
      <c r="K54" s="75">
        <f t="shared" si="3"/>
        <v>0</v>
      </c>
    </row>
    <row r="55" spans="1:11">
      <c r="A55" s="74" t="s">
        <v>53</v>
      </c>
      <c r="B55" s="104">
        <v>177.99497053894365</v>
      </c>
      <c r="C55" s="104">
        <v>206.47707963315855</v>
      </c>
      <c r="D55" s="104">
        <v>208.16962622096449</v>
      </c>
      <c r="E55" s="104"/>
      <c r="F55" s="104"/>
      <c r="G55" s="104"/>
      <c r="H55" s="86">
        <f t="shared" si="0"/>
        <v>0.16952532754524605</v>
      </c>
      <c r="I55" s="75">
        <f t="shared" si="1"/>
        <v>30.174655682020841</v>
      </c>
      <c r="J55" s="75">
        <f t="shared" si="2"/>
        <v>1.6925465878059356</v>
      </c>
      <c r="K55" s="75">
        <f t="shared" si="3"/>
        <v>0</v>
      </c>
    </row>
    <row r="56" spans="1:11">
      <c r="A56" s="74" t="s">
        <v>54</v>
      </c>
      <c r="B56" s="104">
        <v>180.9616384483123</v>
      </c>
      <c r="C56" s="104">
        <v>210.70293761873708</v>
      </c>
      <c r="D56" s="104">
        <v>209.28087474011824</v>
      </c>
      <c r="E56" s="104"/>
      <c r="F56" s="104"/>
      <c r="G56" s="104"/>
      <c r="H56" s="86">
        <f t="shared" si="0"/>
        <v>0.15649303650560559</v>
      </c>
      <c r="I56" s="75">
        <f t="shared" si="1"/>
        <v>28.319236291805936</v>
      </c>
      <c r="J56" s="75">
        <f t="shared" si="2"/>
        <v>-1.4220628786188456</v>
      </c>
      <c r="K56" s="75">
        <f t="shared" si="3"/>
        <v>0</v>
      </c>
    </row>
    <row r="57" spans="1:11">
      <c r="A57" s="74" t="s">
        <v>55</v>
      </c>
      <c r="B57" s="104">
        <v>213.6562838117348</v>
      </c>
      <c r="C57" s="104">
        <v>256.44867339599887</v>
      </c>
      <c r="D57" s="104">
        <v>256.3317441596231</v>
      </c>
      <c r="E57" s="104"/>
      <c r="F57" s="104"/>
      <c r="G57" s="104"/>
      <c r="H57" s="86">
        <f t="shared" si="0"/>
        <v>0.19973884964456359</v>
      </c>
      <c r="I57" s="75">
        <f t="shared" si="1"/>
        <v>42.675460347888304</v>
      </c>
      <c r="J57" s="75">
        <f t="shared" si="2"/>
        <v>-0.11692923637576769</v>
      </c>
      <c r="K57" s="75">
        <f t="shared" si="3"/>
        <v>0</v>
      </c>
    </row>
    <row r="58" spans="1:11">
      <c r="A58" s="74" t="s">
        <v>56</v>
      </c>
      <c r="B58" s="104">
        <v>152.34945887886641</v>
      </c>
      <c r="C58" s="104">
        <v>156.09582608936196</v>
      </c>
      <c r="D58" s="104">
        <v>179.41104737134586</v>
      </c>
      <c r="E58" s="104"/>
      <c r="F58" s="104"/>
      <c r="G58" s="104"/>
      <c r="H58" s="86">
        <f t="shared" si="0"/>
        <v>0.17762838602529077</v>
      </c>
      <c r="I58" s="75">
        <f t="shared" si="1"/>
        <v>27.061588492479444</v>
      </c>
      <c r="J58" s="75">
        <f t="shared" si="2"/>
        <v>23.315221281983895</v>
      </c>
      <c r="K58" s="75">
        <f t="shared" si="3"/>
        <v>0</v>
      </c>
    </row>
    <row r="59" spans="1:11">
      <c r="A59" s="74" t="s">
        <v>57</v>
      </c>
      <c r="B59" s="104">
        <v>240.09089800864561</v>
      </c>
      <c r="C59" s="104">
        <v>289.01340016584516</v>
      </c>
      <c r="D59" s="104">
        <v>290.3246058062013</v>
      </c>
      <c r="E59" s="104"/>
      <c r="F59" s="104"/>
      <c r="G59" s="104"/>
      <c r="H59" s="86">
        <f t="shared" si="0"/>
        <v>0.20922787250246694</v>
      </c>
      <c r="I59" s="75">
        <f t="shared" si="1"/>
        <v>50.233707797555695</v>
      </c>
      <c r="J59" s="75">
        <f t="shared" si="2"/>
        <v>1.3112056403561496</v>
      </c>
      <c r="K59" s="75">
        <f t="shared" si="3"/>
        <v>0</v>
      </c>
    </row>
    <row r="60" spans="1:11">
      <c r="A60" s="74" t="s">
        <v>274</v>
      </c>
      <c r="B60" s="104">
        <v>172.67224813309062</v>
      </c>
      <c r="C60" s="104">
        <v>222.11801526143032</v>
      </c>
      <c r="D60" s="104">
        <v>215.67459234087974</v>
      </c>
      <c r="E60" s="104"/>
      <c r="F60" s="104"/>
      <c r="G60" s="104"/>
      <c r="H60" s="86">
        <f t="shared" si="0"/>
        <v>0.24904027527714934</v>
      </c>
      <c r="I60" s="75">
        <f t="shared" si="1"/>
        <v>43.002344207789122</v>
      </c>
      <c r="J60" s="75">
        <f t="shared" si="2"/>
        <v>-6.4434229205505744</v>
      </c>
      <c r="K60" s="75">
        <f t="shared" si="3"/>
        <v>0</v>
      </c>
    </row>
    <row r="61" spans="1:11">
      <c r="A61" s="74" t="s">
        <v>59</v>
      </c>
      <c r="B61" s="104">
        <v>136.78692216171035</v>
      </c>
      <c r="C61" s="104">
        <v>170.29509356329015</v>
      </c>
      <c r="D61" s="104">
        <v>169.92918027350268</v>
      </c>
      <c r="E61" s="104"/>
      <c r="F61" s="104"/>
      <c r="G61" s="104"/>
      <c r="H61" s="86">
        <f t="shared" si="0"/>
        <v>0.24229113125749951</v>
      </c>
      <c r="I61" s="75">
        <f t="shared" si="1"/>
        <v>33.14225811179233</v>
      </c>
      <c r="J61" s="75">
        <f t="shared" si="2"/>
        <v>-0.36591328978747129</v>
      </c>
      <c r="K61" s="75">
        <f t="shared" si="3"/>
        <v>0</v>
      </c>
    </row>
    <row r="62" spans="1:11">
      <c r="A62" s="74" t="s">
        <v>60</v>
      </c>
      <c r="B62" s="104">
        <v>90.624613807603765</v>
      </c>
      <c r="C62" s="104">
        <v>112.77856721298825</v>
      </c>
      <c r="D62" s="104">
        <v>112.12956197628952</v>
      </c>
      <c r="E62" s="104"/>
      <c r="F62" s="104"/>
      <c r="G62" s="104"/>
      <c r="H62" s="86">
        <f t="shared" si="0"/>
        <v>0.23729699101770305</v>
      </c>
      <c r="I62" s="75">
        <f t="shared" si="1"/>
        <v>21.504948168685758</v>
      </c>
      <c r="J62" s="75">
        <f t="shared" si="2"/>
        <v>-0.64900523669872712</v>
      </c>
      <c r="K62" s="75">
        <f t="shared" si="3"/>
        <v>0</v>
      </c>
    </row>
    <row r="63" spans="1:11">
      <c r="A63" s="74" t="s">
        <v>61</v>
      </c>
      <c r="B63" s="104">
        <v>92.161623315983661</v>
      </c>
      <c r="C63" s="104">
        <v>112.62032450844202</v>
      </c>
      <c r="D63" s="104">
        <v>112.64292758436964</v>
      </c>
      <c r="E63" s="104"/>
      <c r="F63" s="104"/>
      <c r="G63" s="104"/>
      <c r="H63" s="86">
        <f t="shared" si="0"/>
        <v>0.22223246001390576</v>
      </c>
      <c r="I63" s="75">
        <f t="shared" si="1"/>
        <v>20.481304268385983</v>
      </c>
      <c r="J63" s="75">
        <f t="shared" si="2"/>
        <v>2.2603075927619898E-2</v>
      </c>
      <c r="K63" s="75">
        <f t="shared" si="3"/>
        <v>0</v>
      </c>
    </row>
    <row r="64" spans="1:11">
      <c r="A64" s="74" t="s">
        <v>62</v>
      </c>
      <c r="B64" s="104">
        <v>190.15305865350197</v>
      </c>
      <c r="C64" s="104">
        <v>222.26699801556612</v>
      </c>
      <c r="D64" s="104">
        <v>227.26792087850873</v>
      </c>
      <c r="E64" s="104"/>
      <c r="F64" s="104"/>
      <c r="G64" s="104"/>
      <c r="H64" s="86">
        <f t="shared" si="0"/>
        <v>0.19518414527655684</v>
      </c>
      <c r="I64" s="75">
        <f t="shared" si="1"/>
        <v>37.11486222500676</v>
      </c>
      <c r="J64" s="75">
        <f t="shared" si="2"/>
        <v>5.0009228629426161</v>
      </c>
      <c r="K64" s="75">
        <f t="shared" si="3"/>
        <v>0</v>
      </c>
    </row>
    <row r="65" spans="1:11">
      <c r="A65" s="74" t="s">
        <v>63</v>
      </c>
      <c r="B65" s="104">
        <v>145.92775197678847</v>
      </c>
      <c r="C65" s="104">
        <v>174.75125907669045</v>
      </c>
      <c r="D65" s="104">
        <v>177.03807718318879</v>
      </c>
      <c r="E65" s="104"/>
      <c r="F65" s="104"/>
      <c r="G65" s="104"/>
      <c r="H65" s="86">
        <f t="shared" si="0"/>
        <v>0.21318991613979488</v>
      </c>
      <c r="I65" s="75">
        <f t="shared" si="1"/>
        <v>31.110325206400319</v>
      </c>
      <c r="J65" s="75">
        <f t="shared" si="2"/>
        <v>2.2868181064983446</v>
      </c>
      <c r="K65" s="75">
        <f t="shared" si="3"/>
        <v>0</v>
      </c>
    </row>
    <row r="66" spans="1:11">
      <c r="A66" s="74" t="s">
        <v>64</v>
      </c>
      <c r="B66" s="104">
        <v>271.88053999839951</v>
      </c>
      <c r="C66" s="104">
        <v>314.27433061022913</v>
      </c>
      <c r="D66" s="104">
        <v>338.95120309486686</v>
      </c>
      <c r="E66" s="104"/>
      <c r="F66" s="104"/>
      <c r="G66" s="104"/>
      <c r="H66" s="86">
        <f t="shared" si="0"/>
        <v>0.24669166501163403</v>
      </c>
      <c r="I66" s="75">
        <f t="shared" si="1"/>
        <v>67.070663096467342</v>
      </c>
      <c r="J66" s="75">
        <f t="shared" si="2"/>
        <v>24.676872484637727</v>
      </c>
      <c r="K66" s="75">
        <f t="shared" si="3"/>
        <v>0</v>
      </c>
    </row>
    <row r="67" spans="1:11">
      <c r="A67" s="74" t="s">
        <v>65</v>
      </c>
      <c r="B67" s="104">
        <v>117.61854188670388</v>
      </c>
      <c r="C67" s="104">
        <v>143.24248313511856</v>
      </c>
      <c r="D67" s="104">
        <v>143.72987995438376</v>
      </c>
      <c r="E67" s="104"/>
      <c r="F67" s="104"/>
      <c r="G67" s="104"/>
      <c r="H67" s="86">
        <f t="shared" si="0"/>
        <v>0.22200018507993102</v>
      </c>
      <c r="I67" s="75">
        <f t="shared" si="1"/>
        <v>26.111338067679881</v>
      </c>
      <c r="J67" s="75">
        <f t="shared" si="2"/>
        <v>0.48739681926520007</v>
      </c>
      <c r="K67" s="75">
        <f t="shared" si="3"/>
        <v>0</v>
      </c>
    </row>
    <row r="68" spans="1:11">
      <c r="A68" s="74" t="s">
        <v>66</v>
      </c>
      <c r="B68" s="104">
        <v>106.97551402503949</v>
      </c>
      <c r="C68" s="104">
        <v>130.01595801129358</v>
      </c>
      <c r="D68" s="104">
        <v>133.61956070461699</v>
      </c>
      <c r="E68" s="104"/>
      <c r="F68" s="104"/>
      <c r="G68" s="104"/>
      <c r="H68" s="86">
        <f t="shared" ref="H68:H92" si="4">(D68-B68)/B68</f>
        <v>0.24906677871480939</v>
      </c>
      <c r="I68" s="75">
        <f t="shared" ref="I68:I92" si="5">D68-B68</f>
        <v>26.6440466795775</v>
      </c>
      <c r="J68" s="75">
        <f t="shared" ref="J68:J92" si="6">D68-C68</f>
        <v>3.6036026933234098</v>
      </c>
      <c r="K68" s="75">
        <f t="shared" ref="K68:K92" si="7">G68-F68</f>
        <v>0</v>
      </c>
    </row>
    <row r="69" spans="1:11">
      <c r="A69" s="74" t="s">
        <v>67</v>
      </c>
      <c r="B69" s="104">
        <v>107.58942694023975</v>
      </c>
      <c r="C69" s="104">
        <v>131.51841605539479</v>
      </c>
      <c r="D69" s="104">
        <v>126.99340867582866</v>
      </c>
      <c r="E69" s="104"/>
      <c r="F69" s="104"/>
      <c r="G69" s="104"/>
      <c r="H69" s="86">
        <f t="shared" si="4"/>
        <v>0.18035212462249475</v>
      </c>
      <c r="I69" s="75">
        <f t="shared" si="5"/>
        <v>19.403981735588914</v>
      </c>
      <c r="J69" s="75">
        <f t="shared" si="6"/>
        <v>-4.5250073795661336</v>
      </c>
      <c r="K69" s="75">
        <f t="shared" si="7"/>
        <v>0</v>
      </c>
    </row>
    <row r="70" spans="1:11">
      <c r="A70" s="74" t="s">
        <v>68</v>
      </c>
      <c r="B70" s="104">
        <v>120.7983589853167</v>
      </c>
      <c r="C70" s="104">
        <v>148.42361104207222</v>
      </c>
      <c r="D70" s="104">
        <v>147.03694684745781</v>
      </c>
      <c r="E70" s="104"/>
      <c r="F70" s="104"/>
      <c r="G70" s="104"/>
      <c r="H70" s="86">
        <f t="shared" si="4"/>
        <v>0.21720980386273686</v>
      </c>
      <c r="I70" s="75">
        <f t="shared" si="5"/>
        <v>26.238587862141117</v>
      </c>
      <c r="J70" s="75">
        <f t="shared" si="6"/>
        <v>-1.3866641946144114</v>
      </c>
      <c r="K70" s="75">
        <f t="shared" si="7"/>
        <v>0</v>
      </c>
    </row>
    <row r="71" spans="1:11">
      <c r="A71" s="74" t="s">
        <v>69</v>
      </c>
      <c r="B71" s="104">
        <v>106.80648676107153</v>
      </c>
      <c r="C71" s="104">
        <v>132.66055885747102</v>
      </c>
      <c r="D71" s="104">
        <v>127.95037407445638</v>
      </c>
      <c r="E71" s="104"/>
      <c r="F71" s="104"/>
      <c r="G71" s="104"/>
      <c r="H71" s="86">
        <f t="shared" si="4"/>
        <v>0.19796444911332206</v>
      </c>
      <c r="I71" s="75">
        <f t="shared" si="5"/>
        <v>21.143887313384852</v>
      </c>
      <c r="J71" s="75">
        <f t="shared" si="6"/>
        <v>-4.7101847830146397</v>
      </c>
      <c r="K71" s="75">
        <f t="shared" si="7"/>
        <v>0</v>
      </c>
    </row>
    <row r="72" spans="1:11">
      <c r="A72" s="74" t="s">
        <v>70</v>
      </c>
      <c r="B72" s="104">
        <v>115.0176724884151</v>
      </c>
      <c r="C72" s="104">
        <v>137.14609415065695</v>
      </c>
      <c r="D72" s="104">
        <v>137.12868854846931</v>
      </c>
      <c r="E72" s="104"/>
      <c r="F72" s="104"/>
      <c r="G72" s="104"/>
      <c r="H72" s="86">
        <f t="shared" si="4"/>
        <v>0.19224016259137303</v>
      </c>
      <c r="I72" s="75">
        <f t="shared" si="5"/>
        <v>22.111016060054212</v>
      </c>
      <c r="J72" s="75">
        <f t="shared" si="6"/>
        <v>-1.7405602187636759E-2</v>
      </c>
      <c r="K72" s="75">
        <f t="shared" si="7"/>
        <v>0</v>
      </c>
    </row>
    <row r="73" spans="1:11">
      <c r="A73" s="74" t="s">
        <v>275</v>
      </c>
      <c r="B73" s="104">
        <v>106.02681361547268</v>
      </c>
      <c r="C73" s="104">
        <v>122.60131539903132</v>
      </c>
      <c r="D73" s="104">
        <v>125.35655211108202</v>
      </c>
      <c r="E73" s="104"/>
      <c r="F73" s="104"/>
      <c r="G73" s="104"/>
      <c r="H73" s="86">
        <f t="shared" si="4"/>
        <v>0.18230990667806438</v>
      </c>
      <c r="I73" s="75">
        <f t="shared" si="5"/>
        <v>19.329738495609348</v>
      </c>
      <c r="J73" s="75">
        <f t="shared" si="6"/>
        <v>2.7552367120507029</v>
      </c>
      <c r="K73" s="75">
        <f t="shared" si="7"/>
        <v>0</v>
      </c>
    </row>
    <row r="74" spans="1:11">
      <c r="A74" s="74" t="s">
        <v>276</v>
      </c>
      <c r="B74" s="104">
        <v>96.860438948701471</v>
      </c>
      <c r="C74" s="104">
        <v>116.65167292970575</v>
      </c>
      <c r="D74" s="104">
        <v>123.33067736868161</v>
      </c>
      <c r="E74" s="104"/>
      <c r="F74" s="104"/>
      <c r="G74" s="104"/>
      <c r="H74" s="86">
        <f t="shared" si="4"/>
        <v>0.27328224719277922</v>
      </c>
      <c r="I74" s="75">
        <f t="shared" si="5"/>
        <v>26.470238419980134</v>
      </c>
      <c r="J74" s="75">
        <f t="shared" si="6"/>
        <v>6.6790044389758521</v>
      </c>
      <c r="K74" s="75">
        <f t="shared" si="7"/>
        <v>0</v>
      </c>
    </row>
    <row r="75" spans="1:11">
      <c r="A75" s="74" t="s">
        <v>73</v>
      </c>
      <c r="B75" s="104">
        <v>137.15343375359154</v>
      </c>
      <c r="C75" s="104">
        <v>162.4051737698822</v>
      </c>
      <c r="D75" s="104">
        <v>164.33725116234291</v>
      </c>
      <c r="E75" s="104"/>
      <c r="F75" s="104"/>
      <c r="G75" s="104"/>
      <c r="H75" s="86">
        <f t="shared" si="4"/>
        <v>0.19820004986232817</v>
      </c>
      <c r="I75" s="75">
        <f t="shared" si="5"/>
        <v>27.183817408751366</v>
      </c>
      <c r="J75" s="75">
        <f t="shared" si="6"/>
        <v>1.9320773924607124</v>
      </c>
      <c r="K75" s="75">
        <f t="shared" si="7"/>
        <v>0</v>
      </c>
    </row>
    <row r="76" spans="1:11">
      <c r="A76" s="74" t="s">
        <v>74</v>
      </c>
      <c r="B76" s="104">
        <v>114.51923333843405</v>
      </c>
      <c r="C76" s="104">
        <v>137.33710499540035</v>
      </c>
      <c r="D76" s="104">
        <v>137.18643061416222</v>
      </c>
      <c r="E76" s="104"/>
      <c r="F76" s="104"/>
      <c r="G76" s="104"/>
      <c r="H76" s="86">
        <f t="shared" si="4"/>
        <v>0.19793354020054188</v>
      </c>
      <c r="I76" s="75">
        <f t="shared" si="5"/>
        <v>22.667197275728171</v>
      </c>
      <c r="J76" s="75">
        <f t="shared" si="6"/>
        <v>-0.15067438123813304</v>
      </c>
      <c r="K76" s="75">
        <f t="shared" si="7"/>
        <v>0</v>
      </c>
    </row>
    <row r="77" spans="1:11">
      <c r="A77" s="74" t="s">
        <v>75</v>
      </c>
      <c r="B77" s="104">
        <v>122.79709686629229</v>
      </c>
      <c r="C77" s="104">
        <v>149.67538101802106</v>
      </c>
      <c r="D77" s="104">
        <v>146.32703291283212</v>
      </c>
      <c r="E77" s="104"/>
      <c r="F77" s="104"/>
      <c r="G77" s="104"/>
      <c r="H77" s="86">
        <f t="shared" si="4"/>
        <v>0.19161638708902393</v>
      </c>
      <c r="I77" s="75">
        <f t="shared" si="5"/>
        <v>23.529936046539831</v>
      </c>
      <c r="J77" s="75">
        <f t="shared" si="6"/>
        <v>-3.3483481051889328</v>
      </c>
      <c r="K77" s="75">
        <f t="shared" si="7"/>
        <v>0</v>
      </c>
    </row>
    <row r="78" spans="1:11">
      <c r="A78" s="74" t="s">
        <v>76</v>
      </c>
      <c r="B78" s="104">
        <v>115.97335529928824</v>
      </c>
      <c r="C78" s="104">
        <v>133.84495361517054</v>
      </c>
      <c r="D78" s="104">
        <v>136.84013177243696</v>
      </c>
      <c r="E78" s="104"/>
      <c r="F78" s="104"/>
      <c r="G78" s="104"/>
      <c r="H78" s="86">
        <f t="shared" si="4"/>
        <v>0.17992733261272456</v>
      </c>
      <c r="I78" s="75">
        <f t="shared" si="5"/>
        <v>20.866776473148718</v>
      </c>
      <c r="J78" s="75">
        <f t="shared" si="6"/>
        <v>2.9951781572664231</v>
      </c>
      <c r="K78" s="75">
        <f t="shared" si="7"/>
        <v>0</v>
      </c>
    </row>
    <row r="79" spans="1:11">
      <c r="A79" s="74" t="s">
        <v>77</v>
      </c>
      <c r="B79" s="104">
        <v>126.9292501323748</v>
      </c>
      <c r="C79" s="104">
        <v>124.2178152274642</v>
      </c>
      <c r="D79" s="104">
        <v>138.72800246163598</v>
      </c>
      <c r="E79" s="104"/>
      <c r="F79" s="104"/>
      <c r="G79" s="104"/>
      <c r="H79" s="86">
        <f t="shared" si="4"/>
        <v>9.2955345729658301E-2</v>
      </c>
      <c r="I79" s="75">
        <f t="shared" si="5"/>
        <v>11.798752329261177</v>
      </c>
      <c r="J79" s="75">
        <f t="shared" si="6"/>
        <v>14.510187234171781</v>
      </c>
      <c r="K79" s="75">
        <f t="shared" si="7"/>
        <v>0</v>
      </c>
    </row>
    <row r="80" spans="1:11">
      <c r="A80" s="74" t="s">
        <v>78</v>
      </c>
      <c r="B80" s="104">
        <v>99.168472136702576</v>
      </c>
      <c r="C80" s="104">
        <v>117.23552647306988</v>
      </c>
      <c r="D80" s="104">
        <v>118.34543582164041</v>
      </c>
      <c r="E80" s="104"/>
      <c r="F80" s="104"/>
      <c r="G80" s="104"/>
      <c r="H80" s="86">
        <f t="shared" si="4"/>
        <v>0.19337762568836003</v>
      </c>
      <c r="I80" s="75">
        <f t="shared" si="5"/>
        <v>19.176963684937832</v>
      </c>
      <c r="J80" s="75">
        <f t="shared" si="6"/>
        <v>1.1099093485705254</v>
      </c>
      <c r="K80" s="75">
        <f t="shared" si="7"/>
        <v>0</v>
      </c>
    </row>
    <row r="81" spans="1:11">
      <c r="A81" s="74" t="s">
        <v>79</v>
      </c>
      <c r="B81" s="104">
        <v>124.49932303142759</v>
      </c>
      <c r="C81" s="104">
        <v>163.25261318405063</v>
      </c>
      <c r="D81" s="104">
        <v>170.80932032017552</v>
      </c>
      <c r="E81" s="104"/>
      <c r="F81" s="104"/>
      <c r="G81" s="104"/>
      <c r="H81" s="86">
        <f t="shared" si="4"/>
        <v>0.37196987229446865</v>
      </c>
      <c r="I81" s="75">
        <f t="shared" si="5"/>
        <v>46.309997288747923</v>
      </c>
      <c r="J81" s="75">
        <f t="shared" si="6"/>
        <v>7.556707136124885</v>
      </c>
      <c r="K81" s="75">
        <f t="shared" si="7"/>
        <v>0</v>
      </c>
    </row>
    <row r="82" spans="1:11">
      <c r="A82" s="74" t="s">
        <v>80</v>
      </c>
      <c r="B82" s="104">
        <v>141.12993082580599</v>
      </c>
      <c r="C82" s="104">
        <v>161.66208149026863</v>
      </c>
      <c r="D82" s="104">
        <v>172.00967238943269</v>
      </c>
      <c r="E82" s="104"/>
      <c r="F82" s="104"/>
      <c r="G82" s="104"/>
      <c r="H82" s="86">
        <f t="shared" si="4"/>
        <v>0.21880363281507587</v>
      </c>
      <c r="I82" s="75">
        <f t="shared" si="5"/>
        <v>30.879741563626709</v>
      </c>
      <c r="J82" s="75">
        <f t="shared" si="6"/>
        <v>10.347590899164061</v>
      </c>
      <c r="K82" s="75">
        <f t="shared" si="7"/>
        <v>0</v>
      </c>
    </row>
    <row r="83" spans="1:11">
      <c r="A83" s="74" t="s">
        <v>81</v>
      </c>
      <c r="B83" s="104">
        <v>75.936754474619377</v>
      </c>
      <c r="C83" s="104">
        <v>97.833365303872455</v>
      </c>
      <c r="D83" s="104">
        <v>100.13475298036157</v>
      </c>
      <c r="E83" s="104"/>
      <c r="F83" s="104"/>
      <c r="G83" s="104"/>
      <c r="H83" s="86">
        <f t="shared" si="4"/>
        <v>0.31865989892720498</v>
      </c>
      <c r="I83" s="75">
        <f t="shared" si="5"/>
        <v>24.197998505742191</v>
      </c>
      <c r="J83" s="75">
        <f t="shared" si="6"/>
        <v>2.3013876764891137</v>
      </c>
      <c r="K83" s="75">
        <f t="shared" si="7"/>
        <v>0</v>
      </c>
    </row>
    <row r="84" spans="1:11">
      <c r="A84" s="74" t="s">
        <v>82</v>
      </c>
      <c r="B84" s="104">
        <v>115.63209785193682</v>
      </c>
      <c r="C84" s="104">
        <v>134.68554590377545</v>
      </c>
      <c r="D84" s="104">
        <v>138.81218789605305</v>
      </c>
      <c r="E84" s="104"/>
      <c r="F84" s="104"/>
      <c r="G84" s="104"/>
      <c r="H84" s="86">
        <f t="shared" si="4"/>
        <v>0.20046414857747877</v>
      </c>
      <c r="I84" s="75">
        <f t="shared" si="5"/>
        <v>23.180090044116227</v>
      </c>
      <c r="J84" s="75">
        <f t="shared" si="6"/>
        <v>4.1266419922775981</v>
      </c>
      <c r="K84" s="75">
        <f t="shared" si="7"/>
        <v>0</v>
      </c>
    </row>
    <row r="85" spans="1:11">
      <c r="A85" s="74" t="s">
        <v>83</v>
      </c>
      <c r="B85" s="104">
        <v>136.14300869136252</v>
      </c>
      <c r="C85" s="104">
        <v>159.40196853499799</v>
      </c>
      <c r="D85" s="104">
        <v>157.63149092070358</v>
      </c>
      <c r="E85" s="104"/>
      <c r="F85" s="104"/>
      <c r="G85" s="104"/>
      <c r="H85" s="86">
        <f t="shared" si="4"/>
        <v>0.15783757415010308</v>
      </c>
      <c r="I85" s="75">
        <f t="shared" si="5"/>
        <v>21.488482229341059</v>
      </c>
      <c r="J85" s="75">
        <f t="shared" si="6"/>
        <v>-1.770477614294407</v>
      </c>
      <c r="K85" s="75">
        <f t="shared" si="7"/>
        <v>0</v>
      </c>
    </row>
    <row r="86" spans="1:11">
      <c r="A86" s="74" t="s">
        <v>277</v>
      </c>
      <c r="B86" s="104">
        <v>98.80753964712143</v>
      </c>
      <c r="C86" s="104">
        <v>119.8291257414715</v>
      </c>
      <c r="D86" s="104">
        <v>120.02990141401995</v>
      </c>
      <c r="E86" s="104"/>
      <c r="F86" s="104"/>
      <c r="G86" s="104"/>
      <c r="H86" s="86">
        <f t="shared" si="4"/>
        <v>0.2147848417508571</v>
      </c>
      <c r="I86" s="75">
        <f t="shared" si="5"/>
        <v>21.222361766898516</v>
      </c>
      <c r="J86" s="75">
        <f t="shared" si="6"/>
        <v>0.20077567254844553</v>
      </c>
      <c r="K86" s="75">
        <f t="shared" si="7"/>
        <v>0</v>
      </c>
    </row>
    <row r="87" spans="1:11">
      <c r="A87" s="74" t="s">
        <v>85</v>
      </c>
      <c r="B87" s="104">
        <v>78.250850744172936</v>
      </c>
      <c r="C87" s="104">
        <v>98.008445274038124</v>
      </c>
      <c r="D87" s="104">
        <v>97.168721480878446</v>
      </c>
      <c r="E87" s="104"/>
      <c r="F87" s="104"/>
      <c r="G87" s="104"/>
      <c r="H87" s="86">
        <f t="shared" si="4"/>
        <v>0.24175929790915732</v>
      </c>
      <c r="I87" s="75">
        <f t="shared" si="5"/>
        <v>18.91787073670551</v>
      </c>
      <c r="J87" s="75">
        <f t="shared" si="6"/>
        <v>-0.83972379315967771</v>
      </c>
      <c r="K87" s="75">
        <f t="shared" si="7"/>
        <v>0</v>
      </c>
    </row>
    <row r="88" spans="1:11">
      <c r="A88" s="74" t="s">
        <v>86</v>
      </c>
      <c r="B88" s="104">
        <v>72.39512381774847</v>
      </c>
      <c r="C88" s="104">
        <v>91.549212982955453</v>
      </c>
      <c r="D88" s="104">
        <v>91.466888699560798</v>
      </c>
      <c r="E88" s="104"/>
      <c r="F88" s="104"/>
      <c r="G88" s="104"/>
      <c r="H88" s="86">
        <f t="shared" si="4"/>
        <v>0.26343990970751918</v>
      </c>
      <c r="I88" s="75">
        <f t="shared" si="5"/>
        <v>19.071764881812328</v>
      </c>
      <c r="J88" s="75">
        <f t="shared" si="6"/>
        <v>-8.232428339465514E-2</v>
      </c>
      <c r="K88" s="75">
        <f t="shared" si="7"/>
        <v>0</v>
      </c>
    </row>
    <row r="89" spans="1:11">
      <c r="A89" s="74" t="s">
        <v>87</v>
      </c>
      <c r="B89" s="104">
        <v>77.297998096863111</v>
      </c>
      <c r="C89" s="104">
        <v>95.973541925614299</v>
      </c>
      <c r="D89" s="104">
        <v>95.501109390875214</v>
      </c>
      <c r="E89" s="104"/>
      <c r="F89" s="104"/>
      <c r="G89" s="104"/>
      <c r="H89" s="86">
        <f t="shared" si="4"/>
        <v>0.23549266141668446</v>
      </c>
      <c r="I89" s="75">
        <f t="shared" si="5"/>
        <v>18.203111294012103</v>
      </c>
      <c r="J89" s="75">
        <f t="shared" si="6"/>
        <v>-0.47243253473908453</v>
      </c>
      <c r="K89" s="75">
        <f t="shared" si="7"/>
        <v>0</v>
      </c>
    </row>
    <row r="90" spans="1:11">
      <c r="A90" s="170" t="s">
        <v>278</v>
      </c>
      <c r="B90" s="104">
        <v>240.06754861572182</v>
      </c>
      <c r="C90" s="104">
        <v>270.94135151429441</v>
      </c>
      <c r="D90" s="104">
        <v>287.57109725869208</v>
      </c>
      <c r="E90" s="104"/>
      <c r="F90" s="104"/>
      <c r="G90" s="104"/>
      <c r="H90" s="86">
        <f t="shared" si="4"/>
        <v>0.19787576003872809</v>
      </c>
      <c r="I90" s="75">
        <f t="shared" si="5"/>
        <v>47.503548642970259</v>
      </c>
      <c r="J90" s="75">
        <f t="shared" si="6"/>
        <v>16.629745744397667</v>
      </c>
      <c r="K90" s="75">
        <f t="shared" si="7"/>
        <v>0</v>
      </c>
    </row>
    <row r="91" spans="1:11" s="153" customFormat="1">
      <c r="A91" s="95" t="s">
        <v>285</v>
      </c>
      <c r="B91" s="104">
        <v>68.835524433292079</v>
      </c>
      <c r="C91" s="104">
        <v>86.446872565900051</v>
      </c>
      <c r="D91" s="104">
        <v>86.481520107129796</v>
      </c>
      <c r="E91" s="104"/>
      <c r="F91" s="104"/>
      <c r="G91" s="104"/>
      <c r="H91" s="86">
        <f t="shared" si="4"/>
        <v>0.25635013053381034</v>
      </c>
      <c r="I91" s="75">
        <f t="shared" si="5"/>
        <v>17.645995673837717</v>
      </c>
      <c r="J91" s="75">
        <f t="shared" si="6"/>
        <v>3.4647541229745116E-2</v>
      </c>
      <c r="K91" s="75">
        <f t="shared" si="7"/>
        <v>0</v>
      </c>
    </row>
    <row r="92" spans="1:11" s="112" customFormat="1">
      <c r="A92" s="74" t="s">
        <v>173</v>
      </c>
      <c r="B92" s="113">
        <v>110.73565767250228</v>
      </c>
      <c r="C92" s="160">
        <v>135.12729212922505</v>
      </c>
      <c r="D92" s="160">
        <v>135.18072241498714</v>
      </c>
      <c r="E92" s="160"/>
      <c r="F92" s="160"/>
      <c r="G92" s="160"/>
      <c r="H92" s="110">
        <f t="shared" si="4"/>
        <v>0.22075151993751171</v>
      </c>
      <c r="I92" s="75">
        <f t="shared" si="5"/>
        <v>24.44506474248486</v>
      </c>
      <c r="J92" s="111">
        <f t="shared" si="6"/>
        <v>5.343028576209008E-2</v>
      </c>
      <c r="K92" s="75">
        <f t="shared" si="7"/>
        <v>0</v>
      </c>
    </row>
    <row r="93" spans="1:11">
      <c r="D93" s="140" t="s">
        <v>284</v>
      </c>
    </row>
    <row r="94" spans="1:11">
      <c r="F94" s="164"/>
      <c r="G94" s="164"/>
    </row>
    <row r="95" spans="1:11">
      <c r="B95" s="143"/>
      <c r="C95" s="139"/>
      <c r="D95" s="141"/>
      <c r="E95" s="143"/>
      <c r="F95" s="143"/>
      <c r="G95" s="143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87"/>
  <sheetViews>
    <sheetView topLeftCell="H1" zoomScale="80" zoomScaleNormal="80" workbookViewId="0">
      <selection activeCell="O9" sqref="O9"/>
    </sheetView>
  </sheetViews>
  <sheetFormatPr defaultRowHeight="15"/>
  <cols>
    <col min="1" max="1" width="16.140625" customWidth="1"/>
    <col min="2" max="2" width="9.140625" style="145"/>
    <col min="3" max="3" width="9.140625" style="144"/>
    <col min="4" max="4" width="15.140625" style="145" customWidth="1"/>
    <col min="5" max="6" width="8.7109375" style="153"/>
    <col min="7" max="7" width="13.42578125" style="153" customWidth="1"/>
    <col min="8" max="8" width="30.5703125" customWidth="1"/>
    <col min="9" max="9" width="30" customWidth="1"/>
    <col min="10" max="10" width="33.42578125" customWidth="1"/>
    <col min="11" max="11" width="33.42578125" style="153" customWidth="1"/>
  </cols>
  <sheetData>
    <row r="1" spans="1:11" s="153" customFormat="1" ht="15.75" thickBot="1">
      <c r="B1" s="184" t="s">
        <v>281</v>
      </c>
      <c r="C1" s="184"/>
      <c r="D1" s="185"/>
      <c r="E1" s="186" t="s">
        <v>280</v>
      </c>
      <c r="F1" s="184"/>
      <c r="G1" s="185"/>
    </row>
    <row r="2" spans="1:11" ht="49.5" customHeight="1">
      <c r="A2" s="89" t="s">
        <v>174</v>
      </c>
      <c r="B2" s="89">
        <v>43405</v>
      </c>
      <c r="C2" s="89">
        <v>43739</v>
      </c>
      <c r="D2" s="89">
        <v>43770</v>
      </c>
      <c r="E2" s="89">
        <v>43405</v>
      </c>
      <c r="F2" s="89">
        <v>43739</v>
      </c>
      <c r="G2" s="89">
        <v>43770</v>
      </c>
      <c r="H2" s="88" t="s">
        <v>329</v>
      </c>
      <c r="I2" s="88" t="s">
        <v>330</v>
      </c>
      <c r="J2" s="88" t="s">
        <v>331</v>
      </c>
      <c r="K2" s="157" t="s">
        <v>333</v>
      </c>
    </row>
    <row r="3" spans="1:11">
      <c r="A3" s="76" t="s">
        <v>175</v>
      </c>
      <c r="B3" s="101">
        <v>99.680152050793041</v>
      </c>
      <c r="C3" s="101">
        <v>122.14147910237087</v>
      </c>
      <c r="D3" s="101">
        <v>121.86888311676849</v>
      </c>
      <c r="E3" s="101"/>
      <c r="F3" s="101"/>
      <c r="G3" s="101"/>
      <c r="H3" s="86">
        <f>(D3-B3)/B3</f>
        <v>0.2225992899235241</v>
      </c>
      <c r="I3" s="77">
        <f>(D3-B3)</f>
        <v>22.188731065975446</v>
      </c>
      <c r="J3" s="77">
        <f>(D3-C3)</f>
        <v>-0.27259598560237919</v>
      </c>
      <c r="K3" s="77">
        <f>G3-F3</f>
        <v>0</v>
      </c>
    </row>
    <row r="4" spans="1:11">
      <c r="A4" s="67" t="s">
        <v>176</v>
      </c>
      <c r="B4" s="102">
        <v>89.978887298908205</v>
      </c>
      <c r="C4" s="102">
        <v>110.78195271663101</v>
      </c>
      <c r="D4" s="102">
        <v>113.8933461779888</v>
      </c>
      <c r="E4" s="102"/>
      <c r="F4" s="102"/>
      <c r="G4" s="102"/>
      <c r="H4" s="86">
        <f t="shared" ref="H4:H67" si="0">(D4-B4)/B4</f>
        <v>0.26577855758137137</v>
      </c>
      <c r="I4" s="77">
        <f t="shared" ref="I4:I67" si="1">(D4-B4)</f>
        <v>23.914458879080598</v>
      </c>
      <c r="J4" s="77">
        <f t="shared" ref="J4:J67" si="2">(D4-C4)</f>
        <v>3.1113934613577925</v>
      </c>
      <c r="K4" s="77">
        <f t="shared" ref="K4:K67" si="3">G4-F4</f>
        <v>0</v>
      </c>
    </row>
    <row r="5" spans="1:11">
      <c r="A5" s="67" t="s">
        <v>177</v>
      </c>
      <c r="B5" s="102">
        <v>91.808109409711534</v>
      </c>
      <c r="C5" s="102">
        <v>111.74985757848835</v>
      </c>
      <c r="D5" s="102">
        <v>112.51202168851319</v>
      </c>
      <c r="E5" s="102"/>
      <c r="F5" s="102"/>
      <c r="G5" s="102"/>
      <c r="H5" s="86">
        <f t="shared" si="0"/>
        <v>0.22551289218261122</v>
      </c>
      <c r="I5" s="77">
        <f t="shared" si="1"/>
        <v>20.703912278801653</v>
      </c>
      <c r="J5" s="77">
        <f t="shared" si="2"/>
        <v>0.76216411002484108</v>
      </c>
      <c r="K5" s="77">
        <f t="shared" si="3"/>
        <v>0</v>
      </c>
    </row>
    <row r="6" spans="1:11">
      <c r="A6" s="67" t="s">
        <v>178</v>
      </c>
      <c r="B6" s="102">
        <v>107.79922172191088</v>
      </c>
      <c r="C6" s="102">
        <v>128.22307415399038</v>
      </c>
      <c r="D6" s="102">
        <v>130.44028297674058</v>
      </c>
      <c r="E6" s="102"/>
      <c r="F6" s="102"/>
      <c r="G6" s="102"/>
      <c r="H6" s="86">
        <f t="shared" si="0"/>
        <v>0.21002991388227948</v>
      </c>
      <c r="I6" s="77">
        <f t="shared" si="1"/>
        <v>22.641061254829694</v>
      </c>
      <c r="J6" s="77">
        <f t="shared" si="2"/>
        <v>2.2172088227501945</v>
      </c>
      <c r="K6" s="77">
        <f t="shared" si="3"/>
        <v>0</v>
      </c>
    </row>
    <row r="7" spans="1:11">
      <c r="A7" s="67" t="s">
        <v>180</v>
      </c>
      <c r="B7" s="102">
        <v>94.098678934576199</v>
      </c>
      <c r="C7" s="102">
        <v>114.74005590544991</v>
      </c>
      <c r="D7" s="102">
        <v>117.2908336231984</v>
      </c>
      <c r="E7" s="102"/>
      <c r="F7" s="102"/>
      <c r="G7" s="102"/>
      <c r="H7" s="86">
        <f t="shared" si="0"/>
        <v>0.24646631548086834</v>
      </c>
      <c r="I7" s="77">
        <f t="shared" si="1"/>
        <v>23.192154688622196</v>
      </c>
      <c r="J7" s="77">
        <f t="shared" si="2"/>
        <v>2.5507777177484883</v>
      </c>
      <c r="K7" s="77">
        <f t="shared" si="3"/>
        <v>0</v>
      </c>
    </row>
    <row r="8" spans="1:11">
      <c r="A8" s="67" t="s">
        <v>181</v>
      </c>
      <c r="B8" s="102">
        <v>123.3939327343104</v>
      </c>
      <c r="C8" s="102">
        <v>149.83070537493842</v>
      </c>
      <c r="D8" s="102">
        <v>151.10053362762966</v>
      </c>
      <c r="E8" s="102"/>
      <c r="F8" s="102"/>
      <c r="G8" s="102"/>
      <c r="H8" s="86">
        <f t="shared" si="0"/>
        <v>0.22453778949550637</v>
      </c>
      <c r="I8" s="77">
        <f t="shared" si="1"/>
        <v>27.706600893319262</v>
      </c>
      <c r="J8" s="77">
        <f t="shared" si="2"/>
        <v>1.2698282526912408</v>
      </c>
      <c r="K8" s="77">
        <f t="shared" si="3"/>
        <v>0</v>
      </c>
    </row>
    <row r="9" spans="1:11">
      <c r="A9" s="67" t="s">
        <v>182</v>
      </c>
      <c r="B9" s="102">
        <v>100.61957683472949</v>
      </c>
      <c r="C9" s="102">
        <v>123.13352517523447</v>
      </c>
      <c r="D9" s="102">
        <v>122.87416062999446</v>
      </c>
      <c r="E9" s="102"/>
      <c r="F9" s="102"/>
      <c r="G9" s="102"/>
      <c r="H9" s="86">
        <f t="shared" si="0"/>
        <v>0.221175485878049</v>
      </c>
      <c r="I9" s="77">
        <f t="shared" si="1"/>
        <v>22.254583795264978</v>
      </c>
      <c r="J9" s="77">
        <f t="shared" si="2"/>
        <v>-0.25936454524000396</v>
      </c>
      <c r="K9" s="77">
        <f t="shared" si="3"/>
        <v>0</v>
      </c>
    </row>
    <row r="10" spans="1:11">
      <c r="A10" s="67" t="s">
        <v>184</v>
      </c>
      <c r="B10" s="102">
        <v>108.38223060230563</v>
      </c>
      <c r="C10" s="102">
        <v>130.45220711943216</v>
      </c>
      <c r="D10" s="102">
        <v>136.43635413186823</v>
      </c>
      <c r="E10" s="102"/>
      <c r="F10" s="102"/>
      <c r="G10" s="102"/>
      <c r="H10" s="86">
        <f t="shared" si="0"/>
        <v>0.25884430845959916</v>
      </c>
      <c r="I10" s="77">
        <f t="shared" si="1"/>
        <v>28.054123529562602</v>
      </c>
      <c r="J10" s="77">
        <f t="shared" si="2"/>
        <v>5.9841470124360683</v>
      </c>
      <c r="K10" s="77">
        <f t="shared" si="3"/>
        <v>0</v>
      </c>
    </row>
    <row r="11" spans="1:11">
      <c r="A11" s="67" t="s">
        <v>185</v>
      </c>
      <c r="B11" s="102">
        <v>93.128029563831348</v>
      </c>
      <c r="C11" s="102">
        <v>113.99852546043473</v>
      </c>
      <c r="D11" s="102">
        <v>114.9063671196833</v>
      </c>
      <c r="E11" s="102"/>
      <c r="F11" s="102"/>
      <c r="G11" s="102"/>
      <c r="H11" s="86">
        <f t="shared" si="0"/>
        <v>0.23385373509835455</v>
      </c>
      <c r="I11" s="77">
        <f t="shared" si="1"/>
        <v>21.778337555851948</v>
      </c>
      <c r="J11" s="77">
        <f t="shared" si="2"/>
        <v>0.90784165924856097</v>
      </c>
      <c r="K11" s="77">
        <f t="shared" si="3"/>
        <v>0</v>
      </c>
    </row>
    <row r="12" spans="1:11">
      <c r="A12" s="67" t="s">
        <v>186</v>
      </c>
      <c r="B12" s="102">
        <v>97.625121885204805</v>
      </c>
      <c r="C12" s="102">
        <v>119.32557233458942</v>
      </c>
      <c r="D12" s="102">
        <v>119.420811798911</v>
      </c>
      <c r="E12" s="102"/>
      <c r="F12" s="102"/>
      <c r="G12" s="102"/>
      <c r="H12" s="86">
        <f>(D12-B12)/B12</f>
        <v>0.22325902895501901</v>
      </c>
      <c r="I12" s="77">
        <f t="shared" si="1"/>
        <v>21.795689913706198</v>
      </c>
      <c r="J12" s="77">
        <f t="shared" si="2"/>
        <v>9.5239464321579703E-2</v>
      </c>
      <c r="K12" s="77">
        <f t="shared" si="3"/>
        <v>0</v>
      </c>
    </row>
    <row r="13" spans="1:11">
      <c r="A13" s="67" t="s">
        <v>190</v>
      </c>
      <c r="B13" s="102">
        <v>107.79697091479514</v>
      </c>
      <c r="C13" s="102">
        <v>133.44049558834271</v>
      </c>
      <c r="D13" s="102">
        <v>130.37383872199021</v>
      </c>
      <c r="E13" s="102"/>
      <c r="F13" s="102"/>
      <c r="G13" s="102"/>
      <c r="H13" s="86">
        <f t="shared" si="0"/>
        <v>0.2094387960589382</v>
      </c>
      <c r="I13" s="77">
        <f t="shared" si="1"/>
        <v>22.576867807195072</v>
      </c>
      <c r="J13" s="77">
        <f t="shared" si="2"/>
        <v>-3.0666568663525027</v>
      </c>
      <c r="K13" s="77">
        <f t="shared" si="3"/>
        <v>0</v>
      </c>
    </row>
    <row r="14" spans="1:11">
      <c r="A14" s="67" t="s">
        <v>191</v>
      </c>
      <c r="B14" s="102">
        <v>96.189386919272835</v>
      </c>
      <c r="C14" s="102">
        <v>116.47782343358172</v>
      </c>
      <c r="D14" s="102">
        <v>119.11081462509937</v>
      </c>
      <c r="E14" s="102"/>
      <c r="F14" s="102"/>
      <c r="G14" s="102"/>
      <c r="H14" s="86">
        <f t="shared" si="0"/>
        <v>0.23829476868444324</v>
      </c>
      <c r="I14" s="77">
        <f t="shared" si="1"/>
        <v>22.921427705826531</v>
      </c>
      <c r="J14" s="77">
        <f t="shared" si="2"/>
        <v>2.6329911915176467</v>
      </c>
      <c r="K14" s="77">
        <f t="shared" si="3"/>
        <v>0</v>
      </c>
    </row>
    <row r="15" spans="1:11">
      <c r="A15" s="67" t="s">
        <v>192</v>
      </c>
      <c r="B15" s="102">
        <v>100.73305748558269</v>
      </c>
      <c r="C15" s="102">
        <v>120.15296362797271</v>
      </c>
      <c r="D15" s="102">
        <v>123.51968851900831</v>
      </c>
      <c r="E15" s="102"/>
      <c r="F15" s="102"/>
      <c r="G15" s="102"/>
      <c r="H15" s="86">
        <f t="shared" si="0"/>
        <v>0.22620807510669408</v>
      </c>
      <c r="I15" s="77">
        <f t="shared" si="1"/>
        <v>22.786631033425621</v>
      </c>
      <c r="J15" s="77">
        <f t="shared" si="2"/>
        <v>3.3667248910356022</v>
      </c>
      <c r="K15" s="77">
        <f t="shared" si="3"/>
        <v>0</v>
      </c>
    </row>
    <row r="16" spans="1:11">
      <c r="A16" s="67" t="s">
        <v>193</v>
      </c>
      <c r="B16" s="102">
        <v>97.348754315102056</v>
      </c>
      <c r="C16" s="102">
        <v>118.29591101567233</v>
      </c>
      <c r="D16" s="102">
        <v>117.79319697832796</v>
      </c>
      <c r="E16" s="102"/>
      <c r="F16" s="102"/>
      <c r="G16" s="102"/>
      <c r="H16" s="86">
        <f t="shared" si="0"/>
        <v>0.21001237054406027</v>
      </c>
      <c r="I16" s="77">
        <f t="shared" si="1"/>
        <v>20.4444426632259</v>
      </c>
      <c r="J16" s="77">
        <f t="shared" si="2"/>
        <v>-0.5027140373443757</v>
      </c>
      <c r="K16" s="77">
        <f t="shared" si="3"/>
        <v>0</v>
      </c>
    </row>
    <row r="17" spans="1:11">
      <c r="A17" s="67" t="s">
        <v>194</v>
      </c>
      <c r="B17" s="102">
        <v>95.66529638286157</v>
      </c>
      <c r="C17" s="102">
        <v>114.47523202172863</v>
      </c>
      <c r="D17" s="102">
        <v>116.20132834677341</v>
      </c>
      <c r="E17" s="102"/>
      <c r="F17" s="102"/>
      <c r="G17" s="102"/>
      <c r="H17" s="86">
        <f t="shared" si="0"/>
        <v>0.21466542978892467</v>
      </c>
      <c r="I17" s="77">
        <f t="shared" si="1"/>
        <v>20.536031963911839</v>
      </c>
      <c r="J17" s="77">
        <f t="shared" si="2"/>
        <v>1.7260963250447787</v>
      </c>
      <c r="K17" s="77">
        <f t="shared" si="3"/>
        <v>0</v>
      </c>
    </row>
    <row r="18" spans="1:11">
      <c r="A18" s="67" t="s">
        <v>195</v>
      </c>
      <c r="B18" s="102">
        <v>111.26156834184034</v>
      </c>
      <c r="C18" s="102">
        <v>136.79725298664187</v>
      </c>
      <c r="D18" s="102">
        <v>134.05648120594918</v>
      </c>
      <c r="E18" s="102"/>
      <c r="F18" s="102"/>
      <c r="G18" s="102"/>
      <c r="H18" s="86">
        <f t="shared" si="0"/>
        <v>0.20487678902811873</v>
      </c>
      <c r="I18" s="77">
        <f t="shared" si="1"/>
        <v>22.794912864108838</v>
      </c>
      <c r="J18" s="77">
        <f t="shared" si="2"/>
        <v>-2.7407717806926826</v>
      </c>
      <c r="K18" s="77">
        <f t="shared" si="3"/>
        <v>0</v>
      </c>
    </row>
    <row r="19" spans="1:11">
      <c r="A19" s="67" t="s">
        <v>196</v>
      </c>
      <c r="B19" s="102">
        <v>108.12823722578032</v>
      </c>
      <c r="C19" s="102">
        <v>130.2611378538013</v>
      </c>
      <c r="D19" s="102">
        <v>133.53086447226295</v>
      </c>
      <c r="E19" s="102"/>
      <c r="F19" s="102"/>
      <c r="G19" s="102"/>
      <c r="H19" s="86">
        <f t="shared" si="0"/>
        <v>0.23493055928989137</v>
      </c>
      <c r="I19" s="77">
        <f t="shared" si="1"/>
        <v>25.402627246482623</v>
      </c>
      <c r="J19" s="77">
        <f t="shared" si="2"/>
        <v>3.2697266184616467</v>
      </c>
      <c r="K19" s="77">
        <f t="shared" si="3"/>
        <v>0</v>
      </c>
    </row>
    <row r="20" spans="1:11">
      <c r="A20" s="67" t="s">
        <v>197</v>
      </c>
      <c r="B20" s="102">
        <v>102.37734439979599</v>
      </c>
      <c r="C20" s="102">
        <v>123.92937652135826</v>
      </c>
      <c r="D20" s="102">
        <v>128.07733266713009</v>
      </c>
      <c r="E20" s="102"/>
      <c r="F20" s="102"/>
      <c r="G20" s="102"/>
      <c r="H20" s="86">
        <f t="shared" si="0"/>
        <v>0.25103198777038527</v>
      </c>
      <c r="I20" s="77">
        <f t="shared" si="1"/>
        <v>25.699988267334106</v>
      </c>
      <c r="J20" s="77">
        <f t="shared" si="2"/>
        <v>4.147956145771829</v>
      </c>
      <c r="K20" s="77">
        <f t="shared" si="3"/>
        <v>0</v>
      </c>
    </row>
    <row r="21" spans="1:11">
      <c r="A21" s="67" t="s">
        <v>198</v>
      </c>
      <c r="B21" s="102">
        <v>91.580719136438574</v>
      </c>
      <c r="C21" s="102">
        <v>111.64873781435671</v>
      </c>
      <c r="D21" s="102">
        <v>113.59157389112401</v>
      </c>
      <c r="E21" s="102"/>
      <c r="F21" s="102"/>
      <c r="G21" s="102"/>
      <c r="H21" s="86">
        <f t="shared" si="0"/>
        <v>0.24034376408306293</v>
      </c>
      <c r="I21" s="77">
        <f t="shared" si="1"/>
        <v>22.01085475468544</v>
      </c>
      <c r="J21" s="77">
        <f t="shared" si="2"/>
        <v>1.942836076767307</v>
      </c>
      <c r="K21" s="77">
        <f t="shared" si="3"/>
        <v>0</v>
      </c>
    </row>
    <row r="22" spans="1:11">
      <c r="A22" s="67" t="s">
        <v>199</v>
      </c>
      <c r="B22" s="102">
        <v>91.134537568658587</v>
      </c>
      <c r="C22" s="102">
        <v>113.62376431409849</v>
      </c>
      <c r="D22" s="102">
        <v>111.89922622936072</v>
      </c>
      <c r="E22" s="102"/>
      <c r="F22" s="102"/>
      <c r="G22" s="102"/>
      <c r="H22" s="86">
        <f t="shared" si="0"/>
        <v>0.22784653562386831</v>
      </c>
      <c r="I22" s="77">
        <f t="shared" si="1"/>
        <v>20.764688660702134</v>
      </c>
      <c r="J22" s="77">
        <f t="shared" si="2"/>
        <v>-1.7245380847377731</v>
      </c>
      <c r="K22" s="77">
        <f t="shared" si="3"/>
        <v>0</v>
      </c>
    </row>
    <row r="23" spans="1:11">
      <c r="A23" s="67" t="s">
        <v>112</v>
      </c>
      <c r="B23" s="102">
        <v>94.23911510648604</v>
      </c>
      <c r="C23" s="102">
        <v>114.8502864240923</v>
      </c>
      <c r="D23" s="102">
        <v>116.89678387033926</v>
      </c>
      <c r="E23" s="102"/>
      <c r="F23" s="102"/>
      <c r="G23" s="102"/>
      <c r="H23" s="86">
        <f t="shared" si="0"/>
        <v>0.24042743544706524</v>
      </c>
      <c r="I23" s="77">
        <f t="shared" si="1"/>
        <v>22.657668763853223</v>
      </c>
      <c r="J23" s="77">
        <f t="shared" si="2"/>
        <v>2.0464974462469598</v>
      </c>
      <c r="K23" s="77">
        <f t="shared" si="3"/>
        <v>0</v>
      </c>
    </row>
    <row r="24" spans="1:11">
      <c r="A24" s="67" t="s">
        <v>201</v>
      </c>
      <c r="B24" s="102">
        <v>92.915312928586417</v>
      </c>
      <c r="C24" s="102">
        <v>113.33672400103856</v>
      </c>
      <c r="D24" s="102">
        <v>114.95788334012127</v>
      </c>
      <c r="E24" s="102"/>
      <c r="F24" s="102"/>
      <c r="G24" s="102"/>
      <c r="H24" s="86">
        <f t="shared" si="0"/>
        <v>0.23723291367997121</v>
      </c>
      <c r="I24" s="77">
        <f t="shared" si="1"/>
        <v>22.042570411534854</v>
      </c>
      <c r="J24" s="77">
        <f t="shared" si="2"/>
        <v>1.621159339082709</v>
      </c>
      <c r="K24" s="77">
        <f t="shared" si="3"/>
        <v>0</v>
      </c>
    </row>
    <row r="25" spans="1:11">
      <c r="A25" s="67" t="s">
        <v>202</v>
      </c>
      <c r="B25" s="102">
        <v>95.60237228470757</v>
      </c>
      <c r="C25" s="102">
        <v>113.71092538507277</v>
      </c>
      <c r="D25" s="102">
        <v>117.94534180332286</v>
      </c>
      <c r="E25" s="102"/>
      <c r="F25" s="102"/>
      <c r="G25" s="102"/>
      <c r="H25" s="86">
        <f t="shared" si="0"/>
        <v>0.2337072709040845</v>
      </c>
      <c r="I25" s="77">
        <f t="shared" si="1"/>
        <v>22.342969518615291</v>
      </c>
      <c r="J25" s="77">
        <f t="shared" si="2"/>
        <v>4.2344164182500919</v>
      </c>
      <c r="K25" s="77">
        <f t="shared" si="3"/>
        <v>0</v>
      </c>
    </row>
    <row r="26" spans="1:11">
      <c r="A26" s="67" t="s">
        <v>203</v>
      </c>
      <c r="B26" s="102">
        <v>109.68958999815494</v>
      </c>
      <c r="C26" s="102">
        <v>129.21523126615463</v>
      </c>
      <c r="D26" s="102">
        <v>132.98571303356221</v>
      </c>
      <c r="E26" s="102"/>
      <c r="F26" s="102"/>
      <c r="G26" s="102"/>
      <c r="H26" s="86">
        <f t="shared" si="0"/>
        <v>0.21238226011966241</v>
      </c>
      <c r="I26" s="77">
        <f t="shared" si="1"/>
        <v>23.296123035407263</v>
      </c>
      <c r="J26" s="77">
        <f t="shared" si="2"/>
        <v>3.7704817674075741</v>
      </c>
      <c r="K26" s="77">
        <f t="shared" si="3"/>
        <v>0</v>
      </c>
    </row>
    <row r="27" spans="1:11">
      <c r="A27" s="67" t="s">
        <v>204</v>
      </c>
      <c r="B27" s="102">
        <v>104.44213895426473</v>
      </c>
      <c r="C27" s="102">
        <v>123.39443924480082</v>
      </c>
      <c r="D27" s="102">
        <v>127.55376287014289</v>
      </c>
      <c r="E27" s="102"/>
      <c r="F27" s="102"/>
      <c r="G27" s="102"/>
      <c r="H27" s="86">
        <f t="shared" si="0"/>
        <v>0.22128639021840357</v>
      </c>
      <c r="I27" s="77">
        <f t="shared" si="1"/>
        <v>23.111623915878155</v>
      </c>
      <c r="J27" s="77">
        <f t="shared" si="2"/>
        <v>4.1593236253420685</v>
      </c>
      <c r="K27" s="77">
        <f t="shared" si="3"/>
        <v>0</v>
      </c>
    </row>
    <row r="28" spans="1:11">
      <c r="A28" s="67" t="s">
        <v>205</v>
      </c>
      <c r="B28" s="102">
        <v>116.31295875048698</v>
      </c>
      <c r="C28" s="102">
        <v>138.20754577680569</v>
      </c>
      <c r="D28" s="102">
        <v>140.56055548911132</v>
      </c>
      <c r="E28" s="102"/>
      <c r="F28" s="102"/>
      <c r="G28" s="102"/>
      <c r="H28" s="86">
        <f t="shared" si="0"/>
        <v>0.20846857477540368</v>
      </c>
      <c r="I28" s="77">
        <f t="shared" si="1"/>
        <v>24.247596738624338</v>
      </c>
      <c r="J28" s="77">
        <f t="shared" si="2"/>
        <v>2.353009712305635</v>
      </c>
      <c r="K28" s="77">
        <f t="shared" si="3"/>
        <v>0</v>
      </c>
    </row>
    <row r="29" spans="1:11">
      <c r="A29" s="67" t="s">
        <v>206</v>
      </c>
      <c r="B29" s="102">
        <v>94.141754483372409</v>
      </c>
      <c r="C29" s="102">
        <v>118.61916338928002</v>
      </c>
      <c r="D29" s="102">
        <v>116.78215195799736</v>
      </c>
      <c r="E29" s="102"/>
      <c r="F29" s="102"/>
      <c r="G29" s="102"/>
      <c r="H29" s="86">
        <f t="shared" si="0"/>
        <v>0.24049262305413865</v>
      </c>
      <c r="I29" s="77">
        <f t="shared" si="1"/>
        <v>22.640397474624947</v>
      </c>
      <c r="J29" s="77">
        <f t="shared" si="2"/>
        <v>-1.8370114312826615</v>
      </c>
      <c r="K29" s="77">
        <f t="shared" si="3"/>
        <v>0</v>
      </c>
    </row>
    <row r="30" spans="1:11">
      <c r="A30" s="67" t="s">
        <v>207</v>
      </c>
      <c r="B30" s="102">
        <v>87.567054889187716</v>
      </c>
      <c r="C30" s="102">
        <v>107.69613994649984</v>
      </c>
      <c r="D30" s="102">
        <v>109.46563127414699</v>
      </c>
      <c r="E30" s="102"/>
      <c r="F30" s="102"/>
      <c r="G30" s="102"/>
      <c r="H30" s="86">
        <f t="shared" si="0"/>
        <v>0.25007779938095398</v>
      </c>
      <c r="I30" s="77">
        <f t="shared" si="1"/>
        <v>21.89857638495927</v>
      </c>
      <c r="J30" s="77">
        <f t="shared" si="2"/>
        <v>1.7694913276471453</v>
      </c>
      <c r="K30" s="77">
        <f t="shared" si="3"/>
        <v>0</v>
      </c>
    </row>
    <row r="31" spans="1:11">
      <c r="A31" s="67" t="s">
        <v>208</v>
      </c>
      <c r="B31" s="102">
        <v>99.675517399173586</v>
      </c>
      <c r="C31" s="102">
        <v>118.30809617175146</v>
      </c>
      <c r="D31" s="102">
        <v>124.38540636203324</v>
      </c>
      <c r="E31" s="102"/>
      <c r="F31" s="102"/>
      <c r="G31" s="102"/>
      <c r="H31" s="86">
        <f t="shared" si="0"/>
        <v>0.2479032926802196</v>
      </c>
      <c r="I31" s="77">
        <f t="shared" si="1"/>
        <v>24.709888962859651</v>
      </c>
      <c r="J31" s="77">
        <f t="shared" si="2"/>
        <v>6.0773101902817785</v>
      </c>
      <c r="K31" s="77">
        <f t="shared" si="3"/>
        <v>0</v>
      </c>
    </row>
    <row r="32" spans="1:11">
      <c r="A32" s="67" t="s">
        <v>209</v>
      </c>
      <c r="B32" s="102">
        <v>94.231449527272929</v>
      </c>
      <c r="C32" s="102">
        <v>117.86674751101319</v>
      </c>
      <c r="D32" s="102">
        <v>119.20482223817828</v>
      </c>
      <c r="E32" s="102"/>
      <c r="F32" s="102"/>
      <c r="G32" s="102"/>
      <c r="H32" s="86">
        <f t="shared" si="0"/>
        <v>0.26502163381958205</v>
      </c>
      <c r="I32" s="77">
        <f t="shared" si="1"/>
        <v>24.973372710905352</v>
      </c>
      <c r="J32" s="77">
        <f t="shared" si="2"/>
        <v>1.3380747271650932</v>
      </c>
      <c r="K32" s="77">
        <f t="shared" si="3"/>
        <v>0</v>
      </c>
    </row>
    <row r="33" spans="1:11">
      <c r="A33" s="67" t="s">
        <v>210</v>
      </c>
      <c r="B33" s="102">
        <v>99.650820897274869</v>
      </c>
      <c r="C33" s="102">
        <v>121.33608733602254</v>
      </c>
      <c r="D33" s="102">
        <v>121.47431555902486</v>
      </c>
      <c r="E33" s="102"/>
      <c r="F33" s="102"/>
      <c r="G33" s="102"/>
      <c r="H33" s="86">
        <f t="shared" si="0"/>
        <v>0.21899964762203772</v>
      </c>
      <c r="I33" s="77">
        <f t="shared" si="1"/>
        <v>21.82349466174999</v>
      </c>
      <c r="J33" s="77">
        <f t="shared" si="2"/>
        <v>0.13822822300231508</v>
      </c>
      <c r="K33" s="77">
        <f t="shared" si="3"/>
        <v>0</v>
      </c>
    </row>
    <row r="34" spans="1:11">
      <c r="A34" s="67" t="s">
        <v>212</v>
      </c>
      <c r="B34" s="102">
        <v>96.073817858813499</v>
      </c>
      <c r="C34" s="102">
        <v>115.0285023949538</v>
      </c>
      <c r="D34" s="102">
        <v>118.18536159718271</v>
      </c>
      <c r="E34" s="102"/>
      <c r="F34" s="102"/>
      <c r="G34" s="102"/>
      <c r="H34" s="86">
        <f t="shared" si="0"/>
        <v>0.23015160874384641</v>
      </c>
      <c r="I34" s="77">
        <f t="shared" si="1"/>
        <v>22.111543738369207</v>
      </c>
      <c r="J34" s="77">
        <f t="shared" si="2"/>
        <v>3.156859202228901</v>
      </c>
      <c r="K34" s="77">
        <f t="shared" si="3"/>
        <v>0</v>
      </c>
    </row>
    <row r="35" spans="1:11">
      <c r="A35" s="67" t="s">
        <v>230</v>
      </c>
      <c r="B35" s="102">
        <v>95.894584440750606</v>
      </c>
      <c r="C35" s="102">
        <v>118.94148012313066</v>
      </c>
      <c r="D35" s="102">
        <v>118.991017136666</v>
      </c>
      <c r="E35" s="102"/>
      <c r="F35" s="102"/>
      <c r="G35" s="102"/>
      <c r="H35" s="86">
        <f t="shared" si="0"/>
        <v>0.24085231538998692</v>
      </c>
      <c r="I35" s="77">
        <f t="shared" si="1"/>
        <v>23.096432695915396</v>
      </c>
      <c r="J35" s="77">
        <f t="shared" si="2"/>
        <v>4.9537013535342567E-2</v>
      </c>
      <c r="K35" s="77">
        <f t="shared" si="3"/>
        <v>0</v>
      </c>
    </row>
    <row r="36" spans="1:11">
      <c r="A36" s="67" t="s">
        <v>213</v>
      </c>
      <c r="B36" s="102">
        <v>124.63282070706057</v>
      </c>
      <c r="C36" s="102">
        <v>151.52946808314721</v>
      </c>
      <c r="D36" s="102">
        <v>150.91548107032736</v>
      </c>
      <c r="E36" s="102"/>
      <c r="F36" s="102"/>
      <c r="G36" s="102"/>
      <c r="H36" s="86">
        <f t="shared" si="0"/>
        <v>0.21088073120837139</v>
      </c>
      <c r="I36" s="77">
        <f t="shared" si="1"/>
        <v>26.282660363266785</v>
      </c>
      <c r="J36" s="77">
        <f t="shared" si="2"/>
        <v>-0.61398701281984813</v>
      </c>
      <c r="K36" s="77">
        <f t="shared" si="3"/>
        <v>0</v>
      </c>
    </row>
    <row r="37" spans="1:11">
      <c r="A37" s="67" t="s">
        <v>214</v>
      </c>
      <c r="B37" s="102">
        <v>111.56595164386519</v>
      </c>
      <c r="C37" s="102">
        <v>137.75570384613371</v>
      </c>
      <c r="D37" s="102">
        <v>135.47362802841354</v>
      </c>
      <c r="E37" s="102"/>
      <c r="F37" s="102"/>
      <c r="G37" s="102"/>
      <c r="H37" s="86">
        <f t="shared" si="0"/>
        <v>0.21429186980688469</v>
      </c>
      <c r="I37" s="77">
        <f t="shared" si="1"/>
        <v>23.907676384548353</v>
      </c>
      <c r="J37" s="77">
        <f t="shared" si="2"/>
        <v>-2.2820758177201697</v>
      </c>
      <c r="K37" s="77">
        <f t="shared" si="3"/>
        <v>0</v>
      </c>
    </row>
    <row r="38" spans="1:11">
      <c r="A38" s="67" t="s">
        <v>218</v>
      </c>
      <c r="B38" s="102">
        <v>106.21644643353484</v>
      </c>
      <c r="C38" s="102">
        <v>126.39256128771851</v>
      </c>
      <c r="D38" s="102">
        <v>132.16354944116446</v>
      </c>
      <c r="E38" s="102"/>
      <c r="F38" s="102"/>
      <c r="G38" s="102"/>
      <c r="H38" s="86">
        <f t="shared" si="0"/>
        <v>0.24428517314280584</v>
      </c>
      <c r="I38" s="77">
        <f t="shared" si="1"/>
        <v>25.947103007629622</v>
      </c>
      <c r="J38" s="77">
        <f t="shared" si="2"/>
        <v>5.7709881534459555</v>
      </c>
      <c r="K38" s="77">
        <f t="shared" si="3"/>
        <v>0</v>
      </c>
    </row>
    <row r="39" spans="1:11">
      <c r="A39" s="67" t="s">
        <v>219</v>
      </c>
      <c r="B39" s="102">
        <v>98.866485226753454</v>
      </c>
      <c r="C39" s="102">
        <v>117.03522632869661</v>
      </c>
      <c r="D39" s="102">
        <v>121.98157300431616</v>
      </c>
      <c r="E39" s="102"/>
      <c r="F39" s="102"/>
      <c r="G39" s="102"/>
      <c r="H39" s="86">
        <f t="shared" si="0"/>
        <v>0.23380104718547962</v>
      </c>
      <c r="I39" s="77">
        <f t="shared" si="1"/>
        <v>23.115087777562707</v>
      </c>
      <c r="J39" s="77">
        <f t="shared" si="2"/>
        <v>4.9463466756195515</v>
      </c>
      <c r="K39" s="77">
        <f t="shared" si="3"/>
        <v>0</v>
      </c>
    </row>
    <row r="40" spans="1:11">
      <c r="A40" s="67" t="s">
        <v>220</v>
      </c>
      <c r="B40" s="102">
        <v>99.447746827634631</v>
      </c>
      <c r="C40" s="102">
        <v>122.8914658898139</v>
      </c>
      <c r="D40" s="102">
        <v>122.31267556511241</v>
      </c>
      <c r="E40" s="102"/>
      <c r="F40" s="102"/>
      <c r="G40" s="102"/>
      <c r="H40" s="86">
        <f t="shared" si="0"/>
        <v>0.22991902247024118</v>
      </c>
      <c r="I40" s="77">
        <f t="shared" si="1"/>
        <v>22.864928737477783</v>
      </c>
      <c r="J40" s="77">
        <f t="shared" si="2"/>
        <v>-0.57879032470148672</v>
      </c>
      <c r="K40" s="77">
        <f t="shared" si="3"/>
        <v>0</v>
      </c>
    </row>
    <row r="41" spans="1:11">
      <c r="A41" s="67" t="s">
        <v>130</v>
      </c>
      <c r="B41" s="102">
        <v>108.57928393790458</v>
      </c>
      <c r="C41" s="102">
        <v>132.02398263083936</v>
      </c>
      <c r="D41" s="102">
        <v>132.5919892167816</v>
      </c>
      <c r="E41" s="102"/>
      <c r="F41" s="102"/>
      <c r="G41" s="102"/>
      <c r="H41" s="86">
        <f t="shared" si="0"/>
        <v>0.22115365296210326</v>
      </c>
      <c r="I41" s="77">
        <f t="shared" si="1"/>
        <v>24.012705278877021</v>
      </c>
      <c r="J41" s="77">
        <f t="shared" si="2"/>
        <v>0.56800658594224274</v>
      </c>
      <c r="K41" s="77">
        <f t="shared" si="3"/>
        <v>0</v>
      </c>
    </row>
    <row r="42" spans="1:11">
      <c r="A42" s="67" t="s">
        <v>223</v>
      </c>
      <c r="B42" s="102">
        <v>96.37645437058903</v>
      </c>
      <c r="C42" s="102">
        <v>118.03204135304391</v>
      </c>
      <c r="D42" s="102">
        <v>121.62699794145247</v>
      </c>
      <c r="E42" s="102"/>
      <c r="F42" s="102"/>
      <c r="G42" s="102"/>
      <c r="H42" s="86">
        <f t="shared" si="0"/>
        <v>0.26199909236927782</v>
      </c>
      <c r="I42" s="77">
        <f t="shared" si="1"/>
        <v>25.250543570863442</v>
      </c>
      <c r="J42" s="77">
        <f t="shared" si="2"/>
        <v>3.5949565884085644</v>
      </c>
      <c r="K42" s="77">
        <f t="shared" si="3"/>
        <v>0</v>
      </c>
    </row>
    <row r="43" spans="1:11">
      <c r="A43" s="67" t="s">
        <v>224</v>
      </c>
      <c r="B43" s="102">
        <v>131.98417457664726</v>
      </c>
      <c r="C43" s="102">
        <v>160.36965854139362</v>
      </c>
      <c r="D43" s="102">
        <v>160.24332657715595</v>
      </c>
      <c r="E43" s="102"/>
      <c r="F43" s="102"/>
      <c r="G43" s="102"/>
      <c r="H43" s="86">
        <f t="shared" si="0"/>
        <v>0.21411015442686832</v>
      </c>
      <c r="I43" s="77">
        <f t="shared" si="1"/>
        <v>28.259152000508692</v>
      </c>
      <c r="J43" s="77">
        <f t="shared" si="2"/>
        <v>-0.12633196423766435</v>
      </c>
      <c r="K43" s="77">
        <f t="shared" si="3"/>
        <v>0</v>
      </c>
    </row>
    <row r="44" spans="1:11">
      <c r="A44" s="67" t="s">
        <v>225</v>
      </c>
      <c r="B44" s="102">
        <v>94.864859982163466</v>
      </c>
      <c r="C44" s="102">
        <v>117.01375812316398</v>
      </c>
      <c r="D44" s="102">
        <v>116.22185895522472</v>
      </c>
      <c r="E44" s="102"/>
      <c r="F44" s="102"/>
      <c r="G44" s="102"/>
      <c r="H44" s="86">
        <f t="shared" si="0"/>
        <v>0.22513076999298587</v>
      </c>
      <c r="I44" s="77">
        <f t="shared" si="1"/>
        <v>21.356998973061252</v>
      </c>
      <c r="J44" s="77">
        <f t="shared" si="2"/>
        <v>-0.79189916793926329</v>
      </c>
      <c r="K44" s="77">
        <f t="shared" si="3"/>
        <v>0</v>
      </c>
    </row>
    <row r="45" spans="1:11">
      <c r="A45" s="67" t="s">
        <v>226</v>
      </c>
      <c r="B45" s="102">
        <v>99.594279266017296</v>
      </c>
      <c r="C45" s="102">
        <v>123.16754567381639</v>
      </c>
      <c r="D45" s="102">
        <v>123.42221028707847</v>
      </c>
      <c r="E45" s="102"/>
      <c r="F45" s="102"/>
      <c r="G45" s="102"/>
      <c r="H45" s="86">
        <f t="shared" si="0"/>
        <v>0.23924999705471575</v>
      </c>
      <c r="I45" s="77">
        <f t="shared" si="1"/>
        <v>23.827931021061175</v>
      </c>
      <c r="J45" s="77">
        <f t="shared" si="2"/>
        <v>0.25466461326207934</v>
      </c>
      <c r="K45" s="77">
        <f t="shared" si="3"/>
        <v>0</v>
      </c>
    </row>
    <row r="46" spans="1:11">
      <c r="A46" s="67" t="s">
        <v>227</v>
      </c>
      <c r="B46" s="102">
        <v>90.68484213863502</v>
      </c>
      <c r="C46" s="102">
        <v>110.71131924079258</v>
      </c>
      <c r="D46" s="102">
        <v>111.81329774929742</v>
      </c>
      <c r="E46" s="102"/>
      <c r="F46" s="102"/>
      <c r="G46" s="102"/>
      <c r="H46" s="86">
        <f t="shared" si="0"/>
        <v>0.23298773105170256</v>
      </c>
      <c r="I46" s="77">
        <f t="shared" si="1"/>
        <v>21.1284556106624</v>
      </c>
      <c r="J46" s="77">
        <f t="shared" si="2"/>
        <v>1.1019785085048426</v>
      </c>
      <c r="K46" s="77">
        <f t="shared" si="3"/>
        <v>0</v>
      </c>
    </row>
    <row r="47" spans="1:11">
      <c r="A47" s="67" t="s">
        <v>228</v>
      </c>
      <c r="B47" s="102">
        <v>107.06989105183641</v>
      </c>
      <c r="C47" s="102">
        <v>132.54063337153275</v>
      </c>
      <c r="D47" s="102">
        <v>130.77903381698644</v>
      </c>
      <c r="E47" s="102"/>
      <c r="F47" s="102"/>
      <c r="G47" s="102"/>
      <c r="H47" s="86">
        <f t="shared" si="0"/>
        <v>0.22143613421322694</v>
      </c>
      <c r="I47" s="77">
        <f t="shared" si="1"/>
        <v>23.709142765150034</v>
      </c>
      <c r="J47" s="77">
        <f t="shared" si="2"/>
        <v>-1.7615995545463079</v>
      </c>
      <c r="K47" s="77">
        <f t="shared" si="3"/>
        <v>0</v>
      </c>
    </row>
    <row r="48" spans="1:11">
      <c r="A48" s="67" t="s">
        <v>279</v>
      </c>
      <c r="B48" s="102">
        <v>94.926249011404337</v>
      </c>
      <c r="C48" s="102">
        <v>115.95633170316464</v>
      </c>
      <c r="D48" s="102">
        <v>116.28880570539212</v>
      </c>
      <c r="E48" s="102"/>
      <c r="F48" s="102"/>
      <c r="G48" s="102"/>
      <c r="H48" s="86">
        <f t="shared" si="0"/>
        <v>0.22504372517048798</v>
      </c>
      <c r="I48" s="77">
        <f t="shared" si="1"/>
        <v>21.362556693987784</v>
      </c>
      <c r="J48" s="77">
        <f t="shared" si="2"/>
        <v>0.33247400222748524</v>
      </c>
      <c r="K48" s="77">
        <f t="shared" si="3"/>
        <v>0</v>
      </c>
    </row>
    <row r="49" spans="1:11">
      <c r="A49" s="67" t="s">
        <v>229</v>
      </c>
      <c r="B49" s="102">
        <v>87.826143188115054</v>
      </c>
      <c r="C49" s="102">
        <v>107.74921267859133</v>
      </c>
      <c r="D49" s="102">
        <v>107.36883281709974</v>
      </c>
      <c r="E49" s="102"/>
      <c r="F49" s="102"/>
      <c r="G49" s="102"/>
      <c r="H49" s="86">
        <f t="shared" si="0"/>
        <v>0.22251563053527409</v>
      </c>
      <c r="I49" s="77">
        <f t="shared" si="1"/>
        <v>19.542689628984689</v>
      </c>
      <c r="J49" s="77">
        <f t="shared" si="2"/>
        <v>-0.38037986149159053</v>
      </c>
      <c r="K49" s="77">
        <f t="shared" si="3"/>
        <v>0</v>
      </c>
    </row>
    <row r="50" spans="1:11">
      <c r="A50" s="67" t="s">
        <v>231</v>
      </c>
      <c r="B50" s="102">
        <v>99.663689642434917</v>
      </c>
      <c r="C50" s="102">
        <v>121.74554997591267</v>
      </c>
      <c r="D50" s="102">
        <v>121.4048211165702</v>
      </c>
      <c r="E50" s="102"/>
      <c r="F50" s="102"/>
      <c r="G50" s="102"/>
      <c r="H50" s="86">
        <f t="shared" si="0"/>
        <v>0.21814495883241236</v>
      </c>
      <c r="I50" s="77">
        <f t="shared" si="1"/>
        <v>21.741131474135287</v>
      </c>
      <c r="J50" s="77">
        <f t="shared" si="2"/>
        <v>-0.34072885934246244</v>
      </c>
      <c r="K50" s="77">
        <f t="shared" si="3"/>
        <v>0</v>
      </c>
    </row>
    <row r="51" spans="1:11">
      <c r="A51" s="67" t="s">
        <v>232</v>
      </c>
      <c r="B51" s="102">
        <v>102.73075695979179</v>
      </c>
      <c r="C51" s="102">
        <v>124.69397551336229</v>
      </c>
      <c r="D51" s="102">
        <v>126.0775888173803</v>
      </c>
      <c r="E51" s="102"/>
      <c r="F51" s="102"/>
      <c r="G51" s="102"/>
      <c r="H51" s="86">
        <f t="shared" si="0"/>
        <v>0.22726233650479499</v>
      </c>
      <c r="I51" s="77">
        <f t="shared" si="1"/>
        <v>23.346831857588512</v>
      </c>
      <c r="J51" s="77">
        <f t="shared" si="2"/>
        <v>1.383613304018013</v>
      </c>
      <c r="K51" s="77">
        <f t="shared" si="3"/>
        <v>0</v>
      </c>
    </row>
    <row r="52" spans="1:11">
      <c r="A52" s="67" t="s">
        <v>233</v>
      </c>
      <c r="B52" s="102">
        <v>86.729132352682242</v>
      </c>
      <c r="C52" s="102">
        <v>106.84987694105082</v>
      </c>
      <c r="D52" s="102">
        <v>107.63693999018554</v>
      </c>
      <c r="E52" s="102"/>
      <c r="F52" s="102"/>
      <c r="G52" s="102"/>
      <c r="H52" s="86">
        <f t="shared" si="0"/>
        <v>0.24107018103769473</v>
      </c>
      <c r="I52" s="77">
        <f t="shared" si="1"/>
        <v>20.907807637503296</v>
      </c>
      <c r="J52" s="77">
        <f t="shared" si="2"/>
        <v>0.7870630491347157</v>
      </c>
      <c r="K52" s="77">
        <f t="shared" si="3"/>
        <v>0</v>
      </c>
    </row>
    <row r="53" spans="1:11">
      <c r="A53" s="67" t="s">
        <v>234</v>
      </c>
      <c r="B53" s="102">
        <v>90.982631646185126</v>
      </c>
      <c r="C53" s="102">
        <v>110.8623783344735</v>
      </c>
      <c r="D53" s="102">
        <v>112.47693939497324</v>
      </c>
      <c r="E53" s="102"/>
      <c r="F53" s="102"/>
      <c r="G53" s="102"/>
      <c r="H53" s="86">
        <f t="shared" si="0"/>
        <v>0.23624627426007594</v>
      </c>
      <c r="I53" s="77">
        <f t="shared" si="1"/>
        <v>21.494307748788117</v>
      </c>
      <c r="J53" s="77">
        <f t="shared" si="2"/>
        <v>1.6145610604997387</v>
      </c>
      <c r="K53" s="77">
        <f t="shared" si="3"/>
        <v>0</v>
      </c>
    </row>
    <row r="54" spans="1:11">
      <c r="A54" s="67" t="s">
        <v>235</v>
      </c>
      <c r="B54" s="102">
        <v>89.195096513509753</v>
      </c>
      <c r="C54" s="102">
        <v>106.94964066341755</v>
      </c>
      <c r="D54" s="102">
        <v>107.75370827045649</v>
      </c>
      <c r="E54" s="102"/>
      <c r="F54" s="102"/>
      <c r="G54" s="102"/>
      <c r="H54" s="86">
        <f t="shared" si="0"/>
        <v>0.20806762347228122</v>
      </c>
      <c r="I54" s="77">
        <f t="shared" si="1"/>
        <v>18.558611756946732</v>
      </c>
      <c r="J54" s="77">
        <f t="shared" si="2"/>
        <v>0.80406760703893099</v>
      </c>
      <c r="K54" s="77">
        <f t="shared" si="3"/>
        <v>0</v>
      </c>
    </row>
    <row r="55" spans="1:11">
      <c r="A55" s="67" t="s">
        <v>237</v>
      </c>
      <c r="B55" s="102">
        <v>101.96740065426467</v>
      </c>
      <c r="C55" s="102">
        <v>118.20696353191258</v>
      </c>
      <c r="D55" s="102">
        <v>124.82976276493361</v>
      </c>
      <c r="E55" s="102"/>
      <c r="F55" s="102"/>
      <c r="G55" s="102"/>
      <c r="H55" s="86">
        <f t="shared" si="0"/>
        <v>0.22421246363028427</v>
      </c>
      <c r="I55" s="77">
        <f t="shared" si="1"/>
        <v>22.86236211066894</v>
      </c>
      <c r="J55" s="77">
        <f t="shared" si="2"/>
        <v>6.622799233021027</v>
      </c>
      <c r="K55" s="77">
        <f t="shared" si="3"/>
        <v>0</v>
      </c>
    </row>
    <row r="56" spans="1:11">
      <c r="A56" s="67" t="s">
        <v>238</v>
      </c>
      <c r="B56" s="102">
        <v>107.92488987323165</v>
      </c>
      <c r="C56" s="102">
        <v>132.29379043935191</v>
      </c>
      <c r="D56" s="102">
        <v>130.39020244907653</v>
      </c>
      <c r="E56" s="102"/>
      <c r="F56" s="102"/>
      <c r="G56" s="102"/>
      <c r="H56" s="86">
        <f t="shared" si="0"/>
        <v>0.20815691915213058</v>
      </c>
      <c r="I56" s="77">
        <f t="shared" si="1"/>
        <v>22.465312575844877</v>
      </c>
      <c r="J56" s="77">
        <f t="shared" si="2"/>
        <v>-1.9035879902753834</v>
      </c>
      <c r="K56" s="77">
        <f t="shared" si="3"/>
        <v>0</v>
      </c>
    </row>
    <row r="57" spans="1:11">
      <c r="A57" s="67" t="s">
        <v>239</v>
      </c>
      <c r="B57" s="102">
        <v>95.338379231702149</v>
      </c>
      <c r="C57" s="102">
        <v>115.01848669293882</v>
      </c>
      <c r="D57" s="102">
        <v>116.44343022611258</v>
      </c>
      <c r="E57" s="102"/>
      <c r="F57" s="102"/>
      <c r="G57" s="102"/>
      <c r="H57" s="86">
        <f t="shared" si="0"/>
        <v>0.22136993689727558</v>
      </c>
      <c r="I57" s="77">
        <f t="shared" si="1"/>
        <v>21.105050994410433</v>
      </c>
      <c r="J57" s="77">
        <f t="shared" si="2"/>
        <v>1.4249435331737601</v>
      </c>
      <c r="K57" s="77">
        <f t="shared" si="3"/>
        <v>0</v>
      </c>
    </row>
    <row r="58" spans="1:11">
      <c r="A58" s="67" t="s">
        <v>240</v>
      </c>
      <c r="B58" s="102">
        <v>100.89055636387859</v>
      </c>
      <c r="C58" s="102">
        <v>123.87176722152313</v>
      </c>
      <c r="D58" s="102">
        <v>126.50925954896334</v>
      </c>
      <c r="E58" s="102"/>
      <c r="F58" s="102"/>
      <c r="G58" s="102"/>
      <c r="H58" s="86">
        <f t="shared" si="0"/>
        <v>0.25392568054324766</v>
      </c>
      <c r="I58" s="77">
        <f t="shared" si="1"/>
        <v>25.618703185084755</v>
      </c>
      <c r="J58" s="77">
        <f t="shared" si="2"/>
        <v>2.6374923274402136</v>
      </c>
      <c r="K58" s="77">
        <f t="shared" si="3"/>
        <v>0</v>
      </c>
    </row>
    <row r="59" spans="1:11">
      <c r="A59" s="67" t="s">
        <v>241</v>
      </c>
      <c r="B59" s="102">
        <v>89.544250603012756</v>
      </c>
      <c r="C59" s="102">
        <v>106.60063783267574</v>
      </c>
      <c r="D59" s="102">
        <v>111.81867888289035</v>
      </c>
      <c r="E59" s="102"/>
      <c r="F59" s="102"/>
      <c r="G59" s="102"/>
      <c r="H59" s="86">
        <f t="shared" si="0"/>
        <v>0.24875330498469952</v>
      </c>
      <c r="I59" s="77">
        <f t="shared" si="1"/>
        <v>22.274428279877597</v>
      </c>
      <c r="J59" s="77">
        <f t="shared" si="2"/>
        <v>5.2180410502146088</v>
      </c>
      <c r="K59" s="77">
        <f t="shared" si="3"/>
        <v>0</v>
      </c>
    </row>
    <row r="60" spans="1:11">
      <c r="A60" s="67" t="s">
        <v>242</v>
      </c>
      <c r="B60" s="102">
        <v>102.57604904991661</v>
      </c>
      <c r="C60" s="102">
        <v>122.82701345182539</v>
      </c>
      <c r="D60" s="102">
        <v>126.53749485211461</v>
      </c>
      <c r="E60" s="102"/>
      <c r="F60" s="102"/>
      <c r="G60" s="102"/>
      <c r="H60" s="86">
        <f t="shared" si="0"/>
        <v>0.23359688761786523</v>
      </c>
      <c r="I60" s="77">
        <f t="shared" si="1"/>
        <v>23.961445802198</v>
      </c>
      <c r="J60" s="77">
        <f t="shared" si="2"/>
        <v>3.7104814002892113</v>
      </c>
      <c r="K60" s="77">
        <f t="shared" si="3"/>
        <v>0</v>
      </c>
    </row>
    <row r="61" spans="1:11">
      <c r="A61" s="67" t="s">
        <v>245</v>
      </c>
      <c r="B61" s="102">
        <v>111.49943823558033</v>
      </c>
      <c r="C61" s="102">
        <v>139.70401749110755</v>
      </c>
      <c r="D61" s="102">
        <v>135.7712578773598</v>
      </c>
      <c r="E61" s="102"/>
      <c r="F61" s="102"/>
      <c r="G61" s="102"/>
      <c r="H61" s="86">
        <f t="shared" si="0"/>
        <v>0.21768557784566622</v>
      </c>
      <c r="I61" s="77">
        <f t="shared" si="1"/>
        <v>24.271819641779473</v>
      </c>
      <c r="J61" s="77">
        <f t="shared" si="2"/>
        <v>-3.9327596137477485</v>
      </c>
      <c r="K61" s="77">
        <f t="shared" si="3"/>
        <v>0</v>
      </c>
    </row>
    <row r="62" spans="1:11">
      <c r="A62" s="67" t="s">
        <v>246</v>
      </c>
      <c r="B62" s="102">
        <v>89.658972603616391</v>
      </c>
      <c r="C62" s="102">
        <v>109.61696992853911</v>
      </c>
      <c r="D62" s="102">
        <v>111.16750196301288</v>
      </c>
      <c r="E62" s="102"/>
      <c r="F62" s="102"/>
      <c r="G62" s="102"/>
      <c r="H62" s="86">
        <f t="shared" si="0"/>
        <v>0.2398926592041826</v>
      </c>
      <c r="I62" s="77">
        <f t="shared" si="1"/>
        <v>21.508529359396491</v>
      </c>
      <c r="J62" s="77">
        <f t="shared" si="2"/>
        <v>1.5505320344737754</v>
      </c>
      <c r="K62" s="77">
        <f t="shared" si="3"/>
        <v>0</v>
      </c>
    </row>
    <row r="63" spans="1:11">
      <c r="A63" s="67" t="s">
        <v>247</v>
      </c>
      <c r="B63" s="102">
        <v>94.451121932633683</v>
      </c>
      <c r="C63" s="102">
        <v>113.89734258893573</v>
      </c>
      <c r="D63" s="102">
        <v>116.01438828869607</v>
      </c>
      <c r="E63" s="102"/>
      <c r="F63" s="102"/>
      <c r="G63" s="102"/>
      <c r="H63" s="86">
        <f t="shared" si="0"/>
        <v>0.22830079637849268</v>
      </c>
      <c r="I63" s="77">
        <f t="shared" si="1"/>
        <v>21.563266356062385</v>
      </c>
      <c r="J63" s="77">
        <f t="shared" si="2"/>
        <v>2.1170456997603395</v>
      </c>
      <c r="K63" s="77">
        <f t="shared" si="3"/>
        <v>0</v>
      </c>
    </row>
    <row r="64" spans="1:11">
      <c r="A64" s="67" t="s">
        <v>248</v>
      </c>
      <c r="B64" s="102">
        <v>94.017611347885705</v>
      </c>
      <c r="C64" s="102">
        <v>113.04026894679217</v>
      </c>
      <c r="D64" s="102">
        <v>117.87969040854725</v>
      </c>
      <c r="E64" s="102"/>
      <c r="F64" s="102"/>
      <c r="G64" s="102"/>
      <c r="H64" s="86">
        <f t="shared" si="0"/>
        <v>0.2538043534457245</v>
      </c>
      <c r="I64" s="77">
        <f t="shared" si="1"/>
        <v>23.862079060661543</v>
      </c>
      <c r="J64" s="77">
        <f t="shared" si="2"/>
        <v>4.8394214617550801</v>
      </c>
      <c r="K64" s="77">
        <f t="shared" si="3"/>
        <v>0</v>
      </c>
    </row>
    <row r="65" spans="1:11">
      <c r="A65" s="67" t="s">
        <v>243</v>
      </c>
      <c r="B65" s="102">
        <v>99.059994547534416</v>
      </c>
      <c r="C65" s="102">
        <v>122.5709814504185</v>
      </c>
      <c r="D65" s="102">
        <v>121.78962930346449</v>
      </c>
      <c r="E65" s="102"/>
      <c r="F65" s="102"/>
      <c r="G65" s="102"/>
      <c r="H65" s="86">
        <f t="shared" si="0"/>
        <v>0.2294532203413675</v>
      </c>
      <c r="I65" s="77">
        <f t="shared" si="1"/>
        <v>22.729634755930078</v>
      </c>
      <c r="J65" s="77">
        <f t="shared" si="2"/>
        <v>-0.78135214695400634</v>
      </c>
      <c r="K65" s="77">
        <f t="shared" si="3"/>
        <v>0</v>
      </c>
    </row>
    <row r="66" spans="1:11">
      <c r="A66" s="67" t="s">
        <v>249</v>
      </c>
      <c r="B66" s="102">
        <v>87.748630290449597</v>
      </c>
      <c r="C66" s="102">
        <v>110.98081468768991</v>
      </c>
      <c r="D66" s="102">
        <v>108.752662743689</v>
      </c>
      <c r="E66" s="102"/>
      <c r="F66" s="102"/>
      <c r="G66" s="102"/>
      <c r="H66" s="86">
        <f t="shared" si="0"/>
        <v>0.23936592951611513</v>
      </c>
      <c r="I66" s="77">
        <f t="shared" si="1"/>
        <v>21.004032453239404</v>
      </c>
      <c r="J66" s="77">
        <f t="shared" si="2"/>
        <v>-2.2281519440009134</v>
      </c>
      <c r="K66" s="77">
        <f t="shared" si="3"/>
        <v>0</v>
      </c>
    </row>
    <row r="67" spans="1:11">
      <c r="A67" s="67" t="s">
        <v>250</v>
      </c>
      <c r="B67" s="102">
        <v>100.43157302527263</v>
      </c>
      <c r="C67" s="102">
        <v>120.68214648766993</v>
      </c>
      <c r="D67" s="102">
        <v>124.13686396086453</v>
      </c>
      <c r="E67" s="102"/>
      <c r="F67" s="102"/>
      <c r="G67" s="102"/>
      <c r="H67" s="86">
        <f t="shared" si="0"/>
        <v>0.23603424920594143</v>
      </c>
      <c r="I67" s="77">
        <f t="shared" si="1"/>
        <v>23.705290935591904</v>
      </c>
      <c r="J67" s="77">
        <f t="shared" si="2"/>
        <v>3.4547174731946058</v>
      </c>
      <c r="K67" s="77">
        <f t="shared" si="3"/>
        <v>0</v>
      </c>
    </row>
    <row r="68" spans="1:11">
      <c r="A68" s="67" t="s">
        <v>252</v>
      </c>
      <c r="B68" s="102">
        <v>98.054014588826689</v>
      </c>
      <c r="C68" s="102">
        <v>119.46879161584761</v>
      </c>
      <c r="D68" s="102">
        <v>124.01269859961333</v>
      </c>
      <c r="E68" s="102"/>
      <c r="F68" s="102"/>
      <c r="G68" s="102"/>
      <c r="H68" s="86">
        <f t="shared" ref="H68:H84" si="4">(D68-B68)/B68</f>
        <v>0.26473861493218909</v>
      </c>
      <c r="I68" s="77">
        <f t="shared" ref="I68:I84" si="5">(D68-B68)</f>
        <v>25.958684010786641</v>
      </c>
      <c r="J68" s="77">
        <f t="shared" ref="J68:J84" si="6">(D68-C68)</f>
        <v>4.5439069837657229</v>
      </c>
      <c r="K68" s="77">
        <f t="shared" ref="K68:K84" si="7">G68-F68</f>
        <v>0</v>
      </c>
    </row>
    <row r="69" spans="1:11">
      <c r="A69" s="67" t="s">
        <v>253</v>
      </c>
      <c r="B69" s="102">
        <v>127.6564069423961</v>
      </c>
      <c r="C69" s="102">
        <v>155.0309811101362</v>
      </c>
      <c r="D69" s="102">
        <v>162.07030158088725</v>
      </c>
      <c r="E69" s="102"/>
      <c r="F69" s="102"/>
      <c r="G69" s="102"/>
      <c r="H69" s="86">
        <f t="shared" si="4"/>
        <v>0.26958219695169805</v>
      </c>
      <c r="I69" s="77">
        <f t="shared" si="5"/>
        <v>34.413894638491143</v>
      </c>
      <c r="J69" s="77">
        <f t="shared" si="6"/>
        <v>7.0393204707510506</v>
      </c>
      <c r="K69" s="77">
        <f t="shared" si="7"/>
        <v>0</v>
      </c>
    </row>
    <row r="70" spans="1:11">
      <c r="A70" s="67" t="s">
        <v>179</v>
      </c>
      <c r="B70" s="102">
        <v>92.489321629172821</v>
      </c>
      <c r="C70" s="102">
        <v>112.80432799368613</v>
      </c>
      <c r="D70" s="102">
        <v>113.23097446864885</v>
      </c>
      <c r="E70" s="102"/>
      <c r="F70" s="102"/>
      <c r="G70" s="102"/>
      <c r="H70" s="86">
        <f t="shared" si="4"/>
        <v>0.22425997373661929</v>
      </c>
      <c r="I70" s="77">
        <f t="shared" si="5"/>
        <v>20.741652839476032</v>
      </c>
      <c r="J70" s="77">
        <f t="shared" si="6"/>
        <v>0.42664647496272323</v>
      </c>
      <c r="K70" s="77">
        <f t="shared" si="7"/>
        <v>0</v>
      </c>
    </row>
    <row r="71" spans="1:11">
      <c r="A71" s="67" t="s">
        <v>189</v>
      </c>
      <c r="B71" s="102">
        <v>97.182121066777285</v>
      </c>
      <c r="C71" s="102">
        <v>112.25178721145527</v>
      </c>
      <c r="D71" s="102">
        <v>120.10628534879289</v>
      </c>
      <c r="E71" s="102"/>
      <c r="F71" s="102"/>
      <c r="G71" s="102"/>
      <c r="H71" s="86">
        <f t="shared" si="4"/>
        <v>0.23588870082660165</v>
      </c>
      <c r="I71" s="77">
        <f t="shared" si="5"/>
        <v>22.92416428201561</v>
      </c>
      <c r="J71" s="77">
        <f t="shared" si="6"/>
        <v>7.8544981373376288</v>
      </c>
      <c r="K71" s="77">
        <f t="shared" si="7"/>
        <v>0</v>
      </c>
    </row>
    <row r="72" spans="1:11">
      <c r="A72" s="67" t="s">
        <v>217</v>
      </c>
      <c r="B72" s="102">
        <v>94.759218282237427</v>
      </c>
      <c r="C72" s="102">
        <v>116.43844694876528</v>
      </c>
      <c r="D72" s="102">
        <v>116.89572531946106</v>
      </c>
      <c r="E72" s="102"/>
      <c r="F72" s="102"/>
      <c r="G72" s="102"/>
      <c r="H72" s="86">
        <f t="shared" si="4"/>
        <v>0.2336079532789172</v>
      </c>
      <c r="I72" s="77">
        <f t="shared" si="5"/>
        <v>22.136507037223637</v>
      </c>
      <c r="J72" s="77">
        <f t="shared" si="6"/>
        <v>0.45727837069578925</v>
      </c>
      <c r="K72" s="77">
        <f t="shared" si="7"/>
        <v>0</v>
      </c>
    </row>
    <row r="73" spans="1:11">
      <c r="A73" s="67" t="s">
        <v>222</v>
      </c>
      <c r="B73" s="102">
        <v>115.81320606505436</v>
      </c>
      <c r="C73" s="102">
        <v>137.14082142230697</v>
      </c>
      <c r="D73" s="102">
        <v>140.03817707586404</v>
      </c>
      <c r="E73" s="102"/>
      <c r="F73" s="102"/>
      <c r="G73" s="102"/>
      <c r="H73" s="86">
        <f t="shared" si="4"/>
        <v>0.20917278636774878</v>
      </c>
      <c r="I73" s="77">
        <f t="shared" si="5"/>
        <v>24.224971010809682</v>
      </c>
      <c r="J73" s="77">
        <f t="shared" si="6"/>
        <v>2.8973556535570708</v>
      </c>
      <c r="K73" s="77">
        <f t="shared" si="7"/>
        <v>0</v>
      </c>
    </row>
    <row r="74" spans="1:11">
      <c r="A74" s="67" t="s">
        <v>188</v>
      </c>
      <c r="B74" s="102">
        <v>95.985259712724513</v>
      </c>
      <c r="C74" s="102">
        <v>114.47159811499778</v>
      </c>
      <c r="D74" s="102">
        <v>115.95495985352156</v>
      </c>
      <c r="E74" s="102"/>
      <c r="F74" s="102"/>
      <c r="G74" s="102"/>
      <c r="H74" s="86">
        <f t="shared" si="4"/>
        <v>0.20804965471328213</v>
      </c>
      <c r="I74" s="77">
        <f t="shared" si="5"/>
        <v>19.969700140797045</v>
      </c>
      <c r="J74" s="77">
        <f t="shared" si="6"/>
        <v>1.4833617385237829</v>
      </c>
      <c r="K74" s="77">
        <f t="shared" si="7"/>
        <v>0</v>
      </c>
    </row>
    <row r="75" spans="1:11">
      <c r="A75" s="67" t="s">
        <v>244</v>
      </c>
      <c r="B75" s="102">
        <v>92.783803704320121</v>
      </c>
      <c r="C75" s="102">
        <v>116.94620978212934</v>
      </c>
      <c r="D75" s="102">
        <v>115.18449956197985</v>
      </c>
      <c r="E75" s="102"/>
      <c r="F75" s="102"/>
      <c r="G75" s="102"/>
      <c r="H75" s="86">
        <f t="shared" si="4"/>
        <v>0.24142894517501576</v>
      </c>
      <c r="I75" s="77">
        <f t="shared" si="5"/>
        <v>22.400695857659727</v>
      </c>
      <c r="J75" s="77">
        <f t="shared" si="6"/>
        <v>-1.7617102201494959</v>
      </c>
      <c r="K75" s="77">
        <f t="shared" si="7"/>
        <v>0</v>
      </c>
    </row>
    <row r="76" spans="1:11">
      <c r="A76" s="67" t="s">
        <v>187</v>
      </c>
      <c r="B76" s="102">
        <v>94.874045457945783</v>
      </c>
      <c r="C76" s="102">
        <v>113.29741212360084</v>
      </c>
      <c r="D76" s="102">
        <v>116.3651437405792</v>
      </c>
      <c r="E76" s="102"/>
      <c r="F76" s="102"/>
      <c r="G76" s="102"/>
      <c r="H76" s="86">
        <f t="shared" si="4"/>
        <v>0.22652241905463638</v>
      </c>
      <c r="I76" s="77">
        <f t="shared" si="5"/>
        <v>21.491098282633416</v>
      </c>
      <c r="J76" s="77">
        <f t="shared" si="6"/>
        <v>3.0677316169783637</v>
      </c>
      <c r="K76" s="77">
        <f t="shared" si="7"/>
        <v>0</v>
      </c>
    </row>
    <row r="77" spans="1:11">
      <c r="A77" s="67" t="s">
        <v>183</v>
      </c>
      <c r="B77" s="102">
        <v>118.64939140992564</v>
      </c>
      <c r="C77" s="102">
        <v>143.69469472171144</v>
      </c>
      <c r="D77" s="102">
        <v>144.82846172555517</v>
      </c>
      <c r="E77" s="102"/>
      <c r="F77" s="102"/>
      <c r="G77" s="102"/>
      <c r="H77" s="86">
        <f t="shared" si="4"/>
        <v>0.22064226377009055</v>
      </c>
      <c r="I77" s="77">
        <f t="shared" si="5"/>
        <v>26.179070315629531</v>
      </c>
      <c r="J77" s="77">
        <f t="shared" si="6"/>
        <v>1.1337670038437295</v>
      </c>
      <c r="K77" s="77">
        <f t="shared" si="7"/>
        <v>0</v>
      </c>
    </row>
    <row r="78" spans="1:11">
      <c r="A78" s="67" t="s">
        <v>211</v>
      </c>
      <c r="B78" s="102">
        <v>96.324344802628787</v>
      </c>
      <c r="C78" s="102">
        <v>117.30255329905313</v>
      </c>
      <c r="D78" s="102">
        <v>117.55897611636607</v>
      </c>
      <c r="E78" s="102"/>
      <c r="F78" s="102"/>
      <c r="G78" s="102"/>
      <c r="H78" s="86">
        <f t="shared" si="4"/>
        <v>0.22044926811853868</v>
      </c>
      <c r="I78" s="77">
        <f t="shared" si="5"/>
        <v>21.234631313737282</v>
      </c>
      <c r="J78" s="77">
        <f t="shared" si="6"/>
        <v>0.25642281731293792</v>
      </c>
      <c r="K78" s="77">
        <f t="shared" si="7"/>
        <v>0</v>
      </c>
    </row>
    <row r="79" spans="1:11">
      <c r="A79" s="67" t="s">
        <v>251</v>
      </c>
      <c r="B79" s="102">
        <v>101.62552023204019</v>
      </c>
      <c r="C79" s="102">
        <v>124.81795741573737</v>
      </c>
      <c r="D79" s="102">
        <v>125.19091755949701</v>
      </c>
      <c r="E79" s="102"/>
      <c r="F79" s="102"/>
      <c r="G79" s="102"/>
      <c r="H79" s="86">
        <f t="shared" si="4"/>
        <v>0.23188464151180005</v>
      </c>
      <c r="I79" s="77">
        <f t="shared" si="5"/>
        <v>23.565397327456822</v>
      </c>
      <c r="J79" s="77">
        <f t="shared" si="6"/>
        <v>0.37296014375964148</v>
      </c>
      <c r="K79" s="77">
        <f t="shared" si="7"/>
        <v>0</v>
      </c>
    </row>
    <row r="80" spans="1:11">
      <c r="A80" s="67" t="s">
        <v>216</v>
      </c>
      <c r="B80" s="102">
        <v>110.12178139330844</v>
      </c>
      <c r="C80" s="102">
        <v>138.65254390580947</v>
      </c>
      <c r="D80" s="102">
        <v>136.40649562020809</v>
      </c>
      <c r="E80" s="102"/>
      <c r="F80" s="102"/>
      <c r="G80" s="102"/>
      <c r="H80" s="86">
        <f t="shared" si="4"/>
        <v>0.23868769551612834</v>
      </c>
      <c r="I80" s="77">
        <f t="shared" si="5"/>
        <v>26.284714226899652</v>
      </c>
      <c r="J80" s="77">
        <f t="shared" si="6"/>
        <v>-2.2460482856013755</v>
      </c>
      <c r="K80" s="77">
        <f t="shared" si="7"/>
        <v>0</v>
      </c>
    </row>
    <row r="81" spans="1:11">
      <c r="A81" s="67" t="s">
        <v>221</v>
      </c>
      <c r="B81" s="102">
        <v>91.039113730780869</v>
      </c>
      <c r="C81" s="102">
        <v>118.07614806752035</v>
      </c>
      <c r="D81" s="102">
        <v>118.10588074224323</v>
      </c>
      <c r="E81" s="102"/>
      <c r="F81" s="102"/>
      <c r="G81" s="102"/>
      <c r="H81" s="86">
        <f t="shared" si="4"/>
        <v>0.29730921031924462</v>
      </c>
      <c r="I81" s="77">
        <f t="shared" si="5"/>
        <v>27.06676701146236</v>
      </c>
      <c r="J81" s="77">
        <f t="shared" si="6"/>
        <v>2.9732674722879437E-2</v>
      </c>
      <c r="K81" s="77">
        <f t="shared" si="7"/>
        <v>0</v>
      </c>
    </row>
    <row r="82" spans="1:11">
      <c r="A82" s="67" t="s">
        <v>236</v>
      </c>
      <c r="B82" s="102">
        <v>95.221780611955552</v>
      </c>
      <c r="C82" s="102">
        <v>115.5895548129117</v>
      </c>
      <c r="D82" s="102">
        <v>117.4532904607327</v>
      </c>
      <c r="E82" s="102"/>
      <c r="F82" s="102"/>
      <c r="G82" s="102"/>
      <c r="H82" s="86">
        <f t="shared" si="4"/>
        <v>0.23347084780292249</v>
      </c>
      <c r="I82" s="77">
        <f t="shared" si="5"/>
        <v>22.231509848777151</v>
      </c>
      <c r="J82" s="77">
        <f t="shared" si="6"/>
        <v>1.8637356478210023</v>
      </c>
      <c r="K82" s="77">
        <f t="shared" si="7"/>
        <v>0</v>
      </c>
    </row>
    <row r="83" spans="1:11">
      <c r="A83" s="67" t="s">
        <v>200</v>
      </c>
      <c r="B83" s="102">
        <v>96.504072283596201</v>
      </c>
      <c r="C83" s="102">
        <v>117.32240717485135</v>
      </c>
      <c r="D83" s="102">
        <v>118.56517046155292</v>
      </c>
      <c r="E83" s="102"/>
      <c r="F83" s="102"/>
      <c r="G83" s="102"/>
      <c r="H83" s="86">
        <f t="shared" si="4"/>
        <v>0.22860276935387602</v>
      </c>
      <c r="I83" s="77">
        <f t="shared" si="5"/>
        <v>22.061098177956723</v>
      </c>
      <c r="J83" s="77">
        <f t="shared" si="6"/>
        <v>1.2427632867015745</v>
      </c>
      <c r="K83" s="77">
        <f t="shared" si="7"/>
        <v>0</v>
      </c>
    </row>
    <row r="84" spans="1:11" s="112" customFormat="1">
      <c r="A84" s="67" t="s">
        <v>173</v>
      </c>
      <c r="B84" s="103">
        <v>110.73565767250228</v>
      </c>
      <c r="C84" s="103">
        <v>135.12729212922505</v>
      </c>
      <c r="D84" s="103">
        <v>135.18072241498714</v>
      </c>
      <c r="E84" s="103"/>
      <c r="F84" s="103"/>
      <c r="G84" s="103"/>
      <c r="H84" s="110">
        <f t="shared" si="4"/>
        <v>0.22075151993751171</v>
      </c>
      <c r="I84" s="113">
        <f t="shared" si="5"/>
        <v>24.44506474248486</v>
      </c>
      <c r="J84" s="113">
        <f t="shared" si="6"/>
        <v>5.343028576209008E-2</v>
      </c>
      <c r="K84" s="77">
        <f t="shared" si="7"/>
        <v>0</v>
      </c>
    </row>
    <row r="85" spans="1:11">
      <c r="B85" s="68"/>
      <c r="C85" s="68"/>
      <c r="D85" s="68"/>
      <c r="E85" s="68"/>
      <c r="F85" s="68"/>
      <c r="G85" s="68"/>
    </row>
    <row r="86" spans="1:11">
      <c r="D86" s="162">
        <f>D84-B84</f>
        <v>24.44506474248486</v>
      </c>
      <c r="E86" s="162">
        <f>D84-C84</f>
        <v>5.343028576209008E-2</v>
      </c>
    </row>
    <row r="87" spans="1:11">
      <c r="D87" s="162">
        <f>G84-E84</f>
        <v>0</v>
      </c>
      <c r="E87" s="162">
        <f>G84-F84</f>
        <v>0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topLeftCell="J1" zoomScale="80" zoomScaleNormal="80" workbookViewId="0">
      <selection activeCell="T5" sqref="T5"/>
    </sheetView>
  </sheetViews>
  <sheetFormatPr defaultRowHeight="15"/>
  <cols>
    <col min="2" max="2" width="19.140625" customWidth="1"/>
    <col min="3" max="3" width="11.140625" style="147" customWidth="1"/>
    <col min="4" max="4" width="11.140625" style="145" customWidth="1"/>
    <col min="5" max="5" width="11.140625" style="146" customWidth="1"/>
    <col min="6" max="8" width="11.140625" style="153" customWidth="1"/>
    <col min="9" max="9" width="31.140625" customWidth="1"/>
    <col min="10" max="10" width="25.140625" customWidth="1"/>
    <col min="11" max="11" width="29" customWidth="1"/>
    <col min="12" max="12" width="28.140625" customWidth="1"/>
  </cols>
  <sheetData>
    <row r="1" spans="1:12" s="153" customFormat="1" ht="15.75" thickBot="1">
      <c r="C1" s="184" t="s">
        <v>281</v>
      </c>
      <c r="D1" s="184"/>
      <c r="E1" s="185"/>
      <c r="F1" s="186" t="s">
        <v>280</v>
      </c>
      <c r="G1" s="184"/>
      <c r="H1" s="185"/>
    </row>
    <row r="2" spans="1:12" s="70" customFormat="1" ht="66.599999999999994" customHeight="1">
      <c r="A2" s="88" t="s">
        <v>91</v>
      </c>
      <c r="B2" s="88" t="s">
        <v>174</v>
      </c>
      <c r="C2" s="89">
        <v>43405</v>
      </c>
      <c r="D2" s="89">
        <v>43739</v>
      </c>
      <c r="E2" s="89">
        <v>43770</v>
      </c>
      <c r="F2" s="89">
        <v>43405</v>
      </c>
      <c r="G2" s="89">
        <v>43739</v>
      </c>
      <c r="H2" s="89">
        <v>43770</v>
      </c>
      <c r="I2" s="88" t="s">
        <v>334</v>
      </c>
      <c r="J2" s="88" t="s">
        <v>335</v>
      </c>
      <c r="K2" s="1" t="s">
        <v>336</v>
      </c>
      <c r="L2" s="157" t="s">
        <v>337</v>
      </c>
    </row>
    <row r="3" spans="1:12">
      <c r="A3" s="71">
        <v>1</v>
      </c>
      <c r="B3" s="85" t="s">
        <v>92</v>
      </c>
      <c r="C3" s="78">
        <v>41359</v>
      </c>
      <c r="D3" s="78">
        <v>40938</v>
      </c>
      <c r="E3" s="78">
        <v>41411</v>
      </c>
      <c r="F3" s="78"/>
      <c r="G3" s="78"/>
      <c r="H3" s="78"/>
      <c r="I3" s="86">
        <f>(E3-C3)/C3</f>
        <v>1.2572837834570467E-3</v>
      </c>
      <c r="J3" s="79">
        <f>E3-C3</f>
        <v>52</v>
      </c>
      <c r="K3" s="79">
        <f>E3-D3</f>
        <v>473</v>
      </c>
      <c r="L3" s="79">
        <f>H3-G3</f>
        <v>0</v>
      </c>
    </row>
    <row r="4" spans="1:12">
      <c r="A4" s="71">
        <v>2</v>
      </c>
      <c r="B4" s="85" t="s">
        <v>93</v>
      </c>
      <c r="C4" s="78">
        <v>7407</v>
      </c>
      <c r="D4" s="78">
        <v>7726</v>
      </c>
      <c r="E4" s="78">
        <v>7808</v>
      </c>
      <c r="F4" s="78"/>
      <c r="G4" s="78"/>
      <c r="H4" s="78"/>
      <c r="I4" s="86">
        <f t="shared" ref="I4:I67" si="0">(E4-C4)/C4</f>
        <v>5.4137977588767379E-2</v>
      </c>
      <c r="J4" s="79">
        <f t="shared" ref="J4:J67" si="1">E4-C4</f>
        <v>401</v>
      </c>
      <c r="K4" s="79">
        <f t="shared" ref="K4:K67" si="2">E4-D4</f>
        <v>82</v>
      </c>
      <c r="L4" s="79">
        <f t="shared" ref="L4:L67" si="3">H4-G4</f>
        <v>0</v>
      </c>
    </row>
    <row r="5" spans="1:12">
      <c r="A5" s="71">
        <v>3</v>
      </c>
      <c r="B5" s="85" t="s">
        <v>94</v>
      </c>
      <c r="C5" s="78">
        <v>13390</v>
      </c>
      <c r="D5" s="78">
        <v>13161</v>
      </c>
      <c r="E5" s="78">
        <v>13217</v>
      </c>
      <c r="F5" s="78"/>
      <c r="G5" s="78"/>
      <c r="H5" s="78"/>
      <c r="I5" s="86">
        <f t="shared" si="0"/>
        <v>-1.2920089619118745E-2</v>
      </c>
      <c r="J5" s="79">
        <f t="shared" si="1"/>
        <v>-173</v>
      </c>
      <c r="K5" s="79">
        <f t="shared" si="2"/>
        <v>56</v>
      </c>
      <c r="L5" s="79">
        <f t="shared" si="3"/>
        <v>0</v>
      </c>
    </row>
    <row r="6" spans="1:12">
      <c r="A6" s="71">
        <v>4</v>
      </c>
      <c r="B6" s="85" t="s">
        <v>95</v>
      </c>
      <c r="C6" s="78">
        <v>2934</v>
      </c>
      <c r="D6" s="78">
        <v>2874</v>
      </c>
      <c r="E6" s="78">
        <v>2869</v>
      </c>
      <c r="F6" s="78"/>
      <c r="G6" s="78"/>
      <c r="H6" s="78"/>
      <c r="I6" s="86">
        <f t="shared" si="0"/>
        <v>-2.2154055896387186E-2</v>
      </c>
      <c r="J6" s="79">
        <f t="shared" si="1"/>
        <v>-65</v>
      </c>
      <c r="K6" s="79">
        <f t="shared" si="2"/>
        <v>-5</v>
      </c>
      <c r="L6" s="79">
        <f t="shared" si="3"/>
        <v>0</v>
      </c>
    </row>
    <row r="7" spans="1:12">
      <c r="A7" s="71">
        <v>5</v>
      </c>
      <c r="B7" s="85" t="s">
        <v>96</v>
      </c>
      <c r="C7" s="78">
        <v>6220</v>
      </c>
      <c r="D7" s="78">
        <v>6294</v>
      </c>
      <c r="E7" s="78">
        <v>6303</v>
      </c>
      <c r="F7" s="78"/>
      <c r="G7" s="78"/>
      <c r="H7" s="78"/>
      <c r="I7" s="86">
        <f t="shared" si="0"/>
        <v>1.3344051446945338E-2</v>
      </c>
      <c r="J7" s="79">
        <f t="shared" si="1"/>
        <v>83</v>
      </c>
      <c r="K7" s="79">
        <f t="shared" si="2"/>
        <v>9</v>
      </c>
      <c r="L7" s="79">
        <f t="shared" si="3"/>
        <v>0</v>
      </c>
    </row>
    <row r="8" spans="1:12">
      <c r="A8" s="71">
        <v>6</v>
      </c>
      <c r="B8" s="85" t="s">
        <v>97</v>
      </c>
      <c r="C8" s="78">
        <v>144750</v>
      </c>
      <c r="D8" s="78">
        <v>142552</v>
      </c>
      <c r="E8" s="78">
        <v>143357</v>
      </c>
      <c r="F8" s="78"/>
      <c r="G8" s="78"/>
      <c r="H8" s="78"/>
      <c r="I8" s="86">
        <f t="shared" si="0"/>
        <v>-9.6234887737478413E-3</v>
      </c>
      <c r="J8" s="79">
        <f t="shared" si="1"/>
        <v>-1393</v>
      </c>
      <c r="K8" s="79">
        <f t="shared" si="2"/>
        <v>805</v>
      </c>
      <c r="L8" s="79">
        <f t="shared" si="3"/>
        <v>0</v>
      </c>
    </row>
    <row r="9" spans="1:12">
      <c r="A9" s="71">
        <v>7</v>
      </c>
      <c r="B9" s="85" t="s">
        <v>98</v>
      </c>
      <c r="C9" s="78">
        <v>73079</v>
      </c>
      <c r="D9" s="78">
        <v>76025</v>
      </c>
      <c r="E9" s="78">
        <v>75186</v>
      </c>
      <c r="F9" s="78"/>
      <c r="G9" s="78"/>
      <c r="H9" s="78"/>
      <c r="I9" s="86">
        <f t="shared" si="0"/>
        <v>2.8831812148496831E-2</v>
      </c>
      <c r="J9" s="79">
        <f t="shared" si="1"/>
        <v>2107</v>
      </c>
      <c r="K9" s="79">
        <f t="shared" si="2"/>
        <v>-839</v>
      </c>
      <c r="L9" s="79">
        <f t="shared" si="3"/>
        <v>0</v>
      </c>
    </row>
    <row r="10" spans="1:12">
      <c r="A10" s="71">
        <v>8</v>
      </c>
      <c r="B10" s="85" t="s">
        <v>99</v>
      </c>
      <c r="C10" s="78">
        <v>4070</v>
      </c>
      <c r="D10" s="78">
        <v>4021</v>
      </c>
      <c r="E10" s="78">
        <v>4019</v>
      </c>
      <c r="F10" s="78"/>
      <c r="G10" s="78"/>
      <c r="H10" s="78"/>
      <c r="I10" s="86">
        <f t="shared" si="0"/>
        <v>-1.2530712530712531E-2</v>
      </c>
      <c r="J10" s="79">
        <f t="shared" si="1"/>
        <v>-51</v>
      </c>
      <c r="K10" s="79">
        <f t="shared" si="2"/>
        <v>-2</v>
      </c>
      <c r="L10" s="79">
        <f t="shared" si="3"/>
        <v>0</v>
      </c>
    </row>
    <row r="11" spans="1:12">
      <c r="A11" s="71">
        <v>9</v>
      </c>
      <c r="B11" s="85" t="s">
        <v>100</v>
      </c>
      <c r="C11" s="78">
        <v>27845</v>
      </c>
      <c r="D11" s="78">
        <v>27468</v>
      </c>
      <c r="E11" s="78">
        <v>27344</v>
      </c>
      <c r="F11" s="78"/>
      <c r="G11" s="78"/>
      <c r="H11" s="78"/>
      <c r="I11" s="86">
        <f t="shared" si="0"/>
        <v>-1.79924582510325E-2</v>
      </c>
      <c r="J11" s="79">
        <f t="shared" si="1"/>
        <v>-501</v>
      </c>
      <c r="K11" s="79">
        <f t="shared" si="2"/>
        <v>-124</v>
      </c>
      <c r="L11" s="79">
        <f t="shared" si="3"/>
        <v>0</v>
      </c>
    </row>
    <row r="12" spans="1:12">
      <c r="A12" s="71">
        <v>10</v>
      </c>
      <c r="B12" s="85" t="s">
        <v>101</v>
      </c>
      <c r="C12" s="78">
        <v>29929</v>
      </c>
      <c r="D12" s="78">
        <v>29455</v>
      </c>
      <c r="E12" s="78">
        <v>29515</v>
      </c>
      <c r="F12" s="78"/>
      <c r="G12" s="78"/>
      <c r="H12" s="78"/>
      <c r="I12" s="86">
        <f t="shared" si="0"/>
        <v>-1.383273747869959E-2</v>
      </c>
      <c r="J12" s="79">
        <f t="shared" si="1"/>
        <v>-414</v>
      </c>
      <c r="K12" s="79">
        <f t="shared" si="2"/>
        <v>60</v>
      </c>
      <c r="L12" s="79">
        <f t="shared" si="3"/>
        <v>0</v>
      </c>
    </row>
    <row r="13" spans="1:12">
      <c r="A13" s="71">
        <v>11</v>
      </c>
      <c r="B13" s="85" t="s">
        <v>102</v>
      </c>
      <c r="C13" s="78">
        <v>4702</v>
      </c>
      <c r="D13" s="78">
        <v>4673</v>
      </c>
      <c r="E13" s="78">
        <v>4704</v>
      </c>
      <c r="F13" s="78"/>
      <c r="G13" s="78"/>
      <c r="H13" s="78"/>
      <c r="I13" s="86">
        <f t="shared" si="0"/>
        <v>4.253509145044662E-4</v>
      </c>
      <c r="J13" s="79">
        <f t="shared" si="1"/>
        <v>2</v>
      </c>
      <c r="K13" s="79">
        <f t="shared" si="2"/>
        <v>31</v>
      </c>
      <c r="L13" s="79">
        <f t="shared" si="3"/>
        <v>0</v>
      </c>
    </row>
    <row r="14" spans="1:12">
      <c r="A14" s="71">
        <v>12</v>
      </c>
      <c r="B14" s="85" t="s">
        <v>103</v>
      </c>
      <c r="C14" s="78">
        <v>2781</v>
      </c>
      <c r="D14" s="78">
        <v>2779</v>
      </c>
      <c r="E14" s="78">
        <v>2720</v>
      </c>
      <c r="F14" s="78"/>
      <c r="G14" s="78"/>
      <c r="H14" s="78"/>
      <c r="I14" s="86">
        <f t="shared" si="0"/>
        <v>-2.1934555915138439E-2</v>
      </c>
      <c r="J14" s="79">
        <f t="shared" si="1"/>
        <v>-61</v>
      </c>
      <c r="K14" s="79">
        <f t="shared" si="2"/>
        <v>-59</v>
      </c>
      <c r="L14" s="79">
        <f t="shared" si="3"/>
        <v>0</v>
      </c>
    </row>
    <row r="15" spans="1:12">
      <c r="A15" s="71">
        <v>13</v>
      </c>
      <c r="B15" s="85" t="s">
        <v>104</v>
      </c>
      <c r="C15" s="78">
        <v>2908</v>
      </c>
      <c r="D15" s="78">
        <v>2808</v>
      </c>
      <c r="E15" s="78">
        <v>2758</v>
      </c>
      <c r="F15" s="78"/>
      <c r="G15" s="78"/>
      <c r="H15" s="78"/>
      <c r="I15" s="86">
        <f t="shared" si="0"/>
        <v>-5.15818431911967E-2</v>
      </c>
      <c r="J15" s="79">
        <f t="shared" si="1"/>
        <v>-150</v>
      </c>
      <c r="K15" s="79">
        <f t="shared" si="2"/>
        <v>-50</v>
      </c>
      <c r="L15" s="79">
        <f t="shared" si="3"/>
        <v>0</v>
      </c>
    </row>
    <row r="16" spans="1:12">
      <c r="A16" s="71">
        <v>14</v>
      </c>
      <c r="B16" s="85" t="s">
        <v>105</v>
      </c>
      <c r="C16" s="78">
        <v>7401</v>
      </c>
      <c r="D16" s="78">
        <v>7235</v>
      </c>
      <c r="E16" s="78">
        <v>7223</v>
      </c>
      <c r="F16" s="78"/>
      <c r="G16" s="78"/>
      <c r="H16" s="78"/>
      <c r="I16" s="86">
        <f t="shared" si="0"/>
        <v>-2.4050803945412782E-2</v>
      </c>
      <c r="J16" s="79">
        <f t="shared" si="1"/>
        <v>-178</v>
      </c>
      <c r="K16" s="79">
        <f t="shared" si="2"/>
        <v>-12</v>
      </c>
      <c r="L16" s="79">
        <f t="shared" si="3"/>
        <v>0</v>
      </c>
    </row>
    <row r="17" spans="1:12">
      <c r="A17" s="71">
        <v>15</v>
      </c>
      <c r="B17" s="85" t="s">
        <v>106</v>
      </c>
      <c r="C17" s="78">
        <v>6230</v>
      </c>
      <c r="D17" s="78">
        <v>6011</v>
      </c>
      <c r="E17" s="78">
        <v>6000</v>
      </c>
      <c r="F17" s="78"/>
      <c r="G17" s="78"/>
      <c r="H17" s="78"/>
      <c r="I17" s="86">
        <f t="shared" si="0"/>
        <v>-3.691813804173355E-2</v>
      </c>
      <c r="J17" s="79">
        <f t="shared" si="1"/>
        <v>-230</v>
      </c>
      <c r="K17" s="79">
        <f t="shared" si="2"/>
        <v>-11</v>
      </c>
      <c r="L17" s="79">
        <f t="shared" si="3"/>
        <v>0</v>
      </c>
    </row>
    <row r="18" spans="1:12">
      <c r="A18" s="71">
        <v>16</v>
      </c>
      <c r="B18" s="85" t="s">
        <v>107</v>
      </c>
      <c r="C18" s="78">
        <v>77789</v>
      </c>
      <c r="D18" s="78">
        <v>77255</v>
      </c>
      <c r="E18" s="78">
        <v>78010</v>
      </c>
      <c r="F18" s="78"/>
      <c r="G18" s="78"/>
      <c r="H18" s="78"/>
      <c r="I18" s="86">
        <f t="shared" si="0"/>
        <v>2.8410186530229212E-3</v>
      </c>
      <c r="J18" s="79">
        <f t="shared" si="1"/>
        <v>221</v>
      </c>
      <c r="K18" s="79">
        <f t="shared" si="2"/>
        <v>755</v>
      </c>
      <c r="L18" s="79">
        <f t="shared" si="3"/>
        <v>0</v>
      </c>
    </row>
    <row r="19" spans="1:12">
      <c r="A19" s="71">
        <v>17</v>
      </c>
      <c r="B19" s="85" t="s">
        <v>108</v>
      </c>
      <c r="C19" s="78">
        <v>14613</v>
      </c>
      <c r="D19" s="78">
        <v>14315</v>
      </c>
      <c r="E19" s="78">
        <v>14336</v>
      </c>
      <c r="F19" s="78"/>
      <c r="G19" s="78"/>
      <c r="H19" s="78"/>
      <c r="I19" s="86">
        <f t="shared" si="0"/>
        <v>-1.8955724355026345E-2</v>
      </c>
      <c r="J19" s="79">
        <f t="shared" si="1"/>
        <v>-277</v>
      </c>
      <c r="K19" s="79">
        <f t="shared" si="2"/>
        <v>21</v>
      </c>
      <c r="L19" s="79">
        <f t="shared" si="3"/>
        <v>0</v>
      </c>
    </row>
    <row r="20" spans="1:12">
      <c r="A20" s="71">
        <v>18</v>
      </c>
      <c r="B20" s="85" t="s">
        <v>109</v>
      </c>
      <c r="C20" s="78">
        <v>3113</v>
      </c>
      <c r="D20" s="78">
        <v>3115</v>
      </c>
      <c r="E20" s="78">
        <v>3114</v>
      </c>
      <c r="F20" s="78"/>
      <c r="G20" s="78"/>
      <c r="H20" s="78"/>
      <c r="I20" s="86">
        <f t="shared" si="0"/>
        <v>3.2123353678123999E-4</v>
      </c>
      <c r="J20" s="79">
        <f t="shared" si="1"/>
        <v>1</v>
      </c>
      <c r="K20" s="79">
        <f t="shared" si="2"/>
        <v>-1</v>
      </c>
      <c r="L20" s="79">
        <f t="shared" si="3"/>
        <v>0</v>
      </c>
    </row>
    <row r="21" spans="1:12">
      <c r="A21" s="71">
        <v>19</v>
      </c>
      <c r="B21" s="85" t="s">
        <v>110</v>
      </c>
      <c r="C21" s="78">
        <v>8747</v>
      </c>
      <c r="D21" s="78">
        <v>8687</v>
      </c>
      <c r="E21" s="78">
        <v>8749</v>
      </c>
      <c r="F21" s="78"/>
      <c r="G21" s="78"/>
      <c r="H21" s="78"/>
      <c r="I21" s="86">
        <f t="shared" si="0"/>
        <v>2.2864982279638732E-4</v>
      </c>
      <c r="J21" s="79">
        <f t="shared" si="1"/>
        <v>2</v>
      </c>
      <c r="K21" s="79">
        <f t="shared" si="2"/>
        <v>62</v>
      </c>
      <c r="L21" s="79">
        <f t="shared" si="3"/>
        <v>0</v>
      </c>
    </row>
    <row r="22" spans="1:12">
      <c r="A22" s="71">
        <v>20</v>
      </c>
      <c r="B22" s="85" t="s">
        <v>111</v>
      </c>
      <c r="C22" s="78">
        <v>25933</v>
      </c>
      <c r="D22" s="78">
        <v>25486</v>
      </c>
      <c r="E22" s="78">
        <v>25616</v>
      </c>
      <c r="F22" s="78"/>
      <c r="G22" s="78"/>
      <c r="H22" s="78"/>
      <c r="I22" s="86">
        <f t="shared" si="0"/>
        <v>-1.2223807503952492E-2</v>
      </c>
      <c r="J22" s="79">
        <f t="shared" si="1"/>
        <v>-317</v>
      </c>
      <c r="K22" s="79">
        <f t="shared" si="2"/>
        <v>130</v>
      </c>
      <c r="L22" s="79">
        <f t="shared" si="3"/>
        <v>0</v>
      </c>
    </row>
    <row r="23" spans="1:12">
      <c r="A23" s="71">
        <v>21</v>
      </c>
      <c r="B23" s="85" t="s">
        <v>112</v>
      </c>
      <c r="C23" s="78">
        <v>16332</v>
      </c>
      <c r="D23" s="78">
        <v>16878</v>
      </c>
      <c r="E23" s="78">
        <v>16924</v>
      </c>
      <c r="F23" s="78"/>
      <c r="G23" s="78"/>
      <c r="H23" s="78"/>
      <c r="I23" s="86">
        <f t="shared" si="0"/>
        <v>3.6247856967915749E-2</v>
      </c>
      <c r="J23" s="79">
        <f t="shared" si="1"/>
        <v>592</v>
      </c>
      <c r="K23" s="79">
        <f t="shared" si="2"/>
        <v>46</v>
      </c>
      <c r="L23" s="79">
        <f t="shared" si="3"/>
        <v>0</v>
      </c>
    </row>
    <row r="24" spans="1:12">
      <c r="A24" s="71">
        <v>22</v>
      </c>
      <c r="B24" s="85" t="s">
        <v>113</v>
      </c>
      <c r="C24" s="78">
        <v>9755</v>
      </c>
      <c r="D24" s="78">
        <v>9582</v>
      </c>
      <c r="E24" s="78">
        <v>9710</v>
      </c>
      <c r="F24" s="78"/>
      <c r="G24" s="78"/>
      <c r="H24" s="78"/>
      <c r="I24" s="86">
        <f t="shared" si="0"/>
        <v>-4.6130189646335215E-3</v>
      </c>
      <c r="J24" s="79">
        <f t="shared" si="1"/>
        <v>-45</v>
      </c>
      <c r="K24" s="79">
        <f t="shared" si="2"/>
        <v>128</v>
      </c>
      <c r="L24" s="79">
        <f t="shared" si="3"/>
        <v>0</v>
      </c>
    </row>
    <row r="25" spans="1:12">
      <c r="A25" s="71">
        <v>23</v>
      </c>
      <c r="B25" s="85" t="s">
        <v>114</v>
      </c>
      <c r="C25" s="78">
        <v>8344</v>
      </c>
      <c r="D25" s="78">
        <v>8268</v>
      </c>
      <c r="E25" s="78">
        <v>8333</v>
      </c>
      <c r="F25" s="78"/>
      <c r="G25" s="78"/>
      <c r="H25" s="78"/>
      <c r="I25" s="86">
        <f t="shared" si="0"/>
        <v>-1.3183125599232981E-3</v>
      </c>
      <c r="J25" s="79">
        <f t="shared" si="1"/>
        <v>-11</v>
      </c>
      <c r="K25" s="79">
        <f t="shared" si="2"/>
        <v>65</v>
      </c>
      <c r="L25" s="79">
        <f t="shared" si="3"/>
        <v>0</v>
      </c>
    </row>
    <row r="26" spans="1:12">
      <c r="A26" s="71">
        <v>24</v>
      </c>
      <c r="B26" s="85" t="s">
        <v>115</v>
      </c>
      <c r="C26" s="78">
        <v>4060</v>
      </c>
      <c r="D26" s="78">
        <v>3954</v>
      </c>
      <c r="E26" s="78">
        <v>3922</v>
      </c>
      <c r="F26" s="78"/>
      <c r="G26" s="78"/>
      <c r="H26" s="78"/>
      <c r="I26" s="86">
        <f t="shared" si="0"/>
        <v>-3.3990147783251233E-2</v>
      </c>
      <c r="J26" s="79">
        <f t="shared" si="1"/>
        <v>-138</v>
      </c>
      <c r="K26" s="79">
        <f t="shared" si="2"/>
        <v>-32</v>
      </c>
      <c r="L26" s="79">
        <f t="shared" si="3"/>
        <v>0</v>
      </c>
    </row>
    <row r="27" spans="1:12">
      <c r="A27" s="71">
        <v>25</v>
      </c>
      <c r="B27" s="85" t="s">
        <v>116</v>
      </c>
      <c r="C27" s="78">
        <v>10535</v>
      </c>
      <c r="D27" s="78">
        <v>10298</v>
      </c>
      <c r="E27" s="78">
        <v>10321</v>
      </c>
      <c r="F27" s="78"/>
      <c r="G27" s="78"/>
      <c r="H27" s="78"/>
      <c r="I27" s="86">
        <f t="shared" si="0"/>
        <v>-2.0313241575700046E-2</v>
      </c>
      <c r="J27" s="79">
        <f t="shared" si="1"/>
        <v>-214</v>
      </c>
      <c r="K27" s="79">
        <f t="shared" si="2"/>
        <v>23</v>
      </c>
      <c r="L27" s="79">
        <f t="shared" si="3"/>
        <v>0</v>
      </c>
    </row>
    <row r="28" spans="1:12">
      <c r="A28" s="71">
        <v>26</v>
      </c>
      <c r="B28" s="85" t="s">
        <v>117</v>
      </c>
      <c r="C28" s="78">
        <v>20788</v>
      </c>
      <c r="D28" s="78">
        <v>20482</v>
      </c>
      <c r="E28" s="78">
        <v>20751</v>
      </c>
      <c r="F28" s="78"/>
      <c r="G28" s="78"/>
      <c r="H28" s="78"/>
      <c r="I28" s="86">
        <f t="shared" si="0"/>
        <v>-1.7798730036559553E-3</v>
      </c>
      <c r="J28" s="79">
        <f t="shared" si="1"/>
        <v>-37</v>
      </c>
      <c r="K28" s="79">
        <f t="shared" si="2"/>
        <v>269</v>
      </c>
      <c r="L28" s="79">
        <f t="shared" si="3"/>
        <v>0</v>
      </c>
    </row>
    <row r="29" spans="1:12">
      <c r="A29" s="71">
        <v>27</v>
      </c>
      <c r="B29" s="85" t="s">
        <v>118</v>
      </c>
      <c r="C29" s="78">
        <v>33742</v>
      </c>
      <c r="D29" s="78">
        <v>33176</v>
      </c>
      <c r="E29" s="78">
        <v>33396</v>
      </c>
      <c r="F29" s="78"/>
      <c r="G29" s="78"/>
      <c r="H29" s="78"/>
      <c r="I29" s="86">
        <f t="shared" si="0"/>
        <v>-1.0254282496591785E-2</v>
      </c>
      <c r="J29" s="79">
        <f t="shared" si="1"/>
        <v>-346</v>
      </c>
      <c r="K29" s="79">
        <f t="shared" si="2"/>
        <v>220</v>
      </c>
      <c r="L29" s="79">
        <f t="shared" si="3"/>
        <v>0</v>
      </c>
    </row>
    <row r="30" spans="1:12">
      <c r="A30" s="71">
        <v>28</v>
      </c>
      <c r="B30" s="85" t="s">
        <v>119</v>
      </c>
      <c r="C30" s="78">
        <v>9234</v>
      </c>
      <c r="D30" s="78">
        <v>9243</v>
      </c>
      <c r="E30" s="78">
        <v>9317</v>
      </c>
      <c r="F30" s="78"/>
      <c r="G30" s="78"/>
      <c r="H30" s="78"/>
      <c r="I30" s="86">
        <f t="shared" si="0"/>
        <v>8.9885206844271173E-3</v>
      </c>
      <c r="J30" s="79">
        <f t="shared" si="1"/>
        <v>83</v>
      </c>
      <c r="K30" s="79">
        <f t="shared" si="2"/>
        <v>74</v>
      </c>
      <c r="L30" s="79">
        <f t="shared" si="3"/>
        <v>0</v>
      </c>
    </row>
    <row r="31" spans="1:12">
      <c r="A31" s="71">
        <v>29</v>
      </c>
      <c r="B31" s="85" t="s">
        <v>120</v>
      </c>
      <c r="C31" s="78">
        <v>2383</v>
      </c>
      <c r="D31" s="78">
        <v>2429</v>
      </c>
      <c r="E31" s="78">
        <v>2344</v>
      </c>
      <c r="F31" s="78"/>
      <c r="G31" s="78"/>
      <c r="H31" s="78"/>
      <c r="I31" s="86">
        <f t="shared" si="0"/>
        <v>-1.6365925304238357E-2</v>
      </c>
      <c r="J31" s="79">
        <f t="shared" si="1"/>
        <v>-39</v>
      </c>
      <c r="K31" s="79">
        <f t="shared" si="2"/>
        <v>-85</v>
      </c>
      <c r="L31" s="79">
        <f t="shared" si="3"/>
        <v>0</v>
      </c>
    </row>
    <row r="32" spans="1:12">
      <c r="A32" s="71">
        <v>30</v>
      </c>
      <c r="B32" s="85" t="s">
        <v>121</v>
      </c>
      <c r="C32" s="78">
        <v>1455</v>
      </c>
      <c r="D32" s="78">
        <v>1470</v>
      </c>
      <c r="E32" s="78">
        <v>1431</v>
      </c>
      <c r="F32" s="78"/>
      <c r="G32" s="78"/>
      <c r="H32" s="78"/>
      <c r="I32" s="86">
        <f t="shared" si="0"/>
        <v>-1.6494845360824743E-2</v>
      </c>
      <c r="J32" s="79">
        <f t="shared" si="1"/>
        <v>-24</v>
      </c>
      <c r="K32" s="79">
        <f t="shared" si="2"/>
        <v>-39</v>
      </c>
      <c r="L32" s="79">
        <f t="shared" si="3"/>
        <v>0</v>
      </c>
    </row>
    <row r="33" spans="1:12">
      <c r="A33" s="71">
        <v>31</v>
      </c>
      <c r="B33" s="85" t="s">
        <v>122</v>
      </c>
      <c r="C33" s="78">
        <v>23699</v>
      </c>
      <c r="D33" s="78">
        <v>23608</v>
      </c>
      <c r="E33" s="78">
        <v>23847</v>
      </c>
      <c r="F33" s="78"/>
      <c r="G33" s="78"/>
      <c r="H33" s="78"/>
      <c r="I33" s="86">
        <f t="shared" si="0"/>
        <v>6.2449892400523229E-3</v>
      </c>
      <c r="J33" s="79">
        <f t="shared" si="1"/>
        <v>148</v>
      </c>
      <c r="K33" s="79">
        <f t="shared" si="2"/>
        <v>239</v>
      </c>
      <c r="L33" s="79">
        <f t="shared" si="3"/>
        <v>0</v>
      </c>
    </row>
    <row r="34" spans="1:12">
      <c r="A34" s="71">
        <v>32</v>
      </c>
      <c r="B34" s="85" t="s">
        <v>123</v>
      </c>
      <c r="C34" s="78">
        <v>9215</v>
      </c>
      <c r="D34" s="78">
        <v>9190</v>
      </c>
      <c r="E34" s="78">
        <v>9207</v>
      </c>
      <c r="F34" s="78"/>
      <c r="G34" s="78"/>
      <c r="H34" s="78"/>
      <c r="I34" s="86">
        <f t="shared" si="0"/>
        <v>-8.6814975583288123E-4</v>
      </c>
      <c r="J34" s="79">
        <f t="shared" si="1"/>
        <v>-8</v>
      </c>
      <c r="K34" s="79">
        <f t="shared" si="2"/>
        <v>17</v>
      </c>
      <c r="L34" s="79">
        <f t="shared" si="3"/>
        <v>0</v>
      </c>
    </row>
    <row r="35" spans="1:12">
      <c r="A35" s="71">
        <v>33</v>
      </c>
      <c r="B35" s="85" t="s">
        <v>124</v>
      </c>
      <c r="C35" s="78">
        <v>38048</v>
      </c>
      <c r="D35" s="78">
        <v>37667</v>
      </c>
      <c r="E35" s="78">
        <v>37708</v>
      </c>
      <c r="F35" s="78"/>
      <c r="G35" s="78"/>
      <c r="H35" s="78"/>
      <c r="I35" s="86">
        <f t="shared" si="0"/>
        <v>-8.9360807401177456E-3</v>
      </c>
      <c r="J35" s="79">
        <f t="shared" si="1"/>
        <v>-340</v>
      </c>
      <c r="K35" s="79">
        <f t="shared" si="2"/>
        <v>41</v>
      </c>
      <c r="L35" s="79">
        <f t="shared" si="3"/>
        <v>0</v>
      </c>
    </row>
    <row r="36" spans="1:12">
      <c r="A36" s="71">
        <v>34</v>
      </c>
      <c r="B36" s="85" t="s">
        <v>125</v>
      </c>
      <c r="C36" s="78">
        <v>525453</v>
      </c>
      <c r="D36" s="78">
        <v>529249</v>
      </c>
      <c r="E36" s="78">
        <v>533220</v>
      </c>
      <c r="F36" s="78"/>
      <c r="G36" s="78"/>
      <c r="H36" s="78"/>
      <c r="I36" s="86">
        <f t="shared" si="0"/>
        <v>1.4781531364365604E-2</v>
      </c>
      <c r="J36" s="79">
        <f t="shared" si="1"/>
        <v>7767</v>
      </c>
      <c r="K36" s="79">
        <f t="shared" si="2"/>
        <v>3971</v>
      </c>
      <c r="L36" s="79">
        <f t="shared" si="3"/>
        <v>0</v>
      </c>
    </row>
    <row r="37" spans="1:12">
      <c r="A37" s="71">
        <v>35</v>
      </c>
      <c r="B37" s="85" t="s">
        <v>126</v>
      </c>
      <c r="C37" s="78">
        <v>131060</v>
      </c>
      <c r="D37" s="78">
        <v>129814</v>
      </c>
      <c r="E37" s="78">
        <v>130326</v>
      </c>
      <c r="F37" s="78"/>
      <c r="G37" s="78"/>
      <c r="H37" s="78"/>
      <c r="I37" s="86">
        <f t="shared" si="0"/>
        <v>-5.6004883259575767E-3</v>
      </c>
      <c r="J37" s="79">
        <f t="shared" si="1"/>
        <v>-734</v>
      </c>
      <c r="K37" s="79">
        <f t="shared" si="2"/>
        <v>512</v>
      </c>
      <c r="L37" s="79">
        <f t="shared" si="3"/>
        <v>0</v>
      </c>
    </row>
    <row r="38" spans="1:12">
      <c r="A38" s="71">
        <v>36</v>
      </c>
      <c r="B38" s="85" t="s">
        <v>127</v>
      </c>
      <c r="C38" s="78">
        <v>3047</v>
      </c>
      <c r="D38" s="78">
        <v>2978</v>
      </c>
      <c r="E38" s="78">
        <v>2976</v>
      </c>
      <c r="F38" s="78"/>
      <c r="G38" s="78"/>
      <c r="H38" s="78"/>
      <c r="I38" s="86">
        <f t="shared" si="0"/>
        <v>-2.3301608139153267E-2</v>
      </c>
      <c r="J38" s="79">
        <f t="shared" si="1"/>
        <v>-71</v>
      </c>
      <c r="K38" s="79">
        <f t="shared" si="2"/>
        <v>-2</v>
      </c>
      <c r="L38" s="79">
        <f t="shared" si="3"/>
        <v>0</v>
      </c>
    </row>
    <row r="39" spans="1:12">
      <c r="A39" s="71">
        <v>37</v>
      </c>
      <c r="B39" s="85" t="s">
        <v>128</v>
      </c>
      <c r="C39" s="78">
        <v>7836</v>
      </c>
      <c r="D39" s="78">
        <v>7819</v>
      </c>
      <c r="E39" s="78">
        <v>7809</v>
      </c>
      <c r="F39" s="78"/>
      <c r="G39" s="78"/>
      <c r="H39" s="78"/>
      <c r="I39" s="86">
        <f t="shared" si="0"/>
        <v>-3.4456355283307809E-3</v>
      </c>
      <c r="J39" s="79">
        <f t="shared" si="1"/>
        <v>-27</v>
      </c>
      <c r="K39" s="79">
        <f t="shared" si="2"/>
        <v>-10</v>
      </c>
      <c r="L39" s="79">
        <f t="shared" si="3"/>
        <v>0</v>
      </c>
    </row>
    <row r="40" spans="1:12">
      <c r="A40" s="71">
        <v>38</v>
      </c>
      <c r="B40" s="85" t="s">
        <v>129</v>
      </c>
      <c r="C40" s="78">
        <v>31549</v>
      </c>
      <c r="D40" s="78">
        <v>31974</v>
      </c>
      <c r="E40" s="78">
        <v>32137</v>
      </c>
      <c r="F40" s="78"/>
      <c r="G40" s="78"/>
      <c r="H40" s="78"/>
      <c r="I40" s="86">
        <f t="shared" si="0"/>
        <v>1.8637674728200576E-2</v>
      </c>
      <c r="J40" s="79">
        <f t="shared" si="1"/>
        <v>588</v>
      </c>
      <c r="K40" s="79">
        <f t="shared" si="2"/>
        <v>163</v>
      </c>
      <c r="L40" s="79">
        <f t="shared" si="3"/>
        <v>0</v>
      </c>
    </row>
    <row r="41" spans="1:12">
      <c r="A41" s="71">
        <v>39</v>
      </c>
      <c r="B41" s="85" t="s">
        <v>130</v>
      </c>
      <c r="C41" s="78">
        <v>8479</v>
      </c>
      <c r="D41" s="78">
        <v>8354</v>
      </c>
      <c r="E41" s="78">
        <v>8410</v>
      </c>
      <c r="F41" s="78"/>
      <c r="G41" s="78"/>
      <c r="H41" s="78"/>
      <c r="I41" s="86">
        <f t="shared" si="0"/>
        <v>-8.1377520934072418E-3</v>
      </c>
      <c r="J41" s="79">
        <f t="shared" si="1"/>
        <v>-69</v>
      </c>
      <c r="K41" s="79">
        <f t="shared" si="2"/>
        <v>56</v>
      </c>
      <c r="L41" s="79">
        <f t="shared" si="3"/>
        <v>0</v>
      </c>
    </row>
    <row r="42" spans="1:12">
      <c r="A42" s="71">
        <v>40</v>
      </c>
      <c r="B42" s="85" t="s">
        <v>131</v>
      </c>
      <c r="C42" s="78">
        <v>3905</v>
      </c>
      <c r="D42" s="78">
        <v>3786</v>
      </c>
      <c r="E42" s="78">
        <v>3800</v>
      </c>
      <c r="F42" s="78"/>
      <c r="G42" s="78"/>
      <c r="H42" s="78"/>
      <c r="I42" s="86">
        <f t="shared" si="0"/>
        <v>-2.6888604353393086E-2</v>
      </c>
      <c r="J42" s="79">
        <f t="shared" si="1"/>
        <v>-105</v>
      </c>
      <c r="K42" s="79">
        <f t="shared" si="2"/>
        <v>14</v>
      </c>
      <c r="L42" s="79">
        <f t="shared" si="3"/>
        <v>0</v>
      </c>
    </row>
    <row r="43" spans="1:12">
      <c r="A43" s="71">
        <v>41</v>
      </c>
      <c r="B43" s="85" t="s">
        <v>132</v>
      </c>
      <c r="C43" s="78">
        <v>46596</v>
      </c>
      <c r="D43" s="78">
        <v>45759</v>
      </c>
      <c r="E43" s="78">
        <v>46107</v>
      </c>
      <c r="F43" s="78"/>
      <c r="G43" s="78"/>
      <c r="H43" s="78"/>
      <c r="I43" s="86">
        <f t="shared" si="0"/>
        <v>-1.0494463044038114E-2</v>
      </c>
      <c r="J43" s="79">
        <f t="shared" si="1"/>
        <v>-489</v>
      </c>
      <c r="K43" s="79">
        <f t="shared" si="2"/>
        <v>348</v>
      </c>
      <c r="L43" s="79">
        <f t="shared" si="3"/>
        <v>0</v>
      </c>
    </row>
    <row r="44" spans="1:12">
      <c r="A44" s="71">
        <v>42</v>
      </c>
      <c r="B44" s="85" t="s">
        <v>133</v>
      </c>
      <c r="C44" s="78">
        <v>45876</v>
      </c>
      <c r="D44" s="78">
        <v>46200</v>
      </c>
      <c r="E44" s="78">
        <v>46296</v>
      </c>
      <c r="F44" s="78"/>
      <c r="G44" s="78"/>
      <c r="H44" s="78"/>
      <c r="I44" s="86">
        <f t="shared" si="0"/>
        <v>9.1551137849856142E-3</v>
      </c>
      <c r="J44" s="79">
        <f t="shared" si="1"/>
        <v>420</v>
      </c>
      <c r="K44" s="79">
        <f t="shared" si="2"/>
        <v>96</v>
      </c>
      <c r="L44" s="79">
        <f t="shared" si="3"/>
        <v>0</v>
      </c>
    </row>
    <row r="45" spans="1:12">
      <c r="A45" s="71">
        <v>43</v>
      </c>
      <c r="B45" s="85" t="s">
        <v>134</v>
      </c>
      <c r="C45" s="78">
        <v>10786</v>
      </c>
      <c r="D45" s="78">
        <v>10539</v>
      </c>
      <c r="E45" s="78">
        <v>10593</v>
      </c>
      <c r="F45" s="78"/>
      <c r="G45" s="78"/>
      <c r="H45" s="78"/>
      <c r="I45" s="86">
        <f t="shared" si="0"/>
        <v>-1.7893565733358058E-2</v>
      </c>
      <c r="J45" s="79">
        <f t="shared" si="1"/>
        <v>-193</v>
      </c>
      <c r="K45" s="79">
        <f t="shared" si="2"/>
        <v>54</v>
      </c>
      <c r="L45" s="79">
        <f t="shared" si="3"/>
        <v>0</v>
      </c>
    </row>
    <row r="46" spans="1:12">
      <c r="A46" s="71">
        <v>44</v>
      </c>
      <c r="B46" s="85" t="s">
        <v>135</v>
      </c>
      <c r="C46" s="78">
        <v>12632</v>
      </c>
      <c r="D46" s="78">
        <v>12574</v>
      </c>
      <c r="E46" s="78">
        <v>12622</v>
      </c>
      <c r="F46" s="78"/>
      <c r="G46" s="78"/>
      <c r="H46" s="78"/>
      <c r="I46" s="86">
        <f t="shared" si="0"/>
        <v>-7.9164027865737813E-4</v>
      </c>
      <c r="J46" s="79">
        <f t="shared" si="1"/>
        <v>-10</v>
      </c>
      <c r="K46" s="79">
        <f t="shared" si="2"/>
        <v>48</v>
      </c>
      <c r="L46" s="79">
        <f t="shared" si="3"/>
        <v>0</v>
      </c>
    </row>
    <row r="47" spans="1:12">
      <c r="A47" s="71">
        <v>45</v>
      </c>
      <c r="B47" s="85" t="s">
        <v>136</v>
      </c>
      <c r="C47" s="78">
        <v>28218</v>
      </c>
      <c r="D47" s="78">
        <v>27310</v>
      </c>
      <c r="E47" s="78">
        <v>27529</v>
      </c>
      <c r="F47" s="78"/>
      <c r="G47" s="78"/>
      <c r="H47" s="78"/>
      <c r="I47" s="86">
        <f t="shared" si="0"/>
        <v>-2.4417038769579701E-2</v>
      </c>
      <c r="J47" s="79">
        <f t="shared" si="1"/>
        <v>-689</v>
      </c>
      <c r="K47" s="79">
        <f t="shared" si="2"/>
        <v>219</v>
      </c>
      <c r="L47" s="79">
        <f t="shared" si="3"/>
        <v>0</v>
      </c>
    </row>
    <row r="48" spans="1:12">
      <c r="A48" s="71">
        <v>46</v>
      </c>
      <c r="B48" s="85" t="s">
        <v>137</v>
      </c>
      <c r="C48" s="78">
        <v>16225</v>
      </c>
      <c r="D48" s="78">
        <v>15926</v>
      </c>
      <c r="E48" s="78">
        <v>16118</v>
      </c>
      <c r="F48" s="78"/>
      <c r="G48" s="78"/>
      <c r="H48" s="78"/>
      <c r="I48" s="86">
        <f t="shared" si="0"/>
        <v>-6.5947611710323577E-3</v>
      </c>
      <c r="J48" s="79">
        <f t="shared" si="1"/>
        <v>-107</v>
      </c>
      <c r="K48" s="79">
        <f t="shared" si="2"/>
        <v>192</v>
      </c>
      <c r="L48" s="79">
        <f t="shared" si="3"/>
        <v>0</v>
      </c>
    </row>
    <row r="49" spans="1:12">
      <c r="A49" s="71">
        <v>47</v>
      </c>
      <c r="B49" s="85" t="s">
        <v>138</v>
      </c>
      <c r="C49" s="78">
        <v>6283</v>
      </c>
      <c r="D49" s="78">
        <v>6677</v>
      </c>
      <c r="E49" s="78">
        <v>6762</v>
      </c>
      <c r="F49" s="78"/>
      <c r="G49" s="78"/>
      <c r="H49" s="78"/>
      <c r="I49" s="86">
        <f t="shared" si="0"/>
        <v>7.6237466178577115E-2</v>
      </c>
      <c r="J49" s="79">
        <f t="shared" si="1"/>
        <v>479</v>
      </c>
      <c r="K49" s="79">
        <f t="shared" si="2"/>
        <v>85</v>
      </c>
      <c r="L49" s="79">
        <f t="shared" si="3"/>
        <v>0</v>
      </c>
    </row>
    <row r="50" spans="1:12">
      <c r="A50" s="71">
        <v>48</v>
      </c>
      <c r="B50" s="85" t="s">
        <v>139</v>
      </c>
      <c r="C50" s="78">
        <v>35905</v>
      </c>
      <c r="D50" s="78">
        <v>37519</v>
      </c>
      <c r="E50" s="78">
        <v>36577</v>
      </c>
      <c r="F50" s="78"/>
      <c r="G50" s="78"/>
      <c r="H50" s="78"/>
      <c r="I50" s="86">
        <f t="shared" si="0"/>
        <v>1.8716056259573875E-2</v>
      </c>
      <c r="J50" s="79">
        <f t="shared" si="1"/>
        <v>672</v>
      </c>
      <c r="K50" s="79">
        <f t="shared" si="2"/>
        <v>-942</v>
      </c>
      <c r="L50" s="79">
        <f t="shared" si="3"/>
        <v>0</v>
      </c>
    </row>
    <row r="51" spans="1:12">
      <c r="A51" s="71">
        <v>49</v>
      </c>
      <c r="B51" s="85" t="s">
        <v>140</v>
      </c>
      <c r="C51" s="78">
        <v>2531</v>
      </c>
      <c r="D51" s="78">
        <v>2465</v>
      </c>
      <c r="E51" s="78">
        <v>2429</v>
      </c>
      <c r="F51" s="78"/>
      <c r="G51" s="78"/>
      <c r="H51" s="78"/>
      <c r="I51" s="86">
        <f t="shared" si="0"/>
        <v>-4.0300276570525484E-2</v>
      </c>
      <c r="J51" s="79">
        <f t="shared" si="1"/>
        <v>-102</v>
      </c>
      <c r="K51" s="79">
        <f t="shared" si="2"/>
        <v>-36</v>
      </c>
      <c r="L51" s="79">
        <f t="shared" si="3"/>
        <v>0</v>
      </c>
    </row>
    <row r="52" spans="1:12">
      <c r="A52" s="71">
        <v>50</v>
      </c>
      <c r="B52" s="85" t="s">
        <v>141</v>
      </c>
      <c r="C52" s="78">
        <v>6534</v>
      </c>
      <c r="D52" s="78">
        <v>6869</v>
      </c>
      <c r="E52" s="78">
        <v>6926</v>
      </c>
      <c r="F52" s="78"/>
      <c r="G52" s="78"/>
      <c r="H52" s="78"/>
      <c r="I52" s="86">
        <f t="shared" si="0"/>
        <v>5.9993878175696361E-2</v>
      </c>
      <c r="J52" s="79">
        <f t="shared" si="1"/>
        <v>392</v>
      </c>
      <c r="K52" s="79">
        <f t="shared" si="2"/>
        <v>57</v>
      </c>
      <c r="L52" s="79">
        <f t="shared" si="3"/>
        <v>0</v>
      </c>
    </row>
    <row r="53" spans="1:12">
      <c r="A53" s="71">
        <v>51</v>
      </c>
      <c r="B53" s="85" t="s">
        <v>142</v>
      </c>
      <c r="C53" s="78">
        <v>6157</v>
      </c>
      <c r="D53" s="78">
        <v>6159</v>
      </c>
      <c r="E53" s="78">
        <v>6219</v>
      </c>
      <c r="F53" s="78"/>
      <c r="G53" s="78"/>
      <c r="H53" s="78"/>
      <c r="I53" s="86">
        <f t="shared" si="0"/>
        <v>1.0069839207406204E-2</v>
      </c>
      <c r="J53" s="79">
        <f t="shared" si="1"/>
        <v>62</v>
      </c>
      <c r="K53" s="79">
        <f t="shared" si="2"/>
        <v>60</v>
      </c>
      <c r="L53" s="79">
        <f t="shared" si="3"/>
        <v>0</v>
      </c>
    </row>
    <row r="54" spans="1:12">
      <c r="A54" s="71">
        <v>52</v>
      </c>
      <c r="B54" s="85" t="s">
        <v>143</v>
      </c>
      <c r="C54" s="78">
        <v>13541</v>
      </c>
      <c r="D54" s="78">
        <v>13345</v>
      </c>
      <c r="E54" s="78">
        <v>13415</v>
      </c>
      <c r="F54" s="78"/>
      <c r="G54" s="78"/>
      <c r="H54" s="78"/>
      <c r="I54" s="86">
        <f t="shared" si="0"/>
        <v>-9.3050734805405801E-3</v>
      </c>
      <c r="J54" s="79">
        <f t="shared" si="1"/>
        <v>-126</v>
      </c>
      <c r="K54" s="79">
        <f t="shared" si="2"/>
        <v>70</v>
      </c>
      <c r="L54" s="79">
        <f t="shared" si="3"/>
        <v>0</v>
      </c>
    </row>
    <row r="55" spans="1:12">
      <c r="A55" s="71">
        <v>53</v>
      </c>
      <c r="B55" s="85" t="s">
        <v>144</v>
      </c>
      <c r="C55" s="78">
        <v>7441</v>
      </c>
      <c r="D55" s="78">
        <v>7546</v>
      </c>
      <c r="E55" s="78">
        <v>7643</v>
      </c>
      <c r="F55" s="78"/>
      <c r="G55" s="78"/>
      <c r="H55" s="78"/>
      <c r="I55" s="86">
        <f t="shared" si="0"/>
        <v>2.7146888859024325E-2</v>
      </c>
      <c r="J55" s="79">
        <f t="shared" si="1"/>
        <v>202</v>
      </c>
      <c r="K55" s="79">
        <f t="shared" si="2"/>
        <v>97</v>
      </c>
      <c r="L55" s="79">
        <f t="shared" si="3"/>
        <v>0</v>
      </c>
    </row>
    <row r="56" spans="1:12">
      <c r="A56" s="71">
        <v>54</v>
      </c>
      <c r="B56" s="85" t="s">
        <v>145</v>
      </c>
      <c r="C56" s="78">
        <v>22730</v>
      </c>
      <c r="D56" s="78">
        <v>22516</v>
      </c>
      <c r="E56" s="78">
        <v>22735</v>
      </c>
      <c r="F56" s="78"/>
      <c r="G56" s="78"/>
      <c r="H56" s="78"/>
      <c r="I56" s="86">
        <f t="shared" si="0"/>
        <v>2.199736031676199E-4</v>
      </c>
      <c r="J56" s="79">
        <f t="shared" si="1"/>
        <v>5</v>
      </c>
      <c r="K56" s="79">
        <f t="shared" si="2"/>
        <v>219</v>
      </c>
      <c r="L56" s="79">
        <f t="shared" si="3"/>
        <v>0</v>
      </c>
    </row>
    <row r="57" spans="1:12">
      <c r="A57" s="71">
        <v>55</v>
      </c>
      <c r="B57" s="85" t="s">
        <v>146</v>
      </c>
      <c r="C57" s="78">
        <v>26289</v>
      </c>
      <c r="D57" s="78">
        <v>25777</v>
      </c>
      <c r="E57" s="78">
        <v>25942</v>
      </c>
      <c r="F57" s="78"/>
      <c r="G57" s="78"/>
      <c r="H57" s="78"/>
      <c r="I57" s="86">
        <f t="shared" si="0"/>
        <v>-1.3199437026893378E-2</v>
      </c>
      <c r="J57" s="79">
        <f t="shared" si="1"/>
        <v>-347</v>
      </c>
      <c r="K57" s="79">
        <f t="shared" si="2"/>
        <v>165</v>
      </c>
      <c r="L57" s="79">
        <f t="shared" si="3"/>
        <v>0</v>
      </c>
    </row>
    <row r="58" spans="1:12">
      <c r="A58" s="71">
        <v>56</v>
      </c>
      <c r="B58" s="85" t="s">
        <v>147</v>
      </c>
      <c r="C58" s="78">
        <v>2488</v>
      </c>
      <c r="D58" s="78">
        <v>2478</v>
      </c>
      <c r="E58" s="78">
        <v>2486</v>
      </c>
      <c r="F58" s="78"/>
      <c r="G58" s="78"/>
      <c r="H58" s="78"/>
      <c r="I58" s="86">
        <f t="shared" si="0"/>
        <v>-8.0385852090032153E-4</v>
      </c>
      <c r="J58" s="79">
        <f t="shared" si="1"/>
        <v>-2</v>
      </c>
      <c r="K58" s="79">
        <f t="shared" si="2"/>
        <v>8</v>
      </c>
      <c r="L58" s="79">
        <f t="shared" si="3"/>
        <v>0</v>
      </c>
    </row>
    <row r="59" spans="1:12">
      <c r="A59" s="71">
        <v>57</v>
      </c>
      <c r="B59" s="85" t="s">
        <v>148</v>
      </c>
      <c r="C59" s="78">
        <v>4274</v>
      </c>
      <c r="D59" s="78">
        <v>4124</v>
      </c>
      <c r="E59" s="78">
        <v>4112</v>
      </c>
      <c r="F59" s="78"/>
      <c r="G59" s="78"/>
      <c r="H59" s="78"/>
      <c r="I59" s="86">
        <f t="shared" si="0"/>
        <v>-3.7903603182030884E-2</v>
      </c>
      <c r="J59" s="79">
        <f t="shared" si="1"/>
        <v>-162</v>
      </c>
      <c r="K59" s="79">
        <f t="shared" si="2"/>
        <v>-12</v>
      </c>
      <c r="L59" s="79">
        <f t="shared" si="3"/>
        <v>0</v>
      </c>
    </row>
    <row r="60" spans="1:12">
      <c r="A60" s="71">
        <v>58</v>
      </c>
      <c r="B60" s="85" t="s">
        <v>149</v>
      </c>
      <c r="C60" s="78">
        <v>10333</v>
      </c>
      <c r="D60" s="78">
        <v>10122</v>
      </c>
      <c r="E60" s="78">
        <v>10089</v>
      </c>
      <c r="F60" s="78"/>
      <c r="G60" s="78"/>
      <c r="H60" s="78"/>
      <c r="I60" s="86">
        <f t="shared" si="0"/>
        <v>-2.3613664956934094E-2</v>
      </c>
      <c r="J60" s="79">
        <f t="shared" si="1"/>
        <v>-244</v>
      </c>
      <c r="K60" s="79">
        <f t="shared" si="2"/>
        <v>-33</v>
      </c>
      <c r="L60" s="79">
        <f t="shared" si="3"/>
        <v>0</v>
      </c>
    </row>
    <row r="61" spans="1:12">
      <c r="A61" s="71">
        <v>59</v>
      </c>
      <c r="B61" s="85" t="s">
        <v>150</v>
      </c>
      <c r="C61" s="78">
        <v>24464</v>
      </c>
      <c r="D61" s="78">
        <v>23602</v>
      </c>
      <c r="E61" s="78">
        <v>23775</v>
      </c>
      <c r="F61" s="78"/>
      <c r="G61" s="78"/>
      <c r="H61" s="78"/>
      <c r="I61" s="86">
        <f t="shared" si="0"/>
        <v>-2.8163832570307391E-2</v>
      </c>
      <c r="J61" s="79">
        <f t="shared" si="1"/>
        <v>-689</v>
      </c>
      <c r="K61" s="79">
        <f t="shared" si="2"/>
        <v>173</v>
      </c>
      <c r="L61" s="79">
        <f t="shared" si="3"/>
        <v>0</v>
      </c>
    </row>
    <row r="62" spans="1:12">
      <c r="A62" s="71">
        <v>60</v>
      </c>
      <c r="B62" s="85" t="s">
        <v>151</v>
      </c>
      <c r="C62" s="78">
        <v>8986</v>
      </c>
      <c r="D62" s="78">
        <v>8823</v>
      </c>
      <c r="E62" s="78">
        <v>8892</v>
      </c>
      <c r="F62" s="78"/>
      <c r="G62" s="78"/>
      <c r="H62" s="78"/>
      <c r="I62" s="86">
        <f t="shared" si="0"/>
        <v>-1.046071667037614E-2</v>
      </c>
      <c r="J62" s="79">
        <f t="shared" si="1"/>
        <v>-94</v>
      </c>
      <c r="K62" s="79">
        <f t="shared" si="2"/>
        <v>69</v>
      </c>
      <c r="L62" s="79">
        <f t="shared" si="3"/>
        <v>0</v>
      </c>
    </row>
    <row r="63" spans="1:12">
      <c r="A63" s="71">
        <v>61</v>
      </c>
      <c r="B63" s="85" t="s">
        <v>152</v>
      </c>
      <c r="C63" s="78">
        <v>19502</v>
      </c>
      <c r="D63" s="78">
        <v>19612</v>
      </c>
      <c r="E63" s="78">
        <v>19723</v>
      </c>
      <c r="F63" s="78"/>
      <c r="G63" s="78"/>
      <c r="H63" s="78"/>
      <c r="I63" s="86">
        <f t="shared" si="0"/>
        <v>1.1332171059378525E-2</v>
      </c>
      <c r="J63" s="79">
        <f t="shared" si="1"/>
        <v>221</v>
      </c>
      <c r="K63" s="79">
        <f t="shared" si="2"/>
        <v>111</v>
      </c>
      <c r="L63" s="79">
        <f t="shared" si="3"/>
        <v>0</v>
      </c>
    </row>
    <row r="64" spans="1:12">
      <c r="A64" s="71">
        <v>62</v>
      </c>
      <c r="B64" s="85" t="s">
        <v>153</v>
      </c>
      <c r="C64" s="78">
        <v>1322</v>
      </c>
      <c r="D64" s="78">
        <v>1422</v>
      </c>
      <c r="E64" s="78">
        <v>1414</v>
      </c>
      <c r="F64" s="78"/>
      <c r="G64" s="78"/>
      <c r="H64" s="78"/>
      <c r="I64" s="86">
        <f t="shared" si="0"/>
        <v>6.9591527987897125E-2</v>
      </c>
      <c r="J64" s="79">
        <f t="shared" si="1"/>
        <v>92</v>
      </c>
      <c r="K64" s="79">
        <f t="shared" si="2"/>
        <v>-8</v>
      </c>
      <c r="L64" s="79">
        <f t="shared" si="3"/>
        <v>0</v>
      </c>
    </row>
    <row r="65" spans="1:12">
      <c r="A65" s="71">
        <v>63</v>
      </c>
      <c r="B65" s="85" t="s">
        <v>154</v>
      </c>
      <c r="C65" s="78">
        <v>13695</v>
      </c>
      <c r="D65" s="78">
        <v>13533</v>
      </c>
      <c r="E65" s="78">
        <v>13621</v>
      </c>
      <c r="F65" s="78"/>
      <c r="G65" s="78"/>
      <c r="H65" s="78"/>
      <c r="I65" s="86">
        <f t="shared" si="0"/>
        <v>-5.4034319094560055E-3</v>
      </c>
      <c r="J65" s="79">
        <f t="shared" si="1"/>
        <v>-74</v>
      </c>
      <c r="K65" s="79">
        <f t="shared" si="2"/>
        <v>88</v>
      </c>
      <c r="L65" s="79">
        <f t="shared" si="3"/>
        <v>0</v>
      </c>
    </row>
    <row r="66" spans="1:12">
      <c r="A66" s="71">
        <v>64</v>
      </c>
      <c r="B66" s="85" t="s">
        <v>155</v>
      </c>
      <c r="C66" s="78">
        <v>9185</v>
      </c>
      <c r="D66" s="78">
        <v>9301</v>
      </c>
      <c r="E66" s="78">
        <v>9385</v>
      </c>
      <c r="F66" s="78"/>
      <c r="G66" s="78"/>
      <c r="H66" s="78"/>
      <c r="I66" s="86">
        <f t="shared" si="0"/>
        <v>2.1774632553075667E-2</v>
      </c>
      <c r="J66" s="79">
        <f t="shared" si="1"/>
        <v>200</v>
      </c>
      <c r="K66" s="79">
        <f t="shared" si="2"/>
        <v>84</v>
      </c>
      <c r="L66" s="79">
        <f t="shared" si="3"/>
        <v>0</v>
      </c>
    </row>
    <row r="67" spans="1:12">
      <c r="A67" s="71">
        <v>65</v>
      </c>
      <c r="B67" s="85" t="s">
        <v>156</v>
      </c>
      <c r="C67" s="78">
        <v>9258</v>
      </c>
      <c r="D67" s="78">
        <v>9329</v>
      </c>
      <c r="E67" s="78">
        <v>9424</v>
      </c>
      <c r="F67" s="78"/>
      <c r="G67" s="78"/>
      <c r="H67" s="78"/>
      <c r="I67" s="86">
        <f t="shared" si="0"/>
        <v>1.7930438539641391E-2</v>
      </c>
      <c r="J67" s="79">
        <f t="shared" si="1"/>
        <v>166</v>
      </c>
      <c r="K67" s="79">
        <f t="shared" si="2"/>
        <v>95</v>
      </c>
      <c r="L67" s="79">
        <f t="shared" si="3"/>
        <v>0</v>
      </c>
    </row>
    <row r="68" spans="1:12">
      <c r="A68" s="71">
        <v>66</v>
      </c>
      <c r="B68" s="85" t="s">
        <v>157</v>
      </c>
      <c r="C68" s="78">
        <v>6043</v>
      </c>
      <c r="D68" s="78">
        <v>6051</v>
      </c>
      <c r="E68" s="78">
        <v>6054</v>
      </c>
      <c r="F68" s="78"/>
      <c r="G68" s="78"/>
      <c r="H68" s="78"/>
      <c r="I68" s="86">
        <f t="shared" ref="I68:I84" si="4">(E68-C68)/C68</f>
        <v>1.8202879364554029E-3</v>
      </c>
      <c r="J68" s="79">
        <f t="shared" ref="J68:J84" si="5">E68-C68</f>
        <v>11</v>
      </c>
      <c r="K68" s="79">
        <f t="shared" ref="K68:K84" si="6">E68-D68</f>
        <v>3</v>
      </c>
      <c r="L68" s="79">
        <f t="shared" ref="L68:L84" si="7">H68-G68</f>
        <v>0</v>
      </c>
    </row>
    <row r="69" spans="1:12">
      <c r="A69" s="71">
        <v>67</v>
      </c>
      <c r="B69" s="85" t="s">
        <v>158</v>
      </c>
      <c r="C69" s="78">
        <v>11217</v>
      </c>
      <c r="D69" s="78">
        <v>11255</v>
      </c>
      <c r="E69" s="78">
        <v>11280</v>
      </c>
      <c r="F69" s="78"/>
      <c r="G69" s="78"/>
      <c r="H69" s="78"/>
      <c r="I69" s="86">
        <f t="shared" si="4"/>
        <v>5.6164749933137201E-3</v>
      </c>
      <c r="J69" s="79">
        <f t="shared" si="5"/>
        <v>63</v>
      </c>
      <c r="K69" s="79">
        <f t="shared" si="6"/>
        <v>25</v>
      </c>
      <c r="L69" s="79">
        <f t="shared" si="7"/>
        <v>0</v>
      </c>
    </row>
    <row r="70" spans="1:12">
      <c r="A70" s="71">
        <v>68</v>
      </c>
      <c r="B70" s="85" t="s">
        <v>159</v>
      </c>
      <c r="C70" s="78">
        <v>7390</v>
      </c>
      <c r="D70" s="78">
        <v>7439</v>
      </c>
      <c r="E70" s="78">
        <v>7484</v>
      </c>
      <c r="F70" s="78"/>
      <c r="G70" s="78"/>
      <c r="H70" s="78"/>
      <c r="I70" s="86">
        <f t="shared" si="4"/>
        <v>1.2719891745602166E-2</v>
      </c>
      <c r="J70" s="79">
        <f t="shared" si="5"/>
        <v>94</v>
      </c>
      <c r="K70" s="79">
        <f t="shared" si="6"/>
        <v>45</v>
      </c>
      <c r="L70" s="79">
        <f t="shared" si="7"/>
        <v>0</v>
      </c>
    </row>
    <row r="71" spans="1:12">
      <c r="A71" s="71">
        <v>69</v>
      </c>
      <c r="B71" s="85" t="s">
        <v>160</v>
      </c>
      <c r="C71" s="78">
        <v>1285</v>
      </c>
      <c r="D71" s="78">
        <v>1305</v>
      </c>
      <c r="E71" s="78">
        <v>1268</v>
      </c>
      <c r="F71" s="78"/>
      <c r="G71" s="78"/>
      <c r="H71" s="78"/>
      <c r="I71" s="86">
        <f t="shared" si="4"/>
        <v>-1.3229571984435798E-2</v>
      </c>
      <c r="J71" s="79">
        <f t="shared" si="5"/>
        <v>-17</v>
      </c>
      <c r="K71" s="79">
        <f t="shared" si="6"/>
        <v>-37</v>
      </c>
      <c r="L71" s="79">
        <f t="shared" si="7"/>
        <v>0</v>
      </c>
    </row>
    <row r="72" spans="1:12">
      <c r="A72" s="71">
        <v>70</v>
      </c>
      <c r="B72" s="85" t="s">
        <v>161</v>
      </c>
      <c r="C72" s="78">
        <v>4656</v>
      </c>
      <c r="D72" s="78">
        <v>4669</v>
      </c>
      <c r="E72" s="78">
        <v>4679</v>
      </c>
      <c r="F72" s="78"/>
      <c r="G72" s="78"/>
      <c r="H72" s="78"/>
      <c r="I72" s="86">
        <f t="shared" si="4"/>
        <v>4.9398625429553263E-3</v>
      </c>
      <c r="J72" s="79">
        <f t="shared" si="5"/>
        <v>23</v>
      </c>
      <c r="K72" s="79">
        <f t="shared" si="6"/>
        <v>10</v>
      </c>
      <c r="L72" s="79">
        <f t="shared" si="7"/>
        <v>0</v>
      </c>
    </row>
    <row r="73" spans="1:12">
      <c r="A73" s="71">
        <v>71</v>
      </c>
      <c r="B73" s="85" t="s">
        <v>162</v>
      </c>
      <c r="C73" s="78">
        <v>4762</v>
      </c>
      <c r="D73" s="78">
        <v>4668</v>
      </c>
      <c r="E73" s="78">
        <v>4739</v>
      </c>
      <c r="F73" s="78"/>
      <c r="G73" s="78"/>
      <c r="H73" s="78"/>
      <c r="I73" s="86">
        <f t="shared" si="4"/>
        <v>-4.8299034019319616E-3</v>
      </c>
      <c r="J73" s="79">
        <f t="shared" si="5"/>
        <v>-23</v>
      </c>
      <c r="K73" s="79">
        <f t="shared" si="6"/>
        <v>71</v>
      </c>
      <c r="L73" s="79">
        <f t="shared" si="7"/>
        <v>0</v>
      </c>
    </row>
    <row r="74" spans="1:12">
      <c r="A74" s="71">
        <v>72</v>
      </c>
      <c r="B74" s="85" t="s">
        <v>163</v>
      </c>
      <c r="C74" s="78">
        <v>4634</v>
      </c>
      <c r="D74" s="78">
        <v>5075</v>
      </c>
      <c r="E74" s="78">
        <v>5133</v>
      </c>
      <c r="F74" s="78"/>
      <c r="G74" s="78"/>
      <c r="H74" s="78"/>
      <c r="I74" s="86">
        <f t="shared" si="4"/>
        <v>0.10768234786361675</v>
      </c>
      <c r="J74" s="79">
        <f t="shared" si="5"/>
        <v>499</v>
      </c>
      <c r="K74" s="79">
        <f t="shared" si="6"/>
        <v>58</v>
      </c>
      <c r="L74" s="79">
        <f t="shared" si="7"/>
        <v>0</v>
      </c>
    </row>
    <row r="75" spans="1:12">
      <c r="A75" s="71">
        <v>73</v>
      </c>
      <c r="B75" s="85" t="s">
        <v>164</v>
      </c>
      <c r="C75" s="78">
        <v>2809</v>
      </c>
      <c r="D75" s="78">
        <v>2939</v>
      </c>
      <c r="E75" s="78">
        <v>2968</v>
      </c>
      <c r="F75" s="78"/>
      <c r="G75" s="78"/>
      <c r="H75" s="78"/>
      <c r="I75" s="86">
        <f t="shared" si="4"/>
        <v>5.6603773584905662E-2</v>
      </c>
      <c r="J75" s="79">
        <f t="shared" si="5"/>
        <v>159</v>
      </c>
      <c r="K75" s="79">
        <f t="shared" si="6"/>
        <v>29</v>
      </c>
      <c r="L75" s="79">
        <f t="shared" si="7"/>
        <v>0</v>
      </c>
    </row>
    <row r="76" spans="1:12">
      <c r="A76" s="71">
        <v>74</v>
      </c>
      <c r="B76" s="85" t="s">
        <v>165</v>
      </c>
      <c r="C76" s="78">
        <v>4246</v>
      </c>
      <c r="D76" s="78">
        <v>4220</v>
      </c>
      <c r="E76" s="78">
        <v>4254</v>
      </c>
      <c r="F76" s="78"/>
      <c r="G76" s="78"/>
      <c r="H76" s="78"/>
      <c r="I76" s="86">
        <f t="shared" si="4"/>
        <v>1.8841262364578427E-3</v>
      </c>
      <c r="J76" s="79">
        <f t="shared" si="5"/>
        <v>8</v>
      </c>
      <c r="K76" s="79">
        <f t="shared" si="6"/>
        <v>34</v>
      </c>
      <c r="L76" s="79">
        <f t="shared" si="7"/>
        <v>0</v>
      </c>
    </row>
    <row r="77" spans="1:12">
      <c r="A77" s="71">
        <v>75</v>
      </c>
      <c r="B77" s="85" t="s">
        <v>166</v>
      </c>
      <c r="C77" s="78">
        <v>1340</v>
      </c>
      <c r="D77" s="78">
        <v>1269</v>
      </c>
      <c r="E77" s="78">
        <v>1262</v>
      </c>
      <c r="F77" s="78"/>
      <c r="G77" s="78"/>
      <c r="H77" s="78"/>
      <c r="I77" s="86">
        <f t="shared" si="4"/>
        <v>-5.8208955223880594E-2</v>
      </c>
      <c r="J77" s="79">
        <f t="shared" si="5"/>
        <v>-78</v>
      </c>
      <c r="K77" s="79">
        <f t="shared" si="6"/>
        <v>-7</v>
      </c>
      <c r="L77" s="79">
        <f t="shared" si="7"/>
        <v>0</v>
      </c>
    </row>
    <row r="78" spans="1:12">
      <c r="A78" s="71">
        <v>76</v>
      </c>
      <c r="B78" s="85" t="s">
        <v>167</v>
      </c>
      <c r="C78" s="78">
        <v>2059</v>
      </c>
      <c r="D78" s="78">
        <v>2163</v>
      </c>
      <c r="E78" s="78">
        <v>2170</v>
      </c>
      <c r="F78" s="78"/>
      <c r="G78" s="78"/>
      <c r="H78" s="78"/>
      <c r="I78" s="86">
        <f t="shared" si="4"/>
        <v>5.3909664885866924E-2</v>
      </c>
      <c r="J78" s="79">
        <f t="shared" si="5"/>
        <v>111</v>
      </c>
      <c r="K78" s="79">
        <f t="shared" si="6"/>
        <v>7</v>
      </c>
      <c r="L78" s="79">
        <f t="shared" si="7"/>
        <v>0</v>
      </c>
    </row>
    <row r="79" spans="1:12">
      <c r="A79" s="71">
        <v>77</v>
      </c>
      <c r="B79" s="85" t="s">
        <v>168</v>
      </c>
      <c r="C79" s="78">
        <v>7117</v>
      </c>
      <c r="D79" s="78">
        <v>7000</v>
      </c>
      <c r="E79" s="78">
        <v>7048</v>
      </c>
      <c r="F79" s="78"/>
      <c r="G79" s="78"/>
      <c r="H79" s="78"/>
      <c r="I79" s="86">
        <f t="shared" si="4"/>
        <v>-9.6950962484192785E-3</v>
      </c>
      <c r="J79" s="79">
        <f t="shared" si="5"/>
        <v>-69</v>
      </c>
      <c r="K79" s="79">
        <f t="shared" si="6"/>
        <v>48</v>
      </c>
      <c r="L79" s="79">
        <f t="shared" si="7"/>
        <v>0</v>
      </c>
    </row>
    <row r="80" spans="1:12">
      <c r="A80" s="71">
        <v>78</v>
      </c>
      <c r="B80" s="85" t="s">
        <v>169</v>
      </c>
      <c r="C80" s="78">
        <v>5115</v>
      </c>
      <c r="D80" s="78">
        <v>5141</v>
      </c>
      <c r="E80" s="78">
        <v>5125</v>
      </c>
      <c r="F80" s="78"/>
      <c r="G80" s="78"/>
      <c r="H80" s="78"/>
      <c r="I80" s="86">
        <f t="shared" si="4"/>
        <v>1.9550342130987292E-3</v>
      </c>
      <c r="J80" s="79">
        <f t="shared" si="5"/>
        <v>10</v>
      </c>
      <c r="K80" s="79">
        <f t="shared" si="6"/>
        <v>-16</v>
      </c>
      <c r="L80" s="79">
        <f t="shared" si="7"/>
        <v>0</v>
      </c>
    </row>
    <row r="81" spans="1:12">
      <c r="A81" s="71">
        <v>79</v>
      </c>
      <c r="B81" s="85" t="s">
        <v>170</v>
      </c>
      <c r="C81" s="78">
        <v>1668</v>
      </c>
      <c r="D81" s="78">
        <v>1635</v>
      </c>
      <c r="E81" s="78">
        <v>1679</v>
      </c>
      <c r="F81" s="78"/>
      <c r="G81" s="78"/>
      <c r="H81" s="78"/>
      <c r="I81" s="86">
        <f t="shared" si="4"/>
        <v>6.594724220623501E-3</v>
      </c>
      <c r="J81" s="79">
        <f t="shared" si="5"/>
        <v>11</v>
      </c>
      <c r="K81" s="79">
        <f t="shared" si="6"/>
        <v>44</v>
      </c>
      <c r="L81" s="79">
        <f t="shared" si="7"/>
        <v>0</v>
      </c>
    </row>
    <row r="82" spans="1:12">
      <c r="A82" s="71">
        <v>80</v>
      </c>
      <c r="B82" s="85" t="s">
        <v>171</v>
      </c>
      <c r="C82" s="78">
        <v>6996</v>
      </c>
      <c r="D82" s="78">
        <v>6881</v>
      </c>
      <c r="E82" s="78">
        <v>6916</v>
      </c>
      <c r="F82" s="78"/>
      <c r="G82" s="78"/>
      <c r="H82" s="78"/>
      <c r="I82" s="86">
        <f t="shared" si="4"/>
        <v>-1.1435105774728416E-2</v>
      </c>
      <c r="J82" s="79">
        <f t="shared" si="5"/>
        <v>-80</v>
      </c>
      <c r="K82" s="79">
        <f t="shared" si="6"/>
        <v>35</v>
      </c>
      <c r="L82" s="79">
        <f t="shared" si="7"/>
        <v>0</v>
      </c>
    </row>
    <row r="83" spans="1:12">
      <c r="A83" s="71">
        <v>81</v>
      </c>
      <c r="B83" s="85" t="s">
        <v>172</v>
      </c>
      <c r="C83" s="78">
        <v>8237</v>
      </c>
      <c r="D83" s="78">
        <v>8100</v>
      </c>
      <c r="E83" s="78">
        <v>8115</v>
      </c>
      <c r="F83" s="78"/>
      <c r="G83" s="78"/>
      <c r="H83" s="78"/>
      <c r="I83" s="86">
        <f t="shared" si="4"/>
        <v>-1.4811217676338473E-2</v>
      </c>
      <c r="J83" s="79">
        <f t="shared" si="5"/>
        <v>-122</v>
      </c>
      <c r="K83" s="79">
        <f t="shared" si="6"/>
        <v>15</v>
      </c>
      <c r="L83" s="79">
        <f t="shared" si="7"/>
        <v>0</v>
      </c>
    </row>
    <row r="84" spans="1:12" s="112" customFormat="1">
      <c r="A84" s="187" t="s">
        <v>173</v>
      </c>
      <c r="B84" s="187"/>
      <c r="C84" s="114">
        <v>1874944</v>
      </c>
      <c r="D84" s="114">
        <v>1872434</v>
      </c>
      <c r="E84" s="114">
        <v>1881156</v>
      </c>
      <c r="F84" s="114"/>
      <c r="G84" s="114"/>
      <c r="H84" s="114"/>
      <c r="I84" s="109">
        <f t="shared" si="4"/>
        <v>3.313165619879847E-3</v>
      </c>
      <c r="J84" s="115">
        <f t="shared" si="5"/>
        <v>6212</v>
      </c>
      <c r="K84" s="115">
        <f t="shared" si="6"/>
        <v>8722</v>
      </c>
      <c r="L84" s="79">
        <f t="shared" si="7"/>
        <v>0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82" workbookViewId="0">
      <selection activeCell="B86" sqref="B86:G89"/>
    </sheetView>
  </sheetViews>
  <sheetFormatPr defaultRowHeight="15"/>
  <cols>
    <col min="1" max="1" width="9.140625" style="153"/>
    <col min="2" max="2" width="16.7109375" style="153" customWidth="1"/>
    <col min="3" max="3" width="10.140625" style="153" customWidth="1"/>
    <col min="4" max="4" width="21.28515625" style="153" customWidth="1"/>
    <col min="5" max="5" width="9.28515625" style="153" customWidth="1"/>
    <col min="6" max="6" width="11.7109375" style="153" customWidth="1"/>
    <col min="7" max="7" width="8.7109375" style="153" customWidth="1"/>
    <col min="8" max="8" width="10.5703125" style="153" bestFit="1" customWidth="1"/>
    <col min="9" max="16384" width="9.140625" style="153"/>
  </cols>
  <sheetData>
    <row r="1" spans="1:8" ht="45">
      <c r="A1" s="171" t="s">
        <v>0</v>
      </c>
      <c r="B1" s="171" t="s">
        <v>286</v>
      </c>
      <c r="C1" s="171" t="s">
        <v>287</v>
      </c>
      <c r="D1" s="171" t="s">
        <v>288</v>
      </c>
      <c r="E1" s="171" t="s">
        <v>289</v>
      </c>
      <c r="F1" s="171" t="s">
        <v>290</v>
      </c>
      <c r="G1" s="171" t="s">
        <v>291</v>
      </c>
      <c r="H1" s="171" t="s">
        <v>292</v>
      </c>
    </row>
    <row r="2" spans="1:8">
      <c r="A2" s="172">
        <v>41275</v>
      </c>
      <c r="B2" s="155">
        <v>11698045</v>
      </c>
      <c r="C2" s="173">
        <f>(B2/$B$2)*100</f>
        <v>100</v>
      </c>
      <c r="D2" s="155">
        <v>2963719</v>
      </c>
      <c r="E2" s="173">
        <f>(D2/$D$2)*100</f>
        <v>100</v>
      </c>
      <c r="F2" s="155">
        <v>2667984</v>
      </c>
      <c r="G2" s="173">
        <f>(F2/$F$2*100)</f>
        <v>100</v>
      </c>
      <c r="H2" s="155">
        <f>B2+D2+F2</f>
        <v>17329748</v>
      </c>
    </row>
    <row r="3" spans="1:8">
      <c r="A3" s="172">
        <v>41306</v>
      </c>
      <c r="B3" s="155">
        <v>11620928</v>
      </c>
      <c r="C3" s="173">
        <f t="shared" ref="C3:C74" si="0">(B3/$B$2)*100</f>
        <v>99.340770188522953</v>
      </c>
      <c r="D3" s="155">
        <v>2969232</v>
      </c>
      <c r="E3" s="173">
        <f t="shared" ref="E3:E74" si="1">(D3/$D$2)*100</f>
        <v>100.18601628561952</v>
      </c>
      <c r="F3" s="155">
        <v>2670744</v>
      </c>
      <c r="G3" s="173">
        <f t="shared" ref="G3:G63" si="2">(F3/$F$2*100)</f>
        <v>100.10344889624525</v>
      </c>
      <c r="H3" s="155">
        <f>B3+D3+F3</f>
        <v>17260904</v>
      </c>
    </row>
    <row r="4" spans="1:8">
      <c r="A4" s="172">
        <v>41334</v>
      </c>
      <c r="B4" s="155">
        <v>11896801</v>
      </c>
      <c r="C4" s="173">
        <f t="shared" si="0"/>
        <v>101.69905313238236</v>
      </c>
      <c r="D4" s="155">
        <v>2973096</v>
      </c>
      <c r="E4" s="173">
        <f t="shared" si="1"/>
        <v>100.31639301836645</v>
      </c>
      <c r="F4" s="155">
        <v>2651342</v>
      </c>
      <c r="G4" s="173">
        <f t="shared" si="2"/>
        <v>99.376233140828433</v>
      </c>
      <c r="H4" s="155">
        <f t="shared" ref="H4:H63" si="3">B4+D4+F4</f>
        <v>17521239</v>
      </c>
    </row>
    <row r="5" spans="1:8">
      <c r="A5" s="172">
        <v>41365</v>
      </c>
      <c r="B5" s="155">
        <v>12132681</v>
      </c>
      <c r="C5" s="173">
        <f t="shared" si="0"/>
        <v>103.71545843771331</v>
      </c>
      <c r="D5" s="155">
        <v>2976760</v>
      </c>
      <c r="E5" s="173">
        <f t="shared" si="1"/>
        <v>100.44002147302089</v>
      </c>
      <c r="F5" s="155">
        <v>2649513</v>
      </c>
      <c r="G5" s="173">
        <f t="shared" si="2"/>
        <v>99.307679506323879</v>
      </c>
      <c r="H5" s="155">
        <f t="shared" si="3"/>
        <v>17758954</v>
      </c>
    </row>
    <row r="6" spans="1:8">
      <c r="A6" s="172">
        <v>41395</v>
      </c>
      <c r="B6" s="155">
        <v>12216079</v>
      </c>
      <c r="C6" s="173">
        <f t="shared" si="0"/>
        <v>104.42838098160847</v>
      </c>
      <c r="D6" s="155">
        <v>2981302</v>
      </c>
      <c r="E6" s="173">
        <f t="shared" si="1"/>
        <v>100.59327486850135</v>
      </c>
      <c r="F6" s="155">
        <v>2650756</v>
      </c>
      <c r="G6" s="173">
        <f t="shared" si="2"/>
        <v>99.354268991118388</v>
      </c>
      <c r="H6" s="155">
        <f t="shared" si="3"/>
        <v>17848137</v>
      </c>
    </row>
    <row r="7" spans="1:8">
      <c r="A7" s="172">
        <v>41426</v>
      </c>
      <c r="B7" s="155">
        <v>12274403</v>
      </c>
      <c r="C7" s="173">
        <f t="shared" si="0"/>
        <v>104.92696001767816</v>
      </c>
      <c r="D7" s="155">
        <v>2974355</v>
      </c>
      <c r="E7" s="173">
        <f t="shared" si="1"/>
        <v>100.35887342895869</v>
      </c>
      <c r="F7" s="155">
        <v>2663305</v>
      </c>
      <c r="G7" s="173">
        <f t="shared" si="2"/>
        <v>99.82462413567697</v>
      </c>
      <c r="H7" s="155">
        <f t="shared" si="3"/>
        <v>17912063</v>
      </c>
    </row>
    <row r="8" spans="1:8">
      <c r="A8" s="172">
        <v>41456</v>
      </c>
      <c r="B8" s="155">
        <v>12200031</v>
      </c>
      <c r="C8" s="173">
        <f t="shared" si="0"/>
        <v>104.29119566560054</v>
      </c>
      <c r="D8" s="155">
        <v>2970694</v>
      </c>
      <c r="E8" s="173">
        <f t="shared" si="1"/>
        <v>100.23534619847563</v>
      </c>
      <c r="F8" s="155">
        <v>2668898</v>
      </c>
      <c r="G8" s="173">
        <f t="shared" si="2"/>
        <v>100.03425807651021</v>
      </c>
      <c r="H8" s="155">
        <f t="shared" si="3"/>
        <v>17839623</v>
      </c>
    </row>
    <row r="9" spans="1:8">
      <c r="A9" s="172">
        <v>41487</v>
      </c>
      <c r="B9" s="155">
        <v>12236880</v>
      </c>
      <c r="C9" s="173">
        <f t="shared" si="0"/>
        <v>104.60619701839069</v>
      </c>
      <c r="D9" s="155">
        <v>2931681</v>
      </c>
      <c r="E9" s="173">
        <f t="shared" si="1"/>
        <v>98.91899333236384</v>
      </c>
      <c r="F9" s="155">
        <v>2663081</v>
      </c>
      <c r="G9" s="173">
        <f t="shared" si="2"/>
        <v>99.816228283228085</v>
      </c>
      <c r="H9" s="155">
        <f t="shared" si="3"/>
        <v>17831642</v>
      </c>
    </row>
    <row r="10" spans="1:8">
      <c r="A10" s="172">
        <v>41518</v>
      </c>
      <c r="B10" s="155">
        <v>12523723</v>
      </c>
      <c r="C10" s="173">
        <f t="shared" si="0"/>
        <v>107.05825631547836</v>
      </c>
      <c r="D10" s="155">
        <v>2883080</v>
      </c>
      <c r="E10" s="173">
        <f t="shared" si="1"/>
        <v>97.279128014497999</v>
      </c>
      <c r="F10" s="155">
        <v>2707070</v>
      </c>
      <c r="G10" s="173">
        <f t="shared" si="2"/>
        <v>101.46500128936304</v>
      </c>
      <c r="H10" s="155">
        <f t="shared" si="3"/>
        <v>18113873</v>
      </c>
    </row>
    <row r="11" spans="1:8">
      <c r="A11" s="172">
        <v>41548</v>
      </c>
      <c r="B11" s="155">
        <v>12297151</v>
      </c>
      <c r="C11" s="173">
        <f t="shared" si="0"/>
        <v>105.12141986118193</v>
      </c>
      <c r="D11" s="155">
        <v>2856746</v>
      </c>
      <c r="E11" s="173">
        <f t="shared" si="1"/>
        <v>96.390582238059679</v>
      </c>
      <c r="F11" s="155">
        <v>2756891</v>
      </c>
      <c r="G11" s="173">
        <f t="shared" si="2"/>
        <v>103.33236631104235</v>
      </c>
      <c r="H11" s="155">
        <f t="shared" si="3"/>
        <v>17910788</v>
      </c>
    </row>
    <row r="12" spans="1:8">
      <c r="A12" s="172">
        <v>41579</v>
      </c>
      <c r="B12" s="155">
        <v>12433976</v>
      </c>
      <c r="C12" s="173">
        <f t="shared" si="0"/>
        <v>106.29105974545318</v>
      </c>
      <c r="D12" s="155">
        <v>2800861</v>
      </c>
      <c r="E12" s="173">
        <f t="shared" si="1"/>
        <v>94.504944632065317</v>
      </c>
      <c r="F12" s="155">
        <v>2766055</v>
      </c>
      <c r="G12" s="173">
        <f t="shared" si="2"/>
        <v>103.6758466317639</v>
      </c>
      <c r="H12" s="155">
        <f t="shared" si="3"/>
        <v>18000892</v>
      </c>
    </row>
    <row r="13" spans="1:8">
      <c r="A13" s="172">
        <v>41609</v>
      </c>
      <c r="B13" s="155">
        <v>12363785</v>
      </c>
      <c r="C13" s="173">
        <f t="shared" si="0"/>
        <v>105.69103640822036</v>
      </c>
      <c r="D13" s="155">
        <v>2760917</v>
      </c>
      <c r="E13" s="173">
        <f t="shared" si="1"/>
        <v>93.157178531432976</v>
      </c>
      <c r="F13" s="155">
        <v>2822178</v>
      </c>
      <c r="G13" s="173">
        <f t="shared" si="2"/>
        <v>105.77941996653652</v>
      </c>
      <c r="H13" s="155">
        <f t="shared" si="3"/>
        <v>17946880</v>
      </c>
    </row>
    <row r="14" spans="1:8">
      <c r="A14" s="172">
        <v>41640</v>
      </c>
      <c r="B14" s="155">
        <v>12329012</v>
      </c>
      <c r="C14" s="173">
        <f t="shared" si="0"/>
        <v>105.39378161051698</v>
      </c>
      <c r="D14" s="155">
        <v>2720965</v>
      </c>
      <c r="E14" s="173">
        <f t="shared" si="1"/>
        <v>91.809142499676923</v>
      </c>
      <c r="F14" s="155">
        <v>2838873</v>
      </c>
      <c r="G14" s="173">
        <f t="shared" si="2"/>
        <v>106.40517334436788</v>
      </c>
      <c r="H14" s="155">
        <f t="shared" si="3"/>
        <v>17888850</v>
      </c>
    </row>
    <row r="15" spans="1:8">
      <c r="A15" s="172">
        <v>41671</v>
      </c>
      <c r="B15" s="155">
        <v>12355589</v>
      </c>
      <c r="C15" s="173">
        <f t="shared" si="0"/>
        <v>105.62097341906276</v>
      </c>
      <c r="D15" s="155">
        <v>2855300</v>
      </c>
      <c r="E15" s="173">
        <f t="shared" si="1"/>
        <v>96.341792187450963</v>
      </c>
      <c r="F15" s="155">
        <v>2836699</v>
      </c>
      <c r="G15" s="173">
        <f t="shared" si="2"/>
        <v>106.32368859783267</v>
      </c>
      <c r="H15" s="155">
        <f t="shared" si="3"/>
        <v>18047588</v>
      </c>
    </row>
    <row r="16" spans="1:8">
      <c r="A16" s="172">
        <v>41699</v>
      </c>
      <c r="B16" s="155">
        <v>12566310</v>
      </c>
      <c r="C16" s="173">
        <f t="shared" si="0"/>
        <v>107.42230859942836</v>
      </c>
      <c r="D16" s="155">
        <v>2871284</v>
      </c>
      <c r="E16" s="173">
        <f t="shared" si="1"/>
        <v>96.881114572602868</v>
      </c>
      <c r="F16" s="155">
        <v>2849623</v>
      </c>
      <c r="G16" s="173">
        <f t="shared" si="2"/>
        <v>106.80809929894633</v>
      </c>
      <c r="H16" s="155">
        <f t="shared" si="3"/>
        <v>18287217</v>
      </c>
    </row>
    <row r="17" spans="1:8">
      <c r="A17" s="172">
        <v>41730</v>
      </c>
      <c r="B17" s="155">
        <v>12730077</v>
      </c>
      <c r="C17" s="173">
        <f t="shared" si="0"/>
        <v>108.8222604717284</v>
      </c>
      <c r="D17" s="155">
        <v>2815090</v>
      </c>
      <c r="E17" s="173">
        <f t="shared" si="1"/>
        <v>94.985050876955611</v>
      </c>
      <c r="F17" s="155">
        <v>2844868</v>
      </c>
      <c r="G17" s="173">
        <f t="shared" si="2"/>
        <v>106.62987484182813</v>
      </c>
      <c r="H17" s="155">
        <f t="shared" si="3"/>
        <v>18390035</v>
      </c>
    </row>
    <row r="18" spans="1:8">
      <c r="A18" s="172">
        <v>41760</v>
      </c>
      <c r="B18" s="155">
        <v>12922571</v>
      </c>
      <c r="C18" s="173">
        <f t="shared" si="0"/>
        <v>110.46778329199452</v>
      </c>
      <c r="D18" s="155">
        <v>2815276</v>
      </c>
      <c r="E18" s="173">
        <f t="shared" si="1"/>
        <v>94.991326775581626</v>
      </c>
      <c r="F18" s="155">
        <v>2849314</v>
      </c>
      <c r="G18" s="173">
        <f t="shared" si="2"/>
        <v>106.79651752034496</v>
      </c>
      <c r="H18" s="155">
        <f t="shared" si="3"/>
        <v>18587161</v>
      </c>
    </row>
    <row r="19" spans="1:8">
      <c r="A19" s="172">
        <v>41791</v>
      </c>
      <c r="B19" s="155">
        <v>13034290</v>
      </c>
      <c r="C19" s="173">
        <f t="shared" si="0"/>
        <v>111.42280611845825</v>
      </c>
      <c r="D19" s="155">
        <v>2816946</v>
      </c>
      <c r="E19" s="173">
        <f t="shared" si="1"/>
        <v>95.04767489765392</v>
      </c>
      <c r="F19" s="155">
        <v>2852087</v>
      </c>
      <c r="G19" s="173">
        <f t="shared" si="2"/>
        <v>106.90045367588412</v>
      </c>
      <c r="H19" s="155">
        <f t="shared" si="3"/>
        <v>18703323</v>
      </c>
    </row>
    <row r="20" spans="1:8">
      <c r="A20" s="172">
        <v>41821</v>
      </c>
      <c r="B20" s="155">
        <v>12701507</v>
      </c>
      <c r="C20" s="173">
        <f t="shared" si="0"/>
        <v>108.57803162836184</v>
      </c>
      <c r="D20" s="155">
        <v>2875917</v>
      </c>
      <c r="E20" s="173">
        <f t="shared" si="1"/>
        <v>97.037438434615424</v>
      </c>
      <c r="F20" s="155">
        <v>2864800</v>
      </c>
      <c r="G20" s="173">
        <f t="shared" si="2"/>
        <v>107.37695578384279</v>
      </c>
      <c r="H20" s="155">
        <f t="shared" si="3"/>
        <v>18442224</v>
      </c>
    </row>
    <row r="21" spans="1:8">
      <c r="A21" s="172">
        <v>41852</v>
      </c>
      <c r="B21" s="155">
        <v>12884711</v>
      </c>
      <c r="C21" s="173">
        <f t="shared" si="0"/>
        <v>110.14413946945835</v>
      </c>
      <c r="D21" s="155">
        <v>2909657</v>
      </c>
      <c r="E21" s="173">
        <f t="shared" si="1"/>
        <v>98.175872948818693</v>
      </c>
      <c r="F21" s="155">
        <v>2859563</v>
      </c>
      <c r="G21" s="173">
        <f t="shared" si="2"/>
        <v>107.18066525136582</v>
      </c>
      <c r="H21" s="155">
        <f t="shared" si="3"/>
        <v>18653931</v>
      </c>
    </row>
    <row r="22" spans="1:8">
      <c r="A22" s="172">
        <v>41883</v>
      </c>
      <c r="B22" s="155">
        <v>13155308</v>
      </c>
      <c r="C22" s="173">
        <f t="shared" si="0"/>
        <v>112.45732086002404</v>
      </c>
      <c r="D22" s="155">
        <v>2907549</v>
      </c>
      <c r="E22" s="173">
        <f t="shared" si="1"/>
        <v>98.104746097723833</v>
      </c>
      <c r="F22" s="155">
        <v>2879940</v>
      </c>
      <c r="G22" s="173">
        <f t="shared" si="2"/>
        <v>107.94442545382581</v>
      </c>
      <c r="H22" s="155">
        <f t="shared" si="3"/>
        <v>18942797</v>
      </c>
    </row>
    <row r="23" spans="1:8">
      <c r="A23" s="172">
        <v>41913</v>
      </c>
      <c r="B23" s="155">
        <v>13072609</v>
      </c>
      <c r="C23" s="173">
        <f t="shared" si="0"/>
        <v>111.75037367354972</v>
      </c>
      <c r="D23" s="155">
        <v>2924846</v>
      </c>
      <c r="E23" s="173">
        <f t="shared" si="1"/>
        <v>98.688370928552942</v>
      </c>
      <c r="F23" s="155">
        <v>2908367</v>
      </c>
      <c r="G23" s="173">
        <f t="shared" si="2"/>
        <v>109.0099116036678</v>
      </c>
      <c r="H23" s="155">
        <f t="shared" si="3"/>
        <v>18905822</v>
      </c>
    </row>
    <row r="24" spans="1:8">
      <c r="A24" s="172">
        <v>41944</v>
      </c>
      <c r="B24" s="155">
        <v>13100694</v>
      </c>
      <c r="C24" s="173">
        <f t="shared" si="0"/>
        <v>111.99045652500055</v>
      </c>
      <c r="D24" s="155">
        <v>2868886</v>
      </c>
      <c r="E24" s="173">
        <f t="shared" si="1"/>
        <v>96.800202718273894</v>
      </c>
      <c r="F24" s="155">
        <v>2929226</v>
      </c>
      <c r="G24" s="173">
        <f t="shared" si="2"/>
        <v>109.79173788148655</v>
      </c>
      <c r="H24" s="155">
        <f t="shared" si="3"/>
        <v>18898806</v>
      </c>
    </row>
    <row r="25" spans="1:8">
      <c r="A25" s="172">
        <v>41974</v>
      </c>
      <c r="B25" s="155">
        <v>13093230</v>
      </c>
      <c r="C25" s="173">
        <f t="shared" si="0"/>
        <v>111.92665099168279</v>
      </c>
      <c r="D25" s="155">
        <v>2827633</v>
      </c>
      <c r="E25" s="173">
        <f t="shared" si="1"/>
        <v>95.40826913752619</v>
      </c>
      <c r="F25" s="155">
        <v>2909003</v>
      </c>
      <c r="G25" s="173">
        <f t="shared" si="2"/>
        <v>109.03374982758518</v>
      </c>
      <c r="H25" s="155">
        <f t="shared" si="3"/>
        <v>18829866</v>
      </c>
    </row>
    <row r="26" spans="1:8">
      <c r="A26" s="172">
        <v>42005</v>
      </c>
      <c r="B26" s="155">
        <v>12913416</v>
      </c>
      <c r="C26" s="173">
        <f t="shared" si="0"/>
        <v>110.38952235181179</v>
      </c>
      <c r="D26" s="155">
        <v>2821819</v>
      </c>
      <c r="E26" s="173">
        <f t="shared" si="1"/>
        <v>95.212096693377475</v>
      </c>
      <c r="F26" s="155">
        <v>2926680</v>
      </c>
      <c r="G26" s="173">
        <f t="shared" si="2"/>
        <v>109.69631002284872</v>
      </c>
      <c r="H26" s="155">
        <f t="shared" si="3"/>
        <v>18661915</v>
      </c>
    </row>
    <row r="27" spans="1:8">
      <c r="A27" s="172">
        <v>42036</v>
      </c>
      <c r="B27" s="155">
        <v>12851205</v>
      </c>
      <c r="C27" s="173">
        <f t="shared" si="0"/>
        <v>109.85771554135755</v>
      </c>
      <c r="D27" s="155">
        <v>2914541</v>
      </c>
      <c r="E27" s="173">
        <f t="shared" si="1"/>
        <v>98.340665899837333</v>
      </c>
      <c r="F27" s="155">
        <v>2929385</v>
      </c>
      <c r="G27" s="173">
        <f t="shared" si="2"/>
        <v>109.7976974374659</v>
      </c>
      <c r="H27" s="155">
        <f t="shared" si="3"/>
        <v>18695131</v>
      </c>
    </row>
    <row r="28" spans="1:8">
      <c r="A28" s="172">
        <v>42064</v>
      </c>
      <c r="B28" s="155">
        <v>13148326</v>
      </c>
      <c r="C28" s="173">
        <f t="shared" si="0"/>
        <v>112.39763567331123</v>
      </c>
      <c r="D28" s="155">
        <v>2898016</v>
      </c>
      <c r="E28" s="173">
        <f t="shared" si="1"/>
        <v>97.783089422445244</v>
      </c>
      <c r="F28" s="155">
        <v>2926533</v>
      </c>
      <c r="G28" s="173">
        <f t="shared" si="2"/>
        <v>109.69080024467912</v>
      </c>
      <c r="H28" s="155">
        <f t="shared" si="3"/>
        <v>18972875</v>
      </c>
    </row>
    <row r="29" spans="1:8">
      <c r="A29" s="172">
        <v>42095</v>
      </c>
      <c r="B29" s="155">
        <v>13451823</v>
      </c>
      <c r="C29" s="173">
        <f t="shared" si="0"/>
        <v>114.99206063919227</v>
      </c>
      <c r="D29" s="155">
        <v>2789168</v>
      </c>
      <c r="E29" s="173">
        <f t="shared" si="1"/>
        <v>94.110406553387833</v>
      </c>
      <c r="F29" s="155">
        <v>2928695</v>
      </c>
      <c r="G29" s="173">
        <f t="shared" si="2"/>
        <v>109.77183521340457</v>
      </c>
      <c r="H29" s="155">
        <f t="shared" si="3"/>
        <v>19169686</v>
      </c>
    </row>
    <row r="30" spans="1:8">
      <c r="A30" s="172">
        <v>42125</v>
      </c>
      <c r="B30" s="155">
        <v>13585611</v>
      </c>
      <c r="C30" s="173">
        <f t="shared" si="0"/>
        <v>116.13573892047775</v>
      </c>
      <c r="D30" s="155">
        <v>2874835</v>
      </c>
      <c r="E30" s="173">
        <f t="shared" si="1"/>
        <v>97.000930250135056</v>
      </c>
      <c r="F30" s="155">
        <v>2928677</v>
      </c>
      <c r="G30" s="173">
        <f t="shared" si="2"/>
        <v>109.77116054668994</v>
      </c>
      <c r="H30" s="155">
        <f t="shared" si="3"/>
        <v>19389123</v>
      </c>
    </row>
    <row r="31" spans="1:8">
      <c r="A31" s="172">
        <v>42156</v>
      </c>
      <c r="B31" s="155">
        <v>13596512</v>
      </c>
      <c r="C31" s="173">
        <f t="shared" si="0"/>
        <v>116.22892543155716</v>
      </c>
      <c r="D31" s="155">
        <v>2829934</v>
      </c>
      <c r="E31" s="173">
        <f t="shared" si="1"/>
        <v>95.485908076980309</v>
      </c>
      <c r="F31" s="155">
        <v>2936848</v>
      </c>
      <c r="G31" s="173">
        <f t="shared" si="2"/>
        <v>110.0774217536537</v>
      </c>
      <c r="H31" s="155">
        <f t="shared" si="3"/>
        <v>19363294</v>
      </c>
    </row>
    <row r="32" spans="1:8">
      <c r="A32" s="172">
        <v>42186</v>
      </c>
      <c r="B32" s="155">
        <v>13318215</v>
      </c>
      <c r="C32" s="173">
        <f t="shared" si="0"/>
        <v>113.84992107655596</v>
      </c>
      <c r="D32" s="155">
        <v>2838611</v>
      </c>
      <c r="E32" s="173">
        <f t="shared" si="1"/>
        <v>95.778682122023042</v>
      </c>
      <c r="F32" s="155">
        <v>2948014</v>
      </c>
      <c r="G32" s="173">
        <f t="shared" si="2"/>
        <v>110.49594000563721</v>
      </c>
      <c r="H32" s="155">
        <f t="shared" si="3"/>
        <v>19104840</v>
      </c>
    </row>
    <row r="33" spans="1:8">
      <c r="A33" s="172">
        <v>42217</v>
      </c>
      <c r="B33" s="155">
        <v>13566414</v>
      </c>
      <c r="C33" s="173">
        <f t="shared" si="0"/>
        <v>115.97163457654676</v>
      </c>
      <c r="D33" s="155">
        <v>2629792</v>
      </c>
      <c r="E33" s="173">
        <f t="shared" si="1"/>
        <v>88.732838707043413</v>
      </c>
      <c r="F33" s="155">
        <v>2949836</v>
      </c>
      <c r="G33" s="173">
        <f t="shared" si="2"/>
        <v>110.56423126975274</v>
      </c>
      <c r="H33" s="155">
        <f t="shared" si="3"/>
        <v>19146042</v>
      </c>
    </row>
    <row r="34" spans="1:8">
      <c r="A34" s="172">
        <v>42248</v>
      </c>
      <c r="B34" s="155">
        <v>13489364</v>
      </c>
      <c r="C34" s="173">
        <f t="shared" si="0"/>
        <v>115.31297751034468</v>
      </c>
      <c r="D34" s="155">
        <v>2841359</v>
      </c>
      <c r="E34" s="173">
        <f t="shared" si="1"/>
        <v>95.871403463013877</v>
      </c>
      <c r="F34" s="155">
        <v>2967562</v>
      </c>
      <c r="G34" s="173">
        <f t="shared" si="2"/>
        <v>111.22862805773947</v>
      </c>
      <c r="H34" s="155">
        <f t="shared" si="3"/>
        <v>19298285</v>
      </c>
    </row>
    <row r="35" spans="1:8">
      <c r="A35" s="172">
        <v>42278</v>
      </c>
      <c r="B35" s="155">
        <v>13741124</v>
      </c>
      <c r="C35" s="173">
        <f t="shared" si="0"/>
        <v>117.46513199427768</v>
      </c>
      <c r="D35" s="155">
        <v>2834268</v>
      </c>
      <c r="E35" s="173">
        <f t="shared" si="1"/>
        <v>95.6321432632446</v>
      </c>
      <c r="F35" s="155">
        <v>3071020</v>
      </c>
      <c r="G35" s="173">
        <f t="shared" si="2"/>
        <v>115.10638744460238</v>
      </c>
      <c r="H35" s="155">
        <f t="shared" si="3"/>
        <v>19646412</v>
      </c>
    </row>
    <row r="36" spans="1:8">
      <c r="A36" s="172">
        <v>42309</v>
      </c>
      <c r="B36" s="155">
        <v>13755572</v>
      </c>
      <c r="C36" s="173">
        <f t="shared" si="0"/>
        <v>117.58863981118213</v>
      </c>
      <c r="D36" s="155">
        <v>2830809</v>
      </c>
      <c r="E36" s="173">
        <f t="shared" si="1"/>
        <v>95.515431793634946</v>
      </c>
      <c r="F36" s="155">
        <v>2996123</v>
      </c>
      <c r="G36" s="173">
        <f t="shared" si="2"/>
        <v>112.29913672645712</v>
      </c>
      <c r="H36" s="155">
        <f t="shared" si="3"/>
        <v>19582504</v>
      </c>
    </row>
    <row r="37" spans="1:8">
      <c r="A37" s="172">
        <v>42339</v>
      </c>
      <c r="B37" s="155">
        <v>13713717</v>
      </c>
      <c r="C37" s="173">
        <f t="shared" si="0"/>
        <v>117.23084498307195</v>
      </c>
      <c r="D37" s="155">
        <v>2833035</v>
      </c>
      <c r="E37" s="173">
        <f t="shared" si="1"/>
        <v>95.590540128804378</v>
      </c>
      <c r="F37" s="155">
        <v>3031979</v>
      </c>
      <c r="G37" s="173">
        <f t="shared" si="2"/>
        <v>113.64307282202593</v>
      </c>
      <c r="H37" s="155">
        <f t="shared" si="3"/>
        <v>19578731</v>
      </c>
    </row>
    <row r="38" spans="1:8">
      <c r="A38" s="172">
        <v>42370</v>
      </c>
      <c r="B38" s="155">
        <v>13352629</v>
      </c>
      <c r="C38" s="173">
        <f t="shared" si="0"/>
        <v>114.14410698539798</v>
      </c>
      <c r="D38" s="155">
        <v>2803728</v>
      </c>
      <c r="E38" s="173">
        <f t="shared" si="1"/>
        <v>94.601681198521177</v>
      </c>
      <c r="F38" s="155">
        <v>3034105</v>
      </c>
      <c r="G38" s="173">
        <f t="shared" si="2"/>
        <v>113.72275845732209</v>
      </c>
      <c r="H38" s="155">
        <f t="shared" si="3"/>
        <v>19190462</v>
      </c>
    </row>
    <row r="39" spans="1:8">
      <c r="A39" s="172">
        <v>42401</v>
      </c>
      <c r="B39" s="155">
        <v>13258741</v>
      </c>
      <c r="C39" s="173">
        <f t="shared" si="0"/>
        <v>113.34151133800563</v>
      </c>
      <c r="D39" s="155">
        <v>2708174</v>
      </c>
      <c r="E39" s="173">
        <f t="shared" si="1"/>
        <v>91.377556374271649</v>
      </c>
      <c r="F39" s="155">
        <v>3059263</v>
      </c>
      <c r="G39" s="173">
        <f t="shared" si="2"/>
        <v>114.66571763548808</v>
      </c>
      <c r="H39" s="155">
        <f t="shared" si="3"/>
        <v>19026178</v>
      </c>
    </row>
    <row r="40" spans="1:8">
      <c r="A40" s="172">
        <v>42430</v>
      </c>
      <c r="B40" s="155">
        <v>13503330</v>
      </c>
      <c r="C40" s="173">
        <f t="shared" si="0"/>
        <v>115.43236498064419</v>
      </c>
      <c r="D40" s="155">
        <v>2683978</v>
      </c>
      <c r="E40" s="173">
        <f t="shared" si="1"/>
        <v>90.561149690642068</v>
      </c>
      <c r="F40" s="155">
        <v>3068719</v>
      </c>
      <c r="G40" s="173">
        <f t="shared" si="2"/>
        <v>115.02014254958051</v>
      </c>
      <c r="H40" s="155">
        <f t="shared" si="3"/>
        <v>19256027</v>
      </c>
    </row>
    <row r="41" spans="1:8">
      <c r="A41" s="172">
        <v>42461</v>
      </c>
      <c r="B41" s="155">
        <v>13665900</v>
      </c>
      <c r="C41" s="173">
        <f t="shared" si="0"/>
        <v>116.82208437392745</v>
      </c>
      <c r="D41" s="155">
        <v>2671866</v>
      </c>
      <c r="E41" s="173">
        <f t="shared" si="1"/>
        <v>90.152473969360784</v>
      </c>
      <c r="F41" s="155">
        <v>3062031</v>
      </c>
      <c r="G41" s="173">
        <f t="shared" si="2"/>
        <v>114.7694663836065</v>
      </c>
      <c r="H41" s="155">
        <f t="shared" si="3"/>
        <v>19399797</v>
      </c>
    </row>
    <row r="42" spans="1:8">
      <c r="A42" s="172">
        <v>42491</v>
      </c>
      <c r="B42" s="155">
        <v>13696518</v>
      </c>
      <c r="C42" s="173">
        <f t="shared" si="0"/>
        <v>117.08382041614647</v>
      </c>
      <c r="D42" s="155">
        <v>2683126</v>
      </c>
      <c r="E42" s="173">
        <f t="shared" si="1"/>
        <v>90.532402025968054</v>
      </c>
      <c r="F42" s="155">
        <v>3063975</v>
      </c>
      <c r="G42" s="173">
        <f t="shared" si="2"/>
        <v>114.84233038878796</v>
      </c>
      <c r="H42" s="155">
        <f t="shared" si="3"/>
        <v>19443619</v>
      </c>
    </row>
    <row r="43" spans="1:8">
      <c r="A43" s="174">
        <v>42522</v>
      </c>
      <c r="B43" s="155">
        <v>13686743</v>
      </c>
      <c r="C43" s="173">
        <f t="shared" si="0"/>
        <v>117.00025944506112</v>
      </c>
      <c r="D43" s="155">
        <v>2679867</v>
      </c>
      <c r="E43" s="173">
        <f t="shared" si="1"/>
        <v>90.422438834450901</v>
      </c>
      <c r="F43" s="155">
        <v>3083240</v>
      </c>
      <c r="G43" s="173">
        <f t="shared" si="2"/>
        <v>115.56441118087663</v>
      </c>
      <c r="H43" s="155">
        <f t="shared" si="3"/>
        <v>19449850</v>
      </c>
    </row>
    <row r="44" spans="1:8">
      <c r="A44" s="174">
        <v>42552</v>
      </c>
      <c r="B44" s="155">
        <v>13362031</v>
      </c>
      <c r="C44" s="173">
        <f t="shared" si="0"/>
        <v>114.22447938950482</v>
      </c>
      <c r="D44" s="155">
        <v>2684141</v>
      </c>
      <c r="E44" s="173">
        <f t="shared" si="1"/>
        <v>90.566649537287446</v>
      </c>
      <c r="F44" s="155">
        <v>3071724</v>
      </c>
      <c r="G44" s="173">
        <f t="shared" si="2"/>
        <v>115.13277440944174</v>
      </c>
      <c r="H44" s="155">
        <f t="shared" si="3"/>
        <v>19117896</v>
      </c>
    </row>
    <row r="45" spans="1:8">
      <c r="A45" s="174">
        <v>42583</v>
      </c>
      <c r="B45" s="155">
        <v>13471407</v>
      </c>
      <c r="C45" s="173">
        <f t="shared" si="0"/>
        <v>115.15947322821891</v>
      </c>
      <c r="D45" s="155">
        <v>2690074</v>
      </c>
      <c r="E45" s="173">
        <f t="shared" si="1"/>
        <v>90.766837206901201</v>
      </c>
      <c r="F45" s="155">
        <v>3042243</v>
      </c>
      <c r="G45" s="173">
        <f t="shared" si="2"/>
        <v>114.02778277530901</v>
      </c>
      <c r="H45" s="155">
        <f t="shared" si="3"/>
        <v>19203724</v>
      </c>
    </row>
    <row r="46" spans="1:8">
      <c r="A46" s="174">
        <v>42614</v>
      </c>
      <c r="B46" s="155">
        <v>13470684</v>
      </c>
      <c r="C46" s="173">
        <f t="shared" si="0"/>
        <v>115.15329270831151</v>
      </c>
      <c r="D46" s="155">
        <v>2692666</v>
      </c>
      <c r="E46" s="173">
        <f t="shared" si="1"/>
        <v>90.854294890979887</v>
      </c>
      <c r="F46" s="155">
        <v>2992784</v>
      </c>
      <c r="G46" s="173">
        <f t="shared" si="2"/>
        <v>112.17398605089086</v>
      </c>
      <c r="H46" s="155">
        <f t="shared" si="3"/>
        <v>19156134</v>
      </c>
    </row>
    <row r="47" spans="1:8">
      <c r="A47" s="174">
        <v>42644</v>
      </c>
      <c r="B47" s="155">
        <v>13660465</v>
      </c>
      <c r="C47" s="173">
        <f t="shared" si="0"/>
        <v>116.7756236191603</v>
      </c>
      <c r="D47" s="155">
        <v>2695038</v>
      </c>
      <c r="E47" s="173">
        <f t="shared" si="1"/>
        <v>90.934329469156822</v>
      </c>
      <c r="F47" s="155">
        <v>2994165</v>
      </c>
      <c r="G47" s="173">
        <f t="shared" si="2"/>
        <v>112.22574798049763</v>
      </c>
      <c r="H47" s="155">
        <f t="shared" si="3"/>
        <v>19349668</v>
      </c>
    </row>
    <row r="48" spans="1:8">
      <c r="A48" s="174">
        <v>42675</v>
      </c>
      <c r="B48" s="155">
        <v>13583875</v>
      </c>
      <c r="C48" s="173">
        <f t="shared" si="0"/>
        <v>116.12089883395046</v>
      </c>
      <c r="D48" s="155">
        <v>2706609</v>
      </c>
      <c r="E48" s="173">
        <f t="shared" si="1"/>
        <v>91.324751098197908</v>
      </c>
      <c r="F48" s="155">
        <v>2985474</v>
      </c>
      <c r="G48" s="173">
        <f t="shared" si="2"/>
        <v>111.89999640177753</v>
      </c>
      <c r="H48" s="155">
        <f t="shared" si="3"/>
        <v>19275958</v>
      </c>
    </row>
    <row r="49" spans="1:8">
      <c r="A49" s="174">
        <v>42705</v>
      </c>
      <c r="B49" s="155">
        <v>13415843</v>
      </c>
      <c r="C49" s="173">
        <f t="shared" si="0"/>
        <v>114.6844878781027</v>
      </c>
      <c r="D49" s="155">
        <v>2701537</v>
      </c>
      <c r="E49" s="173">
        <f t="shared" si="1"/>
        <v>91.153614765772332</v>
      </c>
      <c r="F49" s="155">
        <v>2981646</v>
      </c>
      <c r="G49" s="173">
        <f t="shared" si="2"/>
        <v>111.75651728046346</v>
      </c>
      <c r="H49" s="155">
        <f t="shared" si="3"/>
        <v>19099026</v>
      </c>
    </row>
    <row r="50" spans="1:8">
      <c r="A50" s="174">
        <v>42736</v>
      </c>
      <c r="B50" s="155">
        <v>13115945</v>
      </c>
      <c r="C50" s="173">
        <f t="shared" si="0"/>
        <v>112.12082873676756</v>
      </c>
      <c r="D50" s="155">
        <v>2520079</v>
      </c>
      <c r="E50" s="173">
        <f t="shared" si="1"/>
        <v>85.030969535235968</v>
      </c>
      <c r="F50" s="155">
        <v>2970210</v>
      </c>
      <c r="G50" s="173">
        <f t="shared" si="2"/>
        <v>111.32787902776029</v>
      </c>
      <c r="H50" s="155">
        <f t="shared" si="3"/>
        <v>18606234</v>
      </c>
    </row>
    <row r="51" spans="1:8">
      <c r="A51" s="174">
        <v>42767</v>
      </c>
      <c r="B51" s="155">
        <v>13126079</v>
      </c>
      <c r="C51" s="173">
        <f t="shared" si="0"/>
        <v>112.20745859671423</v>
      </c>
      <c r="D51" s="155">
        <v>2698940</v>
      </c>
      <c r="E51" s="173">
        <f t="shared" si="1"/>
        <v>91.065988374741323</v>
      </c>
      <c r="F51" s="155">
        <v>2965218</v>
      </c>
      <c r="G51" s="173">
        <f t="shared" si="2"/>
        <v>111.14077145889931</v>
      </c>
      <c r="H51" s="155">
        <f t="shared" si="3"/>
        <v>18790237</v>
      </c>
    </row>
    <row r="52" spans="1:8">
      <c r="A52" s="174">
        <v>42795</v>
      </c>
      <c r="B52" s="155">
        <v>13558783</v>
      </c>
      <c r="C52" s="173">
        <f t="shared" si="0"/>
        <v>115.90640145426011</v>
      </c>
      <c r="D52" s="155">
        <v>2734104</v>
      </c>
      <c r="E52" s="173">
        <f t="shared" si="1"/>
        <v>92.252470628963138</v>
      </c>
      <c r="F52" s="155">
        <v>2970810</v>
      </c>
      <c r="G52" s="173">
        <f t="shared" si="2"/>
        <v>111.35036791824839</v>
      </c>
      <c r="H52" s="155">
        <f t="shared" si="3"/>
        <v>19263697</v>
      </c>
    </row>
    <row r="53" spans="1:8">
      <c r="A53" s="174">
        <v>42826</v>
      </c>
      <c r="B53" s="155">
        <v>13849359</v>
      </c>
      <c r="C53" s="173">
        <f t="shared" si="0"/>
        <v>118.39037206644359</v>
      </c>
      <c r="D53" s="155">
        <v>2760089</v>
      </c>
      <c r="E53" s="173">
        <f t="shared" si="1"/>
        <v>93.129240660130066</v>
      </c>
      <c r="F53" s="155">
        <v>2969930</v>
      </c>
      <c r="G53" s="173">
        <f t="shared" si="2"/>
        <v>111.31738421219917</v>
      </c>
      <c r="H53" s="155">
        <f t="shared" si="3"/>
        <v>19579378</v>
      </c>
    </row>
    <row r="54" spans="1:8">
      <c r="A54" s="174">
        <v>42856</v>
      </c>
      <c r="B54" s="155">
        <v>14105505</v>
      </c>
      <c r="C54" s="173">
        <f t="shared" si="0"/>
        <v>120.580019994794</v>
      </c>
      <c r="D54" s="155">
        <v>2771634</v>
      </c>
      <c r="E54" s="173">
        <f t="shared" si="1"/>
        <v>93.518785013019112</v>
      </c>
      <c r="F54" s="155">
        <v>2970555</v>
      </c>
      <c r="G54" s="173">
        <f t="shared" si="2"/>
        <v>111.34081013979093</v>
      </c>
      <c r="H54" s="155">
        <f t="shared" si="3"/>
        <v>19847694</v>
      </c>
    </row>
    <row r="55" spans="1:8">
      <c r="A55" s="174">
        <v>42887</v>
      </c>
      <c r="B55" s="155">
        <v>14009873</v>
      </c>
      <c r="C55" s="173">
        <f t="shared" si="0"/>
        <v>119.76251587337885</v>
      </c>
      <c r="D55" s="155">
        <v>2789173</v>
      </c>
      <c r="E55" s="173">
        <f t="shared" si="1"/>
        <v>94.110575260340141</v>
      </c>
      <c r="F55" s="155">
        <v>2976758</v>
      </c>
      <c r="G55" s="173">
        <f t="shared" si="2"/>
        <v>111.57330778595373</v>
      </c>
      <c r="H55" s="155">
        <f t="shared" si="3"/>
        <v>19775804</v>
      </c>
    </row>
    <row r="56" spans="1:8">
      <c r="A56" s="174">
        <v>42917</v>
      </c>
      <c r="B56" s="155">
        <v>14195607</v>
      </c>
      <c r="C56" s="173">
        <f t="shared" si="0"/>
        <v>121.35025125993275</v>
      </c>
      <c r="D56" s="155">
        <v>2751389</v>
      </c>
      <c r="E56" s="173">
        <f t="shared" si="1"/>
        <v>92.835690563106681</v>
      </c>
      <c r="F56" s="155">
        <v>2975092</v>
      </c>
      <c r="G56" s="173">
        <f t="shared" si="2"/>
        <v>111.5108636333651</v>
      </c>
      <c r="H56" s="155">
        <f t="shared" si="3"/>
        <v>19922088</v>
      </c>
    </row>
    <row r="57" spans="1:8">
      <c r="A57" s="174">
        <v>42948</v>
      </c>
      <c r="B57" s="155">
        <v>14265038</v>
      </c>
      <c r="C57" s="173">
        <f t="shared" si="0"/>
        <v>121.94377778509144</v>
      </c>
      <c r="D57" s="155">
        <v>2753919</v>
      </c>
      <c r="E57" s="173">
        <f t="shared" si="1"/>
        <v>92.921056280976714</v>
      </c>
      <c r="F57" s="155">
        <v>2960311</v>
      </c>
      <c r="G57" s="173">
        <f t="shared" si="2"/>
        <v>110.95684981619081</v>
      </c>
      <c r="H57" s="155">
        <f t="shared" si="3"/>
        <v>19979268</v>
      </c>
    </row>
    <row r="58" spans="1:8">
      <c r="A58" s="174">
        <v>42979</v>
      </c>
      <c r="B58" s="155">
        <v>14547574</v>
      </c>
      <c r="C58" s="173">
        <f t="shared" si="0"/>
        <v>124.35901896427993</v>
      </c>
      <c r="D58" s="155">
        <v>2772117</v>
      </c>
      <c r="E58" s="173">
        <f t="shared" si="1"/>
        <v>93.535082104612471</v>
      </c>
      <c r="F58" s="155">
        <v>2964754</v>
      </c>
      <c r="G58" s="173">
        <f t="shared" si="2"/>
        <v>111.12338005025518</v>
      </c>
      <c r="H58" s="155">
        <f t="shared" si="3"/>
        <v>20284445</v>
      </c>
    </row>
    <row r="59" spans="1:8">
      <c r="A59" s="174">
        <v>43009</v>
      </c>
      <c r="B59" s="155">
        <v>14644895</v>
      </c>
      <c r="C59" s="173">
        <f t="shared" si="0"/>
        <v>125.1909613956862</v>
      </c>
      <c r="D59" s="155">
        <v>2768836</v>
      </c>
      <c r="E59" s="173">
        <f t="shared" si="1"/>
        <v>93.424376602505163</v>
      </c>
      <c r="F59" s="155">
        <v>2976497</v>
      </c>
      <c r="G59" s="173">
        <f t="shared" si="2"/>
        <v>111.56352511859143</v>
      </c>
      <c r="H59" s="155">
        <f t="shared" si="3"/>
        <v>20390228</v>
      </c>
    </row>
    <row r="60" spans="1:8">
      <c r="A60" s="174">
        <v>43040</v>
      </c>
      <c r="B60" s="175">
        <v>14555878</v>
      </c>
      <c r="C60" s="173">
        <f t="shared" si="0"/>
        <v>124.43000518462701</v>
      </c>
      <c r="D60" s="175">
        <v>2767790</v>
      </c>
      <c r="E60" s="173">
        <f t="shared" si="1"/>
        <v>93.389083108081437</v>
      </c>
      <c r="F60" s="175">
        <v>2979048</v>
      </c>
      <c r="G60" s="173">
        <f t="shared" si="2"/>
        <v>111.65914038464999</v>
      </c>
      <c r="H60" s="155">
        <f t="shared" si="3"/>
        <v>20302716</v>
      </c>
    </row>
    <row r="61" spans="1:8">
      <c r="A61" s="174">
        <v>43070</v>
      </c>
      <c r="B61" s="175">
        <v>14477817</v>
      </c>
      <c r="C61" s="173">
        <f t="shared" si="0"/>
        <v>123.7627056486789</v>
      </c>
      <c r="D61" s="175">
        <v>2777484</v>
      </c>
      <c r="E61" s="173">
        <f t="shared" si="1"/>
        <v>93.716172147224484</v>
      </c>
      <c r="F61" s="175">
        <v>2986088</v>
      </c>
      <c r="G61" s="173">
        <f t="shared" si="2"/>
        <v>111.92301003304368</v>
      </c>
      <c r="H61" s="155">
        <f t="shared" si="3"/>
        <v>20241389</v>
      </c>
    </row>
    <row r="62" spans="1:8">
      <c r="A62" s="174">
        <v>43101</v>
      </c>
      <c r="B62" s="175">
        <v>14218231</v>
      </c>
      <c r="C62" s="173">
        <f t="shared" si="0"/>
        <v>121.543651097256</v>
      </c>
      <c r="D62" s="175">
        <v>2762901</v>
      </c>
      <c r="E62" s="173">
        <f t="shared" si="1"/>
        <v>93.224121450110488</v>
      </c>
      <c r="F62" s="175">
        <v>2989631</v>
      </c>
      <c r="G62" s="173">
        <f t="shared" si="2"/>
        <v>112.05580693137588</v>
      </c>
      <c r="H62" s="155">
        <f t="shared" si="3"/>
        <v>19970763</v>
      </c>
    </row>
    <row r="63" spans="1:8">
      <c r="A63" s="174">
        <v>43132</v>
      </c>
      <c r="B63" s="175">
        <v>14127524</v>
      </c>
      <c r="C63" s="173">
        <f t="shared" si="0"/>
        <v>120.76824802776873</v>
      </c>
      <c r="D63" s="175">
        <v>2835795</v>
      </c>
      <c r="E63" s="173">
        <f t="shared" si="1"/>
        <v>95.683666366480765</v>
      </c>
      <c r="F63" s="175">
        <v>2996690</v>
      </c>
      <c r="G63" s="173">
        <f t="shared" si="2"/>
        <v>112.32038872796839</v>
      </c>
      <c r="H63" s="155">
        <f t="shared" si="3"/>
        <v>19960009</v>
      </c>
    </row>
    <row r="64" spans="1:8">
      <c r="A64" s="174">
        <v>43160</v>
      </c>
      <c r="B64" s="175">
        <v>14325806</v>
      </c>
      <c r="C64" s="173">
        <f t="shared" si="0"/>
        <v>122.46324920104171</v>
      </c>
      <c r="D64" s="175">
        <v>2804909</v>
      </c>
      <c r="E64" s="173">
        <f t="shared" si="1"/>
        <v>94.641529780657336</v>
      </c>
      <c r="F64" s="175">
        <v>3006828</v>
      </c>
      <c r="G64" s="173">
        <f t="shared" ref="G64:G82" si="4">(F64/$F$2*100)</f>
        <v>112.70037601424896</v>
      </c>
      <c r="H64" s="155">
        <f t="shared" ref="H64:H82" si="5">B64+D64+F64</f>
        <v>20137543</v>
      </c>
    </row>
    <row r="65" spans="1:8">
      <c r="A65" s="174">
        <v>43191</v>
      </c>
      <c r="B65" s="175">
        <v>14527332</v>
      </c>
      <c r="C65" s="173">
        <f t="shared" si="0"/>
        <v>124.185981503747</v>
      </c>
      <c r="D65" s="175">
        <v>2812961</v>
      </c>
      <c r="E65" s="173">
        <f t="shared" si="1"/>
        <v>94.913215456661035</v>
      </c>
      <c r="F65" s="175">
        <v>3011373</v>
      </c>
      <c r="G65" s="173">
        <f t="shared" si="4"/>
        <v>112.87072935969631</v>
      </c>
      <c r="H65" s="155">
        <f t="shared" si="5"/>
        <v>20351666</v>
      </c>
    </row>
    <row r="66" spans="1:8">
      <c r="A66" s="174">
        <v>43221</v>
      </c>
      <c r="B66" s="175">
        <v>14729306</v>
      </c>
      <c r="C66" s="173">
        <f t="shared" si="0"/>
        <v>125.91254350620125</v>
      </c>
      <c r="D66" s="175">
        <v>2803693</v>
      </c>
      <c r="E66" s="173">
        <f t="shared" si="1"/>
        <v>94.600500249855003</v>
      </c>
      <c r="F66" s="175">
        <v>3014740</v>
      </c>
      <c r="G66" s="173">
        <f t="shared" si="4"/>
        <v>112.9969295168187</v>
      </c>
      <c r="H66" s="155">
        <f t="shared" si="5"/>
        <v>20547739</v>
      </c>
    </row>
    <row r="67" spans="1:8">
      <c r="A67" s="174">
        <v>43252</v>
      </c>
      <c r="B67" s="175">
        <v>14570283</v>
      </c>
      <c r="C67" s="173">
        <f t="shared" si="0"/>
        <v>124.55314541874304</v>
      </c>
      <c r="D67" s="175">
        <v>2702964</v>
      </c>
      <c r="E67" s="173">
        <f t="shared" si="1"/>
        <v>91.201763729962252</v>
      </c>
      <c r="F67" s="175">
        <v>3019444</v>
      </c>
      <c r="G67" s="173">
        <f t="shared" si="4"/>
        <v>113.17324241824538</v>
      </c>
      <c r="H67" s="155">
        <f t="shared" si="5"/>
        <v>20292691</v>
      </c>
    </row>
    <row r="68" spans="1:8">
      <c r="A68" s="174">
        <v>43282</v>
      </c>
      <c r="B68" s="155">
        <v>14664384</v>
      </c>
      <c r="C68" s="173">
        <f t="shared" si="0"/>
        <v>125.35756188320354</v>
      </c>
      <c r="D68" s="155">
        <v>2848614</v>
      </c>
      <c r="E68" s="173">
        <f t="shared" si="1"/>
        <v>96.116197250818985</v>
      </c>
      <c r="F68" s="155">
        <v>3010588</v>
      </c>
      <c r="G68" s="173">
        <f t="shared" si="4"/>
        <v>112.84130639464105</v>
      </c>
      <c r="H68" s="155">
        <f t="shared" si="5"/>
        <v>20523586</v>
      </c>
    </row>
    <row r="69" spans="1:8">
      <c r="A69" s="174">
        <v>43313</v>
      </c>
      <c r="B69" s="155">
        <v>14482653</v>
      </c>
      <c r="C69" s="173">
        <f t="shared" si="0"/>
        <v>123.80404588971918</v>
      </c>
      <c r="D69" s="155">
        <v>2844133</v>
      </c>
      <c r="E69" s="173">
        <f t="shared" si="1"/>
        <v>95.965002080156722</v>
      </c>
      <c r="F69" s="155">
        <v>2998531</v>
      </c>
      <c r="G69" s="173">
        <f t="shared" si="4"/>
        <v>112.38939214028269</v>
      </c>
      <c r="H69" s="155">
        <f t="shared" si="5"/>
        <v>20325317</v>
      </c>
    </row>
    <row r="70" spans="1:8">
      <c r="A70" s="174">
        <v>43344</v>
      </c>
      <c r="B70" s="155">
        <v>14809349</v>
      </c>
      <c r="C70" s="173">
        <f t="shared" si="0"/>
        <v>126.59678604416381</v>
      </c>
      <c r="D70" s="155">
        <v>2810852</v>
      </c>
      <c r="E70" s="173">
        <f t="shared" si="1"/>
        <v>94.842054864175722</v>
      </c>
      <c r="F70" s="155">
        <v>3001713</v>
      </c>
      <c r="G70" s="173">
        <f t="shared" si="4"/>
        <v>112.50865822283791</v>
      </c>
      <c r="H70" s="155">
        <f t="shared" si="5"/>
        <v>20621914</v>
      </c>
    </row>
    <row r="71" spans="1:8">
      <c r="A71" s="174">
        <v>43374</v>
      </c>
      <c r="B71" s="175">
        <v>14695062</v>
      </c>
      <c r="C71" s="173">
        <f t="shared" si="0"/>
        <v>125.61981083163896</v>
      </c>
      <c r="D71" s="175">
        <v>2904436</v>
      </c>
      <c r="E71" s="173">
        <f t="shared" si="1"/>
        <v>97.999709149214212</v>
      </c>
      <c r="F71" s="175">
        <v>3020919</v>
      </c>
      <c r="G71" s="173">
        <f t="shared" si="4"/>
        <v>113.22852760736197</v>
      </c>
      <c r="H71" s="155">
        <f t="shared" si="5"/>
        <v>20620417</v>
      </c>
    </row>
    <row r="72" spans="1:8">
      <c r="A72" s="174">
        <v>43405</v>
      </c>
      <c r="B72" s="175">
        <v>14448590</v>
      </c>
      <c r="C72" s="173">
        <f t="shared" si="0"/>
        <v>123.51286048224297</v>
      </c>
      <c r="D72" s="175">
        <v>2879630</v>
      </c>
      <c r="E72" s="173">
        <f t="shared" si="1"/>
        <v>97.162720217402537</v>
      </c>
      <c r="F72" s="175">
        <v>3021127</v>
      </c>
      <c r="G72" s="173">
        <f t="shared" si="4"/>
        <v>113.23632375606449</v>
      </c>
      <c r="H72" s="155">
        <f t="shared" si="5"/>
        <v>20349347</v>
      </c>
    </row>
    <row r="73" spans="1:8">
      <c r="A73" s="174">
        <v>43435</v>
      </c>
      <c r="B73" s="175">
        <v>14229170</v>
      </c>
      <c r="C73" s="173">
        <f t="shared" si="0"/>
        <v>121.63716244893912</v>
      </c>
      <c r="D73" s="175">
        <v>2833299</v>
      </c>
      <c r="E73" s="173">
        <f t="shared" si="1"/>
        <v>95.599447855886481</v>
      </c>
      <c r="F73" s="175">
        <v>3031311</v>
      </c>
      <c r="G73" s="173">
        <f t="shared" si="4"/>
        <v>113.61803519061584</v>
      </c>
      <c r="H73" s="155">
        <f t="shared" si="5"/>
        <v>20093780</v>
      </c>
    </row>
    <row r="74" spans="1:8">
      <c r="A74" s="174">
        <v>43466</v>
      </c>
      <c r="B74" s="175">
        <v>13826757</v>
      </c>
      <c r="C74" s="173">
        <f t="shared" si="0"/>
        <v>118.19716029473301</v>
      </c>
      <c r="D74" s="175">
        <v>2791418</v>
      </c>
      <c r="E74" s="173">
        <f t="shared" si="1"/>
        <v>94.18632468192834</v>
      </c>
      <c r="F74" s="175">
        <v>3030725</v>
      </c>
      <c r="G74" s="173">
        <f t="shared" si="4"/>
        <v>113.59607104090578</v>
      </c>
      <c r="H74" s="155">
        <f t="shared" si="5"/>
        <v>19648900</v>
      </c>
    </row>
    <row r="75" spans="1:8">
      <c r="A75" s="174">
        <v>43497</v>
      </c>
      <c r="B75" s="175">
        <v>13807689</v>
      </c>
      <c r="C75" s="173">
        <f t="shared" ref="C75:C84" si="6">(B75/$B$2)*100</f>
        <v>118.03415869916725</v>
      </c>
      <c r="D75" s="175">
        <v>2801378</v>
      </c>
      <c r="E75" s="173">
        <f t="shared" ref="E75:E84" si="7">(D75/$D$2)*100</f>
        <v>94.522388930934412</v>
      </c>
      <c r="F75" s="175">
        <v>3038819</v>
      </c>
      <c r="G75" s="173">
        <f t="shared" si="4"/>
        <v>113.89944617359025</v>
      </c>
      <c r="H75" s="155">
        <f t="shared" si="5"/>
        <v>19647886</v>
      </c>
    </row>
    <row r="76" spans="1:8">
      <c r="A76" s="174">
        <v>43525</v>
      </c>
      <c r="B76" s="175">
        <v>13994899</v>
      </c>
      <c r="C76" s="173">
        <f t="shared" si="6"/>
        <v>119.63451157864414</v>
      </c>
      <c r="D76" s="175">
        <v>2793511</v>
      </c>
      <c r="E76" s="173">
        <f t="shared" si="7"/>
        <v>94.256945412166274</v>
      </c>
      <c r="F76" s="175">
        <v>3039681</v>
      </c>
      <c r="G76" s="173">
        <f t="shared" si="4"/>
        <v>113.93175521292483</v>
      </c>
      <c r="H76" s="155">
        <f t="shared" si="5"/>
        <v>19828091</v>
      </c>
    </row>
    <row r="77" spans="1:8">
      <c r="A77" s="174">
        <v>43556</v>
      </c>
      <c r="B77" s="175">
        <v>14226393</v>
      </c>
      <c r="C77" s="173">
        <f t="shared" si="6"/>
        <v>121.61342343955764</v>
      </c>
      <c r="D77" s="175">
        <v>2761695</v>
      </c>
      <c r="E77" s="173">
        <f t="shared" si="7"/>
        <v>93.183429333212757</v>
      </c>
      <c r="F77" s="175">
        <v>3050182</v>
      </c>
      <c r="G77" s="173">
        <f t="shared" si="4"/>
        <v>114.3253482779507</v>
      </c>
      <c r="H77" s="155">
        <f t="shared" si="5"/>
        <v>20038270</v>
      </c>
    </row>
    <row r="78" spans="1:8">
      <c r="A78" s="174">
        <v>43586</v>
      </c>
      <c r="B78" s="175">
        <v>14324472</v>
      </c>
      <c r="C78" s="173">
        <f t="shared" si="6"/>
        <v>122.45184558616418</v>
      </c>
      <c r="D78" s="175">
        <v>2838167</v>
      </c>
      <c r="E78" s="173">
        <f t="shared" si="7"/>
        <v>95.7637009446577</v>
      </c>
      <c r="F78" s="175">
        <v>3055833</v>
      </c>
      <c r="G78" s="173">
        <f t="shared" si="4"/>
        <v>114.53715614486444</v>
      </c>
      <c r="H78" s="155">
        <f t="shared" si="5"/>
        <v>20218472</v>
      </c>
    </row>
    <row r="79" spans="1:8">
      <c r="A79" s="174">
        <v>43617</v>
      </c>
      <c r="B79" s="175">
        <v>14287607</v>
      </c>
      <c r="C79" s="173">
        <f t="shared" si="6"/>
        <v>122.13670745838301</v>
      </c>
      <c r="D79" s="175">
        <v>2874942</v>
      </c>
      <c r="E79" s="173">
        <f t="shared" si="7"/>
        <v>97.004540578914529</v>
      </c>
      <c r="F79" s="175">
        <v>3058258</v>
      </c>
      <c r="G79" s="173">
        <f t="shared" si="4"/>
        <v>114.6280487439205</v>
      </c>
      <c r="H79" s="155">
        <f t="shared" si="5"/>
        <v>20220807</v>
      </c>
    </row>
    <row r="80" spans="1:8">
      <c r="A80" s="174">
        <v>43647</v>
      </c>
      <c r="B80" s="175">
        <v>14198097</v>
      </c>
      <c r="C80" s="173">
        <f t="shared" si="6"/>
        <v>121.37153686791255</v>
      </c>
      <c r="D80" s="175">
        <v>2835662</v>
      </c>
      <c r="E80" s="173">
        <f t="shared" si="7"/>
        <v>95.679178761549252</v>
      </c>
      <c r="F80" s="175">
        <v>3069057</v>
      </c>
      <c r="G80" s="173">
        <f t="shared" si="4"/>
        <v>115.03281129122213</v>
      </c>
      <c r="H80" s="155">
        <f t="shared" si="5"/>
        <v>20102816</v>
      </c>
    </row>
    <row r="81" spans="1:8">
      <c r="A81" s="174">
        <v>43678</v>
      </c>
      <c r="B81" s="175">
        <v>14119665</v>
      </c>
      <c r="C81" s="173">
        <f t="shared" si="6"/>
        <v>120.70106586185983</v>
      </c>
      <c r="D81" s="175">
        <v>2783315</v>
      </c>
      <c r="E81" s="173">
        <f t="shared" si="7"/>
        <v>93.912918195011059</v>
      </c>
      <c r="F81" s="175">
        <v>3042624</v>
      </c>
      <c r="G81" s="173">
        <f t="shared" si="4"/>
        <v>114.04206322076892</v>
      </c>
      <c r="H81" s="155">
        <f t="shared" si="5"/>
        <v>19945604</v>
      </c>
    </row>
    <row r="82" spans="1:8">
      <c r="A82" s="174">
        <v>43709</v>
      </c>
      <c r="B82" s="175">
        <v>14440956</v>
      </c>
      <c r="C82" s="173">
        <f t="shared" si="6"/>
        <v>123.44760171464549</v>
      </c>
      <c r="D82" s="175">
        <v>2783328</v>
      </c>
      <c r="E82" s="173">
        <f t="shared" si="7"/>
        <v>93.913356833087079</v>
      </c>
      <c r="F82" s="175">
        <v>3055436</v>
      </c>
      <c r="G82" s="173">
        <f t="shared" si="4"/>
        <v>114.52227599565813</v>
      </c>
      <c r="H82" s="155">
        <f t="shared" si="5"/>
        <v>20279720</v>
      </c>
    </row>
    <row r="83" spans="1:8">
      <c r="A83" s="174">
        <v>43739</v>
      </c>
      <c r="B83" s="175">
        <v>14511611</v>
      </c>
      <c r="C83" s="173">
        <f t="shared" si="6"/>
        <v>124.05159152661834</v>
      </c>
      <c r="D83" s="175">
        <v>2760621</v>
      </c>
      <c r="E83" s="173">
        <f t="shared" si="7"/>
        <v>93.147191079856086</v>
      </c>
      <c r="F83" s="175">
        <v>3075826</v>
      </c>
      <c r="G83" s="173">
        <f t="shared" ref="G83:G84" si="8">(F83/$F$2*100)</f>
        <v>115.28652345741204</v>
      </c>
      <c r="H83" s="155">
        <f t="shared" ref="H83:H84" si="9">B83+D83+F83</f>
        <v>20348058</v>
      </c>
    </row>
    <row r="84" spans="1:8">
      <c r="A84" s="174">
        <v>43770</v>
      </c>
      <c r="B84" s="175">
        <v>14393707</v>
      </c>
      <c r="C84" s="173">
        <f t="shared" si="6"/>
        <v>123.04369661768271</v>
      </c>
      <c r="D84" s="175">
        <v>2736801</v>
      </c>
      <c r="E84" s="173">
        <f t="shared" si="7"/>
        <v>92.343471159040377</v>
      </c>
      <c r="F84" s="175">
        <v>3083315</v>
      </c>
      <c r="G84" s="173">
        <f t="shared" si="8"/>
        <v>115.56722229218765</v>
      </c>
      <c r="H84" s="155">
        <f t="shared" si="9"/>
        <v>20213823</v>
      </c>
    </row>
    <row r="85" spans="1:8">
      <c r="B85" s="99"/>
      <c r="C85" s="99"/>
      <c r="D85" s="99"/>
      <c r="E85" s="99"/>
      <c r="F85" s="99"/>
    </row>
    <row r="86" spans="1:8">
      <c r="B86" s="176"/>
      <c r="D86" s="176"/>
    </row>
    <row r="87" spans="1:8">
      <c r="B87" s="176"/>
      <c r="D87" s="176"/>
      <c r="F87" s="17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7"/>
  <sheetViews>
    <sheetView topLeftCell="K1" zoomScale="80" zoomScaleNormal="80" workbookViewId="0">
      <selection activeCell="R11" sqref="R11"/>
    </sheetView>
  </sheetViews>
  <sheetFormatPr defaultRowHeight="15"/>
  <cols>
    <col min="2" max="2" width="34.5703125" customWidth="1"/>
    <col min="3" max="3" width="11.42578125" style="148" customWidth="1"/>
    <col min="4" max="4" width="11.42578125" style="147" customWidth="1"/>
    <col min="5" max="5" width="11.42578125" style="149" customWidth="1"/>
    <col min="6" max="8" width="11.42578125" style="153" customWidth="1"/>
    <col min="9" max="9" width="24.42578125" customWidth="1"/>
    <col min="10" max="10" width="23.5703125" customWidth="1"/>
    <col min="11" max="11" width="30.85546875" customWidth="1"/>
    <col min="12" max="12" width="30.85546875" style="153" customWidth="1"/>
  </cols>
  <sheetData>
    <row r="1" spans="1:12" s="153" customFormat="1" ht="15.75" thickBot="1">
      <c r="C1" s="184" t="s">
        <v>281</v>
      </c>
      <c r="D1" s="184"/>
      <c r="E1" s="185"/>
      <c r="F1" s="186" t="s">
        <v>280</v>
      </c>
      <c r="G1" s="184"/>
      <c r="H1" s="185"/>
    </row>
    <row r="2" spans="1:12" ht="45">
      <c r="A2" s="91" t="s">
        <v>1</v>
      </c>
      <c r="B2" s="90" t="s">
        <v>90</v>
      </c>
      <c r="C2" s="89">
        <v>43405</v>
      </c>
      <c r="D2" s="89">
        <v>43739</v>
      </c>
      <c r="E2" s="89">
        <v>43770</v>
      </c>
      <c r="F2" s="89">
        <v>43405</v>
      </c>
      <c r="G2" s="89">
        <v>43739</v>
      </c>
      <c r="H2" s="89">
        <v>43770</v>
      </c>
      <c r="I2" s="88" t="s">
        <v>338</v>
      </c>
      <c r="J2" s="88" t="s">
        <v>339</v>
      </c>
      <c r="K2" s="1" t="s">
        <v>340</v>
      </c>
      <c r="L2" s="159" t="s">
        <v>341</v>
      </c>
    </row>
    <row r="3" spans="1:12">
      <c r="A3" s="80">
        <v>1</v>
      </c>
      <c r="B3" s="81" t="s">
        <v>2</v>
      </c>
      <c r="C3" s="78">
        <v>17328</v>
      </c>
      <c r="D3" s="78">
        <v>17522</v>
      </c>
      <c r="E3" s="78">
        <v>17384</v>
      </c>
      <c r="F3" s="78"/>
      <c r="G3" s="78"/>
      <c r="H3" s="78"/>
      <c r="I3" s="86">
        <f>(E3-C3)/C3</f>
        <v>3.2317636195752539E-3</v>
      </c>
      <c r="J3" s="79">
        <f>E3-C3</f>
        <v>56</v>
      </c>
      <c r="K3" s="79">
        <f>E3-D3</f>
        <v>-138</v>
      </c>
      <c r="L3" s="79">
        <f>H3-G3</f>
        <v>0</v>
      </c>
    </row>
    <row r="4" spans="1:12">
      <c r="A4" s="80">
        <v>2</v>
      </c>
      <c r="B4" s="81" t="s">
        <v>3</v>
      </c>
      <c r="C4" s="78">
        <v>3794</v>
      </c>
      <c r="D4" s="78">
        <v>3642</v>
      </c>
      <c r="E4" s="78">
        <v>3643</v>
      </c>
      <c r="F4" s="78"/>
      <c r="G4" s="78"/>
      <c r="H4" s="78"/>
      <c r="I4" s="86">
        <f t="shared" ref="I4:I67" si="0">(E4-C4)/C4</f>
        <v>-3.9799683711122823E-2</v>
      </c>
      <c r="J4" s="79">
        <f t="shared" ref="J4:J67" si="1">E4-C4</f>
        <v>-151</v>
      </c>
      <c r="K4" s="79">
        <f t="shared" ref="K4:K67" si="2">E4-D4</f>
        <v>1</v>
      </c>
      <c r="L4" s="79">
        <f t="shared" ref="L4:L67" si="3">H4-G4</f>
        <v>0</v>
      </c>
    </row>
    <row r="5" spans="1:12">
      <c r="A5" s="80">
        <v>3</v>
      </c>
      <c r="B5" s="81" t="s">
        <v>4</v>
      </c>
      <c r="C5" s="78">
        <v>1177</v>
      </c>
      <c r="D5" s="78">
        <v>1173</v>
      </c>
      <c r="E5" s="78">
        <v>1211</v>
      </c>
      <c r="F5" s="78"/>
      <c r="G5" s="78"/>
      <c r="H5" s="78"/>
      <c r="I5" s="86">
        <f t="shared" si="0"/>
        <v>2.8887000849617671E-2</v>
      </c>
      <c r="J5" s="79">
        <f t="shared" si="1"/>
        <v>34</v>
      </c>
      <c r="K5" s="79">
        <f t="shared" si="2"/>
        <v>38</v>
      </c>
      <c r="L5" s="79">
        <f t="shared" si="3"/>
        <v>0</v>
      </c>
    </row>
    <row r="6" spans="1:12">
      <c r="A6" s="80">
        <v>5</v>
      </c>
      <c r="B6" s="81" t="s">
        <v>5</v>
      </c>
      <c r="C6" s="78">
        <v>424</v>
      </c>
      <c r="D6" s="78">
        <v>419</v>
      </c>
      <c r="E6" s="78">
        <v>420</v>
      </c>
      <c r="F6" s="78"/>
      <c r="G6" s="78"/>
      <c r="H6" s="78"/>
      <c r="I6" s="86">
        <f t="shared" si="0"/>
        <v>-9.433962264150943E-3</v>
      </c>
      <c r="J6" s="79">
        <f t="shared" si="1"/>
        <v>-4</v>
      </c>
      <c r="K6" s="79">
        <f t="shared" si="2"/>
        <v>1</v>
      </c>
      <c r="L6" s="79">
        <f t="shared" si="3"/>
        <v>0</v>
      </c>
    </row>
    <row r="7" spans="1:12">
      <c r="A7" s="80">
        <v>6</v>
      </c>
      <c r="B7" s="81" t="s">
        <v>6</v>
      </c>
      <c r="C7" s="78">
        <v>29</v>
      </c>
      <c r="D7" s="78">
        <v>33</v>
      </c>
      <c r="E7" s="78">
        <v>34</v>
      </c>
      <c r="F7" s="78"/>
      <c r="G7" s="78"/>
      <c r="H7" s="78"/>
      <c r="I7" s="86">
        <f t="shared" si="0"/>
        <v>0.17241379310344829</v>
      </c>
      <c r="J7" s="79">
        <f t="shared" si="1"/>
        <v>5</v>
      </c>
      <c r="K7" s="79">
        <f t="shared" si="2"/>
        <v>1</v>
      </c>
      <c r="L7" s="79">
        <f t="shared" si="3"/>
        <v>0</v>
      </c>
    </row>
    <row r="8" spans="1:12">
      <c r="A8" s="80">
        <v>7</v>
      </c>
      <c r="B8" s="81" t="s">
        <v>7</v>
      </c>
      <c r="C8" s="78">
        <v>755</v>
      </c>
      <c r="D8" s="78">
        <v>767</v>
      </c>
      <c r="E8" s="78">
        <v>769</v>
      </c>
      <c r="F8" s="78"/>
      <c r="G8" s="78"/>
      <c r="H8" s="78"/>
      <c r="I8" s="86">
        <f t="shared" si="0"/>
        <v>1.8543046357615896E-2</v>
      </c>
      <c r="J8" s="79">
        <f t="shared" si="1"/>
        <v>14</v>
      </c>
      <c r="K8" s="79">
        <f t="shared" si="2"/>
        <v>2</v>
      </c>
      <c r="L8" s="79">
        <f t="shared" si="3"/>
        <v>0</v>
      </c>
    </row>
    <row r="9" spans="1:12">
      <c r="A9" s="80">
        <v>8</v>
      </c>
      <c r="B9" s="81" t="s">
        <v>300</v>
      </c>
      <c r="C9" s="78">
        <v>4968</v>
      </c>
      <c r="D9" s="78">
        <v>4980</v>
      </c>
      <c r="E9" s="78">
        <v>4978</v>
      </c>
      <c r="F9" s="78"/>
      <c r="G9" s="78"/>
      <c r="H9" s="78"/>
      <c r="I9" s="86">
        <f t="shared" si="0"/>
        <v>2.0128824476650562E-3</v>
      </c>
      <c r="J9" s="79">
        <f t="shared" si="1"/>
        <v>10</v>
      </c>
      <c r="K9" s="79">
        <f t="shared" si="2"/>
        <v>-2</v>
      </c>
      <c r="L9" s="79">
        <f t="shared" si="3"/>
        <v>0</v>
      </c>
    </row>
    <row r="10" spans="1:12">
      <c r="A10" s="80">
        <v>9</v>
      </c>
      <c r="B10" s="81" t="s">
        <v>8</v>
      </c>
      <c r="C10" s="78">
        <v>624</v>
      </c>
      <c r="D10" s="78">
        <v>622</v>
      </c>
      <c r="E10" s="78">
        <v>611</v>
      </c>
      <c r="F10" s="78"/>
      <c r="G10" s="78"/>
      <c r="H10" s="78"/>
      <c r="I10" s="86">
        <f t="shared" si="0"/>
        <v>-2.0833333333333332E-2</v>
      </c>
      <c r="J10" s="79">
        <f t="shared" si="1"/>
        <v>-13</v>
      </c>
      <c r="K10" s="79">
        <f t="shared" si="2"/>
        <v>-11</v>
      </c>
      <c r="L10" s="79">
        <f t="shared" si="3"/>
        <v>0</v>
      </c>
    </row>
    <row r="11" spans="1:12">
      <c r="A11" s="82">
        <v>10</v>
      </c>
      <c r="B11" s="81" t="s">
        <v>9</v>
      </c>
      <c r="C11" s="78">
        <v>43068</v>
      </c>
      <c r="D11" s="78">
        <v>44179</v>
      </c>
      <c r="E11" s="78">
        <v>44684</v>
      </c>
      <c r="F11" s="78"/>
      <c r="G11" s="78"/>
      <c r="H11" s="78"/>
      <c r="I11" s="86">
        <f t="shared" si="0"/>
        <v>3.7522058140614843E-2</v>
      </c>
      <c r="J11" s="79">
        <f t="shared" si="1"/>
        <v>1616</v>
      </c>
      <c r="K11" s="79">
        <f t="shared" si="2"/>
        <v>505</v>
      </c>
      <c r="L11" s="79">
        <f t="shared" si="3"/>
        <v>0</v>
      </c>
    </row>
    <row r="12" spans="1:12">
      <c r="A12" s="82">
        <v>11</v>
      </c>
      <c r="B12" s="81" t="s">
        <v>10</v>
      </c>
      <c r="C12" s="78">
        <v>666</v>
      </c>
      <c r="D12" s="78">
        <v>681</v>
      </c>
      <c r="E12" s="78">
        <v>674</v>
      </c>
      <c r="F12" s="78"/>
      <c r="G12" s="78"/>
      <c r="H12" s="78"/>
      <c r="I12" s="86">
        <f t="shared" si="0"/>
        <v>1.2012012012012012E-2</v>
      </c>
      <c r="J12" s="79">
        <f t="shared" si="1"/>
        <v>8</v>
      </c>
      <c r="K12" s="79">
        <f t="shared" si="2"/>
        <v>-7</v>
      </c>
      <c r="L12" s="79">
        <f t="shared" si="3"/>
        <v>0</v>
      </c>
    </row>
    <row r="13" spans="1:12">
      <c r="A13" s="82">
        <v>12</v>
      </c>
      <c r="B13" s="81" t="s">
        <v>11</v>
      </c>
      <c r="C13" s="78">
        <v>64</v>
      </c>
      <c r="D13" s="78">
        <v>71</v>
      </c>
      <c r="E13" s="78">
        <v>70</v>
      </c>
      <c r="F13" s="78"/>
      <c r="G13" s="78"/>
      <c r="H13" s="78"/>
      <c r="I13" s="86">
        <f t="shared" si="0"/>
        <v>9.375E-2</v>
      </c>
      <c r="J13" s="79">
        <f t="shared" si="1"/>
        <v>6</v>
      </c>
      <c r="K13" s="79">
        <f t="shared" si="2"/>
        <v>-1</v>
      </c>
      <c r="L13" s="79">
        <f t="shared" si="3"/>
        <v>0</v>
      </c>
    </row>
    <row r="14" spans="1:12">
      <c r="A14" s="82">
        <v>13</v>
      </c>
      <c r="B14" s="81" t="s">
        <v>12</v>
      </c>
      <c r="C14" s="78">
        <v>16571</v>
      </c>
      <c r="D14" s="78">
        <v>16592</v>
      </c>
      <c r="E14" s="78">
        <v>16690</v>
      </c>
      <c r="F14" s="78"/>
      <c r="G14" s="78"/>
      <c r="H14" s="78"/>
      <c r="I14" s="86">
        <f t="shared" si="0"/>
        <v>7.181220203970792E-3</v>
      </c>
      <c r="J14" s="79">
        <f t="shared" si="1"/>
        <v>119</v>
      </c>
      <c r="K14" s="79">
        <f t="shared" si="2"/>
        <v>98</v>
      </c>
      <c r="L14" s="79">
        <f t="shared" si="3"/>
        <v>0</v>
      </c>
    </row>
    <row r="15" spans="1:12">
      <c r="A15" s="82">
        <v>14</v>
      </c>
      <c r="B15" s="81" t="s">
        <v>13</v>
      </c>
      <c r="C15" s="78">
        <v>33235</v>
      </c>
      <c r="D15" s="78">
        <v>34003</v>
      </c>
      <c r="E15" s="78">
        <v>34339</v>
      </c>
      <c r="F15" s="78"/>
      <c r="G15" s="78"/>
      <c r="H15" s="78"/>
      <c r="I15" s="86">
        <f t="shared" si="0"/>
        <v>3.3217993079584777E-2</v>
      </c>
      <c r="J15" s="79">
        <f t="shared" si="1"/>
        <v>1104</v>
      </c>
      <c r="K15" s="79">
        <f t="shared" si="2"/>
        <v>336</v>
      </c>
      <c r="L15" s="79">
        <f t="shared" si="3"/>
        <v>0</v>
      </c>
    </row>
    <row r="16" spans="1:12">
      <c r="A16" s="82">
        <v>15</v>
      </c>
      <c r="B16" s="81" t="s">
        <v>14</v>
      </c>
      <c r="C16" s="78">
        <v>6335</v>
      </c>
      <c r="D16" s="78">
        <v>6412</v>
      </c>
      <c r="E16" s="78">
        <v>6508</v>
      </c>
      <c r="F16" s="78"/>
      <c r="G16" s="78"/>
      <c r="H16" s="78"/>
      <c r="I16" s="86">
        <f t="shared" si="0"/>
        <v>2.7308602999210733E-2</v>
      </c>
      <c r="J16" s="79">
        <f t="shared" si="1"/>
        <v>173</v>
      </c>
      <c r="K16" s="79">
        <f t="shared" si="2"/>
        <v>96</v>
      </c>
      <c r="L16" s="79">
        <f t="shared" si="3"/>
        <v>0</v>
      </c>
    </row>
    <row r="17" spans="1:12">
      <c r="A17" s="82">
        <v>16</v>
      </c>
      <c r="B17" s="81" t="s">
        <v>15</v>
      </c>
      <c r="C17" s="78">
        <v>10472</v>
      </c>
      <c r="D17" s="78">
        <v>10081</v>
      </c>
      <c r="E17" s="78">
        <v>10141</v>
      </c>
      <c r="F17" s="78"/>
      <c r="G17" s="78"/>
      <c r="H17" s="78"/>
      <c r="I17" s="86">
        <f t="shared" si="0"/>
        <v>-3.160809778456837E-2</v>
      </c>
      <c r="J17" s="79">
        <f t="shared" si="1"/>
        <v>-331</v>
      </c>
      <c r="K17" s="79">
        <f t="shared" si="2"/>
        <v>60</v>
      </c>
      <c r="L17" s="79">
        <f t="shared" si="3"/>
        <v>0</v>
      </c>
    </row>
    <row r="18" spans="1:12">
      <c r="A18" s="82">
        <v>17</v>
      </c>
      <c r="B18" s="81" t="s">
        <v>16</v>
      </c>
      <c r="C18" s="78">
        <v>2639</v>
      </c>
      <c r="D18" s="78">
        <v>2782</v>
      </c>
      <c r="E18" s="78">
        <v>2808</v>
      </c>
      <c r="F18" s="78"/>
      <c r="G18" s="78"/>
      <c r="H18" s="78"/>
      <c r="I18" s="86">
        <f t="shared" si="0"/>
        <v>6.4039408866995079E-2</v>
      </c>
      <c r="J18" s="79">
        <f t="shared" si="1"/>
        <v>169</v>
      </c>
      <c r="K18" s="79">
        <f t="shared" si="2"/>
        <v>26</v>
      </c>
      <c r="L18" s="79">
        <f t="shared" si="3"/>
        <v>0</v>
      </c>
    </row>
    <row r="19" spans="1:12">
      <c r="A19" s="82">
        <v>18</v>
      </c>
      <c r="B19" s="81" t="s">
        <v>17</v>
      </c>
      <c r="C19" s="78">
        <v>7564</v>
      </c>
      <c r="D19" s="78">
        <v>7321</v>
      </c>
      <c r="E19" s="78">
        <v>7324</v>
      </c>
      <c r="F19" s="78"/>
      <c r="G19" s="78"/>
      <c r="H19" s="78"/>
      <c r="I19" s="86">
        <f t="shared" si="0"/>
        <v>-3.1729243786356429E-2</v>
      </c>
      <c r="J19" s="79">
        <f t="shared" si="1"/>
        <v>-240</v>
      </c>
      <c r="K19" s="79">
        <f t="shared" si="2"/>
        <v>3</v>
      </c>
      <c r="L19" s="79">
        <f t="shared" si="3"/>
        <v>0</v>
      </c>
    </row>
    <row r="20" spans="1:12">
      <c r="A20" s="82">
        <v>19</v>
      </c>
      <c r="B20" s="81" t="s">
        <v>18</v>
      </c>
      <c r="C20" s="78">
        <v>254</v>
      </c>
      <c r="D20" s="78">
        <v>250</v>
      </c>
      <c r="E20" s="78">
        <v>251</v>
      </c>
      <c r="F20" s="78"/>
      <c r="G20" s="78"/>
      <c r="H20" s="78"/>
      <c r="I20" s="86">
        <f t="shared" si="0"/>
        <v>-1.1811023622047244E-2</v>
      </c>
      <c r="J20" s="79">
        <f t="shared" si="1"/>
        <v>-3</v>
      </c>
      <c r="K20" s="79">
        <f t="shared" si="2"/>
        <v>1</v>
      </c>
      <c r="L20" s="79">
        <f t="shared" si="3"/>
        <v>0</v>
      </c>
    </row>
    <row r="21" spans="1:12">
      <c r="A21" s="82">
        <v>20</v>
      </c>
      <c r="B21" s="81" t="s">
        <v>19</v>
      </c>
      <c r="C21" s="78">
        <v>4704</v>
      </c>
      <c r="D21" s="78">
        <v>5006</v>
      </c>
      <c r="E21" s="78">
        <v>5063</v>
      </c>
      <c r="F21" s="78"/>
      <c r="G21" s="78"/>
      <c r="H21" s="78"/>
      <c r="I21" s="86">
        <f t="shared" si="0"/>
        <v>7.6318027210884348E-2</v>
      </c>
      <c r="J21" s="79">
        <f t="shared" si="1"/>
        <v>359</v>
      </c>
      <c r="K21" s="79">
        <f t="shared" si="2"/>
        <v>57</v>
      </c>
      <c r="L21" s="79">
        <f t="shared" si="3"/>
        <v>0</v>
      </c>
    </row>
    <row r="22" spans="1:12">
      <c r="A22" s="82">
        <v>21</v>
      </c>
      <c r="B22" s="81" t="s">
        <v>20</v>
      </c>
      <c r="C22" s="78">
        <v>417</v>
      </c>
      <c r="D22" s="78">
        <v>466</v>
      </c>
      <c r="E22" s="78">
        <v>486</v>
      </c>
      <c r="F22" s="78"/>
      <c r="G22" s="78"/>
      <c r="H22" s="78"/>
      <c r="I22" s="86">
        <f t="shared" si="0"/>
        <v>0.16546762589928057</v>
      </c>
      <c r="J22" s="79">
        <f t="shared" si="1"/>
        <v>69</v>
      </c>
      <c r="K22" s="79">
        <f t="shared" si="2"/>
        <v>20</v>
      </c>
      <c r="L22" s="79">
        <f t="shared" si="3"/>
        <v>0</v>
      </c>
    </row>
    <row r="23" spans="1:12">
      <c r="A23" s="82">
        <v>22</v>
      </c>
      <c r="B23" s="81" t="s">
        <v>21</v>
      </c>
      <c r="C23" s="78">
        <v>13321</v>
      </c>
      <c r="D23" s="78">
        <v>13294</v>
      </c>
      <c r="E23" s="78">
        <v>13312</v>
      </c>
      <c r="F23" s="78"/>
      <c r="G23" s="78"/>
      <c r="H23" s="78"/>
      <c r="I23" s="86">
        <f t="shared" si="0"/>
        <v>-6.7562495308160051E-4</v>
      </c>
      <c r="J23" s="79">
        <f t="shared" si="1"/>
        <v>-9</v>
      </c>
      <c r="K23" s="79">
        <f t="shared" si="2"/>
        <v>18</v>
      </c>
      <c r="L23" s="79">
        <f t="shared" si="3"/>
        <v>0</v>
      </c>
    </row>
    <row r="24" spans="1:12">
      <c r="A24" s="82">
        <v>23</v>
      </c>
      <c r="B24" s="81" t="s">
        <v>22</v>
      </c>
      <c r="C24" s="78">
        <v>14045</v>
      </c>
      <c r="D24" s="78">
        <v>13702</v>
      </c>
      <c r="E24" s="78">
        <v>13652</v>
      </c>
      <c r="F24" s="78"/>
      <c r="G24" s="78"/>
      <c r="H24" s="78"/>
      <c r="I24" s="86">
        <f t="shared" si="0"/>
        <v>-2.7981488074047704E-2</v>
      </c>
      <c r="J24" s="79">
        <f t="shared" si="1"/>
        <v>-393</v>
      </c>
      <c r="K24" s="79">
        <f t="shared" si="2"/>
        <v>-50</v>
      </c>
      <c r="L24" s="79">
        <f t="shared" si="3"/>
        <v>0</v>
      </c>
    </row>
    <row r="25" spans="1:12">
      <c r="A25" s="82">
        <v>24</v>
      </c>
      <c r="B25" s="81" t="s">
        <v>23</v>
      </c>
      <c r="C25" s="78">
        <v>6581</v>
      </c>
      <c r="D25" s="78">
        <v>6485</v>
      </c>
      <c r="E25" s="78">
        <v>6502</v>
      </c>
      <c r="F25" s="78"/>
      <c r="G25" s="78"/>
      <c r="H25" s="78"/>
      <c r="I25" s="86">
        <f t="shared" si="0"/>
        <v>-1.2004254672542167E-2</v>
      </c>
      <c r="J25" s="79">
        <f t="shared" si="1"/>
        <v>-79</v>
      </c>
      <c r="K25" s="79">
        <f t="shared" si="2"/>
        <v>17</v>
      </c>
      <c r="L25" s="79">
        <f t="shared" si="3"/>
        <v>0</v>
      </c>
    </row>
    <row r="26" spans="1:12">
      <c r="A26" s="82">
        <v>25</v>
      </c>
      <c r="B26" s="81" t="s">
        <v>24</v>
      </c>
      <c r="C26" s="78">
        <v>35372</v>
      </c>
      <c r="D26" s="78">
        <v>34793</v>
      </c>
      <c r="E26" s="78">
        <v>34926</v>
      </c>
      <c r="F26" s="78"/>
      <c r="G26" s="78"/>
      <c r="H26" s="78"/>
      <c r="I26" s="86">
        <f t="shared" si="0"/>
        <v>-1.2608843152776206E-2</v>
      </c>
      <c r="J26" s="79">
        <f t="shared" si="1"/>
        <v>-446</v>
      </c>
      <c r="K26" s="79">
        <f t="shared" si="2"/>
        <v>133</v>
      </c>
      <c r="L26" s="79">
        <f t="shared" si="3"/>
        <v>0</v>
      </c>
    </row>
    <row r="27" spans="1:12">
      <c r="A27" s="82">
        <v>26</v>
      </c>
      <c r="B27" s="81" t="s">
        <v>25</v>
      </c>
      <c r="C27" s="78">
        <v>1776</v>
      </c>
      <c r="D27" s="78">
        <v>1898</v>
      </c>
      <c r="E27" s="78">
        <v>1918</v>
      </c>
      <c r="F27" s="78"/>
      <c r="G27" s="78"/>
      <c r="H27" s="78"/>
      <c r="I27" s="86">
        <f t="shared" si="0"/>
        <v>7.9954954954954957E-2</v>
      </c>
      <c r="J27" s="79">
        <f t="shared" si="1"/>
        <v>142</v>
      </c>
      <c r="K27" s="79">
        <f t="shared" si="2"/>
        <v>20</v>
      </c>
      <c r="L27" s="79">
        <f t="shared" si="3"/>
        <v>0</v>
      </c>
    </row>
    <row r="28" spans="1:12">
      <c r="A28" s="82">
        <v>27</v>
      </c>
      <c r="B28" s="81" t="s">
        <v>26</v>
      </c>
      <c r="C28" s="78">
        <v>6223</v>
      </c>
      <c r="D28" s="78">
        <v>6360</v>
      </c>
      <c r="E28" s="78">
        <v>6402</v>
      </c>
      <c r="F28" s="78"/>
      <c r="G28" s="78"/>
      <c r="H28" s="78"/>
      <c r="I28" s="86">
        <f t="shared" si="0"/>
        <v>2.8764261610155873E-2</v>
      </c>
      <c r="J28" s="79">
        <f t="shared" si="1"/>
        <v>179</v>
      </c>
      <c r="K28" s="79">
        <f t="shared" si="2"/>
        <v>42</v>
      </c>
      <c r="L28" s="79">
        <f t="shared" si="3"/>
        <v>0</v>
      </c>
    </row>
    <row r="29" spans="1:12">
      <c r="A29" s="82">
        <v>28</v>
      </c>
      <c r="B29" s="81" t="s">
        <v>27</v>
      </c>
      <c r="C29" s="78">
        <v>11776</v>
      </c>
      <c r="D29" s="78">
        <v>12201</v>
      </c>
      <c r="E29" s="78">
        <v>12276</v>
      </c>
      <c r="F29" s="78"/>
      <c r="G29" s="78"/>
      <c r="H29" s="78"/>
      <c r="I29" s="86">
        <f t="shared" si="0"/>
        <v>4.2459239130434784E-2</v>
      </c>
      <c r="J29" s="79">
        <f t="shared" si="1"/>
        <v>500</v>
      </c>
      <c r="K29" s="79">
        <f t="shared" si="2"/>
        <v>75</v>
      </c>
      <c r="L29" s="79">
        <f t="shared" si="3"/>
        <v>0</v>
      </c>
    </row>
    <row r="30" spans="1:12">
      <c r="A30" s="82">
        <v>29</v>
      </c>
      <c r="B30" s="81" t="s">
        <v>28</v>
      </c>
      <c r="C30" s="78">
        <v>3662</v>
      </c>
      <c r="D30" s="78">
        <v>3722</v>
      </c>
      <c r="E30" s="78">
        <v>3752</v>
      </c>
      <c r="F30" s="78"/>
      <c r="G30" s="78"/>
      <c r="H30" s="78"/>
      <c r="I30" s="86">
        <f t="shared" si="0"/>
        <v>2.4576734025122882E-2</v>
      </c>
      <c r="J30" s="79">
        <f t="shared" si="1"/>
        <v>90</v>
      </c>
      <c r="K30" s="79">
        <f t="shared" si="2"/>
        <v>30</v>
      </c>
      <c r="L30" s="79">
        <f t="shared" si="3"/>
        <v>0</v>
      </c>
    </row>
    <row r="31" spans="1:12">
      <c r="A31" s="82">
        <v>30</v>
      </c>
      <c r="B31" s="81" t="s">
        <v>29</v>
      </c>
      <c r="C31" s="78">
        <v>1111</v>
      </c>
      <c r="D31" s="78">
        <v>1160</v>
      </c>
      <c r="E31" s="78">
        <v>1181</v>
      </c>
      <c r="F31" s="78"/>
      <c r="G31" s="78"/>
      <c r="H31" s="78"/>
      <c r="I31" s="86">
        <f t="shared" si="0"/>
        <v>6.3006300630063003E-2</v>
      </c>
      <c r="J31" s="79">
        <f t="shared" si="1"/>
        <v>70</v>
      </c>
      <c r="K31" s="79">
        <f t="shared" si="2"/>
        <v>21</v>
      </c>
      <c r="L31" s="79">
        <f t="shared" si="3"/>
        <v>0</v>
      </c>
    </row>
    <row r="32" spans="1:12">
      <c r="A32" s="82">
        <v>31</v>
      </c>
      <c r="B32" s="81" t="s">
        <v>30</v>
      </c>
      <c r="C32" s="78">
        <v>21936</v>
      </c>
      <c r="D32" s="78">
        <v>21460</v>
      </c>
      <c r="E32" s="78">
        <v>21635</v>
      </c>
      <c r="F32" s="78"/>
      <c r="G32" s="78"/>
      <c r="H32" s="78"/>
      <c r="I32" s="86">
        <f t="shared" si="0"/>
        <v>-1.3721735959153903E-2</v>
      </c>
      <c r="J32" s="79">
        <f t="shared" si="1"/>
        <v>-301</v>
      </c>
      <c r="K32" s="79">
        <f t="shared" si="2"/>
        <v>175</v>
      </c>
      <c r="L32" s="79">
        <f t="shared" si="3"/>
        <v>0</v>
      </c>
    </row>
    <row r="33" spans="1:12">
      <c r="A33" s="82">
        <v>32</v>
      </c>
      <c r="B33" s="81" t="s">
        <v>31</v>
      </c>
      <c r="C33" s="78">
        <v>6883</v>
      </c>
      <c r="D33" s="78">
        <v>7221</v>
      </c>
      <c r="E33" s="78">
        <v>7246</v>
      </c>
      <c r="F33" s="78"/>
      <c r="G33" s="78"/>
      <c r="H33" s="78"/>
      <c r="I33" s="86">
        <f t="shared" si="0"/>
        <v>5.2738631410722069E-2</v>
      </c>
      <c r="J33" s="79">
        <f t="shared" si="1"/>
        <v>363</v>
      </c>
      <c r="K33" s="79">
        <f t="shared" si="2"/>
        <v>25</v>
      </c>
      <c r="L33" s="79">
        <f t="shared" si="3"/>
        <v>0</v>
      </c>
    </row>
    <row r="34" spans="1:12">
      <c r="A34" s="82">
        <v>33</v>
      </c>
      <c r="B34" s="81" t="s">
        <v>32</v>
      </c>
      <c r="C34" s="78">
        <v>18986</v>
      </c>
      <c r="D34" s="78">
        <v>18821</v>
      </c>
      <c r="E34" s="78">
        <v>18910</v>
      </c>
      <c r="F34" s="78"/>
      <c r="G34" s="78"/>
      <c r="H34" s="78"/>
      <c r="I34" s="86">
        <f t="shared" si="0"/>
        <v>-4.0029495417676182E-3</v>
      </c>
      <c r="J34" s="79">
        <f t="shared" si="1"/>
        <v>-76</v>
      </c>
      <c r="K34" s="79">
        <f t="shared" si="2"/>
        <v>89</v>
      </c>
      <c r="L34" s="79">
        <f t="shared" si="3"/>
        <v>0</v>
      </c>
    </row>
    <row r="35" spans="1:12">
      <c r="A35" s="82">
        <v>35</v>
      </c>
      <c r="B35" s="81" t="s">
        <v>33</v>
      </c>
      <c r="C35" s="78">
        <v>13392</v>
      </c>
      <c r="D35" s="78">
        <v>12745</v>
      </c>
      <c r="E35" s="78">
        <v>12860</v>
      </c>
      <c r="F35" s="78"/>
      <c r="G35" s="78"/>
      <c r="H35" s="78"/>
      <c r="I35" s="86">
        <f t="shared" si="0"/>
        <v>-3.9725209080047792E-2</v>
      </c>
      <c r="J35" s="79">
        <f t="shared" si="1"/>
        <v>-532</v>
      </c>
      <c r="K35" s="79">
        <f t="shared" si="2"/>
        <v>115</v>
      </c>
      <c r="L35" s="79">
        <f t="shared" si="3"/>
        <v>0</v>
      </c>
    </row>
    <row r="36" spans="1:12">
      <c r="A36" s="82">
        <v>36</v>
      </c>
      <c r="B36" s="81" t="s">
        <v>34</v>
      </c>
      <c r="C36" s="78">
        <v>821</v>
      </c>
      <c r="D36" s="78">
        <v>813</v>
      </c>
      <c r="E36" s="78">
        <v>757</v>
      </c>
      <c r="F36" s="78"/>
      <c r="G36" s="78"/>
      <c r="H36" s="78"/>
      <c r="I36" s="86">
        <f t="shared" si="0"/>
        <v>-7.7953714981729594E-2</v>
      </c>
      <c r="J36" s="79">
        <f t="shared" si="1"/>
        <v>-64</v>
      </c>
      <c r="K36" s="79">
        <f t="shared" si="2"/>
        <v>-56</v>
      </c>
      <c r="L36" s="79">
        <f t="shared" si="3"/>
        <v>0</v>
      </c>
    </row>
    <row r="37" spans="1:12">
      <c r="A37" s="82">
        <v>37</v>
      </c>
      <c r="B37" s="81" t="s">
        <v>35</v>
      </c>
      <c r="C37" s="78">
        <v>559</v>
      </c>
      <c r="D37" s="78">
        <v>510</v>
      </c>
      <c r="E37" s="78">
        <v>512</v>
      </c>
      <c r="F37" s="78"/>
      <c r="G37" s="78"/>
      <c r="H37" s="78"/>
      <c r="I37" s="86">
        <f t="shared" si="0"/>
        <v>-8.4078711985688726E-2</v>
      </c>
      <c r="J37" s="79">
        <f t="shared" si="1"/>
        <v>-47</v>
      </c>
      <c r="K37" s="79">
        <f t="shared" si="2"/>
        <v>2</v>
      </c>
      <c r="L37" s="79">
        <f t="shared" si="3"/>
        <v>0</v>
      </c>
    </row>
    <row r="38" spans="1:12">
      <c r="A38" s="82">
        <v>38</v>
      </c>
      <c r="B38" s="81" t="s">
        <v>36</v>
      </c>
      <c r="C38" s="78">
        <v>3674</v>
      </c>
      <c r="D38" s="78">
        <v>3798</v>
      </c>
      <c r="E38" s="78">
        <v>3810</v>
      </c>
      <c r="F38" s="78"/>
      <c r="G38" s="78"/>
      <c r="H38" s="78"/>
      <c r="I38" s="86">
        <f t="shared" si="0"/>
        <v>3.7016875340228635E-2</v>
      </c>
      <c r="J38" s="79">
        <f t="shared" si="1"/>
        <v>136</v>
      </c>
      <c r="K38" s="79">
        <f t="shared" si="2"/>
        <v>12</v>
      </c>
      <c r="L38" s="79">
        <f t="shared" si="3"/>
        <v>0</v>
      </c>
    </row>
    <row r="39" spans="1:12">
      <c r="A39" s="82">
        <v>39</v>
      </c>
      <c r="B39" s="81" t="s">
        <v>37</v>
      </c>
      <c r="C39" s="78">
        <v>115</v>
      </c>
      <c r="D39" s="78">
        <v>106</v>
      </c>
      <c r="E39" s="78">
        <v>105</v>
      </c>
      <c r="F39" s="78"/>
      <c r="G39" s="78"/>
      <c r="H39" s="78"/>
      <c r="I39" s="86">
        <f t="shared" si="0"/>
        <v>-8.6956521739130432E-2</v>
      </c>
      <c r="J39" s="79">
        <f t="shared" si="1"/>
        <v>-10</v>
      </c>
      <c r="K39" s="79">
        <f t="shared" si="2"/>
        <v>-1</v>
      </c>
      <c r="L39" s="79">
        <f t="shared" si="3"/>
        <v>0</v>
      </c>
    </row>
    <row r="40" spans="1:12">
      <c r="A40" s="82">
        <v>41</v>
      </c>
      <c r="B40" s="81" t="s">
        <v>38</v>
      </c>
      <c r="C40" s="78">
        <v>119436</v>
      </c>
      <c r="D40" s="78">
        <v>91007</v>
      </c>
      <c r="E40" s="78">
        <v>90635</v>
      </c>
      <c r="F40" s="78"/>
      <c r="G40" s="78"/>
      <c r="H40" s="78"/>
      <c r="I40" s="86">
        <f t="shared" si="0"/>
        <v>-0.24114169932013799</v>
      </c>
      <c r="J40" s="79">
        <f t="shared" si="1"/>
        <v>-28801</v>
      </c>
      <c r="K40" s="79">
        <f t="shared" si="2"/>
        <v>-372</v>
      </c>
      <c r="L40" s="79">
        <f t="shared" si="3"/>
        <v>0</v>
      </c>
    </row>
    <row r="41" spans="1:12">
      <c r="A41" s="82">
        <v>42</v>
      </c>
      <c r="B41" s="81" t="s">
        <v>39</v>
      </c>
      <c r="C41" s="78">
        <v>14364</v>
      </c>
      <c r="D41" s="78">
        <v>12458</v>
      </c>
      <c r="E41" s="78">
        <v>12007</v>
      </c>
      <c r="F41" s="78"/>
      <c r="G41" s="78"/>
      <c r="H41" s="78"/>
      <c r="I41" s="86">
        <f t="shared" si="0"/>
        <v>-0.16409078251183515</v>
      </c>
      <c r="J41" s="79">
        <f t="shared" si="1"/>
        <v>-2357</v>
      </c>
      <c r="K41" s="79">
        <f t="shared" si="2"/>
        <v>-451</v>
      </c>
      <c r="L41" s="79">
        <f t="shared" si="3"/>
        <v>0</v>
      </c>
    </row>
    <row r="42" spans="1:12">
      <c r="A42" s="82">
        <v>43</v>
      </c>
      <c r="B42" s="81" t="s">
        <v>40</v>
      </c>
      <c r="C42" s="78">
        <v>57056</v>
      </c>
      <c r="D42" s="78">
        <v>54357</v>
      </c>
      <c r="E42" s="78">
        <v>54469</v>
      </c>
      <c r="F42" s="78"/>
      <c r="G42" s="78"/>
      <c r="H42" s="78"/>
      <c r="I42" s="86">
        <f t="shared" si="0"/>
        <v>-4.5341418956814358E-2</v>
      </c>
      <c r="J42" s="79">
        <f t="shared" si="1"/>
        <v>-2587</v>
      </c>
      <c r="K42" s="79">
        <f t="shared" si="2"/>
        <v>112</v>
      </c>
      <c r="L42" s="79">
        <f t="shared" si="3"/>
        <v>0</v>
      </c>
    </row>
    <row r="43" spans="1:12">
      <c r="A43" s="82">
        <v>45</v>
      </c>
      <c r="B43" s="81" t="s">
        <v>41</v>
      </c>
      <c r="C43" s="78">
        <v>55836</v>
      </c>
      <c r="D43" s="78">
        <v>57997</v>
      </c>
      <c r="E43" s="78">
        <v>58883</v>
      </c>
      <c r="F43" s="78"/>
      <c r="G43" s="78"/>
      <c r="H43" s="78"/>
      <c r="I43" s="86">
        <f t="shared" si="0"/>
        <v>5.4570527974783296E-2</v>
      </c>
      <c r="J43" s="79">
        <f t="shared" si="1"/>
        <v>3047</v>
      </c>
      <c r="K43" s="79">
        <f t="shared" si="2"/>
        <v>886</v>
      </c>
      <c r="L43" s="79">
        <f t="shared" si="3"/>
        <v>0</v>
      </c>
    </row>
    <row r="44" spans="1:12">
      <c r="A44" s="82">
        <v>46</v>
      </c>
      <c r="B44" s="81" t="s">
        <v>42</v>
      </c>
      <c r="C44" s="78">
        <v>140088</v>
      </c>
      <c r="D44" s="78">
        <v>143117</v>
      </c>
      <c r="E44" s="78">
        <v>143855</v>
      </c>
      <c r="F44" s="78"/>
      <c r="G44" s="78"/>
      <c r="H44" s="78"/>
      <c r="I44" s="86">
        <f t="shared" si="0"/>
        <v>2.6890240420307236E-2</v>
      </c>
      <c r="J44" s="79">
        <f t="shared" si="1"/>
        <v>3767</v>
      </c>
      <c r="K44" s="79">
        <f t="shared" si="2"/>
        <v>738</v>
      </c>
      <c r="L44" s="79">
        <f t="shared" si="3"/>
        <v>0</v>
      </c>
    </row>
    <row r="45" spans="1:12">
      <c r="A45" s="82">
        <v>47</v>
      </c>
      <c r="B45" s="81" t="s">
        <v>43</v>
      </c>
      <c r="C45" s="78">
        <v>321873</v>
      </c>
      <c r="D45" s="78">
        <v>326873</v>
      </c>
      <c r="E45" s="78">
        <v>328343</v>
      </c>
      <c r="F45" s="78"/>
      <c r="G45" s="78"/>
      <c r="H45" s="78"/>
      <c r="I45" s="86">
        <f t="shared" si="0"/>
        <v>2.0101095773798983E-2</v>
      </c>
      <c r="J45" s="79">
        <f t="shared" si="1"/>
        <v>6470</v>
      </c>
      <c r="K45" s="79">
        <f t="shared" si="2"/>
        <v>1470</v>
      </c>
      <c r="L45" s="79">
        <f t="shared" si="3"/>
        <v>0</v>
      </c>
    </row>
    <row r="46" spans="1:12">
      <c r="A46" s="82">
        <v>49</v>
      </c>
      <c r="B46" s="81" t="s">
        <v>44</v>
      </c>
      <c r="C46" s="78">
        <v>128112</v>
      </c>
      <c r="D46" s="78">
        <v>138362</v>
      </c>
      <c r="E46" s="78">
        <v>140034</v>
      </c>
      <c r="F46" s="78"/>
      <c r="G46" s="78"/>
      <c r="H46" s="78"/>
      <c r="I46" s="86">
        <f t="shared" si="0"/>
        <v>9.3059198201573629E-2</v>
      </c>
      <c r="J46" s="79">
        <f t="shared" si="1"/>
        <v>11922</v>
      </c>
      <c r="K46" s="79">
        <f t="shared" si="2"/>
        <v>1672</v>
      </c>
      <c r="L46" s="79">
        <f t="shared" si="3"/>
        <v>0</v>
      </c>
    </row>
    <row r="47" spans="1:12">
      <c r="A47" s="82">
        <v>50</v>
      </c>
      <c r="B47" s="81" t="s">
        <v>45</v>
      </c>
      <c r="C47" s="78">
        <v>2708</v>
      </c>
      <c r="D47" s="78">
        <v>3093</v>
      </c>
      <c r="E47" s="78">
        <v>2845</v>
      </c>
      <c r="F47" s="78"/>
      <c r="G47" s="78"/>
      <c r="H47" s="78"/>
      <c r="I47" s="86">
        <f t="shared" si="0"/>
        <v>5.0590841949778434E-2</v>
      </c>
      <c r="J47" s="79">
        <f t="shared" si="1"/>
        <v>137</v>
      </c>
      <c r="K47" s="79">
        <f t="shared" si="2"/>
        <v>-248</v>
      </c>
      <c r="L47" s="79">
        <f t="shared" si="3"/>
        <v>0</v>
      </c>
    </row>
    <row r="48" spans="1:12">
      <c r="A48" s="82">
        <v>51</v>
      </c>
      <c r="B48" s="81" t="s">
        <v>46</v>
      </c>
      <c r="C48" s="78">
        <v>281</v>
      </c>
      <c r="D48" s="78">
        <v>301</v>
      </c>
      <c r="E48" s="78">
        <v>298</v>
      </c>
      <c r="F48" s="78"/>
      <c r="G48" s="78"/>
      <c r="H48" s="78"/>
      <c r="I48" s="86">
        <f t="shared" si="0"/>
        <v>6.0498220640569395E-2</v>
      </c>
      <c r="J48" s="79">
        <f t="shared" si="1"/>
        <v>17</v>
      </c>
      <c r="K48" s="79">
        <f t="shared" si="2"/>
        <v>-3</v>
      </c>
      <c r="L48" s="79">
        <f t="shared" si="3"/>
        <v>0</v>
      </c>
    </row>
    <row r="49" spans="1:12">
      <c r="A49" s="82">
        <v>52</v>
      </c>
      <c r="B49" s="81" t="s">
        <v>47</v>
      </c>
      <c r="C49" s="78">
        <v>18628</v>
      </c>
      <c r="D49" s="78">
        <v>18697</v>
      </c>
      <c r="E49" s="78">
        <v>18743</v>
      </c>
      <c r="F49" s="78"/>
      <c r="G49" s="78"/>
      <c r="H49" s="78"/>
      <c r="I49" s="86">
        <f t="shared" si="0"/>
        <v>6.1735022546703889E-3</v>
      </c>
      <c r="J49" s="79">
        <f t="shared" si="1"/>
        <v>115</v>
      </c>
      <c r="K49" s="79">
        <f t="shared" si="2"/>
        <v>46</v>
      </c>
      <c r="L49" s="79">
        <f t="shared" si="3"/>
        <v>0</v>
      </c>
    </row>
    <row r="50" spans="1:12">
      <c r="A50" s="82">
        <v>53</v>
      </c>
      <c r="B50" s="81" t="s">
        <v>48</v>
      </c>
      <c r="C50" s="78">
        <v>2997</v>
      </c>
      <c r="D50" s="78">
        <v>3177</v>
      </c>
      <c r="E50" s="78">
        <v>3205</v>
      </c>
      <c r="F50" s="78"/>
      <c r="G50" s="78"/>
      <c r="H50" s="78"/>
      <c r="I50" s="86">
        <f t="shared" si="0"/>
        <v>6.940273606940274E-2</v>
      </c>
      <c r="J50" s="79">
        <f t="shared" si="1"/>
        <v>208</v>
      </c>
      <c r="K50" s="79">
        <f t="shared" si="2"/>
        <v>28</v>
      </c>
      <c r="L50" s="79">
        <f t="shared" si="3"/>
        <v>0</v>
      </c>
    </row>
    <row r="51" spans="1:12">
      <c r="A51" s="82">
        <v>55</v>
      </c>
      <c r="B51" s="81" t="s">
        <v>49</v>
      </c>
      <c r="C51" s="78">
        <v>18599</v>
      </c>
      <c r="D51" s="78">
        <v>19819</v>
      </c>
      <c r="E51" s="78">
        <v>19599</v>
      </c>
      <c r="F51" s="78"/>
      <c r="G51" s="78"/>
      <c r="H51" s="78"/>
      <c r="I51" s="86">
        <f t="shared" si="0"/>
        <v>5.3766331523200171E-2</v>
      </c>
      <c r="J51" s="79">
        <f t="shared" si="1"/>
        <v>1000</v>
      </c>
      <c r="K51" s="79">
        <f t="shared" si="2"/>
        <v>-220</v>
      </c>
      <c r="L51" s="79">
        <f t="shared" si="3"/>
        <v>0</v>
      </c>
    </row>
    <row r="52" spans="1:12">
      <c r="A52" s="82">
        <v>56</v>
      </c>
      <c r="B52" s="81" t="s">
        <v>50</v>
      </c>
      <c r="C52" s="78">
        <v>121638</v>
      </c>
      <c r="D52" s="78">
        <v>126698</v>
      </c>
      <c r="E52" s="78">
        <v>128079</v>
      </c>
      <c r="F52" s="78"/>
      <c r="G52" s="78"/>
      <c r="H52" s="78"/>
      <c r="I52" s="86">
        <f t="shared" si="0"/>
        <v>5.2952202436738517E-2</v>
      </c>
      <c r="J52" s="79">
        <f t="shared" si="1"/>
        <v>6441</v>
      </c>
      <c r="K52" s="79">
        <f t="shared" si="2"/>
        <v>1381</v>
      </c>
      <c r="L52" s="79">
        <f t="shared" si="3"/>
        <v>0</v>
      </c>
    </row>
    <row r="53" spans="1:12">
      <c r="A53" s="82">
        <v>58</v>
      </c>
      <c r="B53" s="81" t="s">
        <v>51</v>
      </c>
      <c r="C53" s="78">
        <v>2701</v>
      </c>
      <c r="D53" s="78">
        <v>2751</v>
      </c>
      <c r="E53" s="78">
        <v>2765</v>
      </c>
      <c r="F53" s="78"/>
      <c r="G53" s="78"/>
      <c r="H53" s="78"/>
      <c r="I53" s="86">
        <f t="shared" si="0"/>
        <v>2.3694927804516847E-2</v>
      </c>
      <c r="J53" s="79">
        <f t="shared" si="1"/>
        <v>64</v>
      </c>
      <c r="K53" s="79">
        <f t="shared" si="2"/>
        <v>14</v>
      </c>
      <c r="L53" s="79">
        <f t="shared" si="3"/>
        <v>0</v>
      </c>
    </row>
    <row r="54" spans="1:12">
      <c r="A54" s="82">
        <v>59</v>
      </c>
      <c r="B54" s="81" t="s">
        <v>52</v>
      </c>
      <c r="C54" s="78">
        <v>2113</v>
      </c>
      <c r="D54" s="78">
        <v>2159</v>
      </c>
      <c r="E54" s="78">
        <v>2185</v>
      </c>
      <c r="F54" s="78"/>
      <c r="G54" s="78"/>
      <c r="H54" s="78"/>
      <c r="I54" s="86">
        <f t="shared" si="0"/>
        <v>3.4074775201135825E-2</v>
      </c>
      <c r="J54" s="79">
        <f t="shared" si="1"/>
        <v>72</v>
      </c>
      <c r="K54" s="79">
        <f t="shared" si="2"/>
        <v>26</v>
      </c>
      <c r="L54" s="79">
        <f t="shared" si="3"/>
        <v>0</v>
      </c>
    </row>
    <row r="55" spans="1:12">
      <c r="A55" s="82">
        <v>60</v>
      </c>
      <c r="B55" s="81" t="s">
        <v>53</v>
      </c>
      <c r="C55" s="78">
        <v>763</v>
      </c>
      <c r="D55" s="78">
        <v>719</v>
      </c>
      <c r="E55" s="78">
        <v>728</v>
      </c>
      <c r="F55" s="78"/>
      <c r="G55" s="78"/>
      <c r="H55" s="78"/>
      <c r="I55" s="86">
        <f t="shared" si="0"/>
        <v>-4.5871559633027525E-2</v>
      </c>
      <c r="J55" s="79">
        <f t="shared" si="1"/>
        <v>-35</v>
      </c>
      <c r="K55" s="79">
        <f t="shared" si="2"/>
        <v>9</v>
      </c>
      <c r="L55" s="79">
        <f t="shared" si="3"/>
        <v>0</v>
      </c>
    </row>
    <row r="56" spans="1:12">
      <c r="A56" s="82">
        <v>61</v>
      </c>
      <c r="B56" s="81" t="s">
        <v>54</v>
      </c>
      <c r="C56" s="78">
        <v>3027</v>
      </c>
      <c r="D56" s="78">
        <v>2997</v>
      </c>
      <c r="E56" s="78">
        <v>3009</v>
      </c>
      <c r="F56" s="78"/>
      <c r="G56" s="78"/>
      <c r="H56" s="78"/>
      <c r="I56" s="86">
        <f t="shared" si="0"/>
        <v>-5.9464816650148661E-3</v>
      </c>
      <c r="J56" s="79">
        <f t="shared" si="1"/>
        <v>-18</v>
      </c>
      <c r="K56" s="79">
        <f t="shared" si="2"/>
        <v>12</v>
      </c>
      <c r="L56" s="79">
        <f t="shared" si="3"/>
        <v>0</v>
      </c>
    </row>
    <row r="57" spans="1:12">
      <c r="A57" s="82">
        <v>62</v>
      </c>
      <c r="B57" s="81" t="s">
        <v>55</v>
      </c>
      <c r="C57" s="78">
        <v>9306</v>
      </c>
      <c r="D57" s="78">
        <v>10375</v>
      </c>
      <c r="E57" s="78">
        <v>10538</v>
      </c>
      <c r="F57" s="78"/>
      <c r="G57" s="78"/>
      <c r="H57" s="78"/>
      <c r="I57" s="86">
        <f t="shared" si="0"/>
        <v>0.13238770685579196</v>
      </c>
      <c r="J57" s="79">
        <f t="shared" si="1"/>
        <v>1232</v>
      </c>
      <c r="K57" s="79">
        <f t="shared" si="2"/>
        <v>163</v>
      </c>
      <c r="L57" s="79">
        <f t="shared" si="3"/>
        <v>0</v>
      </c>
    </row>
    <row r="58" spans="1:12">
      <c r="A58" s="82">
        <v>63</v>
      </c>
      <c r="B58" s="81" t="s">
        <v>56</v>
      </c>
      <c r="C58" s="78">
        <v>1841</v>
      </c>
      <c r="D58" s="78">
        <v>1851</v>
      </c>
      <c r="E58" s="78">
        <v>1864</v>
      </c>
      <c r="F58" s="78"/>
      <c r="G58" s="78"/>
      <c r="H58" s="78"/>
      <c r="I58" s="86">
        <f t="shared" si="0"/>
        <v>1.2493210211841391E-2</v>
      </c>
      <c r="J58" s="79">
        <f t="shared" si="1"/>
        <v>23</v>
      </c>
      <c r="K58" s="79">
        <f t="shared" si="2"/>
        <v>13</v>
      </c>
      <c r="L58" s="79">
        <f t="shared" si="3"/>
        <v>0</v>
      </c>
    </row>
    <row r="59" spans="1:12">
      <c r="A59" s="82">
        <v>64</v>
      </c>
      <c r="B59" s="81" t="s">
        <v>57</v>
      </c>
      <c r="C59" s="78">
        <v>7166</v>
      </c>
      <c r="D59" s="78">
        <v>7071</v>
      </c>
      <c r="E59" s="78">
        <v>7056</v>
      </c>
      <c r="F59" s="78"/>
      <c r="G59" s="78"/>
      <c r="H59" s="78"/>
      <c r="I59" s="86">
        <f t="shared" si="0"/>
        <v>-1.5350265140943344E-2</v>
      </c>
      <c r="J59" s="79">
        <f t="shared" si="1"/>
        <v>-110</v>
      </c>
      <c r="K59" s="79">
        <f t="shared" si="2"/>
        <v>-15</v>
      </c>
      <c r="L59" s="79">
        <f t="shared" si="3"/>
        <v>0</v>
      </c>
    </row>
    <row r="60" spans="1:12">
      <c r="A60" s="82">
        <v>65</v>
      </c>
      <c r="B60" s="81" t="s">
        <v>58</v>
      </c>
      <c r="C60" s="78">
        <v>3663</v>
      </c>
      <c r="D60" s="78">
        <v>3531</v>
      </c>
      <c r="E60" s="78">
        <v>3538</v>
      </c>
      <c r="F60" s="78"/>
      <c r="G60" s="78"/>
      <c r="H60" s="78"/>
      <c r="I60" s="86">
        <f t="shared" si="0"/>
        <v>-3.4125034125034127E-2</v>
      </c>
      <c r="J60" s="79">
        <f t="shared" si="1"/>
        <v>-125</v>
      </c>
      <c r="K60" s="79">
        <f t="shared" si="2"/>
        <v>7</v>
      </c>
      <c r="L60" s="79">
        <f t="shared" si="3"/>
        <v>0</v>
      </c>
    </row>
    <row r="61" spans="1:12">
      <c r="A61" s="82">
        <v>66</v>
      </c>
      <c r="B61" s="81" t="s">
        <v>59</v>
      </c>
      <c r="C61" s="78">
        <v>12125</v>
      </c>
      <c r="D61" s="78">
        <v>12392</v>
      </c>
      <c r="E61" s="78">
        <v>12488</v>
      </c>
      <c r="F61" s="78"/>
      <c r="G61" s="78"/>
      <c r="H61" s="78"/>
      <c r="I61" s="86">
        <f t="shared" si="0"/>
        <v>2.9938144329896908E-2</v>
      </c>
      <c r="J61" s="79">
        <f t="shared" si="1"/>
        <v>363</v>
      </c>
      <c r="K61" s="79">
        <f t="shared" si="2"/>
        <v>96</v>
      </c>
      <c r="L61" s="79">
        <f t="shared" si="3"/>
        <v>0</v>
      </c>
    </row>
    <row r="62" spans="1:12">
      <c r="A62" s="82">
        <v>68</v>
      </c>
      <c r="B62" s="81" t="s">
        <v>60</v>
      </c>
      <c r="C62" s="78">
        <v>62693</v>
      </c>
      <c r="D62" s="78">
        <v>63334</v>
      </c>
      <c r="E62" s="78">
        <v>63959</v>
      </c>
      <c r="F62" s="78"/>
      <c r="G62" s="78"/>
      <c r="H62" s="78"/>
      <c r="I62" s="86">
        <f t="shared" si="0"/>
        <v>2.019364203340086E-2</v>
      </c>
      <c r="J62" s="79">
        <f t="shared" si="1"/>
        <v>1266</v>
      </c>
      <c r="K62" s="79">
        <f t="shared" si="2"/>
        <v>625</v>
      </c>
      <c r="L62" s="79">
        <f t="shared" si="3"/>
        <v>0</v>
      </c>
    </row>
    <row r="63" spans="1:12">
      <c r="A63" s="82">
        <v>69</v>
      </c>
      <c r="B63" s="81" t="s">
        <v>61</v>
      </c>
      <c r="C63" s="78">
        <v>50827</v>
      </c>
      <c r="D63" s="78">
        <v>51980</v>
      </c>
      <c r="E63" s="78">
        <v>52349</v>
      </c>
      <c r="F63" s="78"/>
      <c r="G63" s="78"/>
      <c r="H63" s="78"/>
      <c r="I63" s="86">
        <f t="shared" si="0"/>
        <v>2.9944714423436363E-2</v>
      </c>
      <c r="J63" s="79">
        <f t="shared" si="1"/>
        <v>1522</v>
      </c>
      <c r="K63" s="79">
        <f t="shared" si="2"/>
        <v>369</v>
      </c>
      <c r="L63" s="79">
        <f t="shared" si="3"/>
        <v>0</v>
      </c>
    </row>
    <row r="64" spans="1:12">
      <c r="A64" s="82">
        <v>70</v>
      </c>
      <c r="B64" s="81" t="s">
        <v>62</v>
      </c>
      <c r="C64" s="78">
        <v>19775</v>
      </c>
      <c r="D64" s="78">
        <v>19226</v>
      </c>
      <c r="E64" s="78">
        <v>19243</v>
      </c>
      <c r="F64" s="78"/>
      <c r="G64" s="78"/>
      <c r="H64" s="78"/>
      <c r="I64" s="86">
        <f t="shared" si="0"/>
        <v>-2.6902654867256636E-2</v>
      </c>
      <c r="J64" s="79">
        <f t="shared" si="1"/>
        <v>-532</v>
      </c>
      <c r="K64" s="79">
        <f t="shared" si="2"/>
        <v>17</v>
      </c>
      <c r="L64" s="79">
        <f t="shared" si="3"/>
        <v>0</v>
      </c>
    </row>
    <row r="65" spans="1:12">
      <c r="A65" s="82">
        <v>71</v>
      </c>
      <c r="B65" s="81" t="s">
        <v>63</v>
      </c>
      <c r="C65" s="78">
        <v>25062</v>
      </c>
      <c r="D65" s="78">
        <v>24407</v>
      </c>
      <c r="E65" s="78">
        <v>24399</v>
      </c>
      <c r="F65" s="78"/>
      <c r="G65" s="78"/>
      <c r="H65" s="78"/>
      <c r="I65" s="86">
        <f t="shared" si="0"/>
        <v>-2.6454393105099352E-2</v>
      </c>
      <c r="J65" s="79">
        <f t="shared" si="1"/>
        <v>-663</v>
      </c>
      <c r="K65" s="79">
        <f t="shared" si="2"/>
        <v>-8</v>
      </c>
      <c r="L65" s="79">
        <f t="shared" si="3"/>
        <v>0</v>
      </c>
    </row>
    <row r="66" spans="1:12">
      <c r="A66" s="82">
        <v>72</v>
      </c>
      <c r="B66" s="81" t="s">
        <v>64</v>
      </c>
      <c r="C66" s="78">
        <v>940</v>
      </c>
      <c r="D66" s="78">
        <v>979</v>
      </c>
      <c r="E66" s="78">
        <v>984</v>
      </c>
      <c r="F66" s="78"/>
      <c r="G66" s="78"/>
      <c r="H66" s="78"/>
      <c r="I66" s="86">
        <f t="shared" si="0"/>
        <v>4.6808510638297871E-2</v>
      </c>
      <c r="J66" s="79">
        <f t="shared" si="1"/>
        <v>44</v>
      </c>
      <c r="K66" s="79">
        <f t="shared" si="2"/>
        <v>5</v>
      </c>
      <c r="L66" s="79">
        <f t="shared" si="3"/>
        <v>0</v>
      </c>
    </row>
    <row r="67" spans="1:12">
      <c r="A67" s="82">
        <v>73</v>
      </c>
      <c r="B67" s="81" t="s">
        <v>65</v>
      </c>
      <c r="C67" s="78">
        <v>7315</v>
      </c>
      <c r="D67" s="78">
        <v>7194</v>
      </c>
      <c r="E67" s="78">
        <v>7202</v>
      </c>
      <c r="F67" s="78"/>
      <c r="G67" s="78"/>
      <c r="H67" s="78"/>
      <c r="I67" s="86">
        <f t="shared" si="0"/>
        <v>-1.544771018455229E-2</v>
      </c>
      <c r="J67" s="79">
        <f t="shared" si="1"/>
        <v>-113</v>
      </c>
      <c r="K67" s="79">
        <f t="shared" si="2"/>
        <v>8</v>
      </c>
      <c r="L67" s="79">
        <f t="shared" si="3"/>
        <v>0</v>
      </c>
    </row>
    <row r="68" spans="1:12">
      <c r="A68" s="82">
        <v>74</v>
      </c>
      <c r="B68" s="81" t="s">
        <v>66</v>
      </c>
      <c r="C68" s="78">
        <v>9001</v>
      </c>
      <c r="D68" s="78">
        <v>9187</v>
      </c>
      <c r="E68" s="78">
        <v>9102</v>
      </c>
      <c r="F68" s="78"/>
      <c r="G68" s="78"/>
      <c r="H68" s="78"/>
      <c r="I68" s="86">
        <f t="shared" ref="I68:I92" si="4">(E68-C68)/C68</f>
        <v>1.1220975447172536E-2</v>
      </c>
      <c r="J68" s="79">
        <f t="shared" ref="J68:J92" si="5">E68-C68</f>
        <v>101</v>
      </c>
      <c r="K68" s="79">
        <f t="shared" ref="K68:K92" si="6">E68-D68</f>
        <v>-85</v>
      </c>
      <c r="L68" s="79">
        <f t="shared" ref="L68:L92" si="7">H68-G68</f>
        <v>0</v>
      </c>
    </row>
    <row r="69" spans="1:12">
      <c r="A69" s="82">
        <v>75</v>
      </c>
      <c r="B69" s="81" t="s">
        <v>67</v>
      </c>
      <c r="C69" s="78">
        <v>2756</v>
      </c>
      <c r="D69" s="78">
        <v>2927</v>
      </c>
      <c r="E69" s="78">
        <v>2968</v>
      </c>
      <c r="F69" s="78"/>
      <c r="G69" s="78"/>
      <c r="H69" s="78"/>
      <c r="I69" s="86">
        <f t="shared" si="4"/>
        <v>7.6923076923076927E-2</v>
      </c>
      <c r="J69" s="79">
        <f t="shared" si="5"/>
        <v>212</v>
      </c>
      <c r="K69" s="79">
        <f t="shared" si="6"/>
        <v>41</v>
      </c>
      <c r="L69" s="79">
        <f t="shared" si="7"/>
        <v>0</v>
      </c>
    </row>
    <row r="70" spans="1:12">
      <c r="A70" s="82">
        <v>77</v>
      </c>
      <c r="B70" s="81" t="s">
        <v>68</v>
      </c>
      <c r="C70" s="78">
        <v>5862</v>
      </c>
      <c r="D70" s="78">
        <v>5755</v>
      </c>
      <c r="E70" s="78">
        <v>5758</v>
      </c>
      <c r="F70" s="78"/>
      <c r="G70" s="78"/>
      <c r="H70" s="78"/>
      <c r="I70" s="86">
        <f t="shared" si="4"/>
        <v>-1.7741385192766974E-2</v>
      </c>
      <c r="J70" s="79">
        <f t="shared" si="5"/>
        <v>-104</v>
      </c>
      <c r="K70" s="79">
        <f t="shared" si="6"/>
        <v>3</v>
      </c>
      <c r="L70" s="79">
        <f t="shared" si="7"/>
        <v>0</v>
      </c>
    </row>
    <row r="71" spans="1:12">
      <c r="A71" s="82">
        <v>78</v>
      </c>
      <c r="B71" s="81" t="s">
        <v>69</v>
      </c>
      <c r="C71" s="78">
        <v>1916</v>
      </c>
      <c r="D71" s="78">
        <v>2185</v>
      </c>
      <c r="E71" s="78">
        <v>2169</v>
      </c>
      <c r="F71" s="78"/>
      <c r="G71" s="78"/>
      <c r="H71" s="78"/>
      <c r="I71" s="86">
        <f t="shared" si="4"/>
        <v>0.13204592901878914</v>
      </c>
      <c r="J71" s="79">
        <f t="shared" si="5"/>
        <v>253</v>
      </c>
      <c r="K71" s="79">
        <f t="shared" si="6"/>
        <v>-16</v>
      </c>
      <c r="L71" s="79">
        <f t="shared" si="7"/>
        <v>0</v>
      </c>
    </row>
    <row r="72" spans="1:12">
      <c r="A72" s="82">
        <v>79</v>
      </c>
      <c r="B72" s="81" t="s">
        <v>70</v>
      </c>
      <c r="C72" s="78">
        <v>8411</v>
      </c>
      <c r="D72" s="78">
        <v>9026</v>
      </c>
      <c r="E72" s="78">
        <v>9021</v>
      </c>
      <c r="F72" s="78"/>
      <c r="G72" s="78"/>
      <c r="H72" s="78"/>
      <c r="I72" s="86">
        <f t="shared" si="4"/>
        <v>7.2524075615265721E-2</v>
      </c>
      <c r="J72" s="79">
        <f t="shared" si="5"/>
        <v>610</v>
      </c>
      <c r="K72" s="79">
        <f t="shared" si="6"/>
        <v>-5</v>
      </c>
      <c r="L72" s="79">
        <f t="shared" si="7"/>
        <v>0</v>
      </c>
    </row>
    <row r="73" spans="1:12">
      <c r="A73" s="82">
        <v>80</v>
      </c>
      <c r="B73" s="81" t="s">
        <v>71</v>
      </c>
      <c r="C73" s="78">
        <v>22403</v>
      </c>
      <c r="D73" s="78">
        <v>22601</v>
      </c>
      <c r="E73" s="78">
        <v>22607</v>
      </c>
      <c r="F73" s="78"/>
      <c r="G73" s="78"/>
      <c r="H73" s="78"/>
      <c r="I73" s="86">
        <f t="shared" si="4"/>
        <v>9.1059233138418953E-3</v>
      </c>
      <c r="J73" s="79">
        <f t="shared" si="5"/>
        <v>204</v>
      </c>
      <c r="K73" s="79">
        <f t="shared" si="6"/>
        <v>6</v>
      </c>
      <c r="L73" s="79">
        <f t="shared" si="7"/>
        <v>0</v>
      </c>
    </row>
    <row r="74" spans="1:12">
      <c r="A74" s="82">
        <v>81</v>
      </c>
      <c r="B74" s="81" t="s">
        <v>72</v>
      </c>
      <c r="C74" s="78">
        <v>48705</v>
      </c>
      <c r="D74" s="78">
        <v>44734</v>
      </c>
      <c r="E74" s="78">
        <v>44303</v>
      </c>
      <c r="F74" s="78"/>
      <c r="G74" s="78"/>
      <c r="H74" s="78"/>
      <c r="I74" s="86">
        <f t="shared" si="4"/>
        <v>-9.038086438763987E-2</v>
      </c>
      <c r="J74" s="79">
        <f t="shared" si="5"/>
        <v>-4402</v>
      </c>
      <c r="K74" s="79">
        <f t="shared" si="6"/>
        <v>-431</v>
      </c>
      <c r="L74" s="79">
        <f t="shared" si="7"/>
        <v>0</v>
      </c>
    </row>
    <row r="75" spans="1:12">
      <c r="A75" s="82">
        <v>82</v>
      </c>
      <c r="B75" s="81" t="s">
        <v>73</v>
      </c>
      <c r="C75" s="78">
        <v>48920</v>
      </c>
      <c r="D75" s="78">
        <v>45833</v>
      </c>
      <c r="E75" s="78">
        <v>45746</v>
      </c>
      <c r="F75" s="78"/>
      <c r="G75" s="78"/>
      <c r="H75" s="78"/>
      <c r="I75" s="86">
        <f t="shared" si="4"/>
        <v>-6.4881439084219131E-2</v>
      </c>
      <c r="J75" s="79">
        <f t="shared" si="5"/>
        <v>-3174</v>
      </c>
      <c r="K75" s="79">
        <f t="shared" si="6"/>
        <v>-87</v>
      </c>
      <c r="L75" s="79">
        <f t="shared" si="7"/>
        <v>0</v>
      </c>
    </row>
    <row r="76" spans="1:12">
      <c r="A76" s="82">
        <v>84</v>
      </c>
      <c r="B76" s="81" t="s">
        <v>74</v>
      </c>
      <c r="C76" s="78">
        <v>4242</v>
      </c>
      <c r="D76" s="78">
        <v>4536</v>
      </c>
      <c r="E76" s="78">
        <v>4522</v>
      </c>
      <c r="F76" s="78"/>
      <c r="G76" s="78"/>
      <c r="H76" s="78"/>
      <c r="I76" s="86">
        <f t="shared" si="4"/>
        <v>6.6006600660066E-2</v>
      </c>
      <c r="J76" s="79">
        <f t="shared" si="5"/>
        <v>280</v>
      </c>
      <c r="K76" s="79">
        <f t="shared" si="6"/>
        <v>-14</v>
      </c>
      <c r="L76" s="79">
        <f t="shared" si="7"/>
        <v>0</v>
      </c>
    </row>
    <row r="77" spans="1:12">
      <c r="A77" s="82">
        <v>85</v>
      </c>
      <c r="B77" s="81" t="s">
        <v>75</v>
      </c>
      <c r="C77" s="78">
        <v>36140</v>
      </c>
      <c r="D77" s="78">
        <v>37619</v>
      </c>
      <c r="E77" s="78">
        <v>38015</v>
      </c>
      <c r="F77" s="78"/>
      <c r="G77" s="78"/>
      <c r="H77" s="78"/>
      <c r="I77" s="86">
        <f t="shared" si="4"/>
        <v>5.1881571665744329E-2</v>
      </c>
      <c r="J77" s="79">
        <f t="shared" si="5"/>
        <v>1875</v>
      </c>
      <c r="K77" s="79">
        <f t="shared" si="6"/>
        <v>396</v>
      </c>
      <c r="L77" s="79">
        <f t="shared" si="7"/>
        <v>0</v>
      </c>
    </row>
    <row r="78" spans="1:12">
      <c r="A78" s="82">
        <v>86</v>
      </c>
      <c r="B78" s="81" t="s">
        <v>76</v>
      </c>
      <c r="C78" s="78">
        <v>26140</v>
      </c>
      <c r="D78" s="78">
        <v>28137</v>
      </c>
      <c r="E78" s="78">
        <v>28480</v>
      </c>
      <c r="F78" s="78"/>
      <c r="G78" s="78"/>
      <c r="H78" s="78"/>
      <c r="I78" s="86">
        <f t="shared" si="4"/>
        <v>8.9517980107115536E-2</v>
      </c>
      <c r="J78" s="79">
        <f t="shared" si="5"/>
        <v>2340</v>
      </c>
      <c r="K78" s="79">
        <f t="shared" si="6"/>
        <v>343</v>
      </c>
      <c r="L78" s="79">
        <f t="shared" si="7"/>
        <v>0</v>
      </c>
    </row>
    <row r="79" spans="1:12">
      <c r="A79" s="82">
        <v>87</v>
      </c>
      <c r="B79" s="81" t="s">
        <v>77</v>
      </c>
      <c r="C79" s="78">
        <v>1639</v>
      </c>
      <c r="D79" s="78">
        <v>1665</v>
      </c>
      <c r="E79" s="78">
        <v>1665</v>
      </c>
      <c r="F79" s="78"/>
      <c r="G79" s="78"/>
      <c r="H79" s="78"/>
      <c r="I79" s="86">
        <f t="shared" si="4"/>
        <v>1.5863331299572909E-2</v>
      </c>
      <c r="J79" s="79">
        <f t="shared" si="5"/>
        <v>26</v>
      </c>
      <c r="K79" s="79">
        <f t="shared" si="6"/>
        <v>0</v>
      </c>
      <c r="L79" s="79">
        <f t="shared" si="7"/>
        <v>0</v>
      </c>
    </row>
    <row r="80" spans="1:12">
      <c r="A80" s="82">
        <v>88</v>
      </c>
      <c r="B80" s="81" t="s">
        <v>78</v>
      </c>
      <c r="C80" s="78">
        <v>5216</v>
      </c>
      <c r="D80" s="78">
        <v>5390</v>
      </c>
      <c r="E80" s="78">
        <v>5414</v>
      </c>
      <c r="F80" s="78"/>
      <c r="G80" s="78"/>
      <c r="H80" s="78"/>
      <c r="I80" s="86">
        <f t="shared" si="4"/>
        <v>3.7960122699386506E-2</v>
      </c>
      <c r="J80" s="79">
        <f t="shared" si="5"/>
        <v>198</v>
      </c>
      <c r="K80" s="79">
        <f t="shared" si="6"/>
        <v>24</v>
      </c>
      <c r="L80" s="79">
        <f t="shared" si="7"/>
        <v>0</v>
      </c>
    </row>
    <row r="81" spans="1:12">
      <c r="A81" s="82">
        <v>90</v>
      </c>
      <c r="B81" s="81" t="s">
        <v>79</v>
      </c>
      <c r="C81" s="78">
        <v>1449</v>
      </c>
      <c r="D81" s="78">
        <v>1470</v>
      </c>
      <c r="E81" s="78">
        <v>1464</v>
      </c>
      <c r="F81" s="78"/>
      <c r="G81" s="78"/>
      <c r="H81" s="78"/>
      <c r="I81" s="86">
        <f t="shared" si="4"/>
        <v>1.0351966873706004E-2</v>
      </c>
      <c r="J81" s="79">
        <f t="shared" si="5"/>
        <v>15</v>
      </c>
      <c r="K81" s="79">
        <f t="shared" si="6"/>
        <v>-6</v>
      </c>
      <c r="L81" s="79">
        <f t="shared" si="7"/>
        <v>0</v>
      </c>
    </row>
    <row r="82" spans="1:12">
      <c r="A82" s="82">
        <v>91</v>
      </c>
      <c r="B82" s="81" t="s">
        <v>80</v>
      </c>
      <c r="C82" s="78">
        <v>526</v>
      </c>
      <c r="D82" s="78">
        <v>564</v>
      </c>
      <c r="E82" s="78">
        <v>555</v>
      </c>
      <c r="F82" s="78"/>
      <c r="G82" s="78"/>
      <c r="H82" s="78"/>
      <c r="I82" s="86">
        <f t="shared" si="4"/>
        <v>5.5133079847908745E-2</v>
      </c>
      <c r="J82" s="79">
        <f t="shared" si="5"/>
        <v>29</v>
      </c>
      <c r="K82" s="79">
        <f t="shared" si="6"/>
        <v>-9</v>
      </c>
      <c r="L82" s="79">
        <f t="shared" si="7"/>
        <v>0</v>
      </c>
    </row>
    <row r="83" spans="1:12">
      <c r="A83" s="82">
        <v>92</v>
      </c>
      <c r="B83" s="81" t="s">
        <v>81</v>
      </c>
      <c r="C83" s="78">
        <v>3082</v>
      </c>
      <c r="D83" s="78">
        <v>2854</v>
      </c>
      <c r="E83" s="78">
        <v>2849</v>
      </c>
      <c r="F83" s="78"/>
      <c r="G83" s="78"/>
      <c r="H83" s="78"/>
      <c r="I83" s="86">
        <f t="shared" si="4"/>
        <v>-7.5600259571706685E-2</v>
      </c>
      <c r="J83" s="79">
        <f t="shared" si="5"/>
        <v>-233</v>
      </c>
      <c r="K83" s="79">
        <f t="shared" si="6"/>
        <v>-5</v>
      </c>
      <c r="L83" s="79">
        <f t="shared" si="7"/>
        <v>0</v>
      </c>
    </row>
    <row r="84" spans="1:12">
      <c r="A84" s="82">
        <v>93</v>
      </c>
      <c r="B84" s="81" t="s">
        <v>82</v>
      </c>
      <c r="C84" s="78">
        <v>8771</v>
      </c>
      <c r="D84" s="78">
        <v>9405</v>
      </c>
      <c r="E84" s="78">
        <v>9389</v>
      </c>
      <c r="F84" s="78"/>
      <c r="G84" s="78"/>
      <c r="H84" s="78"/>
      <c r="I84" s="86">
        <f t="shared" si="4"/>
        <v>7.0459468703682596E-2</v>
      </c>
      <c r="J84" s="79">
        <f t="shared" si="5"/>
        <v>618</v>
      </c>
      <c r="K84" s="79">
        <f t="shared" si="6"/>
        <v>-16</v>
      </c>
      <c r="L84" s="79">
        <f t="shared" si="7"/>
        <v>0</v>
      </c>
    </row>
    <row r="85" spans="1:12">
      <c r="A85" s="82">
        <v>94</v>
      </c>
      <c r="B85" s="81" t="s">
        <v>83</v>
      </c>
      <c r="C85" s="78">
        <v>10923</v>
      </c>
      <c r="D85" s="78">
        <v>11668</v>
      </c>
      <c r="E85" s="78">
        <v>11865</v>
      </c>
      <c r="F85" s="78"/>
      <c r="G85" s="78"/>
      <c r="H85" s="78"/>
      <c r="I85" s="86">
        <f t="shared" si="4"/>
        <v>8.6240043943971431E-2</v>
      </c>
      <c r="J85" s="79">
        <f t="shared" si="5"/>
        <v>942</v>
      </c>
      <c r="K85" s="79">
        <f t="shared" si="6"/>
        <v>197</v>
      </c>
      <c r="L85" s="79">
        <f t="shared" si="7"/>
        <v>0</v>
      </c>
    </row>
    <row r="86" spans="1:12">
      <c r="A86" s="82">
        <v>95</v>
      </c>
      <c r="B86" s="81" t="s">
        <v>84</v>
      </c>
      <c r="C86" s="78">
        <v>11833</v>
      </c>
      <c r="D86" s="78">
        <v>11787</v>
      </c>
      <c r="E86" s="78">
        <v>11849</v>
      </c>
      <c r="F86" s="78"/>
      <c r="G86" s="78"/>
      <c r="H86" s="78"/>
      <c r="I86" s="86">
        <f t="shared" si="4"/>
        <v>1.3521507648102764E-3</v>
      </c>
      <c r="J86" s="79">
        <f t="shared" si="5"/>
        <v>16</v>
      </c>
      <c r="K86" s="79">
        <f t="shared" si="6"/>
        <v>62</v>
      </c>
      <c r="L86" s="79">
        <f t="shared" si="7"/>
        <v>0</v>
      </c>
    </row>
    <row r="87" spans="1:12">
      <c r="A87" s="82">
        <v>96</v>
      </c>
      <c r="B87" s="81" t="s">
        <v>85</v>
      </c>
      <c r="C87" s="78">
        <v>32617</v>
      </c>
      <c r="D87" s="78">
        <v>34498</v>
      </c>
      <c r="E87" s="78">
        <v>34473</v>
      </c>
      <c r="F87" s="78"/>
      <c r="G87" s="78"/>
      <c r="H87" s="78"/>
      <c r="I87" s="86">
        <f t="shared" si="4"/>
        <v>5.6902842076217923E-2</v>
      </c>
      <c r="J87" s="79">
        <f t="shared" si="5"/>
        <v>1856</v>
      </c>
      <c r="K87" s="79">
        <f t="shared" si="6"/>
        <v>-25</v>
      </c>
      <c r="L87" s="79">
        <f t="shared" si="7"/>
        <v>0</v>
      </c>
    </row>
    <row r="88" spans="1:12">
      <c r="A88" s="82">
        <v>97</v>
      </c>
      <c r="B88" s="81" t="s">
        <v>86</v>
      </c>
      <c r="C88" s="78">
        <v>12037</v>
      </c>
      <c r="D88" s="78">
        <v>9913</v>
      </c>
      <c r="E88" s="78">
        <v>9761</v>
      </c>
      <c r="F88" s="78"/>
      <c r="G88" s="78"/>
      <c r="H88" s="78"/>
      <c r="I88" s="86">
        <f t="shared" si="4"/>
        <v>-0.18908365871894992</v>
      </c>
      <c r="J88" s="79">
        <f t="shared" si="5"/>
        <v>-2276</v>
      </c>
      <c r="K88" s="79">
        <f t="shared" si="6"/>
        <v>-152</v>
      </c>
      <c r="L88" s="79">
        <f t="shared" si="7"/>
        <v>0</v>
      </c>
    </row>
    <row r="89" spans="1:12">
      <c r="A89" s="82">
        <v>98</v>
      </c>
      <c r="B89" s="81" t="s">
        <v>87</v>
      </c>
      <c r="C89" s="78">
        <v>380</v>
      </c>
      <c r="D89" s="78">
        <v>352</v>
      </c>
      <c r="E89" s="78">
        <v>352</v>
      </c>
      <c r="F89" s="78"/>
      <c r="G89" s="78"/>
      <c r="H89" s="78"/>
      <c r="I89" s="86">
        <f t="shared" si="4"/>
        <v>-7.3684210526315783E-2</v>
      </c>
      <c r="J89" s="79">
        <f t="shared" si="5"/>
        <v>-28</v>
      </c>
      <c r="K89" s="79">
        <f t="shared" si="6"/>
        <v>0</v>
      </c>
      <c r="L89" s="79">
        <f t="shared" si="7"/>
        <v>0</v>
      </c>
    </row>
    <row r="90" spans="1:12">
      <c r="A90" s="82">
        <v>99</v>
      </c>
      <c r="B90" s="81" t="s">
        <v>88</v>
      </c>
      <c r="C90" s="78">
        <v>438</v>
      </c>
      <c r="D90" s="78">
        <v>444</v>
      </c>
      <c r="E90" s="78">
        <v>445</v>
      </c>
      <c r="F90" s="78"/>
      <c r="G90" s="78"/>
      <c r="H90" s="78"/>
      <c r="I90" s="86">
        <f t="shared" si="4"/>
        <v>1.5981735159817351E-2</v>
      </c>
      <c r="J90" s="79">
        <f t="shared" si="5"/>
        <v>7</v>
      </c>
      <c r="K90" s="79">
        <f t="shared" si="6"/>
        <v>1</v>
      </c>
      <c r="L90" s="79">
        <f t="shared" si="7"/>
        <v>0</v>
      </c>
    </row>
    <row r="91" spans="1:12" s="153" customFormat="1">
      <c r="A91" s="82"/>
      <c r="B91" s="81" t="s">
        <v>285</v>
      </c>
      <c r="C91" s="78">
        <v>45283</v>
      </c>
      <c r="D91" s="78">
        <v>46871</v>
      </c>
      <c r="E91" s="78">
        <v>47238</v>
      </c>
      <c r="F91" s="78"/>
      <c r="G91" s="78"/>
      <c r="H91" s="78"/>
      <c r="I91" s="86">
        <f>(E91-C91)/C91</f>
        <v>4.317293465538944E-2</v>
      </c>
      <c r="J91" s="79">
        <f>E91-C91</f>
        <v>1955</v>
      </c>
      <c r="K91" s="79">
        <f>E91-D91</f>
        <v>367</v>
      </c>
      <c r="L91" s="79">
        <f>H91-G91</f>
        <v>0</v>
      </c>
    </row>
    <row r="92" spans="1:12" s="112" customFormat="1" ht="14.45" customHeight="1">
      <c r="A92" s="189" t="s">
        <v>89</v>
      </c>
      <c r="B92" s="189"/>
      <c r="C92" s="114">
        <v>1874944</v>
      </c>
      <c r="D92" s="114">
        <v>1872434</v>
      </c>
      <c r="E92" s="114">
        <v>1881156</v>
      </c>
      <c r="F92" s="114"/>
      <c r="G92" s="114"/>
      <c r="H92" s="114"/>
      <c r="I92" s="109">
        <f t="shared" si="4"/>
        <v>3.313165619879847E-3</v>
      </c>
      <c r="J92" s="115">
        <f t="shared" si="5"/>
        <v>6212</v>
      </c>
      <c r="K92" s="115">
        <f t="shared" si="6"/>
        <v>8722</v>
      </c>
      <c r="L92" s="79">
        <f t="shared" si="7"/>
        <v>0</v>
      </c>
    </row>
    <row r="93" spans="1:12">
      <c r="A93" s="5"/>
      <c r="B93" s="5"/>
    </row>
    <row r="94" spans="1:12">
      <c r="E94" s="161"/>
      <c r="F94" s="161"/>
    </row>
    <row r="95" spans="1:12">
      <c r="E95" s="161"/>
      <c r="F95" s="161"/>
    </row>
    <row r="97" spans="3:8">
      <c r="C97" s="165"/>
      <c r="D97" s="165"/>
      <c r="E97" s="165"/>
      <c r="F97" s="165"/>
      <c r="G97" s="165"/>
      <c r="H97" s="165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7"/>
  <sheetViews>
    <sheetView topLeftCell="L1" zoomScale="83" zoomScaleNormal="83" workbookViewId="0">
      <selection activeCell="M1" sqref="M1:Y1048576"/>
    </sheetView>
  </sheetViews>
  <sheetFormatPr defaultRowHeight="15"/>
  <cols>
    <col min="2" max="2" width="19.140625" customWidth="1"/>
    <col min="3" max="3" width="13.140625" style="150" customWidth="1"/>
    <col min="4" max="4" width="13.140625" style="149" customWidth="1"/>
    <col min="5" max="5" width="13.140625" style="151" customWidth="1"/>
    <col min="6" max="8" width="13.140625" style="153" customWidth="1"/>
    <col min="9" max="9" width="34.85546875" customWidth="1"/>
    <col min="10" max="10" width="34.5703125" customWidth="1"/>
    <col min="11" max="11" width="31" customWidth="1"/>
    <col min="12" max="12" width="31" style="153" customWidth="1"/>
  </cols>
  <sheetData>
    <row r="1" spans="1:12" s="153" customFormat="1" ht="15.75" thickBot="1">
      <c r="C1" s="184" t="s">
        <v>281</v>
      </c>
      <c r="D1" s="184"/>
      <c r="E1" s="185"/>
      <c r="F1" s="186" t="s">
        <v>280</v>
      </c>
      <c r="G1" s="184"/>
      <c r="H1" s="185"/>
    </row>
    <row r="2" spans="1:12" ht="43.5" customHeight="1">
      <c r="A2" s="88" t="s">
        <v>91</v>
      </c>
      <c r="B2" s="88" t="s">
        <v>174</v>
      </c>
      <c r="C2" s="89">
        <v>43405</v>
      </c>
      <c r="D2" s="89">
        <v>43739</v>
      </c>
      <c r="E2" s="89">
        <v>43770</v>
      </c>
      <c r="F2" s="89">
        <v>43405</v>
      </c>
      <c r="G2" s="89">
        <v>43739</v>
      </c>
      <c r="H2" s="89">
        <v>43770</v>
      </c>
      <c r="I2" s="88" t="s">
        <v>342</v>
      </c>
      <c r="J2" s="88" t="s">
        <v>343</v>
      </c>
      <c r="K2" s="1" t="s">
        <v>344</v>
      </c>
      <c r="L2" s="159" t="s">
        <v>345</v>
      </c>
    </row>
    <row r="3" spans="1:12">
      <c r="A3" s="71">
        <v>1</v>
      </c>
      <c r="B3" s="85" t="s">
        <v>92</v>
      </c>
      <c r="C3" s="22">
        <v>249160</v>
      </c>
      <c r="D3" s="22">
        <v>237343</v>
      </c>
      <c r="E3" s="22">
        <v>238359</v>
      </c>
      <c r="F3" s="22"/>
      <c r="G3" s="22"/>
      <c r="H3" s="22"/>
      <c r="I3" s="86">
        <f>(E3-C3)/C3</f>
        <v>-4.3349654840263284E-2</v>
      </c>
      <c r="J3" s="22">
        <f>E3-C3</f>
        <v>-10801</v>
      </c>
      <c r="K3" s="22">
        <f>E3-D3</f>
        <v>1016</v>
      </c>
      <c r="L3" s="22">
        <f>H3-G3</f>
        <v>0</v>
      </c>
    </row>
    <row r="4" spans="1:12">
      <c r="A4" s="71">
        <v>2</v>
      </c>
      <c r="B4" s="85" t="s">
        <v>93</v>
      </c>
      <c r="C4" s="22">
        <v>48018</v>
      </c>
      <c r="D4" s="22">
        <v>49876</v>
      </c>
      <c r="E4" s="22">
        <v>50014</v>
      </c>
      <c r="F4" s="22"/>
      <c r="G4" s="22"/>
      <c r="H4" s="22"/>
      <c r="I4" s="86">
        <f t="shared" ref="I4:I67" si="0">(E4-C4)/C4</f>
        <v>4.1567745428797535E-2</v>
      </c>
      <c r="J4" s="22">
        <f t="shared" ref="J4:J67" si="1">E4-C4</f>
        <v>1996</v>
      </c>
      <c r="K4" s="22">
        <f t="shared" ref="K4:K67" si="2">E4-D4</f>
        <v>138</v>
      </c>
      <c r="L4" s="22">
        <f t="shared" ref="L4:L67" si="3">H4-G4</f>
        <v>0</v>
      </c>
    </row>
    <row r="5" spans="1:12">
      <c r="A5" s="71">
        <v>3</v>
      </c>
      <c r="B5" s="85" t="s">
        <v>94</v>
      </c>
      <c r="C5" s="22">
        <v>84002</v>
      </c>
      <c r="D5" s="22">
        <v>81832</v>
      </c>
      <c r="E5" s="22">
        <v>81700</v>
      </c>
      <c r="F5" s="22"/>
      <c r="G5" s="22"/>
      <c r="H5" s="22"/>
      <c r="I5" s="86">
        <f t="shared" si="0"/>
        <v>-2.740410942596605E-2</v>
      </c>
      <c r="J5" s="22">
        <f t="shared" si="1"/>
        <v>-2302</v>
      </c>
      <c r="K5" s="22">
        <f t="shared" si="2"/>
        <v>-132</v>
      </c>
      <c r="L5" s="22">
        <f t="shared" si="3"/>
        <v>0</v>
      </c>
    </row>
    <row r="6" spans="1:12">
      <c r="A6" s="71">
        <v>4</v>
      </c>
      <c r="B6" s="85" t="s">
        <v>95</v>
      </c>
      <c r="C6" s="22">
        <v>26813</v>
      </c>
      <c r="D6" s="22">
        <v>24246</v>
      </c>
      <c r="E6" s="22">
        <v>23918</v>
      </c>
      <c r="F6" s="22"/>
      <c r="G6" s="22"/>
      <c r="H6" s="22"/>
      <c r="I6" s="86">
        <f t="shared" si="0"/>
        <v>-0.1079700145451833</v>
      </c>
      <c r="J6" s="22">
        <f t="shared" si="1"/>
        <v>-2895</v>
      </c>
      <c r="K6" s="22">
        <f t="shared" si="2"/>
        <v>-328</v>
      </c>
      <c r="L6" s="22">
        <f t="shared" si="3"/>
        <v>0</v>
      </c>
    </row>
    <row r="7" spans="1:12">
      <c r="A7" s="71">
        <v>5</v>
      </c>
      <c r="B7" s="85" t="s">
        <v>96</v>
      </c>
      <c r="C7" s="22">
        <v>35485</v>
      </c>
      <c r="D7" s="22">
        <v>34412</v>
      </c>
      <c r="E7" s="22">
        <v>34565</v>
      </c>
      <c r="F7" s="22"/>
      <c r="G7" s="22"/>
      <c r="H7" s="22"/>
      <c r="I7" s="86">
        <f t="shared" si="0"/>
        <v>-2.5926447794842891E-2</v>
      </c>
      <c r="J7" s="22">
        <f t="shared" si="1"/>
        <v>-920</v>
      </c>
      <c r="K7" s="22">
        <f t="shared" si="2"/>
        <v>153</v>
      </c>
      <c r="L7" s="22">
        <f t="shared" si="3"/>
        <v>0</v>
      </c>
    </row>
    <row r="8" spans="1:12">
      <c r="A8" s="71">
        <v>6</v>
      </c>
      <c r="B8" s="85" t="s">
        <v>97</v>
      </c>
      <c r="C8" s="22">
        <v>907347</v>
      </c>
      <c r="D8" s="22">
        <v>880827</v>
      </c>
      <c r="E8" s="22">
        <v>881665</v>
      </c>
      <c r="F8" s="22"/>
      <c r="G8" s="22"/>
      <c r="H8" s="22"/>
      <c r="I8" s="86">
        <f t="shared" si="0"/>
        <v>-2.8304496515666001E-2</v>
      </c>
      <c r="J8" s="22">
        <f t="shared" si="1"/>
        <v>-25682</v>
      </c>
      <c r="K8" s="22">
        <f t="shared" si="2"/>
        <v>838</v>
      </c>
      <c r="L8" s="22">
        <f t="shared" si="3"/>
        <v>0</v>
      </c>
    </row>
    <row r="9" spans="1:12">
      <c r="A9" s="71">
        <v>7</v>
      </c>
      <c r="B9" s="85" t="s">
        <v>98</v>
      </c>
      <c r="C9" s="22">
        <v>426345</v>
      </c>
      <c r="D9" s="22">
        <v>456814</v>
      </c>
      <c r="E9" s="22">
        <v>436304</v>
      </c>
      <c r="F9" s="22"/>
      <c r="G9" s="22"/>
      <c r="H9" s="22"/>
      <c r="I9" s="86">
        <f t="shared" si="0"/>
        <v>2.3359016758728261E-2</v>
      </c>
      <c r="J9" s="22">
        <f t="shared" si="1"/>
        <v>9959</v>
      </c>
      <c r="K9" s="22">
        <f t="shared" si="2"/>
        <v>-20510</v>
      </c>
      <c r="L9" s="22">
        <f t="shared" si="3"/>
        <v>0</v>
      </c>
    </row>
    <row r="10" spans="1:12">
      <c r="A10" s="71">
        <v>8</v>
      </c>
      <c r="B10" s="85" t="s">
        <v>99</v>
      </c>
      <c r="C10" s="22">
        <v>23534</v>
      </c>
      <c r="D10" s="22">
        <v>22808</v>
      </c>
      <c r="E10" s="22">
        <v>22058</v>
      </c>
      <c r="F10" s="22"/>
      <c r="G10" s="22"/>
      <c r="H10" s="22"/>
      <c r="I10" s="86">
        <f t="shared" si="0"/>
        <v>-6.2717770034843204E-2</v>
      </c>
      <c r="J10" s="22">
        <f t="shared" si="1"/>
        <v>-1476</v>
      </c>
      <c r="K10" s="22">
        <f t="shared" si="2"/>
        <v>-750</v>
      </c>
      <c r="L10" s="22">
        <f t="shared" si="3"/>
        <v>0</v>
      </c>
    </row>
    <row r="11" spans="1:12">
      <c r="A11" s="71">
        <v>9</v>
      </c>
      <c r="B11" s="85" t="s">
        <v>100</v>
      </c>
      <c r="C11" s="22">
        <v>138837</v>
      </c>
      <c r="D11" s="22">
        <v>139330</v>
      </c>
      <c r="E11" s="22">
        <v>133962</v>
      </c>
      <c r="F11" s="22"/>
      <c r="G11" s="22"/>
      <c r="H11" s="22"/>
      <c r="I11" s="86">
        <f t="shared" si="0"/>
        <v>-3.5113118260982304E-2</v>
      </c>
      <c r="J11" s="22">
        <f t="shared" si="1"/>
        <v>-4875</v>
      </c>
      <c r="K11" s="22">
        <f t="shared" si="2"/>
        <v>-5368</v>
      </c>
      <c r="L11" s="22">
        <f t="shared" si="3"/>
        <v>0</v>
      </c>
    </row>
    <row r="12" spans="1:12">
      <c r="A12" s="71">
        <v>10</v>
      </c>
      <c r="B12" s="85" t="s">
        <v>101</v>
      </c>
      <c r="C12" s="22">
        <v>155709</v>
      </c>
      <c r="D12" s="22">
        <v>149423</v>
      </c>
      <c r="E12" s="22">
        <v>150208</v>
      </c>
      <c r="F12" s="22"/>
      <c r="G12" s="22"/>
      <c r="H12" s="22"/>
      <c r="I12" s="86">
        <f t="shared" si="0"/>
        <v>-3.5328722167633213E-2</v>
      </c>
      <c r="J12" s="22">
        <f t="shared" si="1"/>
        <v>-5501</v>
      </c>
      <c r="K12" s="22">
        <f t="shared" si="2"/>
        <v>785</v>
      </c>
      <c r="L12" s="22">
        <f t="shared" si="3"/>
        <v>0</v>
      </c>
    </row>
    <row r="13" spans="1:12">
      <c r="A13" s="71">
        <v>11</v>
      </c>
      <c r="B13" s="85" t="s">
        <v>102</v>
      </c>
      <c r="C13" s="22">
        <v>30853</v>
      </c>
      <c r="D13" s="22">
        <v>29631</v>
      </c>
      <c r="E13" s="22">
        <v>29643</v>
      </c>
      <c r="F13" s="22"/>
      <c r="G13" s="22"/>
      <c r="H13" s="22"/>
      <c r="I13" s="86">
        <f t="shared" si="0"/>
        <v>-3.9218228373253818E-2</v>
      </c>
      <c r="J13" s="22">
        <f t="shared" si="1"/>
        <v>-1210</v>
      </c>
      <c r="K13" s="22">
        <f t="shared" si="2"/>
        <v>12</v>
      </c>
      <c r="L13" s="22">
        <f t="shared" si="3"/>
        <v>0</v>
      </c>
    </row>
    <row r="14" spans="1:12">
      <c r="A14" s="71">
        <v>12</v>
      </c>
      <c r="B14" s="85" t="s">
        <v>103</v>
      </c>
      <c r="C14" s="22">
        <v>24536</v>
      </c>
      <c r="D14" s="22">
        <v>22433</v>
      </c>
      <c r="E14" s="22">
        <v>21168</v>
      </c>
      <c r="F14" s="22"/>
      <c r="G14" s="22"/>
      <c r="H14" s="22"/>
      <c r="I14" s="86">
        <f t="shared" si="0"/>
        <v>-0.13726768829475058</v>
      </c>
      <c r="J14" s="22">
        <f t="shared" si="1"/>
        <v>-3368</v>
      </c>
      <c r="K14" s="22">
        <f t="shared" si="2"/>
        <v>-1265</v>
      </c>
      <c r="L14" s="22">
        <f t="shared" si="3"/>
        <v>0</v>
      </c>
    </row>
    <row r="15" spans="1:12">
      <c r="A15" s="71">
        <v>13</v>
      </c>
      <c r="B15" s="85" t="s">
        <v>104</v>
      </c>
      <c r="C15" s="22">
        <v>24731</v>
      </c>
      <c r="D15" s="22">
        <v>23739</v>
      </c>
      <c r="E15" s="22">
        <v>22484</v>
      </c>
      <c r="F15" s="22"/>
      <c r="G15" s="22"/>
      <c r="H15" s="22"/>
      <c r="I15" s="86">
        <f t="shared" si="0"/>
        <v>-9.0857628078120575E-2</v>
      </c>
      <c r="J15" s="22">
        <f t="shared" si="1"/>
        <v>-2247</v>
      </c>
      <c r="K15" s="22">
        <f t="shared" si="2"/>
        <v>-1255</v>
      </c>
      <c r="L15" s="22">
        <f t="shared" si="3"/>
        <v>0</v>
      </c>
    </row>
    <row r="16" spans="1:12">
      <c r="A16" s="71">
        <v>14</v>
      </c>
      <c r="B16" s="85" t="s">
        <v>105</v>
      </c>
      <c r="C16" s="22">
        <v>46457</v>
      </c>
      <c r="D16" s="22">
        <v>47362</v>
      </c>
      <c r="E16" s="22">
        <v>47269</v>
      </c>
      <c r="F16" s="22"/>
      <c r="G16" s="22"/>
      <c r="H16" s="22"/>
      <c r="I16" s="86">
        <f t="shared" si="0"/>
        <v>1.7478528531760552E-2</v>
      </c>
      <c r="J16" s="22">
        <f t="shared" si="1"/>
        <v>812</v>
      </c>
      <c r="K16" s="22">
        <f t="shared" si="2"/>
        <v>-93</v>
      </c>
      <c r="L16" s="22">
        <f t="shared" si="3"/>
        <v>0</v>
      </c>
    </row>
    <row r="17" spans="1:12">
      <c r="A17" s="71">
        <v>15</v>
      </c>
      <c r="B17" s="85" t="s">
        <v>106</v>
      </c>
      <c r="C17" s="22">
        <v>33486</v>
      </c>
      <c r="D17" s="22">
        <v>32026</v>
      </c>
      <c r="E17" s="22">
        <v>32375</v>
      </c>
      <c r="F17" s="22"/>
      <c r="G17" s="22"/>
      <c r="H17" s="22"/>
      <c r="I17" s="86">
        <f t="shared" si="0"/>
        <v>-3.3178044555933824E-2</v>
      </c>
      <c r="J17" s="22">
        <f t="shared" si="1"/>
        <v>-1111</v>
      </c>
      <c r="K17" s="22">
        <f t="shared" si="2"/>
        <v>349</v>
      </c>
      <c r="L17" s="22">
        <f t="shared" si="3"/>
        <v>0</v>
      </c>
    </row>
    <row r="18" spans="1:12">
      <c r="A18" s="71">
        <v>16</v>
      </c>
      <c r="B18" s="85" t="s">
        <v>107</v>
      </c>
      <c r="C18" s="22">
        <v>519745</v>
      </c>
      <c r="D18" s="22">
        <v>514174</v>
      </c>
      <c r="E18" s="22">
        <v>516401</v>
      </c>
      <c r="F18" s="22"/>
      <c r="G18" s="22"/>
      <c r="H18" s="22"/>
      <c r="I18" s="86">
        <f t="shared" si="0"/>
        <v>-6.4339243282763659E-3</v>
      </c>
      <c r="J18" s="22">
        <f t="shared" si="1"/>
        <v>-3344</v>
      </c>
      <c r="K18" s="22">
        <f t="shared" si="2"/>
        <v>2227</v>
      </c>
      <c r="L18" s="22">
        <f t="shared" si="3"/>
        <v>0</v>
      </c>
    </row>
    <row r="19" spans="1:12">
      <c r="A19" s="71">
        <v>17</v>
      </c>
      <c r="B19" s="85" t="s">
        <v>108</v>
      </c>
      <c r="C19" s="22">
        <v>71318</v>
      </c>
      <c r="D19" s="22">
        <v>68691</v>
      </c>
      <c r="E19" s="22">
        <v>67779</v>
      </c>
      <c r="F19" s="22"/>
      <c r="G19" s="22"/>
      <c r="H19" s="22"/>
      <c r="I19" s="86">
        <f t="shared" si="0"/>
        <v>-4.9622816119352757E-2</v>
      </c>
      <c r="J19" s="22">
        <f t="shared" si="1"/>
        <v>-3539</v>
      </c>
      <c r="K19" s="22">
        <f t="shared" si="2"/>
        <v>-912</v>
      </c>
      <c r="L19" s="22">
        <f t="shared" si="3"/>
        <v>0</v>
      </c>
    </row>
    <row r="20" spans="1:12">
      <c r="A20" s="71">
        <v>18</v>
      </c>
      <c r="B20" s="85" t="s">
        <v>109</v>
      </c>
      <c r="C20" s="22">
        <v>20232</v>
      </c>
      <c r="D20" s="22">
        <v>18954</v>
      </c>
      <c r="E20" s="22">
        <v>18340</v>
      </c>
      <c r="F20" s="22"/>
      <c r="G20" s="22"/>
      <c r="H20" s="22"/>
      <c r="I20" s="86">
        <f t="shared" si="0"/>
        <v>-9.3515223408461842E-2</v>
      </c>
      <c r="J20" s="22">
        <f t="shared" si="1"/>
        <v>-1892</v>
      </c>
      <c r="K20" s="22">
        <f t="shared" si="2"/>
        <v>-614</v>
      </c>
      <c r="L20" s="22">
        <f t="shared" si="3"/>
        <v>0</v>
      </c>
    </row>
    <row r="21" spans="1:12">
      <c r="A21" s="71">
        <v>19</v>
      </c>
      <c r="B21" s="85" t="s">
        <v>110</v>
      </c>
      <c r="C21" s="22">
        <v>54254</v>
      </c>
      <c r="D21" s="22">
        <v>50617</v>
      </c>
      <c r="E21" s="22">
        <v>49839</v>
      </c>
      <c r="F21" s="22"/>
      <c r="G21" s="22"/>
      <c r="H21" s="22"/>
      <c r="I21" s="86">
        <f t="shared" si="0"/>
        <v>-8.1376488369521147E-2</v>
      </c>
      <c r="J21" s="22">
        <f t="shared" si="1"/>
        <v>-4415</v>
      </c>
      <c r="K21" s="22">
        <f t="shared" si="2"/>
        <v>-778</v>
      </c>
      <c r="L21" s="22">
        <f t="shared" si="3"/>
        <v>0</v>
      </c>
    </row>
    <row r="22" spans="1:12">
      <c r="A22" s="71">
        <v>20</v>
      </c>
      <c r="B22" s="85" t="s">
        <v>111</v>
      </c>
      <c r="C22" s="22">
        <v>164951</v>
      </c>
      <c r="D22" s="22">
        <v>158731</v>
      </c>
      <c r="E22" s="22">
        <v>159373</v>
      </c>
      <c r="F22" s="22"/>
      <c r="G22" s="22"/>
      <c r="H22" s="22"/>
      <c r="I22" s="86">
        <f t="shared" si="0"/>
        <v>-3.3816102963910494E-2</v>
      </c>
      <c r="J22" s="22">
        <f t="shared" si="1"/>
        <v>-5578</v>
      </c>
      <c r="K22" s="22">
        <f t="shared" si="2"/>
        <v>642</v>
      </c>
      <c r="L22" s="22">
        <f t="shared" si="3"/>
        <v>0</v>
      </c>
    </row>
    <row r="23" spans="1:12">
      <c r="A23" s="71">
        <v>21</v>
      </c>
      <c r="B23" s="85" t="s">
        <v>112</v>
      </c>
      <c r="C23" s="22">
        <v>131915</v>
      </c>
      <c r="D23" s="22">
        <v>126493</v>
      </c>
      <c r="E23" s="22">
        <v>125671</v>
      </c>
      <c r="F23" s="22"/>
      <c r="G23" s="22"/>
      <c r="H23" s="22"/>
      <c r="I23" s="86">
        <f t="shared" si="0"/>
        <v>-4.7333510214911119E-2</v>
      </c>
      <c r="J23" s="22">
        <f t="shared" si="1"/>
        <v>-6244</v>
      </c>
      <c r="K23" s="22">
        <f t="shared" si="2"/>
        <v>-822</v>
      </c>
      <c r="L23" s="22">
        <f t="shared" si="3"/>
        <v>0</v>
      </c>
    </row>
    <row r="24" spans="1:12">
      <c r="A24" s="71">
        <v>22</v>
      </c>
      <c r="B24" s="85" t="s">
        <v>113</v>
      </c>
      <c r="C24" s="22">
        <v>52951</v>
      </c>
      <c r="D24" s="22">
        <v>50333</v>
      </c>
      <c r="E24" s="22">
        <v>50154</v>
      </c>
      <c r="F24" s="22"/>
      <c r="G24" s="22"/>
      <c r="H24" s="22"/>
      <c r="I24" s="86">
        <f t="shared" si="0"/>
        <v>-5.2822420728598135E-2</v>
      </c>
      <c r="J24" s="22">
        <f t="shared" si="1"/>
        <v>-2797</v>
      </c>
      <c r="K24" s="22">
        <f t="shared" si="2"/>
        <v>-179</v>
      </c>
      <c r="L24" s="22">
        <f t="shared" si="3"/>
        <v>0</v>
      </c>
    </row>
    <row r="25" spans="1:12">
      <c r="A25" s="71">
        <v>23</v>
      </c>
      <c r="B25" s="85" t="s">
        <v>114</v>
      </c>
      <c r="C25" s="22">
        <v>60635</v>
      </c>
      <c r="D25" s="22">
        <v>57672</v>
      </c>
      <c r="E25" s="22">
        <v>56703</v>
      </c>
      <c r="F25" s="22"/>
      <c r="G25" s="22"/>
      <c r="H25" s="22"/>
      <c r="I25" s="86">
        <f t="shared" si="0"/>
        <v>-6.4847035540529396E-2</v>
      </c>
      <c r="J25" s="22">
        <f t="shared" si="1"/>
        <v>-3932</v>
      </c>
      <c r="K25" s="22">
        <f t="shared" si="2"/>
        <v>-969</v>
      </c>
      <c r="L25" s="22">
        <f t="shared" si="3"/>
        <v>0</v>
      </c>
    </row>
    <row r="26" spans="1:12">
      <c r="A26" s="71">
        <v>24</v>
      </c>
      <c r="B26" s="85" t="s">
        <v>115</v>
      </c>
      <c r="C26" s="22">
        <v>29691</v>
      </c>
      <c r="D26" s="22">
        <v>26138</v>
      </c>
      <c r="E26" s="22">
        <v>25220</v>
      </c>
      <c r="F26" s="22"/>
      <c r="G26" s="22"/>
      <c r="H26" s="22"/>
      <c r="I26" s="86">
        <f t="shared" si="0"/>
        <v>-0.15058435216058738</v>
      </c>
      <c r="J26" s="22">
        <f t="shared" si="1"/>
        <v>-4471</v>
      </c>
      <c r="K26" s="22">
        <f t="shared" si="2"/>
        <v>-918</v>
      </c>
      <c r="L26" s="22">
        <f t="shared" si="3"/>
        <v>0</v>
      </c>
    </row>
    <row r="27" spans="1:12">
      <c r="A27" s="71">
        <v>25</v>
      </c>
      <c r="B27" s="85" t="s">
        <v>116</v>
      </c>
      <c r="C27" s="22">
        <v>73844</v>
      </c>
      <c r="D27" s="22">
        <v>70866</v>
      </c>
      <c r="E27" s="22">
        <v>69931</v>
      </c>
      <c r="F27" s="22"/>
      <c r="G27" s="22"/>
      <c r="H27" s="22"/>
      <c r="I27" s="86">
        <f t="shared" si="0"/>
        <v>-5.2990087210876981E-2</v>
      </c>
      <c r="J27" s="22">
        <f t="shared" si="1"/>
        <v>-3913</v>
      </c>
      <c r="K27" s="22">
        <f t="shared" si="2"/>
        <v>-935</v>
      </c>
      <c r="L27" s="22">
        <f t="shared" si="3"/>
        <v>0</v>
      </c>
    </row>
    <row r="28" spans="1:12">
      <c r="A28" s="71">
        <v>26</v>
      </c>
      <c r="B28" s="85" t="s">
        <v>117</v>
      </c>
      <c r="C28" s="22">
        <v>118863</v>
      </c>
      <c r="D28" s="22">
        <v>120159</v>
      </c>
      <c r="E28" s="22">
        <v>120693</v>
      </c>
      <c r="F28" s="22"/>
      <c r="G28" s="22"/>
      <c r="H28" s="22"/>
      <c r="I28" s="86">
        <f t="shared" si="0"/>
        <v>1.5395875924383535E-2</v>
      </c>
      <c r="J28" s="22">
        <f t="shared" si="1"/>
        <v>1830</v>
      </c>
      <c r="K28" s="22">
        <f t="shared" si="2"/>
        <v>534</v>
      </c>
      <c r="L28" s="22">
        <f t="shared" si="3"/>
        <v>0</v>
      </c>
    </row>
    <row r="29" spans="1:12">
      <c r="A29" s="71">
        <v>27</v>
      </c>
      <c r="B29" s="85" t="s">
        <v>118</v>
      </c>
      <c r="C29" s="22">
        <v>222441</v>
      </c>
      <c r="D29" s="22">
        <v>219316</v>
      </c>
      <c r="E29" s="22">
        <v>220142</v>
      </c>
      <c r="F29" s="22"/>
      <c r="G29" s="22"/>
      <c r="H29" s="22"/>
      <c r="I29" s="86">
        <f t="shared" si="0"/>
        <v>-1.0335324872662864E-2</v>
      </c>
      <c r="J29" s="22">
        <f t="shared" si="1"/>
        <v>-2299</v>
      </c>
      <c r="K29" s="22">
        <f t="shared" si="2"/>
        <v>826</v>
      </c>
      <c r="L29" s="22">
        <f t="shared" si="3"/>
        <v>0</v>
      </c>
    </row>
    <row r="30" spans="1:12">
      <c r="A30" s="71">
        <v>28</v>
      </c>
      <c r="B30" s="85" t="s">
        <v>119</v>
      </c>
      <c r="C30" s="22">
        <v>49630</v>
      </c>
      <c r="D30" s="22">
        <v>47506</v>
      </c>
      <c r="E30" s="22">
        <v>47294</v>
      </c>
      <c r="F30" s="22"/>
      <c r="G30" s="22"/>
      <c r="H30" s="22"/>
      <c r="I30" s="86">
        <f t="shared" si="0"/>
        <v>-4.7068305460407009E-2</v>
      </c>
      <c r="J30" s="22">
        <f t="shared" si="1"/>
        <v>-2336</v>
      </c>
      <c r="K30" s="22">
        <f t="shared" si="2"/>
        <v>-212</v>
      </c>
      <c r="L30" s="22">
        <f t="shared" si="3"/>
        <v>0</v>
      </c>
    </row>
    <row r="31" spans="1:12">
      <c r="A31" s="71">
        <v>29</v>
      </c>
      <c r="B31" s="85" t="s">
        <v>120</v>
      </c>
      <c r="C31" s="22">
        <v>15662</v>
      </c>
      <c r="D31" s="22">
        <v>15226</v>
      </c>
      <c r="E31" s="22">
        <v>14739</v>
      </c>
      <c r="F31" s="22"/>
      <c r="G31" s="22"/>
      <c r="H31" s="22"/>
      <c r="I31" s="86">
        <f t="shared" si="0"/>
        <v>-5.893244796322309E-2</v>
      </c>
      <c r="J31" s="22">
        <f t="shared" si="1"/>
        <v>-923</v>
      </c>
      <c r="K31" s="22">
        <f t="shared" si="2"/>
        <v>-487</v>
      </c>
      <c r="L31" s="22">
        <f t="shared" si="3"/>
        <v>0</v>
      </c>
    </row>
    <row r="32" spans="1:12">
      <c r="A32" s="71">
        <v>30</v>
      </c>
      <c r="B32" s="85" t="s">
        <v>121</v>
      </c>
      <c r="C32" s="22">
        <v>16233</v>
      </c>
      <c r="D32" s="22">
        <v>15047</v>
      </c>
      <c r="E32" s="22">
        <v>14769</v>
      </c>
      <c r="F32" s="22"/>
      <c r="G32" s="22"/>
      <c r="H32" s="22"/>
      <c r="I32" s="86">
        <f t="shared" si="0"/>
        <v>-9.0186656810201438E-2</v>
      </c>
      <c r="J32" s="22">
        <f t="shared" si="1"/>
        <v>-1464</v>
      </c>
      <c r="K32" s="22">
        <f t="shared" si="2"/>
        <v>-278</v>
      </c>
      <c r="L32" s="22">
        <f t="shared" si="3"/>
        <v>0</v>
      </c>
    </row>
    <row r="33" spans="1:12">
      <c r="A33" s="71">
        <v>31</v>
      </c>
      <c r="B33" s="85" t="s">
        <v>122</v>
      </c>
      <c r="C33" s="22">
        <v>140826</v>
      </c>
      <c r="D33" s="22">
        <v>135840</v>
      </c>
      <c r="E33" s="22">
        <v>136675</v>
      </c>
      <c r="F33" s="22"/>
      <c r="G33" s="22"/>
      <c r="H33" s="22"/>
      <c r="I33" s="86">
        <f t="shared" si="0"/>
        <v>-2.9476091062729894E-2</v>
      </c>
      <c r="J33" s="22">
        <f t="shared" si="1"/>
        <v>-4151</v>
      </c>
      <c r="K33" s="22">
        <f t="shared" si="2"/>
        <v>835</v>
      </c>
      <c r="L33" s="22">
        <f t="shared" si="3"/>
        <v>0</v>
      </c>
    </row>
    <row r="34" spans="1:12">
      <c r="A34" s="71">
        <v>32</v>
      </c>
      <c r="B34" s="85" t="s">
        <v>123</v>
      </c>
      <c r="C34" s="22">
        <v>51337</v>
      </c>
      <c r="D34" s="22">
        <v>50893</v>
      </c>
      <c r="E34" s="22">
        <v>50582</v>
      </c>
      <c r="F34" s="22"/>
      <c r="G34" s="22"/>
      <c r="H34" s="22"/>
      <c r="I34" s="86">
        <f t="shared" si="0"/>
        <v>-1.4706741726240334E-2</v>
      </c>
      <c r="J34" s="22">
        <f t="shared" si="1"/>
        <v>-755</v>
      </c>
      <c r="K34" s="22">
        <f t="shared" si="2"/>
        <v>-311</v>
      </c>
      <c r="L34" s="22">
        <f t="shared" si="3"/>
        <v>0</v>
      </c>
    </row>
    <row r="35" spans="1:12">
      <c r="A35" s="71">
        <v>33</v>
      </c>
      <c r="B35" s="85" t="s">
        <v>124</v>
      </c>
      <c r="C35" s="22">
        <v>218368</v>
      </c>
      <c r="D35" s="22">
        <v>214091</v>
      </c>
      <c r="E35" s="22">
        <v>211939</v>
      </c>
      <c r="F35" s="22"/>
      <c r="G35" s="22"/>
      <c r="H35" s="22"/>
      <c r="I35" s="86">
        <f t="shared" si="0"/>
        <v>-2.9441126905041033E-2</v>
      </c>
      <c r="J35" s="22">
        <f t="shared" si="1"/>
        <v>-6429</v>
      </c>
      <c r="K35" s="22">
        <f t="shared" si="2"/>
        <v>-2152</v>
      </c>
      <c r="L35" s="22">
        <f t="shared" si="3"/>
        <v>0</v>
      </c>
    </row>
    <row r="36" spans="1:12">
      <c r="A36" s="71">
        <v>34</v>
      </c>
      <c r="B36" s="85" t="s">
        <v>125</v>
      </c>
      <c r="C36" s="22">
        <v>3259481</v>
      </c>
      <c r="D36" s="22">
        <v>3264496</v>
      </c>
      <c r="E36" s="22">
        <v>3286192</v>
      </c>
      <c r="F36" s="22"/>
      <c r="G36" s="22"/>
      <c r="H36" s="22"/>
      <c r="I36" s="86">
        <f t="shared" si="0"/>
        <v>8.1948629244962615E-3</v>
      </c>
      <c r="J36" s="22">
        <f t="shared" si="1"/>
        <v>26711</v>
      </c>
      <c r="K36" s="22">
        <f t="shared" si="2"/>
        <v>21696</v>
      </c>
      <c r="L36" s="22">
        <f t="shared" si="3"/>
        <v>0</v>
      </c>
    </row>
    <row r="37" spans="1:12">
      <c r="A37" s="71">
        <v>35</v>
      </c>
      <c r="B37" s="85" t="s">
        <v>126</v>
      </c>
      <c r="C37" s="22">
        <v>752402</v>
      </c>
      <c r="D37" s="22">
        <v>738859</v>
      </c>
      <c r="E37" s="22">
        <v>737835</v>
      </c>
      <c r="F37" s="22"/>
      <c r="G37" s="22"/>
      <c r="H37" s="22"/>
      <c r="I37" s="86">
        <f t="shared" si="0"/>
        <v>-1.9360660923283032E-2</v>
      </c>
      <c r="J37" s="22">
        <f t="shared" si="1"/>
        <v>-14567</v>
      </c>
      <c r="K37" s="22">
        <f t="shared" si="2"/>
        <v>-1024</v>
      </c>
      <c r="L37" s="22">
        <f t="shared" si="3"/>
        <v>0</v>
      </c>
    </row>
    <row r="38" spans="1:12">
      <c r="A38" s="71">
        <v>36</v>
      </c>
      <c r="B38" s="85" t="s">
        <v>127</v>
      </c>
      <c r="C38" s="22">
        <v>24849</v>
      </c>
      <c r="D38" s="22">
        <v>21830</v>
      </c>
      <c r="E38" s="22">
        <v>21610</v>
      </c>
      <c r="F38" s="22"/>
      <c r="G38" s="22"/>
      <c r="H38" s="22"/>
      <c r="I38" s="86">
        <f t="shared" si="0"/>
        <v>-0.13034729767797498</v>
      </c>
      <c r="J38" s="22">
        <f t="shared" si="1"/>
        <v>-3239</v>
      </c>
      <c r="K38" s="22">
        <f t="shared" si="2"/>
        <v>-220</v>
      </c>
      <c r="L38" s="22">
        <f t="shared" si="3"/>
        <v>0</v>
      </c>
    </row>
    <row r="39" spans="1:12">
      <c r="A39" s="71">
        <v>37</v>
      </c>
      <c r="B39" s="85" t="s">
        <v>128</v>
      </c>
      <c r="C39" s="22">
        <v>47428</v>
      </c>
      <c r="D39" s="22">
        <v>44559</v>
      </c>
      <c r="E39" s="22">
        <v>44511</v>
      </c>
      <c r="F39" s="22"/>
      <c r="G39" s="22"/>
      <c r="H39" s="22"/>
      <c r="I39" s="86">
        <f t="shared" si="0"/>
        <v>-6.1503753057265749E-2</v>
      </c>
      <c r="J39" s="22">
        <f t="shared" si="1"/>
        <v>-2917</v>
      </c>
      <c r="K39" s="22">
        <f t="shared" si="2"/>
        <v>-48</v>
      </c>
      <c r="L39" s="22">
        <f t="shared" si="3"/>
        <v>0</v>
      </c>
    </row>
    <row r="40" spans="1:12">
      <c r="A40" s="71">
        <v>38</v>
      </c>
      <c r="B40" s="85" t="s">
        <v>129</v>
      </c>
      <c r="C40" s="22">
        <v>177939</v>
      </c>
      <c r="D40" s="22">
        <v>176414</v>
      </c>
      <c r="E40" s="22">
        <v>176769</v>
      </c>
      <c r="F40" s="22"/>
      <c r="G40" s="22"/>
      <c r="H40" s="22"/>
      <c r="I40" s="86">
        <f t="shared" si="0"/>
        <v>-6.5752870365687116E-3</v>
      </c>
      <c r="J40" s="22">
        <f t="shared" si="1"/>
        <v>-1170</v>
      </c>
      <c r="K40" s="22">
        <f t="shared" si="2"/>
        <v>355</v>
      </c>
      <c r="L40" s="22">
        <f t="shared" si="3"/>
        <v>0</v>
      </c>
    </row>
    <row r="41" spans="1:12">
      <c r="A41" s="71">
        <v>39</v>
      </c>
      <c r="B41" s="85" t="s">
        <v>130</v>
      </c>
      <c r="C41" s="22">
        <v>51558</v>
      </c>
      <c r="D41" s="22">
        <v>51044</v>
      </c>
      <c r="E41" s="22">
        <v>51205</v>
      </c>
      <c r="F41" s="22"/>
      <c r="G41" s="22"/>
      <c r="H41" s="22"/>
      <c r="I41" s="86">
        <f t="shared" si="0"/>
        <v>-6.8466581325885411E-3</v>
      </c>
      <c r="J41" s="22">
        <f t="shared" si="1"/>
        <v>-353</v>
      </c>
      <c r="K41" s="22">
        <f t="shared" si="2"/>
        <v>161</v>
      </c>
      <c r="L41" s="22">
        <f t="shared" si="3"/>
        <v>0</v>
      </c>
    </row>
    <row r="42" spans="1:12">
      <c r="A42" s="71">
        <v>40</v>
      </c>
      <c r="B42" s="85" t="s">
        <v>131</v>
      </c>
      <c r="C42" s="22">
        <v>21490</v>
      </c>
      <c r="D42" s="22">
        <v>18782</v>
      </c>
      <c r="E42" s="22">
        <v>18741</v>
      </c>
      <c r="F42" s="22"/>
      <c r="G42" s="22"/>
      <c r="H42" s="22"/>
      <c r="I42" s="86">
        <f t="shared" si="0"/>
        <v>-0.12791996277338297</v>
      </c>
      <c r="J42" s="22">
        <f t="shared" si="1"/>
        <v>-2749</v>
      </c>
      <c r="K42" s="22">
        <f t="shared" si="2"/>
        <v>-41</v>
      </c>
      <c r="L42" s="22">
        <f t="shared" si="3"/>
        <v>0</v>
      </c>
    </row>
    <row r="43" spans="1:12">
      <c r="A43" s="71">
        <v>41</v>
      </c>
      <c r="B43" s="85" t="s">
        <v>132</v>
      </c>
      <c r="C43" s="22">
        <v>363308</v>
      </c>
      <c r="D43" s="22">
        <v>354720</v>
      </c>
      <c r="E43" s="22">
        <v>356115</v>
      </c>
      <c r="F43" s="22"/>
      <c r="G43" s="22"/>
      <c r="H43" s="22"/>
      <c r="I43" s="86">
        <f t="shared" si="0"/>
        <v>-1.9798628161229591E-2</v>
      </c>
      <c r="J43" s="22">
        <f t="shared" si="1"/>
        <v>-7193</v>
      </c>
      <c r="K43" s="22">
        <f t="shared" si="2"/>
        <v>1395</v>
      </c>
      <c r="L43" s="22">
        <f t="shared" si="3"/>
        <v>0</v>
      </c>
    </row>
    <row r="44" spans="1:12">
      <c r="A44" s="71">
        <v>42</v>
      </c>
      <c r="B44" s="85" t="s">
        <v>133</v>
      </c>
      <c r="C44" s="22">
        <v>262973</v>
      </c>
      <c r="D44" s="22">
        <v>265761</v>
      </c>
      <c r="E44" s="22">
        <v>263104</v>
      </c>
      <c r="F44" s="22"/>
      <c r="G44" s="22"/>
      <c r="H44" s="22"/>
      <c r="I44" s="86">
        <f t="shared" si="0"/>
        <v>4.9815000019013355E-4</v>
      </c>
      <c r="J44" s="22">
        <f t="shared" si="1"/>
        <v>131</v>
      </c>
      <c r="K44" s="22">
        <f t="shared" si="2"/>
        <v>-2657</v>
      </c>
      <c r="L44" s="22">
        <f t="shared" si="3"/>
        <v>0</v>
      </c>
    </row>
    <row r="45" spans="1:12">
      <c r="A45" s="71">
        <v>43</v>
      </c>
      <c r="B45" s="85" t="s">
        <v>134</v>
      </c>
      <c r="C45" s="22">
        <v>63653</v>
      </c>
      <c r="D45" s="22">
        <v>61813</v>
      </c>
      <c r="E45" s="22">
        <v>61386</v>
      </c>
      <c r="F45" s="22"/>
      <c r="G45" s="22"/>
      <c r="H45" s="22"/>
      <c r="I45" s="86">
        <f t="shared" si="0"/>
        <v>-3.5614974942265093E-2</v>
      </c>
      <c r="J45" s="22">
        <f t="shared" si="1"/>
        <v>-2267</v>
      </c>
      <c r="K45" s="22">
        <f t="shared" si="2"/>
        <v>-427</v>
      </c>
      <c r="L45" s="22">
        <f t="shared" si="3"/>
        <v>0</v>
      </c>
    </row>
    <row r="46" spans="1:12">
      <c r="A46" s="71">
        <v>44</v>
      </c>
      <c r="B46" s="85" t="s">
        <v>135</v>
      </c>
      <c r="C46" s="22">
        <v>80479</v>
      </c>
      <c r="D46" s="22">
        <v>78583</v>
      </c>
      <c r="E46" s="22">
        <v>78379</v>
      </c>
      <c r="F46" s="22"/>
      <c r="G46" s="22"/>
      <c r="H46" s="22"/>
      <c r="I46" s="86">
        <f t="shared" si="0"/>
        <v>-2.6093763590501869E-2</v>
      </c>
      <c r="J46" s="22">
        <f t="shared" si="1"/>
        <v>-2100</v>
      </c>
      <c r="K46" s="22">
        <f t="shared" si="2"/>
        <v>-204</v>
      </c>
      <c r="L46" s="22">
        <f t="shared" si="3"/>
        <v>0</v>
      </c>
    </row>
    <row r="47" spans="1:12">
      <c r="A47" s="71">
        <v>45</v>
      </c>
      <c r="B47" s="85" t="s">
        <v>136</v>
      </c>
      <c r="C47" s="22">
        <v>175478</v>
      </c>
      <c r="D47" s="22">
        <v>168457</v>
      </c>
      <c r="E47" s="22">
        <v>168234</v>
      </c>
      <c r="F47" s="22"/>
      <c r="G47" s="22"/>
      <c r="H47" s="22"/>
      <c r="I47" s="86">
        <f t="shared" si="0"/>
        <v>-4.1281528168773292E-2</v>
      </c>
      <c r="J47" s="22">
        <f t="shared" si="1"/>
        <v>-7244</v>
      </c>
      <c r="K47" s="22">
        <f t="shared" si="2"/>
        <v>-223</v>
      </c>
      <c r="L47" s="22">
        <f t="shared" si="3"/>
        <v>0</v>
      </c>
    </row>
    <row r="48" spans="1:12">
      <c r="A48" s="71">
        <v>46</v>
      </c>
      <c r="B48" s="85" t="s">
        <v>137</v>
      </c>
      <c r="C48" s="22">
        <v>108983</v>
      </c>
      <c r="D48" s="22">
        <v>105875</v>
      </c>
      <c r="E48" s="22">
        <v>107733</v>
      </c>
      <c r="F48" s="22"/>
      <c r="G48" s="22"/>
      <c r="H48" s="22"/>
      <c r="I48" s="86">
        <f t="shared" si="0"/>
        <v>-1.1469678757237367E-2</v>
      </c>
      <c r="J48" s="22">
        <f t="shared" si="1"/>
        <v>-1250</v>
      </c>
      <c r="K48" s="22">
        <f t="shared" si="2"/>
        <v>1858</v>
      </c>
      <c r="L48" s="22">
        <f t="shared" si="3"/>
        <v>0</v>
      </c>
    </row>
    <row r="49" spans="1:12">
      <c r="A49" s="71">
        <v>47</v>
      </c>
      <c r="B49" s="85" t="s">
        <v>138</v>
      </c>
      <c r="C49" s="22">
        <v>65858</v>
      </c>
      <c r="D49" s="22">
        <v>67525</v>
      </c>
      <c r="E49" s="22">
        <v>68823</v>
      </c>
      <c r="F49" s="22"/>
      <c r="G49" s="22"/>
      <c r="H49" s="22"/>
      <c r="I49" s="86">
        <f t="shared" si="0"/>
        <v>4.5021106015973762E-2</v>
      </c>
      <c r="J49" s="22">
        <f t="shared" si="1"/>
        <v>2965</v>
      </c>
      <c r="K49" s="22">
        <f t="shared" si="2"/>
        <v>1298</v>
      </c>
      <c r="L49" s="22">
        <f t="shared" si="3"/>
        <v>0</v>
      </c>
    </row>
    <row r="50" spans="1:12">
      <c r="A50" s="71">
        <v>48</v>
      </c>
      <c r="B50" s="85" t="s">
        <v>139</v>
      </c>
      <c r="C50" s="22">
        <v>173505</v>
      </c>
      <c r="D50" s="22">
        <v>191496</v>
      </c>
      <c r="E50" s="22">
        <v>173698</v>
      </c>
      <c r="F50" s="22"/>
      <c r="G50" s="22"/>
      <c r="H50" s="22"/>
      <c r="I50" s="86">
        <f t="shared" si="0"/>
        <v>1.1123598743552059E-3</v>
      </c>
      <c r="J50" s="22">
        <f t="shared" si="1"/>
        <v>193</v>
      </c>
      <c r="K50" s="22">
        <f t="shared" si="2"/>
        <v>-17798</v>
      </c>
      <c r="L50" s="22">
        <f t="shared" si="3"/>
        <v>0</v>
      </c>
    </row>
    <row r="51" spans="1:12">
      <c r="A51" s="71">
        <v>49</v>
      </c>
      <c r="B51" s="85" t="s">
        <v>140</v>
      </c>
      <c r="C51" s="22">
        <v>22112</v>
      </c>
      <c r="D51" s="22">
        <v>21922</v>
      </c>
      <c r="E51" s="22">
        <v>21293</v>
      </c>
      <c r="F51" s="22"/>
      <c r="G51" s="22"/>
      <c r="H51" s="22"/>
      <c r="I51" s="86">
        <f t="shared" si="0"/>
        <v>-3.7038712011577421E-2</v>
      </c>
      <c r="J51" s="22">
        <f t="shared" si="1"/>
        <v>-819</v>
      </c>
      <c r="K51" s="22">
        <f t="shared" si="2"/>
        <v>-629</v>
      </c>
      <c r="L51" s="22">
        <f t="shared" si="3"/>
        <v>0</v>
      </c>
    </row>
    <row r="52" spans="1:12">
      <c r="A52" s="71">
        <v>50</v>
      </c>
      <c r="B52" s="85" t="s">
        <v>141</v>
      </c>
      <c r="C52" s="22">
        <v>39040</v>
      </c>
      <c r="D52" s="22">
        <v>40022</v>
      </c>
      <c r="E52" s="22">
        <v>39556</v>
      </c>
      <c r="F52" s="22"/>
      <c r="G52" s="22"/>
      <c r="H52" s="22"/>
      <c r="I52" s="86">
        <f t="shared" si="0"/>
        <v>1.3217213114754099E-2</v>
      </c>
      <c r="J52" s="22">
        <f t="shared" si="1"/>
        <v>516</v>
      </c>
      <c r="K52" s="22">
        <f t="shared" si="2"/>
        <v>-466</v>
      </c>
      <c r="L52" s="22">
        <f t="shared" si="3"/>
        <v>0</v>
      </c>
    </row>
    <row r="53" spans="1:12">
      <c r="A53" s="71">
        <v>51</v>
      </c>
      <c r="B53" s="85" t="s">
        <v>142</v>
      </c>
      <c r="C53" s="22">
        <v>35865</v>
      </c>
      <c r="D53" s="22">
        <v>34527</v>
      </c>
      <c r="E53" s="22">
        <v>34316</v>
      </c>
      <c r="F53" s="22"/>
      <c r="G53" s="22"/>
      <c r="H53" s="22"/>
      <c r="I53" s="86">
        <f t="shared" si="0"/>
        <v>-4.3189739300153351E-2</v>
      </c>
      <c r="J53" s="22">
        <f t="shared" si="1"/>
        <v>-1549</v>
      </c>
      <c r="K53" s="22">
        <f t="shared" si="2"/>
        <v>-211</v>
      </c>
      <c r="L53" s="22">
        <f t="shared" si="3"/>
        <v>0</v>
      </c>
    </row>
    <row r="54" spans="1:12">
      <c r="A54" s="71">
        <v>52</v>
      </c>
      <c r="B54" s="85" t="s">
        <v>143</v>
      </c>
      <c r="C54" s="22">
        <v>74739</v>
      </c>
      <c r="D54" s="22">
        <v>70553</v>
      </c>
      <c r="E54" s="22">
        <v>71429</v>
      </c>
      <c r="F54" s="22"/>
      <c r="G54" s="22"/>
      <c r="H54" s="22"/>
      <c r="I54" s="86">
        <f t="shared" si="0"/>
        <v>-4.4287453672112287E-2</v>
      </c>
      <c r="J54" s="22">
        <f t="shared" si="1"/>
        <v>-3310</v>
      </c>
      <c r="K54" s="22">
        <f t="shared" si="2"/>
        <v>876</v>
      </c>
      <c r="L54" s="22">
        <f t="shared" si="3"/>
        <v>0</v>
      </c>
    </row>
    <row r="55" spans="1:12">
      <c r="A55" s="71">
        <v>53</v>
      </c>
      <c r="B55" s="85" t="s">
        <v>144</v>
      </c>
      <c r="C55" s="22">
        <v>43797</v>
      </c>
      <c r="D55" s="22">
        <v>46850</v>
      </c>
      <c r="E55" s="22">
        <v>41115</v>
      </c>
      <c r="F55" s="22"/>
      <c r="G55" s="22"/>
      <c r="H55" s="22"/>
      <c r="I55" s="86">
        <f t="shared" si="0"/>
        <v>-6.1237071032262481E-2</v>
      </c>
      <c r="J55" s="22">
        <f t="shared" si="1"/>
        <v>-2682</v>
      </c>
      <c r="K55" s="22">
        <f t="shared" si="2"/>
        <v>-5735</v>
      </c>
      <c r="L55" s="22">
        <f t="shared" si="3"/>
        <v>0</v>
      </c>
    </row>
    <row r="56" spans="1:12">
      <c r="A56" s="71">
        <v>54</v>
      </c>
      <c r="B56" s="85" t="s">
        <v>145</v>
      </c>
      <c r="C56" s="22">
        <v>134430</v>
      </c>
      <c r="D56" s="22">
        <v>133181</v>
      </c>
      <c r="E56" s="22">
        <v>133320</v>
      </c>
      <c r="F56" s="22"/>
      <c r="G56" s="22"/>
      <c r="H56" s="22"/>
      <c r="I56" s="86">
        <f t="shared" si="0"/>
        <v>-8.2570854719928588E-3</v>
      </c>
      <c r="J56" s="22">
        <f t="shared" si="1"/>
        <v>-1110</v>
      </c>
      <c r="K56" s="22">
        <f t="shared" si="2"/>
        <v>139</v>
      </c>
      <c r="L56" s="22">
        <f t="shared" si="3"/>
        <v>0</v>
      </c>
    </row>
    <row r="57" spans="1:12">
      <c r="A57" s="71">
        <v>55</v>
      </c>
      <c r="B57" s="85" t="s">
        <v>146</v>
      </c>
      <c r="C57" s="22">
        <v>149123</v>
      </c>
      <c r="D57" s="22">
        <v>143607</v>
      </c>
      <c r="E57" s="22">
        <v>144115</v>
      </c>
      <c r="F57" s="22"/>
      <c r="G57" s="22"/>
      <c r="H57" s="22"/>
      <c r="I57" s="86">
        <f t="shared" si="0"/>
        <v>-3.3583015363156589E-2</v>
      </c>
      <c r="J57" s="22">
        <f t="shared" si="1"/>
        <v>-5008</v>
      </c>
      <c r="K57" s="22">
        <f t="shared" si="2"/>
        <v>508</v>
      </c>
      <c r="L57" s="22">
        <f t="shared" si="3"/>
        <v>0</v>
      </c>
    </row>
    <row r="58" spans="1:12">
      <c r="A58" s="71">
        <v>56</v>
      </c>
      <c r="B58" s="85" t="s">
        <v>147</v>
      </c>
      <c r="C58" s="22">
        <v>23560</v>
      </c>
      <c r="D58" s="22">
        <v>21844</v>
      </c>
      <c r="E58" s="22">
        <v>22034</v>
      </c>
      <c r="F58" s="22"/>
      <c r="G58" s="22"/>
      <c r="H58" s="22"/>
      <c r="I58" s="86">
        <f t="shared" si="0"/>
        <v>-6.4770797962648563E-2</v>
      </c>
      <c r="J58" s="22">
        <f t="shared" si="1"/>
        <v>-1526</v>
      </c>
      <c r="K58" s="22">
        <f t="shared" si="2"/>
        <v>190</v>
      </c>
      <c r="L58" s="22">
        <f t="shared" si="3"/>
        <v>0</v>
      </c>
    </row>
    <row r="59" spans="1:12">
      <c r="A59" s="71">
        <v>57</v>
      </c>
      <c r="B59" s="85" t="s">
        <v>148</v>
      </c>
      <c r="C59" s="22">
        <v>24604</v>
      </c>
      <c r="D59" s="22">
        <v>22442</v>
      </c>
      <c r="E59" s="22">
        <v>22290</v>
      </c>
      <c r="F59" s="22"/>
      <c r="G59" s="22"/>
      <c r="H59" s="22"/>
      <c r="I59" s="86">
        <f t="shared" si="0"/>
        <v>-9.4049748008453907E-2</v>
      </c>
      <c r="J59" s="22">
        <f t="shared" si="1"/>
        <v>-2314</v>
      </c>
      <c r="K59" s="22">
        <f t="shared" si="2"/>
        <v>-152</v>
      </c>
      <c r="L59" s="22">
        <f t="shared" si="3"/>
        <v>0</v>
      </c>
    </row>
    <row r="60" spans="1:12">
      <c r="A60" s="71">
        <v>58</v>
      </c>
      <c r="B60" s="85" t="s">
        <v>149</v>
      </c>
      <c r="C60" s="22">
        <v>68265</v>
      </c>
      <c r="D60" s="22">
        <v>62105</v>
      </c>
      <c r="E60" s="22">
        <v>61417</v>
      </c>
      <c r="F60" s="22"/>
      <c r="G60" s="22"/>
      <c r="H60" s="22"/>
      <c r="I60" s="86">
        <f t="shared" si="0"/>
        <v>-0.10031494909543689</v>
      </c>
      <c r="J60" s="22">
        <f t="shared" si="1"/>
        <v>-6848</v>
      </c>
      <c r="K60" s="22">
        <f t="shared" si="2"/>
        <v>-688</v>
      </c>
      <c r="L60" s="22">
        <f t="shared" si="3"/>
        <v>0</v>
      </c>
    </row>
    <row r="61" spans="1:12">
      <c r="A61" s="71">
        <v>59</v>
      </c>
      <c r="B61" s="85" t="s">
        <v>150</v>
      </c>
      <c r="C61" s="22">
        <v>191461</v>
      </c>
      <c r="D61" s="22">
        <v>185685</v>
      </c>
      <c r="E61" s="22">
        <v>185771</v>
      </c>
      <c r="F61" s="22"/>
      <c r="G61" s="22"/>
      <c r="H61" s="22"/>
      <c r="I61" s="86">
        <f t="shared" si="0"/>
        <v>-2.9718846135766554E-2</v>
      </c>
      <c r="J61" s="22">
        <f t="shared" si="1"/>
        <v>-5690</v>
      </c>
      <c r="K61" s="22">
        <f t="shared" si="2"/>
        <v>86</v>
      </c>
      <c r="L61" s="22">
        <f t="shared" si="3"/>
        <v>0</v>
      </c>
    </row>
    <row r="62" spans="1:12">
      <c r="A62" s="71">
        <v>60</v>
      </c>
      <c r="B62" s="85" t="s">
        <v>151</v>
      </c>
      <c r="C62" s="22">
        <v>52326</v>
      </c>
      <c r="D62" s="22">
        <v>49276</v>
      </c>
      <c r="E62" s="22">
        <v>48745</v>
      </c>
      <c r="F62" s="22"/>
      <c r="G62" s="22"/>
      <c r="H62" s="22"/>
      <c r="I62" s="86">
        <f t="shared" si="0"/>
        <v>-6.8436341398157699E-2</v>
      </c>
      <c r="J62" s="22">
        <f t="shared" si="1"/>
        <v>-3581</v>
      </c>
      <c r="K62" s="22">
        <f t="shared" si="2"/>
        <v>-531</v>
      </c>
      <c r="L62" s="22">
        <f t="shared" si="3"/>
        <v>0</v>
      </c>
    </row>
    <row r="63" spans="1:12">
      <c r="A63" s="71">
        <v>61</v>
      </c>
      <c r="B63" s="85" t="s">
        <v>152</v>
      </c>
      <c r="C63" s="22">
        <v>107745</v>
      </c>
      <c r="D63" s="22">
        <v>104311</v>
      </c>
      <c r="E63" s="22">
        <v>103432</v>
      </c>
      <c r="F63" s="22"/>
      <c r="G63" s="22"/>
      <c r="H63" s="22"/>
      <c r="I63" s="86">
        <f t="shared" si="0"/>
        <v>-4.0029699754048909E-2</v>
      </c>
      <c r="J63" s="22">
        <f t="shared" si="1"/>
        <v>-4313</v>
      </c>
      <c r="K63" s="22">
        <f t="shared" si="2"/>
        <v>-879</v>
      </c>
      <c r="L63" s="22">
        <f t="shared" si="3"/>
        <v>0</v>
      </c>
    </row>
    <row r="64" spans="1:12">
      <c r="A64" s="71">
        <v>62</v>
      </c>
      <c r="B64" s="85" t="s">
        <v>153</v>
      </c>
      <c r="C64" s="22">
        <v>9185</v>
      </c>
      <c r="D64" s="22">
        <v>9243</v>
      </c>
      <c r="E64" s="22">
        <v>9028</v>
      </c>
      <c r="F64" s="22"/>
      <c r="G64" s="22"/>
      <c r="H64" s="22"/>
      <c r="I64" s="86">
        <f t="shared" si="0"/>
        <v>-1.7093086554164399E-2</v>
      </c>
      <c r="J64" s="22">
        <f t="shared" si="1"/>
        <v>-157</v>
      </c>
      <c r="K64" s="22">
        <f t="shared" si="2"/>
        <v>-215</v>
      </c>
      <c r="L64" s="22">
        <f t="shared" si="3"/>
        <v>0</v>
      </c>
    </row>
    <row r="65" spans="1:12">
      <c r="A65" s="71">
        <v>63</v>
      </c>
      <c r="B65" s="85" t="s">
        <v>154</v>
      </c>
      <c r="C65" s="22">
        <v>105428</v>
      </c>
      <c r="D65" s="22">
        <v>102013</v>
      </c>
      <c r="E65" s="22">
        <v>103358</v>
      </c>
      <c r="F65" s="22"/>
      <c r="G65" s="22"/>
      <c r="H65" s="22"/>
      <c r="I65" s="86">
        <f t="shared" si="0"/>
        <v>-1.9634252760177561E-2</v>
      </c>
      <c r="J65" s="22">
        <f t="shared" si="1"/>
        <v>-2070</v>
      </c>
      <c r="K65" s="22">
        <f t="shared" si="2"/>
        <v>1345</v>
      </c>
      <c r="L65" s="22">
        <f t="shared" si="3"/>
        <v>0</v>
      </c>
    </row>
    <row r="66" spans="1:12">
      <c r="A66" s="71">
        <v>64</v>
      </c>
      <c r="B66" s="85" t="s">
        <v>155</v>
      </c>
      <c r="C66" s="22">
        <v>51854</v>
      </c>
      <c r="D66" s="22">
        <v>51966</v>
      </c>
      <c r="E66" s="22">
        <v>51656</v>
      </c>
      <c r="F66" s="22"/>
      <c r="G66" s="22"/>
      <c r="H66" s="22"/>
      <c r="I66" s="86">
        <f t="shared" si="0"/>
        <v>-3.818413237165889E-3</v>
      </c>
      <c r="J66" s="22">
        <f t="shared" si="1"/>
        <v>-198</v>
      </c>
      <c r="K66" s="22">
        <f t="shared" si="2"/>
        <v>-310</v>
      </c>
      <c r="L66" s="22">
        <f t="shared" si="3"/>
        <v>0</v>
      </c>
    </row>
    <row r="67" spans="1:12">
      <c r="A67" s="71">
        <v>65</v>
      </c>
      <c r="B67" s="85" t="s">
        <v>156</v>
      </c>
      <c r="C67" s="22">
        <v>74312</v>
      </c>
      <c r="D67" s="22">
        <v>72648</v>
      </c>
      <c r="E67" s="22">
        <v>72380</v>
      </c>
      <c r="F67" s="22"/>
      <c r="G67" s="22"/>
      <c r="H67" s="22"/>
      <c r="I67" s="86">
        <f t="shared" si="0"/>
        <v>-2.5998492840994723E-2</v>
      </c>
      <c r="J67" s="22">
        <f t="shared" si="1"/>
        <v>-1932</v>
      </c>
      <c r="K67" s="22">
        <f t="shared" si="2"/>
        <v>-268</v>
      </c>
      <c r="L67" s="22">
        <f t="shared" si="3"/>
        <v>0</v>
      </c>
    </row>
    <row r="68" spans="1:12">
      <c r="A68" s="71">
        <v>66</v>
      </c>
      <c r="B68" s="85" t="s">
        <v>157</v>
      </c>
      <c r="C68" s="22">
        <v>38804</v>
      </c>
      <c r="D68" s="22">
        <v>35198</v>
      </c>
      <c r="E68" s="22">
        <v>34452</v>
      </c>
      <c r="F68" s="22"/>
      <c r="G68" s="22"/>
      <c r="H68" s="22"/>
      <c r="I68" s="86">
        <f t="shared" ref="I68:I84" si="4">(E68-C68)/C68</f>
        <v>-0.11215338624884033</v>
      </c>
      <c r="J68" s="22">
        <f t="shared" ref="J68:J84" si="5">E68-C68</f>
        <v>-4352</v>
      </c>
      <c r="K68" s="22">
        <f t="shared" ref="K68:K84" si="6">E68-D68</f>
        <v>-746</v>
      </c>
      <c r="L68" s="22">
        <f t="shared" ref="L68:L84" si="7">H68-G68</f>
        <v>0</v>
      </c>
    </row>
    <row r="69" spans="1:12">
      <c r="A69" s="71">
        <v>67</v>
      </c>
      <c r="B69" s="85" t="s">
        <v>158</v>
      </c>
      <c r="C69" s="22">
        <v>66945</v>
      </c>
      <c r="D69" s="22">
        <v>63347</v>
      </c>
      <c r="E69" s="22">
        <v>63637</v>
      </c>
      <c r="F69" s="22"/>
      <c r="G69" s="22"/>
      <c r="H69" s="22"/>
      <c r="I69" s="86">
        <f t="shared" si="4"/>
        <v>-4.9413697811636417E-2</v>
      </c>
      <c r="J69" s="22">
        <f t="shared" si="5"/>
        <v>-3308</v>
      </c>
      <c r="K69" s="22">
        <f t="shared" si="6"/>
        <v>290</v>
      </c>
      <c r="L69" s="22">
        <f t="shared" si="7"/>
        <v>0</v>
      </c>
    </row>
    <row r="70" spans="1:12">
      <c r="A70" s="71">
        <v>68</v>
      </c>
      <c r="B70" s="85" t="s">
        <v>159</v>
      </c>
      <c r="C70" s="22">
        <v>44171</v>
      </c>
      <c r="D70" s="22">
        <v>41983</v>
      </c>
      <c r="E70" s="22">
        <v>41690</v>
      </c>
      <c r="F70" s="22"/>
      <c r="G70" s="22"/>
      <c r="H70" s="22"/>
      <c r="I70" s="86">
        <f t="shared" si="4"/>
        <v>-5.6168074075751057E-2</v>
      </c>
      <c r="J70" s="22">
        <f t="shared" si="5"/>
        <v>-2481</v>
      </c>
      <c r="K70" s="22">
        <f t="shared" si="6"/>
        <v>-293</v>
      </c>
      <c r="L70" s="22">
        <f t="shared" si="7"/>
        <v>0</v>
      </c>
    </row>
    <row r="71" spans="1:12">
      <c r="A71" s="71">
        <v>69</v>
      </c>
      <c r="B71" s="85" t="s">
        <v>160</v>
      </c>
      <c r="C71" s="22">
        <v>8640</v>
      </c>
      <c r="D71" s="22">
        <v>9321</v>
      </c>
      <c r="E71" s="22">
        <v>8253</v>
      </c>
      <c r="F71" s="22"/>
      <c r="G71" s="22"/>
      <c r="H71" s="22"/>
      <c r="I71" s="86">
        <f t="shared" si="4"/>
        <v>-4.4791666666666667E-2</v>
      </c>
      <c r="J71" s="22">
        <f t="shared" si="5"/>
        <v>-387</v>
      </c>
      <c r="K71" s="22">
        <f t="shared" si="6"/>
        <v>-1068</v>
      </c>
      <c r="L71" s="22">
        <f t="shared" si="7"/>
        <v>0</v>
      </c>
    </row>
    <row r="72" spans="1:12">
      <c r="A72" s="71">
        <v>70</v>
      </c>
      <c r="B72" s="85" t="s">
        <v>161</v>
      </c>
      <c r="C72" s="22">
        <v>29224</v>
      </c>
      <c r="D72" s="22">
        <v>28724</v>
      </c>
      <c r="E72" s="22">
        <v>28749</v>
      </c>
      <c r="F72" s="22"/>
      <c r="G72" s="22"/>
      <c r="H72" s="22"/>
      <c r="I72" s="86">
        <f t="shared" si="4"/>
        <v>-1.625376402956474E-2</v>
      </c>
      <c r="J72" s="22">
        <f t="shared" si="5"/>
        <v>-475</v>
      </c>
      <c r="K72" s="22">
        <f t="shared" si="6"/>
        <v>25</v>
      </c>
      <c r="L72" s="22">
        <f t="shared" si="7"/>
        <v>0</v>
      </c>
    </row>
    <row r="73" spans="1:12">
      <c r="A73" s="71">
        <v>71</v>
      </c>
      <c r="B73" s="85" t="s">
        <v>162</v>
      </c>
      <c r="C73" s="22">
        <v>29463</v>
      </c>
      <c r="D73" s="22">
        <v>27446</v>
      </c>
      <c r="E73" s="22">
        <v>27755</v>
      </c>
      <c r="F73" s="22"/>
      <c r="G73" s="22"/>
      <c r="H73" s="22"/>
      <c r="I73" s="86">
        <f t="shared" si="4"/>
        <v>-5.7971014492753624E-2</v>
      </c>
      <c r="J73" s="22">
        <f t="shared" si="5"/>
        <v>-1708</v>
      </c>
      <c r="K73" s="22">
        <f t="shared" si="6"/>
        <v>309</v>
      </c>
      <c r="L73" s="22">
        <f t="shared" si="7"/>
        <v>0</v>
      </c>
    </row>
    <row r="74" spans="1:12">
      <c r="A74" s="71">
        <v>72</v>
      </c>
      <c r="B74" s="85" t="s">
        <v>163</v>
      </c>
      <c r="C74" s="22">
        <v>49224</v>
      </c>
      <c r="D74" s="22">
        <v>52904</v>
      </c>
      <c r="E74" s="22">
        <v>54473</v>
      </c>
      <c r="F74" s="22"/>
      <c r="G74" s="22"/>
      <c r="H74" s="22"/>
      <c r="I74" s="86">
        <f t="shared" si="4"/>
        <v>0.10663497480903625</v>
      </c>
      <c r="J74" s="22">
        <f t="shared" si="5"/>
        <v>5249</v>
      </c>
      <c r="K74" s="22">
        <f t="shared" si="6"/>
        <v>1569</v>
      </c>
      <c r="L74" s="22">
        <f t="shared" si="7"/>
        <v>0</v>
      </c>
    </row>
    <row r="75" spans="1:12">
      <c r="A75" s="71">
        <v>73</v>
      </c>
      <c r="B75" s="85" t="s">
        <v>164</v>
      </c>
      <c r="C75" s="22">
        <v>33490</v>
      </c>
      <c r="D75" s="22">
        <v>33589</v>
      </c>
      <c r="E75" s="22">
        <v>33843</v>
      </c>
      <c r="F75" s="22"/>
      <c r="G75" s="22"/>
      <c r="H75" s="22"/>
      <c r="I75" s="86">
        <f t="shared" si="4"/>
        <v>1.0540459838757838E-2</v>
      </c>
      <c r="J75" s="22">
        <f t="shared" si="5"/>
        <v>353</v>
      </c>
      <c r="K75" s="22">
        <f t="shared" si="6"/>
        <v>254</v>
      </c>
      <c r="L75" s="22">
        <f t="shared" si="7"/>
        <v>0</v>
      </c>
    </row>
    <row r="76" spans="1:12">
      <c r="A76" s="71">
        <v>74</v>
      </c>
      <c r="B76" s="85" t="s">
        <v>165</v>
      </c>
      <c r="C76" s="22">
        <v>24216</v>
      </c>
      <c r="D76" s="22">
        <v>23209</v>
      </c>
      <c r="E76" s="22">
        <v>23363</v>
      </c>
      <c r="F76" s="22"/>
      <c r="G76" s="22"/>
      <c r="H76" s="22"/>
      <c r="I76" s="86">
        <f t="shared" si="4"/>
        <v>-3.5224644862900563E-2</v>
      </c>
      <c r="J76" s="22">
        <f t="shared" si="5"/>
        <v>-853</v>
      </c>
      <c r="K76" s="22">
        <f t="shared" si="6"/>
        <v>154</v>
      </c>
      <c r="L76" s="22">
        <f t="shared" si="7"/>
        <v>0</v>
      </c>
    </row>
    <row r="77" spans="1:12">
      <c r="A77" s="71">
        <v>75</v>
      </c>
      <c r="B77" s="85" t="s">
        <v>166</v>
      </c>
      <c r="C77" s="22">
        <v>9464</v>
      </c>
      <c r="D77" s="22">
        <v>9134</v>
      </c>
      <c r="E77" s="22">
        <v>8153</v>
      </c>
      <c r="F77" s="22"/>
      <c r="G77" s="22"/>
      <c r="H77" s="22"/>
      <c r="I77" s="86">
        <f t="shared" si="4"/>
        <v>-0.13852493660185969</v>
      </c>
      <c r="J77" s="22">
        <f t="shared" si="5"/>
        <v>-1311</v>
      </c>
      <c r="K77" s="22">
        <f t="shared" si="6"/>
        <v>-981</v>
      </c>
      <c r="L77" s="22">
        <f t="shared" si="7"/>
        <v>0</v>
      </c>
    </row>
    <row r="78" spans="1:12">
      <c r="A78" s="71">
        <v>76</v>
      </c>
      <c r="B78" s="85" t="s">
        <v>167</v>
      </c>
      <c r="C78" s="22">
        <v>15997</v>
      </c>
      <c r="D78" s="22">
        <v>16307</v>
      </c>
      <c r="E78" s="22">
        <v>16033</v>
      </c>
      <c r="F78" s="22"/>
      <c r="G78" s="22"/>
      <c r="H78" s="22"/>
      <c r="I78" s="86">
        <f t="shared" si="4"/>
        <v>2.2504219541163968E-3</v>
      </c>
      <c r="J78" s="22">
        <f t="shared" si="5"/>
        <v>36</v>
      </c>
      <c r="K78" s="22">
        <f t="shared" si="6"/>
        <v>-274</v>
      </c>
      <c r="L78" s="22">
        <f t="shared" si="7"/>
        <v>0</v>
      </c>
    </row>
    <row r="79" spans="1:12">
      <c r="A79" s="71">
        <v>77</v>
      </c>
      <c r="B79" s="85" t="s">
        <v>168</v>
      </c>
      <c r="C79" s="22">
        <v>39632</v>
      </c>
      <c r="D79" s="22">
        <v>38193</v>
      </c>
      <c r="E79" s="22">
        <v>38799</v>
      </c>
      <c r="F79" s="22"/>
      <c r="G79" s="22"/>
      <c r="H79" s="22"/>
      <c r="I79" s="86">
        <f t="shared" si="4"/>
        <v>-2.1018368994751714E-2</v>
      </c>
      <c r="J79" s="22">
        <f t="shared" si="5"/>
        <v>-833</v>
      </c>
      <c r="K79" s="22">
        <f t="shared" si="6"/>
        <v>606</v>
      </c>
      <c r="L79" s="22">
        <f t="shared" si="7"/>
        <v>0</v>
      </c>
    </row>
    <row r="80" spans="1:12">
      <c r="A80" s="71">
        <v>78</v>
      </c>
      <c r="B80" s="85" t="s">
        <v>169</v>
      </c>
      <c r="C80" s="22">
        <v>28994</v>
      </c>
      <c r="D80" s="22">
        <v>29399</v>
      </c>
      <c r="E80" s="22">
        <v>28966</v>
      </c>
      <c r="F80" s="22"/>
      <c r="G80" s="22"/>
      <c r="H80" s="22"/>
      <c r="I80" s="86">
        <f t="shared" si="4"/>
        <v>-9.6571704490584255E-4</v>
      </c>
      <c r="J80" s="22">
        <f t="shared" si="5"/>
        <v>-28</v>
      </c>
      <c r="K80" s="22">
        <f t="shared" si="6"/>
        <v>-433</v>
      </c>
      <c r="L80" s="22">
        <f t="shared" si="7"/>
        <v>0</v>
      </c>
    </row>
    <row r="81" spans="1:12">
      <c r="A81" s="71">
        <v>79</v>
      </c>
      <c r="B81" s="85" t="s">
        <v>170</v>
      </c>
      <c r="C81" s="22">
        <v>15071</v>
      </c>
      <c r="D81" s="22">
        <v>12796</v>
      </c>
      <c r="E81" s="22">
        <v>13243</v>
      </c>
      <c r="F81" s="22"/>
      <c r="G81" s="22"/>
      <c r="H81" s="22"/>
      <c r="I81" s="86">
        <f t="shared" si="4"/>
        <v>-0.12129254860327782</v>
      </c>
      <c r="J81" s="22">
        <f t="shared" si="5"/>
        <v>-1828</v>
      </c>
      <c r="K81" s="22">
        <f t="shared" si="6"/>
        <v>447</v>
      </c>
      <c r="L81" s="22">
        <f t="shared" si="7"/>
        <v>0</v>
      </c>
    </row>
    <row r="82" spans="1:12">
      <c r="A82" s="71">
        <v>80</v>
      </c>
      <c r="B82" s="85" t="s">
        <v>171</v>
      </c>
      <c r="C82" s="22">
        <v>43288</v>
      </c>
      <c r="D82" s="22">
        <v>40247</v>
      </c>
      <c r="E82" s="22">
        <v>40185</v>
      </c>
      <c r="F82" s="22"/>
      <c r="G82" s="22"/>
      <c r="H82" s="22"/>
      <c r="I82" s="86">
        <f t="shared" si="4"/>
        <v>-7.1682683422657545E-2</v>
      </c>
      <c r="J82" s="22">
        <f t="shared" si="5"/>
        <v>-3103</v>
      </c>
      <c r="K82" s="22">
        <f t="shared" si="6"/>
        <v>-62</v>
      </c>
      <c r="L82" s="22">
        <f t="shared" si="7"/>
        <v>0</v>
      </c>
    </row>
    <row r="83" spans="1:12">
      <c r="A83" s="71">
        <v>81</v>
      </c>
      <c r="B83" s="85" t="s">
        <v>172</v>
      </c>
      <c r="C83" s="22">
        <v>58753</v>
      </c>
      <c r="D83" s="22">
        <v>56861</v>
      </c>
      <c r="E83" s="22">
        <v>57284</v>
      </c>
      <c r="F83" s="22"/>
      <c r="G83" s="22"/>
      <c r="H83" s="22"/>
      <c r="I83" s="86">
        <f t="shared" si="4"/>
        <v>-2.5002978571306997E-2</v>
      </c>
      <c r="J83" s="22">
        <f t="shared" si="5"/>
        <v>-1469</v>
      </c>
      <c r="K83" s="22">
        <f t="shared" si="6"/>
        <v>423</v>
      </c>
      <c r="L83" s="22">
        <f t="shared" si="7"/>
        <v>0</v>
      </c>
    </row>
    <row r="84" spans="1:12" s="112" customFormat="1">
      <c r="A84" s="187" t="s">
        <v>173</v>
      </c>
      <c r="B84" s="187"/>
      <c r="C84" s="116">
        <v>11640815</v>
      </c>
      <c r="D84" s="116">
        <v>11493916</v>
      </c>
      <c r="E84" s="116">
        <v>11460404</v>
      </c>
      <c r="F84" s="116"/>
      <c r="G84" s="116"/>
      <c r="H84" s="116"/>
      <c r="I84" s="109">
        <f t="shared" si="4"/>
        <v>-1.5498141667915863E-2</v>
      </c>
      <c r="J84" s="117">
        <f t="shared" si="5"/>
        <v>-180411</v>
      </c>
      <c r="K84" s="117">
        <f t="shared" si="6"/>
        <v>-33512</v>
      </c>
      <c r="L84" s="22">
        <f t="shared" si="7"/>
        <v>0</v>
      </c>
    </row>
    <row r="86" spans="1:12">
      <c r="E86" s="155"/>
      <c r="F86" s="155"/>
    </row>
    <row r="87" spans="1:12">
      <c r="E87" s="155"/>
      <c r="F87" s="155"/>
      <c r="G87" s="155"/>
      <c r="H87" s="155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4"/>
  <sheetViews>
    <sheetView tabSelected="1" zoomScale="80" zoomScaleNormal="80" workbookViewId="0">
      <selection activeCell="V18" sqref="V18"/>
    </sheetView>
  </sheetViews>
  <sheetFormatPr defaultRowHeight="15"/>
  <cols>
    <col min="2" max="2" width="39.5703125" customWidth="1"/>
    <col min="3" max="3" width="19.42578125" style="153" customWidth="1"/>
    <col min="4" max="4" width="19.42578125" style="151" customWidth="1"/>
    <col min="5" max="5" width="19.42578125" style="152" customWidth="1"/>
    <col min="6" max="8" width="19.42578125" style="153" customWidth="1"/>
    <col min="9" max="9" width="24.85546875" customWidth="1"/>
    <col min="10" max="10" width="29.140625" customWidth="1"/>
    <col min="11" max="11" width="23.42578125" customWidth="1"/>
    <col min="12" max="12" width="23.42578125" style="153" customWidth="1"/>
  </cols>
  <sheetData>
    <row r="1" spans="1:12" s="153" customFormat="1" ht="15.75" thickBot="1">
      <c r="C1" s="184" t="s">
        <v>281</v>
      </c>
      <c r="D1" s="184"/>
      <c r="E1" s="185"/>
      <c r="F1" s="186" t="s">
        <v>280</v>
      </c>
      <c r="G1" s="184"/>
      <c r="H1" s="185"/>
    </row>
    <row r="2" spans="1:12" ht="62.1" customHeight="1">
      <c r="A2" s="91" t="s">
        <v>1</v>
      </c>
      <c r="B2" s="90" t="s">
        <v>90</v>
      </c>
      <c r="C2" s="89">
        <v>43405</v>
      </c>
      <c r="D2" s="89">
        <v>43739</v>
      </c>
      <c r="E2" s="89">
        <v>43770</v>
      </c>
      <c r="F2" s="89">
        <v>43405</v>
      </c>
      <c r="G2" s="89">
        <v>43739</v>
      </c>
      <c r="H2" s="89">
        <v>43770</v>
      </c>
      <c r="I2" s="88" t="s">
        <v>346</v>
      </c>
      <c r="J2" s="88" t="s">
        <v>347</v>
      </c>
      <c r="K2" s="1" t="s">
        <v>348</v>
      </c>
      <c r="L2" s="159" t="s">
        <v>349</v>
      </c>
    </row>
    <row r="3" spans="1:12">
      <c r="A3" s="80">
        <v>1</v>
      </c>
      <c r="B3" s="81" t="s">
        <v>2</v>
      </c>
      <c r="C3" s="22">
        <v>102028</v>
      </c>
      <c r="D3" s="22">
        <v>103120</v>
      </c>
      <c r="E3" s="22">
        <v>100885</v>
      </c>
      <c r="F3" s="22"/>
      <c r="G3" s="22"/>
      <c r="H3" s="22"/>
      <c r="I3" s="86">
        <f>(E3-C3)/C3</f>
        <v>-1.1202807072568315E-2</v>
      </c>
      <c r="J3" s="22">
        <f>E3-C3</f>
        <v>-1143</v>
      </c>
      <c r="K3" s="22">
        <f>E3-D3</f>
        <v>-2235</v>
      </c>
      <c r="L3" s="22">
        <f>H3-G3</f>
        <v>0</v>
      </c>
    </row>
    <row r="4" spans="1:12">
      <c r="A4" s="80">
        <v>2</v>
      </c>
      <c r="B4" s="81" t="s">
        <v>3</v>
      </c>
      <c r="C4" s="22">
        <v>44567</v>
      </c>
      <c r="D4" s="22">
        <v>32560</v>
      </c>
      <c r="E4" s="22">
        <v>29950</v>
      </c>
      <c r="F4" s="22"/>
      <c r="G4" s="22"/>
      <c r="H4" s="22"/>
      <c r="I4" s="86">
        <f t="shared" ref="I4:I67" si="0">(E4-C4)/C4</f>
        <v>-0.32797810038817959</v>
      </c>
      <c r="J4" s="22">
        <f t="shared" ref="J4:J67" si="1">E4-C4</f>
        <v>-14617</v>
      </c>
      <c r="K4" s="22">
        <f t="shared" ref="K4:K67" si="2">E4-D4</f>
        <v>-2610</v>
      </c>
      <c r="L4" s="22">
        <f t="shared" ref="L4:L67" si="3">H4-G4</f>
        <v>0</v>
      </c>
    </row>
    <row r="5" spans="1:12">
      <c r="A5" s="80">
        <v>3</v>
      </c>
      <c r="B5" s="81" t="s">
        <v>4</v>
      </c>
      <c r="C5" s="22">
        <v>9335</v>
      </c>
      <c r="D5" s="22">
        <v>9306</v>
      </c>
      <c r="E5" s="22">
        <v>9359</v>
      </c>
      <c r="F5" s="22"/>
      <c r="G5" s="22"/>
      <c r="H5" s="22"/>
      <c r="I5" s="86">
        <f t="shared" si="0"/>
        <v>2.5709694697375468E-3</v>
      </c>
      <c r="J5" s="22">
        <f t="shared" si="1"/>
        <v>24</v>
      </c>
      <c r="K5" s="22">
        <f t="shared" si="2"/>
        <v>53</v>
      </c>
      <c r="L5" s="22">
        <f t="shared" si="3"/>
        <v>0</v>
      </c>
    </row>
    <row r="6" spans="1:12">
      <c r="A6" s="80">
        <v>5</v>
      </c>
      <c r="B6" s="81" t="s">
        <v>5</v>
      </c>
      <c r="C6" s="22">
        <v>13140</v>
      </c>
      <c r="D6" s="22">
        <v>12714</v>
      </c>
      <c r="E6" s="22">
        <v>12225</v>
      </c>
      <c r="F6" s="22"/>
      <c r="G6" s="22"/>
      <c r="H6" s="22"/>
      <c r="I6" s="86">
        <f t="shared" si="0"/>
        <v>-6.9634703196347028E-2</v>
      </c>
      <c r="J6" s="22">
        <f t="shared" si="1"/>
        <v>-915</v>
      </c>
      <c r="K6" s="22">
        <f t="shared" si="2"/>
        <v>-489</v>
      </c>
      <c r="L6" s="22">
        <f t="shared" si="3"/>
        <v>0</v>
      </c>
    </row>
    <row r="7" spans="1:12">
      <c r="A7" s="80">
        <v>6</v>
      </c>
      <c r="B7" s="81" t="s">
        <v>6</v>
      </c>
      <c r="C7" s="22">
        <v>1179</v>
      </c>
      <c r="D7" s="22">
        <v>1273</v>
      </c>
      <c r="E7" s="22">
        <v>1233</v>
      </c>
      <c r="F7" s="22"/>
      <c r="G7" s="22"/>
      <c r="H7" s="22"/>
      <c r="I7" s="86">
        <f t="shared" si="0"/>
        <v>4.5801526717557252E-2</v>
      </c>
      <c r="J7" s="22">
        <f t="shared" si="1"/>
        <v>54</v>
      </c>
      <c r="K7" s="22">
        <f t="shared" si="2"/>
        <v>-40</v>
      </c>
      <c r="L7" s="22">
        <f t="shared" si="3"/>
        <v>0</v>
      </c>
    </row>
    <row r="8" spans="1:12">
      <c r="A8" s="80">
        <v>7</v>
      </c>
      <c r="B8" s="81" t="s">
        <v>7</v>
      </c>
      <c r="C8" s="22">
        <v>17056</v>
      </c>
      <c r="D8" s="22">
        <v>16783</v>
      </c>
      <c r="E8" s="22">
        <v>17021</v>
      </c>
      <c r="F8" s="22"/>
      <c r="G8" s="22"/>
      <c r="H8" s="22"/>
      <c r="I8" s="86">
        <f t="shared" si="0"/>
        <v>-2.0520637898686681E-3</v>
      </c>
      <c r="J8" s="22">
        <f t="shared" si="1"/>
        <v>-35</v>
      </c>
      <c r="K8" s="22">
        <f t="shared" si="2"/>
        <v>238</v>
      </c>
      <c r="L8" s="22">
        <f t="shared" si="3"/>
        <v>0</v>
      </c>
    </row>
    <row r="9" spans="1:12">
      <c r="A9" s="80">
        <v>8</v>
      </c>
      <c r="B9" s="81" t="s">
        <v>300</v>
      </c>
      <c r="C9" s="22">
        <v>56826</v>
      </c>
      <c r="D9" s="22">
        <v>55455</v>
      </c>
      <c r="E9" s="22">
        <v>54466</v>
      </c>
      <c r="F9" s="22"/>
      <c r="G9" s="22"/>
      <c r="H9" s="22"/>
      <c r="I9" s="86">
        <f t="shared" si="0"/>
        <v>-4.1530285432724461E-2</v>
      </c>
      <c r="J9" s="22">
        <f t="shared" si="1"/>
        <v>-2360</v>
      </c>
      <c r="K9" s="22">
        <f t="shared" si="2"/>
        <v>-989</v>
      </c>
      <c r="L9" s="22">
        <f t="shared" si="3"/>
        <v>0</v>
      </c>
    </row>
    <row r="10" spans="1:12">
      <c r="A10" s="80">
        <v>9</v>
      </c>
      <c r="B10" s="81" t="s">
        <v>8</v>
      </c>
      <c r="C10" s="22">
        <v>8590</v>
      </c>
      <c r="D10" s="22">
        <v>8095</v>
      </c>
      <c r="E10" s="22">
        <v>8004</v>
      </c>
      <c r="F10" s="22"/>
      <c r="G10" s="22"/>
      <c r="H10" s="22"/>
      <c r="I10" s="86">
        <f t="shared" si="0"/>
        <v>-6.8218859138533178E-2</v>
      </c>
      <c r="J10" s="22">
        <f t="shared" si="1"/>
        <v>-586</v>
      </c>
      <c r="K10" s="22">
        <f t="shared" si="2"/>
        <v>-91</v>
      </c>
      <c r="L10" s="22">
        <f t="shared" si="3"/>
        <v>0</v>
      </c>
    </row>
    <row r="11" spans="1:12">
      <c r="A11" s="82">
        <v>10</v>
      </c>
      <c r="B11" s="81" t="s">
        <v>9</v>
      </c>
      <c r="C11" s="22">
        <v>327645</v>
      </c>
      <c r="D11" s="22">
        <v>349115</v>
      </c>
      <c r="E11" s="22">
        <v>344858</v>
      </c>
      <c r="F11" s="22"/>
      <c r="G11" s="22"/>
      <c r="H11" s="22"/>
      <c r="I11" s="86">
        <f t="shared" si="0"/>
        <v>5.2535518625341449E-2</v>
      </c>
      <c r="J11" s="22">
        <f t="shared" si="1"/>
        <v>17213</v>
      </c>
      <c r="K11" s="22">
        <f t="shared" si="2"/>
        <v>-4257</v>
      </c>
      <c r="L11" s="22">
        <f t="shared" si="3"/>
        <v>0</v>
      </c>
    </row>
    <row r="12" spans="1:12">
      <c r="A12" s="82">
        <v>11</v>
      </c>
      <c r="B12" s="81" t="s">
        <v>10</v>
      </c>
      <c r="C12" s="22">
        <v>14220</v>
      </c>
      <c r="D12" s="22">
        <v>14795</v>
      </c>
      <c r="E12" s="22">
        <v>14585</v>
      </c>
      <c r="F12" s="22"/>
      <c r="G12" s="22"/>
      <c r="H12" s="22"/>
      <c r="I12" s="86">
        <f t="shared" si="0"/>
        <v>2.5668073136427567E-2</v>
      </c>
      <c r="J12" s="22">
        <f t="shared" si="1"/>
        <v>365</v>
      </c>
      <c r="K12" s="22">
        <f t="shared" si="2"/>
        <v>-210</v>
      </c>
      <c r="L12" s="22">
        <f t="shared" si="3"/>
        <v>0</v>
      </c>
    </row>
    <row r="13" spans="1:12">
      <c r="A13" s="82">
        <v>12</v>
      </c>
      <c r="B13" s="81" t="s">
        <v>11</v>
      </c>
      <c r="C13" s="22">
        <v>1467</v>
      </c>
      <c r="D13" s="22">
        <v>1679</v>
      </c>
      <c r="E13" s="22">
        <v>1506</v>
      </c>
      <c r="F13" s="22"/>
      <c r="G13" s="22"/>
      <c r="H13" s="22"/>
      <c r="I13" s="86">
        <f t="shared" si="0"/>
        <v>2.6584867075664622E-2</v>
      </c>
      <c r="J13" s="22">
        <f t="shared" si="1"/>
        <v>39</v>
      </c>
      <c r="K13" s="22">
        <f t="shared" si="2"/>
        <v>-173</v>
      </c>
      <c r="L13" s="22">
        <f t="shared" si="3"/>
        <v>0</v>
      </c>
    </row>
    <row r="14" spans="1:12">
      <c r="A14" s="82">
        <v>13</v>
      </c>
      <c r="B14" s="81" t="s">
        <v>12</v>
      </c>
      <c r="C14" s="22">
        <v>263913</v>
      </c>
      <c r="D14" s="22">
        <v>267980</v>
      </c>
      <c r="E14" s="22">
        <v>270470</v>
      </c>
      <c r="F14" s="22"/>
      <c r="G14" s="22"/>
      <c r="H14" s="22"/>
      <c r="I14" s="86">
        <f t="shared" si="0"/>
        <v>2.4845308870726338E-2</v>
      </c>
      <c r="J14" s="22">
        <f t="shared" si="1"/>
        <v>6557</v>
      </c>
      <c r="K14" s="22">
        <f t="shared" si="2"/>
        <v>2490</v>
      </c>
      <c r="L14" s="22">
        <f t="shared" si="3"/>
        <v>0</v>
      </c>
    </row>
    <row r="15" spans="1:12">
      <c r="A15" s="82">
        <v>14</v>
      </c>
      <c r="B15" s="81" t="s">
        <v>13</v>
      </c>
      <c r="C15" s="22">
        <v>409147</v>
      </c>
      <c r="D15" s="22">
        <v>435457</v>
      </c>
      <c r="E15" s="22">
        <v>442780</v>
      </c>
      <c r="F15" s="22"/>
      <c r="G15" s="22"/>
      <c r="H15" s="22"/>
      <c r="I15" s="86">
        <f t="shared" si="0"/>
        <v>8.2202729092477764E-2</v>
      </c>
      <c r="J15" s="22">
        <f t="shared" si="1"/>
        <v>33633</v>
      </c>
      <c r="K15" s="22">
        <f t="shared" si="2"/>
        <v>7323</v>
      </c>
      <c r="L15" s="22">
        <f t="shared" si="3"/>
        <v>0</v>
      </c>
    </row>
    <row r="16" spans="1:12">
      <c r="A16" s="82">
        <v>15</v>
      </c>
      <c r="B16" s="81" t="s">
        <v>14</v>
      </c>
      <c r="C16" s="22">
        <v>52805</v>
      </c>
      <c r="D16" s="22">
        <v>54387</v>
      </c>
      <c r="E16" s="22">
        <v>55562</v>
      </c>
      <c r="F16" s="22"/>
      <c r="G16" s="22"/>
      <c r="H16" s="22"/>
      <c r="I16" s="86">
        <f t="shared" si="0"/>
        <v>5.2210964870750873E-2</v>
      </c>
      <c r="J16" s="22">
        <f t="shared" si="1"/>
        <v>2757</v>
      </c>
      <c r="K16" s="22">
        <f t="shared" si="2"/>
        <v>1175</v>
      </c>
      <c r="L16" s="22">
        <f t="shared" si="3"/>
        <v>0</v>
      </c>
    </row>
    <row r="17" spans="1:12">
      <c r="A17" s="82">
        <v>16</v>
      </c>
      <c r="B17" s="81" t="s">
        <v>15</v>
      </c>
      <c r="C17" s="22">
        <v>52632</v>
      </c>
      <c r="D17" s="22">
        <v>50898</v>
      </c>
      <c r="E17" s="22">
        <v>51351</v>
      </c>
      <c r="F17" s="22"/>
      <c r="G17" s="22"/>
      <c r="H17" s="22"/>
      <c r="I17" s="86">
        <f t="shared" si="0"/>
        <v>-2.4338805289557685E-2</v>
      </c>
      <c r="J17" s="22">
        <f t="shared" si="1"/>
        <v>-1281</v>
      </c>
      <c r="K17" s="22">
        <f t="shared" si="2"/>
        <v>453</v>
      </c>
      <c r="L17" s="22">
        <f t="shared" si="3"/>
        <v>0</v>
      </c>
    </row>
    <row r="18" spans="1:12">
      <c r="A18" s="82">
        <v>17</v>
      </c>
      <c r="B18" s="81" t="s">
        <v>16</v>
      </c>
      <c r="C18" s="22">
        <v>44006</v>
      </c>
      <c r="D18" s="22">
        <v>45890</v>
      </c>
      <c r="E18" s="22">
        <v>46373</v>
      </c>
      <c r="F18" s="22"/>
      <c r="G18" s="22"/>
      <c r="H18" s="22"/>
      <c r="I18" s="86">
        <f t="shared" si="0"/>
        <v>5.3788119801845204E-2</v>
      </c>
      <c r="J18" s="22">
        <f t="shared" si="1"/>
        <v>2367</v>
      </c>
      <c r="K18" s="22">
        <f t="shared" si="2"/>
        <v>483</v>
      </c>
      <c r="L18" s="22">
        <f t="shared" si="3"/>
        <v>0</v>
      </c>
    </row>
    <row r="19" spans="1:12">
      <c r="A19" s="82">
        <v>18</v>
      </c>
      <c r="B19" s="81" t="s">
        <v>17</v>
      </c>
      <c r="C19" s="22">
        <v>46018</v>
      </c>
      <c r="D19" s="22">
        <v>44511</v>
      </c>
      <c r="E19" s="22">
        <v>44550</v>
      </c>
      <c r="F19" s="22"/>
      <c r="G19" s="22"/>
      <c r="H19" s="22"/>
      <c r="I19" s="86">
        <f t="shared" si="0"/>
        <v>-3.1900560650180362E-2</v>
      </c>
      <c r="J19" s="22">
        <f t="shared" si="1"/>
        <v>-1468</v>
      </c>
      <c r="K19" s="22">
        <f t="shared" si="2"/>
        <v>39</v>
      </c>
      <c r="L19" s="22">
        <f t="shared" si="3"/>
        <v>0</v>
      </c>
    </row>
    <row r="20" spans="1:12">
      <c r="A20" s="82">
        <v>19</v>
      </c>
      <c r="B20" s="81" t="s">
        <v>18</v>
      </c>
      <c r="C20" s="22">
        <v>2913</v>
      </c>
      <c r="D20" s="22">
        <v>2882</v>
      </c>
      <c r="E20" s="22">
        <v>2910</v>
      </c>
      <c r="F20" s="22"/>
      <c r="G20" s="22"/>
      <c r="H20" s="22"/>
      <c r="I20" s="86">
        <f t="shared" si="0"/>
        <v>-1.0298661174047373E-3</v>
      </c>
      <c r="J20" s="22">
        <f t="shared" si="1"/>
        <v>-3</v>
      </c>
      <c r="K20" s="22">
        <f t="shared" si="2"/>
        <v>28</v>
      </c>
      <c r="L20" s="22">
        <f t="shared" si="3"/>
        <v>0</v>
      </c>
    </row>
    <row r="21" spans="1:12">
      <c r="A21" s="82">
        <v>20</v>
      </c>
      <c r="B21" s="81" t="s">
        <v>19</v>
      </c>
      <c r="C21" s="22">
        <v>58219</v>
      </c>
      <c r="D21" s="22">
        <v>63037</v>
      </c>
      <c r="E21" s="22">
        <v>64213</v>
      </c>
      <c r="F21" s="22"/>
      <c r="G21" s="22"/>
      <c r="H21" s="22"/>
      <c r="I21" s="86">
        <f t="shared" si="0"/>
        <v>0.10295607963036123</v>
      </c>
      <c r="J21" s="22">
        <f t="shared" si="1"/>
        <v>5994</v>
      </c>
      <c r="K21" s="22">
        <f t="shared" si="2"/>
        <v>1176</v>
      </c>
      <c r="L21" s="22">
        <f t="shared" si="3"/>
        <v>0</v>
      </c>
    </row>
    <row r="22" spans="1:12">
      <c r="A22" s="82">
        <v>21</v>
      </c>
      <c r="B22" s="81" t="s">
        <v>20</v>
      </c>
      <c r="C22" s="22">
        <v>10836</v>
      </c>
      <c r="D22" s="22">
        <v>11801</v>
      </c>
      <c r="E22" s="22">
        <v>12095</v>
      </c>
      <c r="F22" s="22"/>
      <c r="G22" s="22"/>
      <c r="H22" s="22"/>
      <c r="I22" s="86">
        <f t="shared" si="0"/>
        <v>0.11618678479143596</v>
      </c>
      <c r="J22" s="22">
        <f t="shared" si="1"/>
        <v>1259</v>
      </c>
      <c r="K22" s="22">
        <f t="shared" si="2"/>
        <v>294</v>
      </c>
      <c r="L22" s="22">
        <f t="shared" si="3"/>
        <v>0</v>
      </c>
    </row>
    <row r="23" spans="1:12">
      <c r="A23" s="82">
        <v>22</v>
      </c>
      <c r="B23" s="81" t="s">
        <v>21</v>
      </c>
      <c r="C23" s="22">
        <v>152257</v>
      </c>
      <c r="D23" s="22">
        <v>155846</v>
      </c>
      <c r="E23" s="22">
        <v>156842</v>
      </c>
      <c r="F23" s="22"/>
      <c r="G23" s="22"/>
      <c r="H23" s="22"/>
      <c r="I23" s="86">
        <f t="shared" si="0"/>
        <v>3.0113557997333455E-2</v>
      </c>
      <c r="J23" s="22">
        <f t="shared" si="1"/>
        <v>4585</v>
      </c>
      <c r="K23" s="22">
        <f t="shared" si="2"/>
        <v>996</v>
      </c>
      <c r="L23" s="22">
        <f t="shared" si="3"/>
        <v>0</v>
      </c>
    </row>
    <row r="24" spans="1:12">
      <c r="A24" s="82">
        <v>23</v>
      </c>
      <c r="B24" s="81" t="s">
        <v>22</v>
      </c>
      <c r="C24" s="22">
        <v>164822</v>
      </c>
      <c r="D24" s="22">
        <v>153178</v>
      </c>
      <c r="E24" s="22">
        <v>151596</v>
      </c>
      <c r="F24" s="22"/>
      <c r="G24" s="22"/>
      <c r="H24" s="22"/>
      <c r="I24" s="86">
        <f t="shared" si="0"/>
        <v>-8.0244142165487614E-2</v>
      </c>
      <c r="J24" s="22">
        <f t="shared" si="1"/>
        <v>-13226</v>
      </c>
      <c r="K24" s="22">
        <f t="shared" si="2"/>
        <v>-1582</v>
      </c>
      <c r="L24" s="22">
        <f t="shared" si="3"/>
        <v>0</v>
      </c>
    </row>
    <row r="25" spans="1:12">
      <c r="A25" s="82">
        <v>24</v>
      </c>
      <c r="B25" s="81" t="s">
        <v>23</v>
      </c>
      <c r="C25" s="22">
        <v>84110</v>
      </c>
      <c r="D25" s="22">
        <v>80773</v>
      </c>
      <c r="E25" s="22">
        <v>80958</v>
      </c>
      <c r="F25" s="22"/>
      <c r="G25" s="22"/>
      <c r="H25" s="22"/>
      <c r="I25" s="86">
        <f t="shared" si="0"/>
        <v>-3.7474735465461893E-2</v>
      </c>
      <c r="J25" s="22">
        <f t="shared" si="1"/>
        <v>-3152</v>
      </c>
      <c r="K25" s="22">
        <f t="shared" si="2"/>
        <v>185</v>
      </c>
      <c r="L25" s="22">
        <f t="shared" si="3"/>
        <v>0</v>
      </c>
    </row>
    <row r="26" spans="1:12">
      <c r="A26" s="82">
        <v>25</v>
      </c>
      <c r="B26" s="81" t="s">
        <v>24</v>
      </c>
      <c r="C26" s="22">
        <v>296371</v>
      </c>
      <c r="D26" s="22">
        <v>294612</v>
      </c>
      <c r="E26" s="22">
        <v>294909</v>
      </c>
      <c r="F26" s="22"/>
      <c r="G26" s="22"/>
      <c r="H26" s="22"/>
      <c r="I26" s="86">
        <f t="shared" si="0"/>
        <v>-4.9330062657952367E-3</v>
      </c>
      <c r="J26" s="22">
        <f t="shared" si="1"/>
        <v>-1462</v>
      </c>
      <c r="K26" s="22">
        <f t="shared" si="2"/>
        <v>297</v>
      </c>
      <c r="L26" s="22">
        <f t="shared" si="3"/>
        <v>0</v>
      </c>
    </row>
    <row r="27" spans="1:12">
      <c r="A27" s="82">
        <v>26</v>
      </c>
      <c r="B27" s="81" t="s">
        <v>25</v>
      </c>
      <c r="C27" s="22">
        <v>19956</v>
      </c>
      <c r="D27" s="22">
        <v>20802</v>
      </c>
      <c r="E27" s="22">
        <v>21416</v>
      </c>
      <c r="F27" s="22"/>
      <c r="G27" s="22"/>
      <c r="H27" s="22"/>
      <c r="I27" s="86">
        <f t="shared" si="0"/>
        <v>7.3160954099017836E-2</v>
      </c>
      <c r="J27" s="22">
        <f t="shared" si="1"/>
        <v>1460</v>
      </c>
      <c r="K27" s="22">
        <f t="shared" si="2"/>
        <v>614</v>
      </c>
      <c r="L27" s="22">
        <f t="shared" si="3"/>
        <v>0</v>
      </c>
    </row>
    <row r="28" spans="1:12">
      <c r="A28" s="82">
        <v>27</v>
      </c>
      <c r="B28" s="81" t="s">
        <v>26</v>
      </c>
      <c r="C28" s="22">
        <v>77273</v>
      </c>
      <c r="D28" s="22">
        <v>78932</v>
      </c>
      <c r="E28" s="22">
        <v>79459</v>
      </c>
      <c r="F28" s="22"/>
      <c r="G28" s="22"/>
      <c r="H28" s="22"/>
      <c r="I28" s="86">
        <f t="shared" si="0"/>
        <v>2.8289311920075576E-2</v>
      </c>
      <c r="J28" s="22">
        <f t="shared" si="1"/>
        <v>2186</v>
      </c>
      <c r="K28" s="22">
        <f t="shared" si="2"/>
        <v>527</v>
      </c>
      <c r="L28" s="22">
        <f t="shared" si="3"/>
        <v>0</v>
      </c>
    </row>
    <row r="29" spans="1:12">
      <c r="A29" s="82">
        <v>28</v>
      </c>
      <c r="B29" s="81" t="s">
        <v>27</v>
      </c>
      <c r="C29" s="22">
        <v>132421</v>
      </c>
      <c r="D29" s="22">
        <v>134879</v>
      </c>
      <c r="E29" s="22">
        <v>135598</v>
      </c>
      <c r="F29" s="22"/>
      <c r="G29" s="22"/>
      <c r="H29" s="22"/>
      <c r="I29" s="86">
        <f t="shared" si="0"/>
        <v>2.3991662953761109E-2</v>
      </c>
      <c r="J29" s="22">
        <f t="shared" si="1"/>
        <v>3177</v>
      </c>
      <c r="K29" s="22">
        <f t="shared" si="2"/>
        <v>719</v>
      </c>
      <c r="L29" s="22">
        <f t="shared" si="3"/>
        <v>0</v>
      </c>
    </row>
    <row r="30" spans="1:12">
      <c r="A30" s="82">
        <v>29</v>
      </c>
      <c r="B30" s="81" t="s">
        <v>28</v>
      </c>
      <c r="C30" s="22">
        <v>67064</v>
      </c>
      <c r="D30" s="22">
        <v>69326</v>
      </c>
      <c r="E30" s="22">
        <v>70108</v>
      </c>
      <c r="F30" s="22"/>
      <c r="G30" s="22"/>
      <c r="H30" s="22"/>
      <c r="I30" s="86">
        <f t="shared" si="0"/>
        <v>4.5389478706906836E-2</v>
      </c>
      <c r="J30" s="22">
        <f t="shared" si="1"/>
        <v>3044</v>
      </c>
      <c r="K30" s="22">
        <f t="shared" si="2"/>
        <v>782</v>
      </c>
      <c r="L30" s="22">
        <f t="shared" si="3"/>
        <v>0</v>
      </c>
    </row>
    <row r="31" spans="1:12">
      <c r="A31" s="82">
        <v>30</v>
      </c>
      <c r="B31" s="81" t="s">
        <v>29</v>
      </c>
      <c r="C31" s="22">
        <v>18297</v>
      </c>
      <c r="D31" s="22">
        <v>19480</v>
      </c>
      <c r="E31" s="22">
        <v>20883</v>
      </c>
      <c r="F31" s="22"/>
      <c r="G31" s="22"/>
      <c r="H31" s="22"/>
      <c r="I31" s="86">
        <f t="shared" si="0"/>
        <v>0.14133464502377438</v>
      </c>
      <c r="J31" s="22">
        <f t="shared" si="1"/>
        <v>2586</v>
      </c>
      <c r="K31" s="22">
        <f t="shared" si="2"/>
        <v>1403</v>
      </c>
      <c r="L31" s="22">
        <f t="shared" si="3"/>
        <v>0</v>
      </c>
    </row>
    <row r="32" spans="1:12">
      <c r="A32" s="82">
        <v>31</v>
      </c>
      <c r="B32" s="81" t="s">
        <v>30</v>
      </c>
      <c r="C32" s="22">
        <v>134016</v>
      </c>
      <c r="D32" s="22">
        <v>133351</v>
      </c>
      <c r="E32" s="22">
        <v>134554</v>
      </c>
      <c r="F32" s="22"/>
      <c r="G32" s="22"/>
      <c r="H32" s="22"/>
      <c r="I32" s="86">
        <f t="shared" si="0"/>
        <v>4.0144460362941739E-3</v>
      </c>
      <c r="J32" s="22">
        <f t="shared" si="1"/>
        <v>538</v>
      </c>
      <c r="K32" s="22">
        <f t="shared" si="2"/>
        <v>1203</v>
      </c>
      <c r="L32" s="22">
        <f t="shared" si="3"/>
        <v>0</v>
      </c>
    </row>
    <row r="33" spans="1:12">
      <c r="A33" s="82">
        <v>32</v>
      </c>
      <c r="B33" s="81" t="s">
        <v>31</v>
      </c>
      <c r="C33" s="22">
        <v>52342</v>
      </c>
      <c r="D33" s="22">
        <v>55652</v>
      </c>
      <c r="E33" s="22">
        <v>55898</v>
      </c>
      <c r="F33" s="22"/>
      <c r="G33" s="22"/>
      <c r="H33" s="22"/>
      <c r="I33" s="86">
        <f t="shared" si="0"/>
        <v>6.793779374116389E-2</v>
      </c>
      <c r="J33" s="22">
        <f t="shared" si="1"/>
        <v>3556</v>
      </c>
      <c r="K33" s="22">
        <f t="shared" si="2"/>
        <v>246</v>
      </c>
      <c r="L33" s="22">
        <f t="shared" si="3"/>
        <v>0</v>
      </c>
    </row>
    <row r="34" spans="1:12">
      <c r="A34" s="82">
        <v>33</v>
      </c>
      <c r="B34" s="81" t="s">
        <v>32</v>
      </c>
      <c r="C34" s="22">
        <v>113307</v>
      </c>
      <c r="D34" s="22">
        <v>111429</v>
      </c>
      <c r="E34" s="22">
        <v>111649</v>
      </c>
      <c r="F34" s="22"/>
      <c r="G34" s="22"/>
      <c r="H34" s="22"/>
      <c r="I34" s="86">
        <f t="shared" si="0"/>
        <v>-1.4632811741551713E-2</v>
      </c>
      <c r="J34" s="22">
        <f t="shared" si="1"/>
        <v>-1658</v>
      </c>
      <c r="K34" s="22">
        <f t="shared" si="2"/>
        <v>220</v>
      </c>
      <c r="L34" s="22">
        <f t="shared" si="3"/>
        <v>0</v>
      </c>
    </row>
    <row r="35" spans="1:12">
      <c r="A35" s="82">
        <v>35</v>
      </c>
      <c r="B35" s="81" t="s">
        <v>33</v>
      </c>
      <c r="C35" s="22">
        <v>76951</v>
      </c>
      <c r="D35" s="22">
        <v>79310</v>
      </c>
      <c r="E35" s="22">
        <v>79618</v>
      </c>
      <c r="F35" s="22"/>
      <c r="G35" s="22"/>
      <c r="H35" s="22"/>
      <c r="I35" s="86">
        <f t="shared" si="0"/>
        <v>3.4658418993905211E-2</v>
      </c>
      <c r="J35" s="22">
        <f t="shared" si="1"/>
        <v>2667</v>
      </c>
      <c r="K35" s="22">
        <f t="shared" si="2"/>
        <v>308</v>
      </c>
      <c r="L35" s="22">
        <f t="shared" si="3"/>
        <v>0</v>
      </c>
    </row>
    <row r="36" spans="1:12">
      <c r="A36" s="82">
        <v>36</v>
      </c>
      <c r="B36" s="81" t="s">
        <v>34</v>
      </c>
      <c r="C36" s="22">
        <v>10097</v>
      </c>
      <c r="D36" s="22">
        <v>9040</v>
      </c>
      <c r="E36" s="22">
        <v>8800</v>
      </c>
      <c r="F36" s="22"/>
      <c r="G36" s="22"/>
      <c r="H36" s="22"/>
      <c r="I36" s="86">
        <f t="shared" si="0"/>
        <v>-0.12845399623650589</v>
      </c>
      <c r="J36" s="22">
        <f t="shared" si="1"/>
        <v>-1297</v>
      </c>
      <c r="K36" s="22">
        <f t="shared" si="2"/>
        <v>-240</v>
      </c>
      <c r="L36" s="22">
        <f t="shared" si="3"/>
        <v>0</v>
      </c>
    </row>
    <row r="37" spans="1:12">
      <c r="A37" s="82">
        <v>37</v>
      </c>
      <c r="B37" s="81" t="s">
        <v>35</v>
      </c>
      <c r="C37" s="22">
        <v>8036</v>
      </c>
      <c r="D37" s="22">
        <v>7117</v>
      </c>
      <c r="E37" s="22">
        <v>7325</v>
      </c>
      <c r="F37" s="22"/>
      <c r="G37" s="22"/>
      <c r="H37" s="22"/>
      <c r="I37" s="86">
        <f t="shared" si="0"/>
        <v>-8.8476854156296664E-2</v>
      </c>
      <c r="J37" s="22">
        <f t="shared" si="1"/>
        <v>-711</v>
      </c>
      <c r="K37" s="22">
        <f t="shared" si="2"/>
        <v>208</v>
      </c>
      <c r="L37" s="22">
        <f t="shared" si="3"/>
        <v>0</v>
      </c>
    </row>
    <row r="38" spans="1:12">
      <c r="A38" s="82">
        <v>38</v>
      </c>
      <c r="B38" s="81" t="s">
        <v>36</v>
      </c>
      <c r="C38" s="22">
        <v>52915</v>
      </c>
      <c r="D38" s="22">
        <v>51827</v>
      </c>
      <c r="E38" s="22">
        <v>51922</v>
      </c>
      <c r="F38" s="22"/>
      <c r="G38" s="22"/>
      <c r="H38" s="22"/>
      <c r="I38" s="86">
        <f t="shared" si="0"/>
        <v>-1.8765945384106586E-2</v>
      </c>
      <c r="J38" s="22">
        <f t="shared" si="1"/>
        <v>-993</v>
      </c>
      <c r="K38" s="22">
        <f t="shared" si="2"/>
        <v>95</v>
      </c>
      <c r="L38" s="22">
        <f t="shared" si="3"/>
        <v>0</v>
      </c>
    </row>
    <row r="39" spans="1:12">
      <c r="A39" s="82">
        <v>39</v>
      </c>
      <c r="B39" s="81" t="s">
        <v>37</v>
      </c>
      <c r="C39" s="22">
        <v>1387</v>
      </c>
      <c r="D39" s="22">
        <v>1179</v>
      </c>
      <c r="E39" s="22">
        <v>1032</v>
      </c>
      <c r="F39" s="22"/>
      <c r="G39" s="22"/>
      <c r="H39" s="22"/>
      <c r="I39" s="86">
        <f t="shared" si="0"/>
        <v>-0.25594808940158614</v>
      </c>
      <c r="J39" s="22">
        <f t="shared" si="1"/>
        <v>-355</v>
      </c>
      <c r="K39" s="22">
        <f t="shared" si="2"/>
        <v>-147</v>
      </c>
      <c r="L39" s="22">
        <f t="shared" si="3"/>
        <v>0</v>
      </c>
    </row>
    <row r="40" spans="1:12">
      <c r="A40" s="82">
        <v>41</v>
      </c>
      <c r="B40" s="81" t="s">
        <v>38</v>
      </c>
      <c r="C40" s="22">
        <v>879944</v>
      </c>
      <c r="D40" s="22">
        <v>643970</v>
      </c>
      <c r="E40" s="22">
        <v>637548</v>
      </c>
      <c r="F40" s="22"/>
      <c r="G40" s="22"/>
      <c r="H40" s="22"/>
      <c r="I40" s="86">
        <f t="shared" si="0"/>
        <v>-0.27546752975189331</v>
      </c>
      <c r="J40" s="22">
        <f t="shared" si="1"/>
        <v>-242396</v>
      </c>
      <c r="K40" s="22">
        <f t="shared" si="2"/>
        <v>-6422</v>
      </c>
      <c r="L40" s="22">
        <f t="shared" si="3"/>
        <v>0</v>
      </c>
    </row>
    <row r="41" spans="1:12">
      <c r="A41" s="82">
        <v>42</v>
      </c>
      <c r="B41" s="81" t="s">
        <v>39</v>
      </c>
      <c r="C41" s="22">
        <v>237513</v>
      </c>
      <c r="D41" s="22">
        <v>214576</v>
      </c>
      <c r="E41" s="22">
        <v>207194</v>
      </c>
      <c r="F41" s="22"/>
      <c r="G41" s="22"/>
      <c r="H41" s="22"/>
      <c r="I41" s="86">
        <f t="shared" si="0"/>
        <v>-0.12765196010323646</v>
      </c>
      <c r="J41" s="22">
        <f t="shared" si="1"/>
        <v>-30319</v>
      </c>
      <c r="K41" s="22">
        <f t="shared" si="2"/>
        <v>-7382</v>
      </c>
      <c r="L41" s="22">
        <f t="shared" si="3"/>
        <v>0</v>
      </c>
    </row>
    <row r="42" spans="1:12">
      <c r="A42" s="82">
        <v>43</v>
      </c>
      <c r="B42" s="81" t="s">
        <v>40</v>
      </c>
      <c r="C42" s="22">
        <v>286494</v>
      </c>
      <c r="D42" s="22">
        <v>263014</v>
      </c>
      <c r="E42" s="22">
        <v>263069</v>
      </c>
      <c r="F42" s="22"/>
      <c r="G42" s="22"/>
      <c r="H42" s="22"/>
      <c r="I42" s="86">
        <f t="shared" si="0"/>
        <v>-8.1764365047784601E-2</v>
      </c>
      <c r="J42" s="22">
        <f t="shared" si="1"/>
        <v>-23425</v>
      </c>
      <c r="K42" s="22">
        <f t="shared" si="2"/>
        <v>55</v>
      </c>
      <c r="L42" s="22">
        <f t="shared" si="3"/>
        <v>0</v>
      </c>
    </row>
    <row r="43" spans="1:12">
      <c r="A43" s="82">
        <v>45</v>
      </c>
      <c r="B43" s="81" t="s">
        <v>41</v>
      </c>
      <c r="C43" s="22">
        <v>208862</v>
      </c>
      <c r="D43" s="22">
        <v>211378</v>
      </c>
      <c r="E43" s="22">
        <v>214093</v>
      </c>
      <c r="F43" s="22"/>
      <c r="G43" s="22"/>
      <c r="H43" s="22"/>
      <c r="I43" s="86">
        <f t="shared" si="0"/>
        <v>2.5045245185816471E-2</v>
      </c>
      <c r="J43" s="22">
        <f t="shared" si="1"/>
        <v>5231</v>
      </c>
      <c r="K43" s="22">
        <f t="shared" si="2"/>
        <v>2715</v>
      </c>
      <c r="L43" s="22">
        <f t="shared" si="3"/>
        <v>0</v>
      </c>
    </row>
    <row r="44" spans="1:12">
      <c r="A44" s="82">
        <v>46</v>
      </c>
      <c r="B44" s="81" t="s">
        <v>42</v>
      </c>
      <c r="C44" s="22">
        <v>690142</v>
      </c>
      <c r="D44" s="22">
        <v>702504</v>
      </c>
      <c r="E44" s="22">
        <v>704722</v>
      </c>
      <c r="F44" s="22"/>
      <c r="G44" s="22"/>
      <c r="H44" s="22"/>
      <c r="I44" s="86">
        <f t="shared" si="0"/>
        <v>2.1126087095119556E-2</v>
      </c>
      <c r="J44" s="22">
        <f t="shared" si="1"/>
        <v>14580</v>
      </c>
      <c r="K44" s="22">
        <f t="shared" si="2"/>
        <v>2218</v>
      </c>
      <c r="L44" s="22">
        <f t="shared" si="3"/>
        <v>0</v>
      </c>
    </row>
    <row r="45" spans="1:12">
      <c r="A45" s="82">
        <v>47</v>
      </c>
      <c r="B45" s="81" t="s">
        <v>43</v>
      </c>
      <c r="C45" s="22">
        <v>1281948</v>
      </c>
      <c r="D45" s="22">
        <v>1307137</v>
      </c>
      <c r="E45" s="22">
        <v>1307622</v>
      </c>
      <c r="F45" s="22"/>
      <c r="G45" s="22"/>
      <c r="H45" s="22"/>
      <c r="I45" s="86">
        <f t="shared" si="0"/>
        <v>2.0027333401978865E-2</v>
      </c>
      <c r="J45" s="22">
        <f t="shared" si="1"/>
        <v>25674</v>
      </c>
      <c r="K45" s="22">
        <f t="shared" si="2"/>
        <v>485</v>
      </c>
      <c r="L45" s="22">
        <f t="shared" si="3"/>
        <v>0</v>
      </c>
    </row>
    <row r="46" spans="1:12">
      <c r="A46" s="82">
        <v>49</v>
      </c>
      <c r="B46" s="81" t="s">
        <v>44</v>
      </c>
      <c r="C46" s="22">
        <v>488168</v>
      </c>
      <c r="D46" s="22">
        <v>507800</v>
      </c>
      <c r="E46" s="22">
        <v>510986</v>
      </c>
      <c r="F46" s="22"/>
      <c r="G46" s="22"/>
      <c r="H46" s="22"/>
      <c r="I46" s="86">
        <f t="shared" si="0"/>
        <v>4.6742105176906308E-2</v>
      </c>
      <c r="J46" s="22">
        <f t="shared" si="1"/>
        <v>22818</v>
      </c>
      <c r="K46" s="22">
        <f t="shared" si="2"/>
        <v>3186</v>
      </c>
      <c r="L46" s="22">
        <f t="shared" si="3"/>
        <v>0</v>
      </c>
    </row>
    <row r="47" spans="1:12">
      <c r="A47" s="82">
        <v>50</v>
      </c>
      <c r="B47" s="81" t="s">
        <v>45</v>
      </c>
      <c r="C47" s="22">
        <v>14535</v>
      </c>
      <c r="D47" s="22">
        <v>15559</v>
      </c>
      <c r="E47" s="22">
        <v>14438</v>
      </c>
      <c r="F47" s="22"/>
      <c r="G47" s="22"/>
      <c r="H47" s="22"/>
      <c r="I47" s="86">
        <f t="shared" si="0"/>
        <v>-6.6735466116271073E-3</v>
      </c>
      <c r="J47" s="22">
        <f t="shared" si="1"/>
        <v>-97</v>
      </c>
      <c r="K47" s="22">
        <f t="shared" si="2"/>
        <v>-1121</v>
      </c>
      <c r="L47" s="22">
        <f t="shared" si="3"/>
        <v>0</v>
      </c>
    </row>
    <row r="48" spans="1:12">
      <c r="A48" s="82">
        <v>51</v>
      </c>
      <c r="B48" s="81" t="s">
        <v>46</v>
      </c>
      <c r="C48" s="22">
        <v>4980</v>
      </c>
      <c r="D48" s="22">
        <v>4791</v>
      </c>
      <c r="E48" s="22">
        <v>4693</v>
      </c>
      <c r="F48" s="22"/>
      <c r="G48" s="22"/>
      <c r="H48" s="22"/>
      <c r="I48" s="86">
        <f t="shared" si="0"/>
        <v>-5.7630522088353411E-2</v>
      </c>
      <c r="J48" s="22">
        <f t="shared" si="1"/>
        <v>-287</v>
      </c>
      <c r="K48" s="22">
        <f t="shared" si="2"/>
        <v>-98</v>
      </c>
      <c r="L48" s="22">
        <f t="shared" si="3"/>
        <v>0</v>
      </c>
    </row>
    <row r="49" spans="1:12">
      <c r="A49" s="82">
        <v>52</v>
      </c>
      <c r="B49" s="81" t="s">
        <v>47</v>
      </c>
      <c r="C49" s="22">
        <v>189760</v>
      </c>
      <c r="D49" s="22">
        <v>187209</v>
      </c>
      <c r="E49" s="22">
        <v>186179</v>
      </c>
      <c r="F49" s="22"/>
      <c r="G49" s="22"/>
      <c r="H49" s="22"/>
      <c r="I49" s="86">
        <f t="shared" si="0"/>
        <v>-1.8871205733558178E-2</v>
      </c>
      <c r="J49" s="22">
        <f t="shared" si="1"/>
        <v>-3581</v>
      </c>
      <c r="K49" s="22">
        <f t="shared" si="2"/>
        <v>-1030</v>
      </c>
      <c r="L49" s="22">
        <f t="shared" si="3"/>
        <v>0</v>
      </c>
    </row>
    <row r="50" spans="1:12">
      <c r="A50" s="82">
        <v>53</v>
      </c>
      <c r="B50" s="81" t="s">
        <v>48</v>
      </c>
      <c r="C50" s="22">
        <v>27994</v>
      </c>
      <c r="D50" s="22">
        <v>31862</v>
      </c>
      <c r="E50" s="22">
        <v>32213</v>
      </c>
      <c r="F50" s="22"/>
      <c r="G50" s="22"/>
      <c r="H50" s="22"/>
      <c r="I50" s="86">
        <f t="shared" si="0"/>
        <v>0.15071086661427449</v>
      </c>
      <c r="J50" s="22">
        <f t="shared" si="1"/>
        <v>4219</v>
      </c>
      <c r="K50" s="22">
        <f t="shared" si="2"/>
        <v>351</v>
      </c>
      <c r="L50" s="22">
        <f t="shared" si="3"/>
        <v>0</v>
      </c>
    </row>
    <row r="51" spans="1:12">
      <c r="A51" s="82">
        <v>55</v>
      </c>
      <c r="B51" s="81" t="s">
        <v>49</v>
      </c>
      <c r="C51" s="22">
        <v>212695</v>
      </c>
      <c r="D51" s="22">
        <v>253417</v>
      </c>
      <c r="E51" s="22">
        <v>227158</v>
      </c>
      <c r="F51" s="22"/>
      <c r="G51" s="22"/>
      <c r="H51" s="22"/>
      <c r="I51" s="86">
        <f t="shared" si="0"/>
        <v>6.7998777592327045E-2</v>
      </c>
      <c r="J51" s="22">
        <f t="shared" si="1"/>
        <v>14463</v>
      </c>
      <c r="K51" s="22">
        <f t="shared" si="2"/>
        <v>-26259</v>
      </c>
      <c r="L51" s="22">
        <f t="shared" si="3"/>
        <v>0</v>
      </c>
    </row>
    <row r="52" spans="1:12">
      <c r="A52" s="82">
        <v>56</v>
      </c>
      <c r="B52" s="81" t="s">
        <v>50</v>
      </c>
      <c r="C52" s="22">
        <v>645522</v>
      </c>
      <c r="D52" s="22">
        <v>685871</v>
      </c>
      <c r="E52" s="22">
        <v>687999</v>
      </c>
      <c r="F52" s="22"/>
      <c r="G52" s="22"/>
      <c r="H52" s="22"/>
      <c r="I52" s="86">
        <f t="shared" si="0"/>
        <v>6.5802559788822074E-2</v>
      </c>
      <c r="J52" s="22">
        <f t="shared" si="1"/>
        <v>42477</v>
      </c>
      <c r="K52" s="22">
        <f t="shared" si="2"/>
        <v>2128</v>
      </c>
      <c r="L52" s="22">
        <f t="shared" si="3"/>
        <v>0</v>
      </c>
    </row>
    <row r="53" spans="1:12">
      <c r="A53" s="82">
        <v>58</v>
      </c>
      <c r="B53" s="81" t="s">
        <v>51</v>
      </c>
      <c r="C53" s="22">
        <v>22167</v>
      </c>
      <c r="D53" s="22">
        <v>21465</v>
      </c>
      <c r="E53" s="22">
        <v>21264</v>
      </c>
      <c r="F53" s="22"/>
      <c r="G53" s="22"/>
      <c r="H53" s="22"/>
      <c r="I53" s="86">
        <f t="shared" si="0"/>
        <v>-4.0736229530383E-2</v>
      </c>
      <c r="J53" s="22">
        <f t="shared" si="1"/>
        <v>-903</v>
      </c>
      <c r="K53" s="22">
        <f t="shared" si="2"/>
        <v>-201</v>
      </c>
      <c r="L53" s="22">
        <f t="shared" si="3"/>
        <v>0</v>
      </c>
    </row>
    <row r="54" spans="1:12">
      <c r="A54" s="82">
        <v>59</v>
      </c>
      <c r="B54" s="81" t="s">
        <v>52</v>
      </c>
      <c r="C54" s="22">
        <v>16440</v>
      </c>
      <c r="D54" s="22">
        <v>16678</v>
      </c>
      <c r="E54" s="22">
        <v>16643</v>
      </c>
      <c r="F54" s="22"/>
      <c r="G54" s="22"/>
      <c r="H54" s="22"/>
      <c r="I54" s="86">
        <f t="shared" si="0"/>
        <v>1.2347931873479318E-2</v>
      </c>
      <c r="J54" s="22">
        <f t="shared" si="1"/>
        <v>203</v>
      </c>
      <c r="K54" s="22">
        <f t="shared" si="2"/>
        <v>-35</v>
      </c>
      <c r="L54" s="22">
        <f t="shared" si="3"/>
        <v>0</v>
      </c>
    </row>
    <row r="55" spans="1:12">
      <c r="A55" s="82">
        <v>60</v>
      </c>
      <c r="B55" s="81" t="s">
        <v>53</v>
      </c>
      <c r="C55" s="22">
        <v>9044</v>
      </c>
      <c r="D55" s="22">
        <v>8158</v>
      </c>
      <c r="E55" s="22">
        <v>7983</v>
      </c>
      <c r="F55" s="22"/>
      <c r="G55" s="22"/>
      <c r="H55" s="22"/>
      <c r="I55" s="86">
        <f t="shared" si="0"/>
        <v>-0.11731534719150818</v>
      </c>
      <c r="J55" s="22">
        <f t="shared" si="1"/>
        <v>-1061</v>
      </c>
      <c r="K55" s="22">
        <f t="shared" si="2"/>
        <v>-175</v>
      </c>
      <c r="L55" s="22">
        <f t="shared" si="3"/>
        <v>0</v>
      </c>
    </row>
    <row r="56" spans="1:12">
      <c r="A56" s="82">
        <v>61</v>
      </c>
      <c r="B56" s="81" t="s">
        <v>54</v>
      </c>
      <c r="C56" s="22">
        <v>18595</v>
      </c>
      <c r="D56" s="22">
        <v>18795</v>
      </c>
      <c r="E56" s="22">
        <v>19137</v>
      </c>
      <c r="F56" s="22"/>
      <c r="G56" s="22"/>
      <c r="H56" s="22"/>
      <c r="I56" s="86">
        <f t="shared" si="0"/>
        <v>2.9147620328045173E-2</v>
      </c>
      <c r="J56" s="22">
        <f t="shared" si="1"/>
        <v>542</v>
      </c>
      <c r="K56" s="22">
        <f t="shared" si="2"/>
        <v>342</v>
      </c>
      <c r="L56" s="22">
        <f t="shared" si="3"/>
        <v>0</v>
      </c>
    </row>
    <row r="57" spans="1:12">
      <c r="A57" s="82">
        <v>62</v>
      </c>
      <c r="B57" s="81" t="s">
        <v>55</v>
      </c>
      <c r="C57" s="22">
        <v>72635</v>
      </c>
      <c r="D57" s="22">
        <v>82659</v>
      </c>
      <c r="E57" s="22">
        <v>84308</v>
      </c>
      <c r="F57" s="22"/>
      <c r="G57" s="22"/>
      <c r="H57" s="22"/>
      <c r="I57" s="86">
        <f t="shared" si="0"/>
        <v>0.160707647828182</v>
      </c>
      <c r="J57" s="22">
        <f t="shared" si="1"/>
        <v>11673</v>
      </c>
      <c r="K57" s="22">
        <f t="shared" si="2"/>
        <v>1649</v>
      </c>
      <c r="L57" s="22">
        <f t="shared" si="3"/>
        <v>0</v>
      </c>
    </row>
    <row r="58" spans="1:12">
      <c r="A58" s="82">
        <v>63</v>
      </c>
      <c r="B58" s="81" t="s">
        <v>56</v>
      </c>
      <c r="C58" s="22">
        <v>31250</v>
      </c>
      <c r="D58" s="22">
        <v>32021</v>
      </c>
      <c r="E58" s="22">
        <v>32126</v>
      </c>
      <c r="F58" s="22"/>
      <c r="G58" s="22"/>
      <c r="H58" s="22"/>
      <c r="I58" s="86">
        <f t="shared" si="0"/>
        <v>2.8032000000000001E-2</v>
      </c>
      <c r="J58" s="22">
        <f t="shared" si="1"/>
        <v>876</v>
      </c>
      <c r="K58" s="22">
        <f t="shared" si="2"/>
        <v>105</v>
      </c>
      <c r="L58" s="22">
        <f t="shared" si="3"/>
        <v>0</v>
      </c>
    </row>
    <row r="59" spans="1:12">
      <c r="A59" s="82">
        <v>64</v>
      </c>
      <c r="B59" s="81" t="s">
        <v>57</v>
      </c>
      <c r="C59" s="22">
        <v>60836</v>
      </c>
      <c r="D59" s="22">
        <v>59686</v>
      </c>
      <c r="E59" s="22">
        <v>59357</v>
      </c>
      <c r="F59" s="22"/>
      <c r="G59" s="22"/>
      <c r="H59" s="22"/>
      <c r="I59" s="86">
        <f t="shared" si="0"/>
        <v>-2.4311263067920311E-2</v>
      </c>
      <c r="J59" s="22">
        <f t="shared" si="1"/>
        <v>-1479</v>
      </c>
      <c r="K59" s="22">
        <f t="shared" si="2"/>
        <v>-329</v>
      </c>
      <c r="L59" s="22">
        <f t="shared" si="3"/>
        <v>0</v>
      </c>
    </row>
    <row r="60" spans="1:12">
      <c r="A60" s="82">
        <v>65</v>
      </c>
      <c r="B60" s="81" t="s">
        <v>58</v>
      </c>
      <c r="C60" s="22">
        <v>18544</v>
      </c>
      <c r="D60" s="22">
        <v>17319</v>
      </c>
      <c r="E60" s="22">
        <v>17810</v>
      </c>
      <c r="F60" s="22"/>
      <c r="G60" s="22"/>
      <c r="H60" s="22"/>
      <c r="I60" s="86">
        <f t="shared" si="0"/>
        <v>-3.9581535806729941E-2</v>
      </c>
      <c r="J60" s="22">
        <f t="shared" si="1"/>
        <v>-734</v>
      </c>
      <c r="K60" s="22">
        <f t="shared" si="2"/>
        <v>491</v>
      </c>
      <c r="L60" s="22">
        <f t="shared" si="3"/>
        <v>0</v>
      </c>
    </row>
    <row r="61" spans="1:12">
      <c r="A61" s="82">
        <v>66</v>
      </c>
      <c r="B61" s="81" t="s">
        <v>59</v>
      </c>
      <c r="C61" s="22">
        <v>45534</v>
      </c>
      <c r="D61" s="22">
        <v>46834</v>
      </c>
      <c r="E61" s="22">
        <v>46989</v>
      </c>
      <c r="F61" s="22"/>
      <c r="G61" s="22"/>
      <c r="H61" s="22"/>
      <c r="I61" s="86">
        <f t="shared" si="0"/>
        <v>3.1954144156015288E-2</v>
      </c>
      <c r="J61" s="22">
        <f t="shared" si="1"/>
        <v>1455</v>
      </c>
      <c r="K61" s="22">
        <f t="shared" si="2"/>
        <v>155</v>
      </c>
      <c r="L61" s="22">
        <f t="shared" si="3"/>
        <v>0</v>
      </c>
    </row>
    <row r="62" spans="1:12">
      <c r="A62" s="82">
        <v>68</v>
      </c>
      <c r="B62" s="81" t="s">
        <v>60</v>
      </c>
      <c r="C62" s="22">
        <v>127947</v>
      </c>
      <c r="D62" s="22">
        <v>135029</v>
      </c>
      <c r="E62" s="22">
        <v>136442</v>
      </c>
      <c r="F62" s="22"/>
      <c r="G62" s="22"/>
      <c r="H62" s="22"/>
      <c r="I62" s="86">
        <f t="shared" si="0"/>
        <v>6.6394679046792818E-2</v>
      </c>
      <c r="J62" s="22">
        <f t="shared" si="1"/>
        <v>8495</v>
      </c>
      <c r="K62" s="22">
        <f t="shared" si="2"/>
        <v>1413</v>
      </c>
      <c r="L62" s="22">
        <f t="shared" si="3"/>
        <v>0</v>
      </c>
    </row>
    <row r="63" spans="1:12">
      <c r="A63" s="82">
        <v>69</v>
      </c>
      <c r="B63" s="81" t="s">
        <v>61</v>
      </c>
      <c r="C63" s="22">
        <v>144881</v>
      </c>
      <c r="D63" s="22">
        <v>149086</v>
      </c>
      <c r="E63" s="22">
        <v>150107</v>
      </c>
      <c r="F63" s="22"/>
      <c r="G63" s="22"/>
      <c r="H63" s="22"/>
      <c r="I63" s="86">
        <f t="shared" si="0"/>
        <v>3.6070982392446216E-2</v>
      </c>
      <c r="J63" s="22">
        <f t="shared" si="1"/>
        <v>5226</v>
      </c>
      <c r="K63" s="22">
        <f t="shared" si="2"/>
        <v>1021</v>
      </c>
      <c r="L63" s="22">
        <f t="shared" si="3"/>
        <v>0</v>
      </c>
    </row>
    <row r="64" spans="1:12">
      <c r="A64" s="82">
        <v>70</v>
      </c>
      <c r="B64" s="81" t="s">
        <v>62</v>
      </c>
      <c r="C64" s="22">
        <v>166095</v>
      </c>
      <c r="D64" s="22">
        <v>164291</v>
      </c>
      <c r="E64" s="22">
        <v>163914</v>
      </c>
      <c r="F64" s="22"/>
      <c r="G64" s="22"/>
      <c r="H64" s="22"/>
      <c r="I64" s="86">
        <f t="shared" si="0"/>
        <v>-1.3131039465366206E-2</v>
      </c>
      <c r="J64" s="22">
        <f t="shared" si="1"/>
        <v>-2181</v>
      </c>
      <c r="K64" s="22">
        <f t="shared" si="2"/>
        <v>-377</v>
      </c>
      <c r="L64" s="22">
        <f t="shared" si="3"/>
        <v>0</v>
      </c>
    </row>
    <row r="65" spans="1:12">
      <c r="A65" s="82">
        <v>71</v>
      </c>
      <c r="B65" s="81" t="s">
        <v>63</v>
      </c>
      <c r="C65" s="22">
        <v>143086</v>
      </c>
      <c r="D65" s="22">
        <v>136099</v>
      </c>
      <c r="E65" s="22">
        <v>135619</v>
      </c>
      <c r="F65" s="22"/>
      <c r="G65" s="22"/>
      <c r="H65" s="22"/>
      <c r="I65" s="86">
        <f t="shared" si="0"/>
        <v>-5.2185398990816714E-2</v>
      </c>
      <c r="J65" s="22">
        <f t="shared" si="1"/>
        <v>-7467</v>
      </c>
      <c r="K65" s="22">
        <f t="shared" si="2"/>
        <v>-480</v>
      </c>
      <c r="L65" s="22">
        <f t="shared" si="3"/>
        <v>0</v>
      </c>
    </row>
    <row r="66" spans="1:12">
      <c r="A66" s="82">
        <v>72</v>
      </c>
      <c r="B66" s="81" t="s">
        <v>64</v>
      </c>
      <c r="C66" s="22">
        <v>7922</v>
      </c>
      <c r="D66" s="22">
        <v>8133</v>
      </c>
      <c r="E66" s="22">
        <v>8116</v>
      </c>
      <c r="F66" s="22"/>
      <c r="G66" s="22"/>
      <c r="H66" s="22"/>
      <c r="I66" s="86">
        <f t="shared" si="0"/>
        <v>2.4488765463266851E-2</v>
      </c>
      <c r="J66" s="22">
        <f t="shared" si="1"/>
        <v>194</v>
      </c>
      <c r="K66" s="22">
        <f t="shared" si="2"/>
        <v>-17</v>
      </c>
      <c r="L66" s="22">
        <f t="shared" si="3"/>
        <v>0</v>
      </c>
    </row>
    <row r="67" spans="1:12">
      <c r="A67" s="82">
        <v>73</v>
      </c>
      <c r="B67" s="81" t="s">
        <v>65</v>
      </c>
      <c r="C67" s="22">
        <v>45157</v>
      </c>
      <c r="D67" s="22">
        <v>44095</v>
      </c>
      <c r="E67" s="22">
        <v>43493</v>
      </c>
      <c r="F67" s="22"/>
      <c r="G67" s="22"/>
      <c r="H67" s="22"/>
      <c r="I67" s="86">
        <f t="shared" si="0"/>
        <v>-3.6849214961135593E-2</v>
      </c>
      <c r="J67" s="22">
        <f t="shared" si="1"/>
        <v>-1664</v>
      </c>
      <c r="K67" s="22">
        <f t="shared" si="2"/>
        <v>-602</v>
      </c>
      <c r="L67" s="22">
        <f t="shared" si="3"/>
        <v>0</v>
      </c>
    </row>
    <row r="68" spans="1:12">
      <c r="A68" s="82">
        <v>74</v>
      </c>
      <c r="B68" s="81" t="s">
        <v>66</v>
      </c>
      <c r="C68" s="22">
        <v>39836</v>
      </c>
      <c r="D68" s="22">
        <v>39677</v>
      </c>
      <c r="E68" s="22">
        <v>39579</v>
      </c>
      <c r="F68" s="22"/>
      <c r="G68" s="22"/>
      <c r="H68" s="22"/>
      <c r="I68" s="86">
        <f t="shared" ref="I68:I92" si="4">(E68-C68)/C68</f>
        <v>-6.4514509488904507E-3</v>
      </c>
      <c r="J68" s="22">
        <f t="shared" ref="J68:J92" si="5">E68-C68</f>
        <v>-257</v>
      </c>
      <c r="K68" s="22">
        <f t="shared" ref="K68:K92" si="6">E68-D68</f>
        <v>-98</v>
      </c>
      <c r="L68" s="22">
        <f t="shared" ref="L68:L92" si="7">H68-G68</f>
        <v>0</v>
      </c>
    </row>
    <row r="69" spans="1:12">
      <c r="A69" s="82">
        <v>75</v>
      </c>
      <c r="B69" s="81" t="s">
        <v>67</v>
      </c>
      <c r="C69" s="22">
        <v>8062</v>
      </c>
      <c r="D69" s="22">
        <v>8121</v>
      </c>
      <c r="E69" s="22">
        <v>8166</v>
      </c>
      <c r="F69" s="22"/>
      <c r="G69" s="22"/>
      <c r="H69" s="22"/>
      <c r="I69" s="86">
        <f t="shared" si="4"/>
        <v>1.2900024807740015E-2</v>
      </c>
      <c r="J69" s="22">
        <f t="shared" si="5"/>
        <v>104</v>
      </c>
      <c r="K69" s="22">
        <f t="shared" si="6"/>
        <v>45</v>
      </c>
      <c r="L69" s="22">
        <f t="shared" si="7"/>
        <v>0</v>
      </c>
    </row>
    <row r="70" spans="1:12">
      <c r="A70" s="82">
        <v>77</v>
      </c>
      <c r="B70" s="81" t="s">
        <v>68</v>
      </c>
      <c r="C70" s="22">
        <v>25103</v>
      </c>
      <c r="D70" s="22">
        <v>23289</v>
      </c>
      <c r="E70" s="22">
        <v>22877</v>
      </c>
      <c r="F70" s="22"/>
      <c r="G70" s="22"/>
      <c r="H70" s="22"/>
      <c r="I70" s="86">
        <f t="shared" si="4"/>
        <v>-8.8674660399155475E-2</v>
      </c>
      <c r="J70" s="22">
        <f t="shared" si="5"/>
        <v>-2226</v>
      </c>
      <c r="K70" s="22">
        <f t="shared" si="6"/>
        <v>-412</v>
      </c>
      <c r="L70" s="22">
        <f t="shared" si="7"/>
        <v>0</v>
      </c>
    </row>
    <row r="71" spans="1:12">
      <c r="A71" s="82">
        <v>78</v>
      </c>
      <c r="B71" s="81" t="s">
        <v>69</v>
      </c>
      <c r="C71" s="22">
        <v>41742</v>
      </c>
      <c r="D71" s="22">
        <v>45234</v>
      </c>
      <c r="E71" s="22">
        <v>43937</v>
      </c>
      <c r="F71" s="22"/>
      <c r="G71" s="22"/>
      <c r="H71" s="22"/>
      <c r="I71" s="86">
        <f t="shared" si="4"/>
        <v>5.2584926452973024E-2</v>
      </c>
      <c r="J71" s="22">
        <f t="shared" si="5"/>
        <v>2195</v>
      </c>
      <c r="K71" s="22">
        <f t="shared" si="6"/>
        <v>-1297</v>
      </c>
      <c r="L71" s="22">
        <f t="shared" si="7"/>
        <v>0</v>
      </c>
    </row>
    <row r="72" spans="1:12">
      <c r="A72" s="82">
        <v>79</v>
      </c>
      <c r="B72" s="81" t="s">
        <v>70</v>
      </c>
      <c r="C72" s="22">
        <v>43717</v>
      </c>
      <c r="D72" s="22">
        <v>50980</v>
      </c>
      <c r="E72" s="22">
        <v>48905</v>
      </c>
      <c r="F72" s="22"/>
      <c r="G72" s="22"/>
      <c r="H72" s="22"/>
      <c r="I72" s="86">
        <f t="shared" si="4"/>
        <v>0.11867237001624083</v>
      </c>
      <c r="J72" s="22">
        <f t="shared" si="5"/>
        <v>5188</v>
      </c>
      <c r="K72" s="22">
        <f t="shared" si="6"/>
        <v>-2075</v>
      </c>
      <c r="L72" s="22">
        <f t="shared" si="7"/>
        <v>0</v>
      </c>
    </row>
    <row r="73" spans="1:12">
      <c r="A73" s="82">
        <v>80</v>
      </c>
      <c r="B73" s="81" t="s">
        <v>71</v>
      </c>
      <c r="C73" s="22">
        <v>243468</v>
      </c>
      <c r="D73" s="22">
        <v>249691</v>
      </c>
      <c r="E73" s="22">
        <v>249039</v>
      </c>
      <c r="F73" s="22"/>
      <c r="G73" s="22"/>
      <c r="H73" s="22"/>
      <c r="I73" s="86">
        <f t="shared" si="4"/>
        <v>2.288185716398048E-2</v>
      </c>
      <c r="J73" s="22">
        <f t="shared" si="5"/>
        <v>5571</v>
      </c>
      <c r="K73" s="22">
        <f t="shared" si="6"/>
        <v>-652</v>
      </c>
      <c r="L73" s="22">
        <f t="shared" si="7"/>
        <v>0</v>
      </c>
    </row>
    <row r="74" spans="1:12">
      <c r="A74" s="82">
        <v>81</v>
      </c>
      <c r="B74" s="81" t="s">
        <v>72</v>
      </c>
      <c r="C74" s="22">
        <v>523063</v>
      </c>
      <c r="D74" s="22">
        <v>445377</v>
      </c>
      <c r="E74" s="22">
        <v>430438</v>
      </c>
      <c r="F74" s="22"/>
      <c r="G74" s="22"/>
      <c r="H74" s="22"/>
      <c r="I74" s="86">
        <f t="shared" si="4"/>
        <v>-0.17708191938638368</v>
      </c>
      <c r="J74" s="22">
        <f t="shared" si="5"/>
        <v>-92625</v>
      </c>
      <c r="K74" s="22">
        <f t="shared" si="6"/>
        <v>-14939</v>
      </c>
      <c r="L74" s="22">
        <f t="shared" si="7"/>
        <v>0</v>
      </c>
    </row>
    <row r="75" spans="1:12">
      <c r="A75" s="82">
        <v>82</v>
      </c>
      <c r="B75" s="81" t="s">
        <v>73</v>
      </c>
      <c r="C75" s="22">
        <v>325890</v>
      </c>
      <c r="D75" s="22">
        <v>323281</v>
      </c>
      <c r="E75" s="22">
        <v>322095</v>
      </c>
      <c r="F75" s="22"/>
      <c r="G75" s="22"/>
      <c r="H75" s="22"/>
      <c r="I75" s="86">
        <f t="shared" si="4"/>
        <v>-1.1645033600294579E-2</v>
      </c>
      <c r="J75" s="22">
        <f t="shared" si="5"/>
        <v>-3795</v>
      </c>
      <c r="K75" s="22">
        <f t="shared" si="6"/>
        <v>-1186</v>
      </c>
      <c r="L75" s="22">
        <f t="shared" si="7"/>
        <v>0</v>
      </c>
    </row>
    <row r="76" spans="1:12">
      <c r="A76" s="82">
        <v>84</v>
      </c>
      <c r="B76" s="81" t="s">
        <v>74</v>
      </c>
      <c r="C76" s="22">
        <v>104422</v>
      </c>
      <c r="D76" s="22">
        <v>106187</v>
      </c>
      <c r="E76" s="22">
        <v>105972</v>
      </c>
      <c r="F76" s="22"/>
      <c r="G76" s="22"/>
      <c r="H76" s="22"/>
      <c r="I76" s="86">
        <f t="shared" si="4"/>
        <v>1.4843615330102852E-2</v>
      </c>
      <c r="J76" s="22">
        <f t="shared" si="5"/>
        <v>1550</v>
      </c>
      <c r="K76" s="22">
        <f t="shared" si="6"/>
        <v>-215</v>
      </c>
      <c r="L76" s="22">
        <f t="shared" si="7"/>
        <v>0</v>
      </c>
    </row>
    <row r="77" spans="1:12">
      <c r="A77" s="82">
        <v>85</v>
      </c>
      <c r="B77" s="81" t="s">
        <v>75</v>
      </c>
      <c r="C77" s="22">
        <v>475970</v>
      </c>
      <c r="D77" s="22">
        <v>490429</v>
      </c>
      <c r="E77" s="22">
        <v>498160</v>
      </c>
      <c r="F77" s="22"/>
      <c r="G77" s="22"/>
      <c r="H77" s="22"/>
      <c r="I77" s="86">
        <f t="shared" si="4"/>
        <v>4.6620585331008255E-2</v>
      </c>
      <c r="J77" s="22">
        <f t="shared" si="5"/>
        <v>22190</v>
      </c>
      <c r="K77" s="22">
        <f t="shared" si="6"/>
        <v>7731</v>
      </c>
      <c r="L77" s="22">
        <f t="shared" si="7"/>
        <v>0</v>
      </c>
    </row>
    <row r="78" spans="1:12">
      <c r="A78" s="82">
        <v>86</v>
      </c>
      <c r="B78" s="81" t="s">
        <v>76</v>
      </c>
      <c r="C78" s="22">
        <v>281978</v>
      </c>
      <c r="D78" s="22">
        <v>251199</v>
      </c>
      <c r="E78" s="22">
        <v>252690</v>
      </c>
      <c r="F78" s="22"/>
      <c r="G78" s="22"/>
      <c r="H78" s="22"/>
      <c r="I78" s="86">
        <f t="shared" si="4"/>
        <v>-0.10386625906985651</v>
      </c>
      <c r="J78" s="22">
        <f t="shared" si="5"/>
        <v>-29288</v>
      </c>
      <c r="K78" s="22">
        <f t="shared" si="6"/>
        <v>1491</v>
      </c>
      <c r="L78" s="22">
        <f t="shared" si="7"/>
        <v>0</v>
      </c>
    </row>
    <row r="79" spans="1:12">
      <c r="A79" s="82">
        <v>87</v>
      </c>
      <c r="B79" s="81" t="s">
        <v>77</v>
      </c>
      <c r="C79" s="22">
        <v>31120</v>
      </c>
      <c r="D79" s="22">
        <v>32361</v>
      </c>
      <c r="E79" s="22">
        <v>32419</v>
      </c>
      <c r="F79" s="22"/>
      <c r="G79" s="22"/>
      <c r="H79" s="22"/>
      <c r="I79" s="86">
        <f t="shared" si="4"/>
        <v>4.174164524421594E-2</v>
      </c>
      <c r="J79" s="22">
        <f t="shared" si="5"/>
        <v>1299</v>
      </c>
      <c r="K79" s="22">
        <f t="shared" si="6"/>
        <v>58</v>
      </c>
      <c r="L79" s="22">
        <f t="shared" si="7"/>
        <v>0</v>
      </c>
    </row>
    <row r="80" spans="1:12">
      <c r="A80" s="82">
        <v>88</v>
      </c>
      <c r="B80" s="81" t="s">
        <v>78</v>
      </c>
      <c r="C80" s="22">
        <v>52185</v>
      </c>
      <c r="D80" s="22">
        <v>56773</v>
      </c>
      <c r="E80" s="22">
        <v>57308</v>
      </c>
      <c r="F80" s="22"/>
      <c r="G80" s="22"/>
      <c r="H80" s="22"/>
      <c r="I80" s="86">
        <f t="shared" si="4"/>
        <v>9.8169972214237802E-2</v>
      </c>
      <c r="J80" s="22">
        <f t="shared" si="5"/>
        <v>5123</v>
      </c>
      <c r="K80" s="22">
        <f t="shared" si="6"/>
        <v>535</v>
      </c>
      <c r="L80" s="22">
        <f t="shared" si="7"/>
        <v>0</v>
      </c>
    </row>
    <row r="81" spans="1:12">
      <c r="A81" s="82">
        <v>90</v>
      </c>
      <c r="B81" s="81" t="s">
        <v>79</v>
      </c>
      <c r="C81" s="22">
        <v>9851</v>
      </c>
      <c r="D81" s="22">
        <v>10929</v>
      </c>
      <c r="E81" s="22">
        <v>10327</v>
      </c>
      <c r="F81" s="22"/>
      <c r="G81" s="22"/>
      <c r="H81" s="22"/>
      <c r="I81" s="86">
        <f t="shared" si="4"/>
        <v>4.8319967515988223E-2</v>
      </c>
      <c r="J81" s="22">
        <f t="shared" si="5"/>
        <v>476</v>
      </c>
      <c r="K81" s="22">
        <f t="shared" si="6"/>
        <v>-602</v>
      </c>
      <c r="L81" s="22">
        <f t="shared" si="7"/>
        <v>0</v>
      </c>
    </row>
    <row r="82" spans="1:12">
      <c r="A82" s="82">
        <v>91</v>
      </c>
      <c r="B82" s="81" t="s">
        <v>80</v>
      </c>
      <c r="C82" s="22">
        <v>4124</v>
      </c>
      <c r="D82" s="22">
        <v>3795</v>
      </c>
      <c r="E82" s="22">
        <v>3557</v>
      </c>
      <c r="F82" s="22"/>
      <c r="G82" s="22"/>
      <c r="H82" s="22"/>
      <c r="I82" s="86">
        <f t="shared" si="4"/>
        <v>-0.1374878758486906</v>
      </c>
      <c r="J82" s="22">
        <f t="shared" si="5"/>
        <v>-567</v>
      </c>
      <c r="K82" s="22">
        <f t="shared" si="6"/>
        <v>-238</v>
      </c>
      <c r="L82" s="22">
        <f t="shared" si="7"/>
        <v>0</v>
      </c>
    </row>
    <row r="83" spans="1:12">
      <c r="A83" s="82">
        <v>92</v>
      </c>
      <c r="B83" s="81" t="s">
        <v>81</v>
      </c>
      <c r="C83" s="22">
        <v>6793</v>
      </c>
      <c r="D83" s="22">
        <v>6535</v>
      </c>
      <c r="E83" s="22">
        <v>6501</v>
      </c>
      <c r="F83" s="22"/>
      <c r="G83" s="22"/>
      <c r="H83" s="22"/>
      <c r="I83" s="86">
        <f t="shared" si="4"/>
        <v>-4.2985426174002653E-2</v>
      </c>
      <c r="J83" s="22">
        <f t="shared" si="5"/>
        <v>-292</v>
      </c>
      <c r="K83" s="22">
        <f t="shared" si="6"/>
        <v>-34</v>
      </c>
      <c r="L83" s="22">
        <f t="shared" si="7"/>
        <v>0</v>
      </c>
    </row>
    <row r="84" spans="1:12">
      <c r="A84" s="82">
        <v>93</v>
      </c>
      <c r="B84" s="81" t="s">
        <v>82</v>
      </c>
      <c r="C84" s="22">
        <v>47553</v>
      </c>
      <c r="D84" s="22">
        <v>52534</v>
      </c>
      <c r="E84" s="22">
        <v>51937</v>
      </c>
      <c r="F84" s="22"/>
      <c r="G84" s="22"/>
      <c r="H84" s="22"/>
      <c r="I84" s="86">
        <f t="shared" si="4"/>
        <v>9.2191870123861791E-2</v>
      </c>
      <c r="J84" s="22">
        <f t="shared" si="5"/>
        <v>4384</v>
      </c>
      <c r="K84" s="22">
        <f t="shared" si="6"/>
        <v>-597</v>
      </c>
      <c r="L84" s="22">
        <f t="shared" si="7"/>
        <v>0</v>
      </c>
    </row>
    <row r="85" spans="1:12">
      <c r="A85" s="82">
        <v>94</v>
      </c>
      <c r="B85" s="81" t="s">
        <v>83</v>
      </c>
      <c r="C85" s="22">
        <v>56032</v>
      </c>
      <c r="D85" s="22">
        <v>59812</v>
      </c>
      <c r="E85" s="22">
        <v>60485</v>
      </c>
      <c r="F85" s="22"/>
      <c r="G85" s="22"/>
      <c r="H85" s="22"/>
      <c r="I85" s="86">
        <f t="shared" si="4"/>
        <v>7.9472444317532837E-2</v>
      </c>
      <c r="J85" s="22">
        <f t="shared" si="5"/>
        <v>4453</v>
      </c>
      <c r="K85" s="22">
        <f t="shared" si="6"/>
        <v>673</v>
      </c>
      <c r="L85" s="22">
        <f t="shared" si="7"/>
        <v>0</v>
      </c>
    </row>
    <row r="86" spans="1:12">
      <c r="A86" s="82">
        <v>95</v>
      </c>
      <c r="B86" s="81" t="s">
        <v>84</v>
      </c>
      <c r="C86" s="22">
        <v>53025</v>
      </c>
      <c r="D86" s="22">
        <v>50960</v>
      </c>
      <c r="E86" s="22">
        <v>50844</v>
      </c>
      <c r="F86" s="22"/>
      <c r="G86" s="22"/>
      <c r="H86" s="22"/>
      <c r="I86" s="86">
        <f t="shared" si="4"/>
        <v>-4.1131541725601128E-2</v>
      </c>
      <c r="J86" s="22">
        <f t="shared" si="5"/>
        <v>-2181</v>
      </c>
      <c r="K86" s="22">
        <f t="shared" si="6"/>
        <v>-116</v>
      </c>
      <c r="L86" s="22">
        <f t="shared" si="7"/>
        <v>0</v>
      </c>
    </row>
    <row r="87" spans="1:12">
      <c r="A87" s="82">
        <v>96</v>
      </c>
      <c r="B87" s="81" t="s">
        <v>85</v>
      </c>
      <c r="C87" s="22">
        <v>103673</v>
      </c>
      <c r="D87" s="22">
        <v>112792</v>
      </c>
      <c r="E87" s="22">
        <v>110568</v>
      </c>
      <c r="F87" s="22"/>
      <c r="G87" s="22"/>
      <c r="H87" s="22"/>
      <c r="I87" s="86">
        <f t="shared" si="4"/>
        <v>6.6507190879013828E-2</v>
      </c>
      <c r="J87" s="22">
        <f t="shared" si="5"/>
        <v>6895</v>
      </c>
      <c r="K87" s="22">
        <f t="shared" si="6"/>
        <v>-2224</v>
      </c>
      <c r="L87" s="22">
        <f t="shared" si="7"/>
        <v>0</v>
      </c>
    </row>
    <row r="88" spans="1:12">
      <c r="A88" s="82">
        <v>97</v>
      </c>
      <c r="B88" s="81" t="s">
        <v>86</v>
      </c>
      <c r="C88" s="22">
        <v>14565</v>
      </c>
      <c r="D88" s="22">
        <v>12245</v>
      </c>
      <c r="E88" s="22">
        <v>12067</v>
      </c>
      <c r="F88" s="22"/>
      <c r="G88" s="22"/>
      <c r="H88" s="22"/>
      <c r="I88" s="86">
        <f t="shared" si="4"/>
        <v>-0.17150703741846893</v>
      </c>
      <c r="J88" s="22">
        <f t="shared" si="5"/>
        <v>-2498</v>
      </c>
      <c r="K88" s="22">
        <f t="shared" si="6"/>
        <v>-178</v>
      </c>
      <c r="L88" s="22">
        <f t="shared" si="7"/>
        <v>0</v>
      </c>
    </row>
    <row r="89" spans="1:12">
      <c r="A89" s="82">
        <v>98</v>
      </c>
      <c r="B89" s="81" t="s">
        <v>87</v>
      </c>
      <c r="C89" s="22">
        <v>774</v>
      </c>
      <c r="D89" s="22">
        <v>722</v>
      </c>
      <c r="E89" s="22">
        <v>723</v>
      </c>
      <c r="F89" s="22"/>
      <c r="G89" s="22"/>
      <c r="H89" s="22"/>
      <c r="I89" s="86">
        <f t="shared" si="4"/>
        <v>-6.589147286821706E-2</v>
      </c>
      <c r="J89" s="22">
        <f t="shared" si="5"/>
        <v>-51</v>
      </c>
      <c r="K89" s="22">
        <f t="shared" si="6"/>
        <v>1</v>
      </c>
      <c r="L89" s="22">
        <f t="shared" si="7"/>
        <v>0</v>
      </c>
    </row>
    <row r="90" spans="1:12">
      <c r="A90" s="82">
        <v>99</v>
      </c>
      <c r="B90" s="81" t="s">
        <v>88</v>
      </c>
      <c r="C90" s="22">
        <v>3989</v>
      </c>
      <c r="D90" s="22">
        <v>4300</v>
      </c>
      <c r="E90" s="22">
        <v>4339</v>
      </c>
      <c r="F90" s="22"/>
      <c r="G90" s="22"/>
      <c r="H90" s="22"/>
      <c r="I90" s="86">
        <f t="shared" si="4"/>
        <v>8.7741288543494611E-2</v>
      </c>
      <c r="J90" s="22">
        <f t="shared" si="5"/>
        <v>350</v>
      </c>
      <c r="K90" s="22">
        <f t="shared" si="6"/>
        <v>39</v>
      </c>
      <c r="L90" s="22">
        <f t="shared" si="7"/>
        <v>0</v>
      </c>
    </row>
    <row r="91" spans="1:12" s="153" customFormat="1">
      <c r="A91" s="82"/>
      <c r="B91" s="95" t="s">
        <v>285</v>
      </c>
      <c r="C91" s="22">
        <v>47026</v>
      </c>
      <c r="D91" s="22">
        <v>48786</v>
      </c>
      <c r="E91" s="22">
        <v>49286</v>
      </c>
      <c r="F91" s="22"/>
      <c r="G91" s="22"/>
      <c r="H91" s="22"/>
      <c r="I91" s="86">
        <f>(E91-C91)/C91</f>
        <v>4.8058520818270743E-2</v>
      </c>
      <c r="J91" s="22">
        <f>E91-C91</f>
        <v>2260</v>
      </c>
      <c r="K91" s="22">
        <f>E91-D91</f>
        <v>500</v>
      </c>
      <c r="L91" s="22">
        <f>H91-G91</f>
        <v>0</v>
      </c>
    </row>
    <row r="92" spans="1:12" s="112" customFormat="1" ht="14.45" customHeight="1">
      <c r="A92" s="189" t="s">
        <v>89</v>
      </c>
      <c r="B92" s="189"/>
      <c r="C92" s="116">
        <v>11640815</v>
      </c>
      <c r="D92" s="116">
        <v>11493916</v>
      </c>
      <c r="E92" s="116">
        <v>11460404</v>
      </c>
      <c r="F92" s="116"/>
      <c r="G92" s="116"/>
      <c r="H92" s="116"/>
      <c r="I92" s="109">
        <f t="shared" si="4"/>
        <v>-1.5498141667915863E-2</v>
      </c>
      <c r="J92" s="117">
        <f t="shared" si="5"/>
        <v>-180411</v>
      </c>
      <c r="K92" s="117">
        <f t="shared" si="6"/>
        <v>-33512</v>
      </c>
      <c r="L92" s="22">
        <f t="shared" si="7"/>
        <v>0</v>
      </c>
    </row>
    <row r="94" spans="1:12">
      <c r="C94" s="166"/>
      <c r="D94" s="166"/>
      <c r="E94" s="166"/>
      <c r="F94" s="166"/>
      <c r="G94" s="166"/>
      <c r="H94" s="166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opLeftCell="B1" workbookViewId="0">
      <selection activeCell="B86" sqref="B86:H91"/>
    </sheetView>
  </sheetViews>
  <sheetFormatPr defaultRowHeight="15"/>
  <cols>
    <col min="1" max="1" width="9.140625" style="153"/>
    <col min="2" max="2" width="15.28515625" style="153" customWidth="1"/>
    <col min="3" max="3" width="16" style="153" customWidth="1"/>
    <col min="4" max="4" width="16.28515625" style="153" customWidth="1"/>
    <col min="5" max="5" width="17" style="153" customWidth="1"/>
    <col min="6" max="6" width="15.85546875" style="153" customWidth="1"/>
    <col min="7" max="7" width="16.42578125" style="153" customWidth="1"/>
    <col min="8" max="16384" width="9.140625" style="153"/>
  </cols>
  <sheetData>
    <row r="1" spans="1:14" ht="60">
      <c r="A1" s="171" t="s">
        <v>0</v>
      </c>
      <c r="B1" s="171" t="s">
        <v>293</v>
      </c>
      <c r="C1" s="171" t="s">
        <v>294</v>
      </c>
      <c r="D1" s="171" t="s">
        <v>295</v>
      </c>
      <c r="E1" s="171" t="s">
        <v>296</v>
      </c>
      <c r="F1" s="171" t="s">
        <v>297</v>
      </c>
      <c r="G1" s="171" t="s">
        <v>298</v>
      </c>
    </row>
    <row r="2" spans="1:14">
      <c r="A2" s="177">
        <v>41275</v>
      </c>
      <c r="B2" s="155">
        <v>11698045</v>
      </c>
      <c r="C2" s="178">
        <v>11886427.2259201</v>
      </c>
      <c r="D2" s="155">
        <v>2963719</v>
      </c>
      <c r="E2" s="178">
        <v>2963719</v>
      </c>
      <c r="F2" s="155">
        <v>2667984</v>
      </c>
      <c r="G2" s="178">
        <v>2620849.9431877499</v>
      </c>
      <c r="J2" s="179"/>
      <c r="L2" s="179"/>
      <c r="N2" s="155"/>
    </row>
    <row r="3" spans="1:14">
      <c r="A3" s="177">
        <v>41306</v>
      </c>
      <c r="B3" s="155">
        <v>11620928</v>
      </c>
      <c r="C3" s="178">
        <v>11909030.190734301</v>
      </c>
      <c r="D3" s="155">
        <v>2969232</v>
      </c>
      <c r="E3" s="178">
        <v>2969232</v>
      </c>
      <c r="F3" s="155">
        <v>2670744</v>
      </c>
      <c r="G3" s="178">
        <v>2634788.6996428901</v>
      </c>
      <c r="J3" s="179"/>
      <c r="L3" s="179"/>
      <c r="N3" s="155"/>
    </row>
    <row r="4" spans="1:14">
      <c r="A4" s="177">
        <v>41334</v>
      </c>
      <c r="B4" s="155">
        <v>11896801</v>
      </c>
      <c r="C4" s="178">
        <v>12000245.811413901</v>
      </c>
      <c r="D4" s="155">
        <v>2973096</v>
      </c>
      <c r="E4" s="178">
        <v>2973096</v>
      </c>
      <c r="F4" s="155">
        <v>2651342</v>
      </c>
      <c r="G4" s="178">
        <v>2644898.0468212301</v>
      </c>
      <c r="J4" s="179"/>
      <c r="L4" s="179"/>
      <c r="N4" s="155"/>
    </row>
    <row r="5" spans="1:14">
      <c r="A5" s="177">
        <v>41365</v>
      </c>
      <c r="B5" s="155">
        <v>12132681</v>
      </c>
      <c r="C5" s="178">
        <v>12055672.2404682</v>
      </c>
      <c r="D5" s="155">
        <v>2976760</v>
      </c>
      <c r="E5" s="178">
        <v>2976760</v>
      </c>
      <c r="F5" s="155">
        <v>2649513</v>
      </c>
      <c r="G5" s="178">
        <v>2658631.9810398701</v>
      </c>
      <c r="J5" s="179"/>
      <c r="L5" s="179"/>
      <c r="N5" s="155"/>
    </row>
    <row r="6" spans="1:14">
      <c r="A6" s="177">
        <v>41395</v>
      </c>
      <c r="B6" s="155">
        <v>12216079</v>
      </c>
      <c r="C6" s="178">
        <v>12068291.170837101</v>
      </c>
      <c r="D6" s="155">
        <v>2981302</v>
      </c>
      <c r="E6" s="178">
        <v>2981302</v>
      </c>
      <c r="F6" s="155">
        <v>2650756</v>
      </c>
      <c r="G6" s="178">
        <v>2670624.1574650202</v>
      </c>
      <c r="J6" s="179"/>
      <c r="L6" s="179"/>
      <c r="N6" s="155"/>
    </row>
    <row r="7" spans="1:14">
      <c r="A7" s="177">
        <v>41426</v>
      </c>
      <c r="B7" s="155">
        <v>12274403</v>
      </c>
      <c r="C7" s="178">
        <v>12108027.7515903</v>
      </c>
      <c r="D7" s="155">
        <v>2974355</v>
      </c>
      <c r="E7" s="178">
        <v>2974355</v>
      </c>
      <c r="F7" s="155">
        <v>2663305</v>
      </c>
      <c r="G7" s="178">
        <v>2686442.5522342301</v>
      </c>
      <c r="J7" s="179"/>
      <c r="L7" s="179"/>
      <c r="N7" s="155"/>
    </row>
    <row r="8" spans="1:14">
      <c r="A8" s="177">
        <v>41456</v>
      </c>
      <c r="B8" s="155">
        <v>12200031</v>
      </c>
      <c r="C8" s="178">
        <v>12232912.345809801</v>
      </c>
      <c r="D8" s="155">
        <v>2970694</v>
      </c>
      <c r="E8" s="178">
        <v>2970694</v>
      </c>
      <c r="F8" s="155">
        <v>2668898</v>
      </c>
      <c r="G8" s="178">
        <v>2697936.3760619001</v>
      </c>
      <c r="J8" s="179"/>
      <c r="L8" s="179"/>
      <c r="N8" s="155"/>
    </row>
    <row r="9" spans="1:14">
      <c r="A9" s="177">
        <v>41487</v>
      </c>
      <c r="B9" s="155">
        <v>12236880</v>
      </c>
      <c r="C9" s="178">
        <v>12256178.733717799</v>
      </c>
      <c r="D9" s="155">
        <v>2931681</v>
      </c>
      <c r="E9" s="178">
        <v>2931681</v>
      </c>
      <c r="F9" s="155">
        <v>2663081</v>
      </c>
      <c r="G9" s="178">
        <v>2710509.977928</v>
      </c>
      <c r="J9" s="179"/>
      <c r="L9" s="179"/>
      <c r="N9" s="155"/>
    </row>
    <row r="10" spans="1:14">
      <c r="A10" s="177">
        <v>41518</v>
      </c>
      <c r="B10" s="155">
        <v>12523723</v>
      </c>
      <c r="C10" s="178">
        <v>12317329.2981271</v>
      </c>
      <c r="D10" s="155">
        <v>2883080</v>
      </c>
      <c r="E10" s="178">
        <v>2883080</v>
      </c>
      <c r="F10" s="155">
        <v>2707070</v>
      </c>
      <c r="G10" s="178">
        <v>2730826.1413222002</v>
      </c>
      <c r="J10" s="179"/>
      <c r="L10" s="179"/>
      <c r="N10" s="155"/>
    </row>
    <row r="11" spans="1:14">
      <c r="A11" s="177">
        <v>41548</v>
      </c>
      <c r="B11" s="155">
        <v>12297151</v>
      </c>
      <c r="C11" s="178">
        <v>12273356.272104301</v>
      </c>
      <c r="D11" s="155">
        <v>2856746</v>
      </c>
      <c r="E11" s="178">
        <v>2856746</v>
      </c>
      <c r="F11" s="155">
        <v>2756891</v>
      </c>
      <c r="G11" s="178">
        <v>2751294.23274069</v>
      </c>
      <c r="J11" s="179"/>
      <c r="L11" s="179"/>
      <c r="N11" s="155"/>
    </row>
    <row r="12" spans="1:14">
      <c r="A12" s="177">
        <v>41579</v>
      </c>
      <c r="B12" s="155">
        <v>12433976</v>
      </c>
      <c r="C12" s="178">
        <v>12395546.5158969</v>
      </c>
      <c r="D12" s="155">
        <v>2800861</v>
      </c>
      <c r="E12" s="178">
        <v>2800861</v>
      </c>
      <c r="F12" s="155">
        <v>2766055</v>
      </c>
      <c r="G12" s="178">
        <v>2761370.1707576001</v>
      </c>
      <c r="J12" s="179"/>
      <c r="L12" s="179"/>
      <c r="N12" s="155"/>
    </row>
    <row r="13" spans="1:14">
      <c r="A13" s="177">
        <v>41609</v>
      </c>
      <c r="B13" s="155">
        <v>12363785</v>
      </c>
      <c r="C13" s="178">
        <v>12433010.208639801</v>
      </c>
      <c r="D13" s="155">
        <v>2760917</v>
      </c>
      <c r="E13" s="178">
        <v>2760917</v>
      </c>
      <c r="F13" s="155">
        <v>2822178</v>
      </c>
      <c r="G13" s="178">
        <v>2778267.6434101998</v>
      </c>
      <c r="J13" s="179"/>
      <c r="L13" s="179"/>
      <c r="N13" s="155"/>
    </row>
    <row r="14" spans="1:14">
      <c r="A14" s="177">
        <v>41640</v>
      </c>
      <c r="B14" s="155">
        <v>12329012</v>
      </c>
      <c r="C14" s="178">
        <v>12557327.930077801</v>
      </c>
      <c r="D14" s="155">
        <v>2720965</v>
      </c>
      <c r="E14" s="178">
        <v>2720965</v>
      </c>
      <c r="F14" s="155">
        <v>2838873</v>
      </c>
      <c r="G14" s="178">
        <v>2791303.2462546998</v>
      </c>
      <c r="J14" s="179"/>
      <c r="L14" s="179"/>
      <c r="N14" s="155"/>
    </row>
    <row r="15" spans="1:14">
      <c r="A15" s="177">
        <v>41671</v>
      </c>
      <c r="B15" s="155">
        <v>12355589</v>
      </c>
      <c r="C15" s="178">
        <v>12662819.5600099</v>
      </c>
      <c r="D15" s="155">
        <v>2855300</v>
      </c>
      <c r="E15" s="178">
        <v>2855300</v>
      </c>
      <c r="F15" s="155">
        <v>2836699</v>
      </c>
      <c r="G15" s="178">
        <v>2800940.7335232398</v>
      </c>
      <c r="J15" s="179"/>
      <c r="L15" s="179"/>
      <c r="N15" s="155"/>
    </row>
    <row r="16" spans="1:14">
      <c r="A16" s="177">
        <v>41699</v>
      </c>
      <c r="B16" s="155">
        <v>12566310</v>
      </c>
      <c r="C16" s="178">
        <v>12618796.950269099</v>
      </c>
      <c r="D16" s="155">
        <v>2871284</v>
      </c>
      <c r="E16" s="178">
        <v>2871284</v>
      </c>
      <c r="F16" s="155">
        <v>2849623</v>
      </c>
      <c r="G16" s="178">
        <v>2838964.9613041501</v>
      </c>
      <c r="J16" s="179"/>
      <c r="L16" s="179"/>
      <c r="N16" s="155"/>
    </row>
    <row r="17" spans="1:14">
      <c r="A17" s="177">
        <v>41730</v>
      </c>
      <c r="B17" s="155">
        <v>12730077</v>
      </c>
      <c r="C17" s="178">
        <v>12645031.5317546</v>
      </c>
      <c r="D17" s="155">
        <v>2815090</v>
      </c>
      <c r="E17" s="178">
        <v>2815090</v>
      </c>
      <c r="F17" s="155">
        <v>2844868</v>
      </c>
      <c r="G17" s="178">
        <v>2849187.7170016002</v>
      </c>
      <c r="J17" s="179"/>
      <c r="L17" s="179"/>
      <c r="N17" s="155"/>
    </row>
    <row r="18" spans="1:14">
      <c r="A18" s="177">
        <v>41760</v>
      </c>
      <c r="B18" s="155">
        <v>12922571</v>
      </c>
      <c r="C18" s="178">
        <v>12761130.1299459</v>
      </c>
      <c r="D18" s="155">
        <v>2815276</v>
      </c>
      <c r="E18" s="178">
        <v>2815276</v>
      </c>
      <c r="F18" s="155">
        <v>2849314</v>
      </c>
      <c r="G18" s="178">
        <v>2863835.5464879898</v>
      </c>
      <c r="J18" s="179"/>
      <c r="L18" s="179"/>
      <c r="N18" s="155"/>
    </row>
    <row r="19" spans="1:14">
      <c r="A19" s="177">
        <v>41791</v>
      </c>
      <c r="B19" s="155">
        <v>13034290</v>
      </c>
      <c r="C19" s="178">
        <v>12858237.931263801</v>
      </c>
      <c r="D19" s="155">
        <v>2816946</v>
      </c>
      <c r="E19" s="178">
        <v>2816946</v>
      </c>
      <c r="F19" s="155">
        <v>2852087</v>
      </c>
      <c r="G19" s="178">
        <v>2871402.5160523201</v>
      </c>
      <c r="J19" s="179"/>
      <c r="L19" s="179"/>
      <c r="N19" s="155"/>
    </row>
    <row r="20" spans="1:14">
      <c r="A20" s="177">
        <v>41821</v>
      </c>
      <c r="B20" s="155">
        <v>12701507</v>
      </c>
      <c r="C20" s="178">
        <v>12798999.2222193</v>
      </c>
      <c r="D20" s="155">
        <v>2875917</v>
      </c>
      <c r="E20" s="178">
        <v>2875917</v>
      </c>
      <c r="F20" s="155">
        <v>2864800</v>
      </c>
      <c r="G20" s="178">
        <v>2886927.4815457198</v>
      </c>
      <c r="J20" s="179"/>
      <c r="L20" s="179"/>
      <c r="N20" s="155"/>
    </row>
    <row r="21" spans="1:14">
      <c r="A21" s="177">
        <v>41852</v>
      </c>
      <c r="B21" s="155">
        <v>12884711</v>
      </c>
      <c r="C21" s="178">
        <v>12899432.632139601</v>
      </c>
      <c r="D21" s="155">
        <v>2909657</v>
      </c>
      <c r="E21" s="178">
        <v>2909657</v>
      </c>
      <c r="F21" s="155">
        <v>2859563</v>
      </c>
      <c r="G21" s="178">
        <v>2898699.8258249201</v>
      </c>
      <c r="J21" s="179"/>
      <c r="L21" s="179"/>
      <c r="N21" s="155"/>
    </row>
    <row r="22" spans="1:14">
      <c r="A22" s="177">
        <v>41883</v>
      </c>
      <c r="B22" s="155">
        <v>13155308</v>
      </c>
      <c r="C22" s="178">
        <v>12958682.868215701</v>
      </c>
      <c r="D22" s="155">
        <v>2907549</v>
      </c>
      <c r="E22" s="178">
        <v>2907549</v>
      </c>
      <c r="F22" s="155">
        <v>2879940</v>
      </c>
      <c r="G22" s="178">
        <v>2906250.4498541001</v>
      </c>
      <c r="J22" s="179"/>
      <c r="L22" s="179"/>
      <c r="N22" s="155"/>
    </row>
    <row r="23" spans="1:14">
      <c r="A23" s="177">
        <v>41913</v>
      </c>
      <c r="B23" s="155">
        <v>13072609</v>
      </c>
      <c r="C23" s="178">
        <v>13018186.9593664</v>
      </c>
      <c r="D23" s="155">
        <v>2924846</v>
      </c>
      <c r="E23" s="178">
        <v>2924846</v>
      </c>
      <c r="F23" s="155">
        <v>2908367</v>
      </c>
      <c r="G23" s="178">
        <v>2915577.0235898602</v>
      </c>
      <c r="J23" s="179"/>
      <c r="L23" s="179"/>
      <c r="N23" s="155"/>
    </row>
    <row r="24" spans="1:14">
      <c r="A24" s="180">
        <v>41944</v>
      </c>
      <c r="B24" s="155">
        <v>13100694</v>
      </c>
      <c r="C24" s="178">
        <v>13022431.9677574</v>
      </c>
      <c r="D24" s="155">
        <v>2868886</v>
      </c>
      <c r="E24" s="178">
        <v>2868886</v>
      </c>
      <c r="F24" s="155">
        <v>2929226</v>
      </c>
      <c r="G24" s="178">
        <v>2933486.9621640402</v>
      </c>
      <c r="J24" s="179"/>
      <c r="L24" s="179"/>
      <c r="N24" s="155"/>
    </row>
    <row r="25" spans="1:14">
      <c r="A25" s="181">
        <v>41974</v>
      </c>
      <c r="B25" s="155">
        <v>13093230</v>
      </c>
      <c r="C25" s="178">
        <v>13091736.877315599</v>
      </c>
      <c r="D25" s="155">
        <v>2827633</v>
      </c>
      <c r="E25" s="178">
        <v>2827633</v>
      </c>
      <c r="F25" s="155">
        <v>2909003</v>
      </c>
      <c r="G25" s="178">
        <v>2877701.5000640401</v>
      </c>
      <c r="J25" s="179"/>
      <c r="L25" s="179"/>
      <c r="N25" s="155"/>
    </row>
    <row r="26" spans="1:14">
      <c r="A26" s="181">
        <v>42005</v>
      </c>
      <c r="B26" s="155">
        <v>12913416</v>
      </c>
      <c r="C26" s="178">
        <v>13180466.880395301</v>
      </c>
      <c r="D26" s="155">
        <v>2821819</v>
      </c>
      <c r="E26" s="178">
        <v>2821819</v>
      </c>
      <c r="F26" s="155">
        <v>2926680</v>
      </c>
      <c r="G26" s="178">
        <v>2893473.5191063699</v>
      </c>
      <c r="J26" s="179"/>
      <c r="L26" s="179"/>
      <c r="N26" s="155"/>
    </row>
    <row r="27" spans="1:14">
      <c r="A27" s="181">
        <v>42036</v>
      </c>
      <c r="B27" s="155">
        <v>12851205</v>
      </c>
      <c r="C27" s="178">
        <v>13200801.5743313</v>
      </c>
      <c r="D27" s="155">
        <v>2914541</v>
      </c>
      <c r="E27" s="178">
        <v>2914541</v>
      </c>
      <c r="F27" s="155">
        <v>2929385</v>
      </c>
      <c r="G27" s="178">
        <v>2901368.5816712901</v>
      </c>
      <c r="J27" s="179"/>
      <c r="L27" s="179"/>
      <c r="N27" s="155"/>
    </row>
    <row r="28" spans="1:14">
      <c r="A28" s="181">
        <v>42064</v>
      </c>
      <c r="B28" s="155">
        <v>13148326</v>
      </c>
      <c r="C28" s="178">
        <v>13268257.480807601</v>
      </c>
      <c r="D28" s="155">
        <v>2898016</v>
      </c>
      <c r="E28" s="178">
        <v>2898016</v>
      </c>
      <c r="F28" s="155">
        <v>2926533</v>
      </c>
      <c r="G28" s="178">
        <v>2912761.4273473201</v>
      </c>
      <c r="J28" s="179"/>
      <c r="L28" s="179"/>
      <c r="N28" s="155"/>
    </row>
    <row r="29" spans="1:14">
      <c r="A29" s="181">
        <v>42095</v>
      </c>
      <c r="B29" s="155">
        <v>13451823</v>
      </c>
      <c r="C29" s="178">
        <v>13364511.1935803</v>
      </c>
      <c r="D29" s="155">
        <v>2789168</v>
      </c>
      <c r="E29" s="178">
        <v>2789168</v>
      </c>
      <c r="F29" s="155">
        <v>2928695</v>
      </c>
      <c r="G29" s="178">
        <v>2926755.4072621199</v>
      </c>
      <c r="J29" s="179"/>
      <c r="L29" s="179"/>
      <c r="N29" s="155"/>
    </row>
    <row r="30" spans="1:14">
      <c r="A30" s="181">
        <v>42125</v>
      </c>
      <c r="B30" s="155">
        <v>13585611</v>
      </c>
      <c r="C30" s="178">
        <v>13414467.291937299</v>
      </c>
      <c r="D30" s="155">
        <v>2874835</v>
      </c>
      <c r="E30" s="178">
        <v>2874835</v>
      </c>
      <c r="F30" s="155">
        <v>2928677</v>
      </c>
      <c r="G30" s="178">
        <v>2935768.2717901301</v>
      </c>
      <c r="J30" s="179"/>
      <c r="L30" s="179"/>
      <c r="N30" s="155"/>
    </row>
    <row r="31" spans="1:14">
      <c r="A31" s="181">
        <v>42156</v>
      </c>
      <c r="B31" s="155">
        <v>13596512</v>
      </c>
      <c r="C31" s="178">
        <v>13434322.2753841</v>
      </c>
      <c r="D31" s="155">
        <v>2829934</v>
      </c>
      <c r="E31" s="178">
        <v>2829934</v>
      </c>
      <c r="F31" s="155">
        <v>2936848</v>
      </c>
      <c r="G31" s="178">
        <v>2944932.5457853298</v>
      </c>
      <c r="J31" s="179"/>
      <c r="L31" s="179"/>
      <c r="N31" s="155"/>
    </row>
    <row r="32" spans="1:14">
      <c r="A32" s="181">
        <v>42186</v>
      </c>
      <c r="B32" s="155">
        <v>13318215</v>
      </c>
      <c r="C32" s="178">
        <v>13437942.751331899</v>
      </c>
      <c r="D32" s="155">
        <v>2838611</v>
      </c>
      <c r="E32" s="178">
        <v>2838611</v>
      </c>
      <c r="F32" s="155">
        <v>2948014</v>
      </c>
      <c r="G32" s="178">
        <v>2959229.02827527</v>
      </c>
      <c r="J32" s="179"/>
      <c r="L32" s="179"/>
      <c r="N32" s="155"/>
    </row>
    <row r="33" spans="1:14">
      <c r="A33" s="181">
        <v>42217</v>
      </c>
      <c r="B33" s="155">
        <v>13566414</v>
      </c>
      <c r="C33" s="178">
        <v>13517965.599758999</v>
      </c>
      <c r="D33" s="155">
        <v>2629792</v>
      </c>
      <c r="E33" s="178">
        <v>2629792</v>
      </c>
      <c r="F33" s="155">
        <v>2949836</v>
      </c>
      <c r="G33" s="178">
        <v>2977084.19852053</v>
      </c>
      <c r="J33" s="179"/>
      <c r="L33" s="179"/>
      <c r="N33" s="155"/>
    </row>
    <row r="34" spans="1:14">
      <c r="A34" s="181">
        <v>42248</v>
      </c>
      <c r="B34" s="155">
        <v>13489364</v>
      </c>
      <c r="C34" s="178">
        <v>13292623.082749899</v>
      </c>
      <c r="D34" s="155">
        <v>2841359</v>
      </c>
      <c r="E34" s="178">
        <v>2841359</v>
      </c>
      <c r="F34" s="155">
        <v>2967562</v>
      </c>
      <c r="G34" s="178">
        <v>2987314.96385124</v>
      </c>
      <c r="J34" s="179"/>
      <c r="L34" s="179"/>
      <c r="N34" s="155"/>
    </row>
    <row r="35" spans="1:14">
      <c r="A35" s="181">
        <v>42278</v>
      </c>
      <c r="B35" s="155">
        <v>13741124</v>
      </c>
      <c r="C35" s="178">
        <v>13625292.153107701</v>
      </c>
      <c r="D35" s="155">
        <v>2834268</v>
      </c>
      <c r="E35" s="178">
        <v>2834268</v>
      </c>
      <c r="F35" s="155">
        <v>3071020</v>
      </c>
      <c r="G35" s="178">
        <v>3081417.2319545001</v>
      </c>
      <c r="J35" s="179"/>
      <c r="L35" s="179"/>
      <c r="N35" s="155"/>
    </row>
    <row r="36" spans="1:14">
      <c r="A36" s="181">
        <v>42309</v>
      </c>
      <c r="B36" s="155">
        <v>13755572</v>
      </c>
      <c r="C36" s="178">
        <v>13652971.749783499</v>
      </c>
      <c r="D36" s="155">
        <v>2830809</v>
      </c>
      <c r="E36" s="178">
        <v>2830809</v>
      </c>
      <c r="F36" s="155">
        <v>2996123</v>
      </c>
      <c r="G36" s="178">
        <v>3005927.75353107</v>
      </c>
      <c r="J36" s="179"/>
      <c r="L36" s="179"/>
      <c r="N36" s="155"/>
    </row>
    <row r="37" spans="1:14">
      <c r="A37" s="181">
        <v>42339</v>
      </c>
      <c r="B37" s="155">
        <v>13713717</v>
      </c>
      <c r="C37" s="178">
        <v>13728936.7261995</v>
      </c>
      <c r="D37" s="155">
        <v>2833035</v>
      </c>
      <c r="E37" s="178">
        <v>2833035</v>
      </c>
      <c r="F37" s="155">
        <v>3031979</v>
      </c>
      <c r="G37" s="178">
        <v>3019044.3837109301</v>
      </c>
      <c r="J37" s="179"/>
      <c r="L37" s="179"/>
      <c r="N37" s="155"/>
    </row>
    <row r="38" spans="1:14">
      <c r="A38" s="181">
        <v>42370</v>
      </c>
      <c r="B38" s="155">
        <v>13352629</v>
      </c>
      <c r="C38" s="178">
        <v>13659936.6095086</v>
      </c>
      <c r="D38" s="155">
        <v>2803728</v>
      </c>
      <c r="E38" s="178">
        <v>2803728</v>
      </c>
      <c r="F38" s="155">
        <v>3034105</v>
      </c>
      <c r="G38" s="178">
        <v>3023959.3251835001</v>
      </c>
      <c r="J38" s="179"/>
      <c r="L38" s="179"/>
      <c r="N38" s="155"/>
    </row>
    <row r="39" spans="1:14">
      <c r="A39" s="181">
        <v>42401</v>
      </c>
      <c r="B39" s="155">
        <v>13258741</v>
      </c>
      <c r="C39" s="178">
        <v>13618138.2787468</v>
      </c>
      <c r="D39" s="155">
        <v>2708174</v>
      </c>
      <c r="E39" s="178">
        <v>2708174</v>
      </c>
      <c r="F39" s="155">
        <v>3059263</v>
      </c>
      <c r="G39" s="178">
        <v>3043137.7995721302</v>
      </c>
      <c r="J39" s="179"/>
      <c r="L39" s="179"/>
      <c r="N39" s="155"/>
    </row>
    <row r="40" spans="1:14">
      <c r="A40" s="181">
        <v>42430</v>
      </c>
      <c r="B40" s="155">
        <v>13503330</v>
      </c>
      <c r="C40" s="178">
        <v>13620248.4982988</v>
      </c>
      <c r="D40" s="155">
        <v>2683978</v>
      </c>
      <c r="E40" s="178">
        <v>2683978</v>
      </c>
      <c r="F40" s="155">
        <v>3068719</v>
      </c>
      <c r="G40" s="178">
        <v>3053011.8123312001</v>
      </c>
      <c r="J40" s="179"/>
      <c r="L40" s="179"/>
      <c r="N40" s="155"/>
    </row>
    <row r="41" spans="1:14">
      <c r="A41" s="181">
        <v>42461</v>
      </c>
      <c r="B41" s="155">
        <v>13665900</v>
      </c>
      <c r="C41" s="178">
        <v>13599056.357261499</v>
      </c>
      <c r="D41" s="155">
        <v>2671866</v>
      </c>
      <c r="E41" s="178">
        <v>2671866</v>
      </c>
      <c r="F41" s="155">
        <v>3062031</v>
      </c>
      <c r="G41" s="178">
        <v>3055014.0739344698</v>
      </c>
      <c r="J41" s="179"/>
      <c r="L41" s="179"/>
      <c r="N41" s="155"/>
    </row>
    <row r="42" spans="1:14">
      <c r="A42" s="181">
        <v>42491</v>
      </c>
      <c r="B42" s="155">
        <v>13696518</v>
      </c>
      <c r="C42" s="178">
        <v>13518869.5495125</v>
      </c>
      <c r="D42" s="155">
        <v>2683126</v>
      </c>
      <c r="E42" s="178">
        <v>2683126</v>
      </c>
      <c r="F42" s="155">
        <v>3063975</v>
      </c>
      <c r="G42" s="178">
        <v>3059835.9154351498</v>
      </c>
      <c r="J42" s="179"/>
      <c r="L42" s="179"/>
      <c r="N42" s="155"/>
    </row>
    <row r="43" spans="1:14">
      <c r="A43" s="181">
        <v>42522</v>
      </c>
      <c r="B43" s="155">
        <v>13686743</v>
      </c>
      <c r="C43" s="178">
        <v>13533119.8705709</v>
      </c>
      <c r="D43" s="155">
        <v>2679867</v>
      </c>
      <c r="E43" s="178">
        <v>2679867</v>
      </c>
      <c r="F43" s="155">
        <v>3083240</v>
      </c>
      <c r="G43" s="178">
        <v>3070099.3195463899</v>
      </c>
      <c r="J43" s="179"/>
      <c r="L43" s="179"/>
      <c r="N43" s="155"/>
    </row>
    <row r="44" spans="1:14">
      <c r="A44" s="181">
        <v>42552</v>
      </c>
      <c r="B44" s="155">
        <v>13362031</v>
      </c>
      <c r="C44" s="178">
        <v>13435490.8478339</v>
      </c>
      <c r="D44" s="155">
        <v>2684141</v>
      </c>
      <c r="E44" s="178">
        <v>2684141</v>
      </c>
      <c r="F44" s="155">
        <v>3071724</v>
      </c>
      <c r="G44" s="178">
        <v>3065662.4106081701</v>
      </c>
      <c r="J44" s="179"/>
      <c r="L44" s="179"/>
      <c r="N44" s="155"/>
    </row>
    <row r="45" spans="1:14">
      <c r="A45" s="181">
        <v>42583</v>
      </c>
      <c r="B45" s="155">
        <v>13471407</v>
      </c>
      <c r="C45" s="178">
        <v>13423639.5391622</v>
      </c>
      <c r="D45" s="155">
        <v>2690074</v>
      </c>
      <c r="E45" s="178">
        <v>2690074</v>
      </c>
      <c r="F45" s="155">
        <v>3042243</v>
      </c>
      <c r="G45" s="178">
        <v>3058212.6479869802</v>
      </c>
      <c r="J45" s="179"/>
      <c r="L45" s="179"/>
      <c r="N45" s="155"/>
    </row>
    <row r="46" spans="1:14">
      <c r="A46" s="181">
        <v>42614</v>
      </c>
      <c r="B46" s="155">
        <v>13470684</v>
      </c>
      <c r="C46" s="178">
        <v>13353194.836339099</v>
      </c>
      <c r="D46" s="155">
        <v>2692666</v>
      </c>
      <c r="E46" s="178">
        <v>2692666</v>
      </c>
      <c r="F46" s="155">
        <v>2992784</v>
      </c>
      <c r="G46" s="178">
        <v>3003888.76198819</v>
      </c>
      <c r="J46" s="179"/>
      <c r="L46" s="179"/>
      <c r="N46" s="155"/>
    </row>
    <row r="47" spans="1:14">
      <c r="A47" s="181">
        <v>42644</v>
      </c>
      <c r="B47" s="155">
        <v>13660465</v>
      </c>
      <c r="C47" s="178">
        <v>13433561.9758393</v>
      </c>
      <c r="D47" s="155">
        <v>2695038</v>
      </c>
      <c r="E47" s="178">
        <v>2695038</v>
      </c>
      <c r="F47" s="155">
        <v>2994165</v>
      </c>
      <c r="G47" s="178">
        <v>2997711.1667104</v>
      </c>
      <c r="J47" s="179"/>
      <c r="L47" s="179"/>
      <c r="N47" s="155"/>
    </row>
    <row r="48" spans="1:14">
      <c r="A48" s="181">
        <v>42675</v>
      </c>
      <c r="B48" s="155">
        <v>13583875</v>
      </c>
      <c r="C48" s="178">
        <v>13473948.140647201</v>
      </c>
      <c r="D48" s="155">
        <v>2706609</v>
      </c>
      <c r="E48" s="178">
        <v>2706609</v>
      </c>
      <c r="F48" s="155">
        <v>2985474</v>
      </c>
      <c r="G48" s="178">
        <v>2992395.81748344</v>
      </c>
      <c r="J48" s="179"/>
      <c r="L48" s="179"/>
      <c r="N48" s="155"/>
    </row>
    <row r="49" spans="1:14">
      <c r="A49" s="181">
        <v>42705</v>
      </c>
      <c r="B49" s="155">
        <v>13415843</v>
      </c>
      <c r="C49" s="178">
        <v>13469180.5390645</v>
      </c>
      <c r="D49" s="155">
        <v>2701537</v>
      </c>
      <c r="E49" s="178">
        <v>2701537</v>
      </c>
      <c r="F49" s="155">
        <v>2981646</v>
      </c>
      <c r="G49" s="178">
        <v>2980497.1413737601</v>
      </c>
      <c r="J49" s="179"/>
      <c r="L49" s="179"/>
      <c r="N49" s="155"/>
    </row>
    <row r="50" spans="1:14">
      <c r="A50" s="181">
        <v>42736</v>
      </c>
      <c r="B50" s="52">
        <v>13115945</v>
      </c>
      <c r="C50" s="178">
        <v>13463642.0665728</v>
      </c>
      <c r="D50" s="155">
        <v>2520079</v>
      </c>
      <c r="E50" s="178">
        <v>2520079</v>
      </c>
      <c r="F50" s="155">
        <v>2970210</v>
      </c>
      <c r="G50" s="178">
        <v>2975175.1996121798</v>
      </c>
      <c r="J50" s="179"/>
      <c r="L50" s="179"/>
      <c r="N50" s="155"/>
    </row>
    <row r="51" spans="1:14">
      <c r="A51" s="181">
        <v>42767</v>
      </c>
      <c r="B51" s="52">
        <v>13126079</v>
      </c>
      <c r="C51" s="178">
        <v>13545036.758063201</v>
      </c>
      <c r="D51" s="155">
        <v>2698940</v>
      </c>
      <c r="E51" s="178">
        <v>2698940</v>
      </c>
      <c r="F51" s="155">
        <v>2965218</v>
      </c>
      <c r="G51" s="178">
        <v>2967045.0116532301</v>
      </c>
      <c r="J51" s="179"/>
      <c r="L51" s="179"/>
      <c r="N51" s="155"/>
    </row>
    <row r="52" spans="1:14">
      <c r="A52" s="181">
        <v>42795</v>
      </c>
      <c r="B52" s="52">
        <v>13558783</v>
      </c>
      <c r="C52" s="178">
        <v>13723479.169926699</v>
      </c>
      <c r="D52" s="155">
        <v>2734104</v>
      </c>
      <c r="E52" s="178">
        <v>2734104</v>
      </c>
      <c r="F52" s="155">
        <v>2970810</v>
      </c>
      <c r="G52" s="178">
        <v>2967735.8910432202</v>
      </c>
      <c r="J52" s="179"/>
      <c r="L52" s="179"/>
      <c r="N52" s="155"/>
    </row>
    <row r="53" spans="1:14">
      <c r="A53" s="181">
        <v>42826</v>
      </c>
      <c r="B53" s="52">
        <v>13849359</v>
      </c>
      <c r="C53" s="178">
        <v>13789630.0727193</v>
      </c>
      <c r="D53" s="155">
        <v>2760089</v>
      </c>
      <c r="E53" s="178">
        <v>2760089</v>
      </c>
      <c r="F53" s="155">
        <v>2969930</v>
      </c>
      <c r="G53" s="178">
        <v>2967980.8922123201</v>
      </c>
      <c r="J53" s="179"/>
      <c r="L53" s="179"/>
      <c r="N53" s="155"/>
    </row>
    <row r="54" spans="1:14">
      <c r="A54" s="181">
        <v>42856</v>
      </c>
      <c r="B54" s="52">
        <v>14105505</v>
      </c>
      <c r="C54" s="178">
        <v>13878986.464240501</v>
      </c>
      <c r="D54" s="155">
        <v>2771634</v>
      </c>
      <c r="E54" s="178">
        <v>2771634</v>
      </c>
      <c r="F54" s="155">
        <v>2970555</v>
      </c>
      <c r="G54" s="178">
        <v>2968412.80500285</v>
      </c>
      <c r="J54" s="179"/>
      <c r="L54" s="179"/>
      <c r="N54" s="155"/>
    </row>
    <row r="55" spans="1:14">
      <c r="A55" s="181">
        <v>42887</v>
      </c>
      <c r="B55" s="52">
        <v>14009873</v>
      </c>
      <c r="C55" s="178">
        <v>13964873.158449801</v>
      </c>
      <c r="D55" s="155">
        <v>2789173</v>
      </c>
      <c r="E55" s="178">
        <v>2789173</v>
      </c>
      <c r="F55" s="155">
        <v>2976758</v>
      </c>
      <c r="G55" s="178">
        <v>2967722.1603624201</v>
      </c>
      <c r="J55" s="179"/>
      <c r="L55" s="179"/>
      <c r="N55" s="155"/>
    </row>
    <row r="56" spans="1:14">
      <c r="A56" s="181">
        <v>42917</v>
      </c>
      <c r="B56" s="52">
        <v>14195607</v>
      </c>
      <c r="C56" s="178">
        <v>14129701.1011256</v>
      </c>
      <c r="D56" s="155">
        <v>2751389</v>
      </c>
      <c r="E56" s="178">
        <v>2751389</v>
      </c>
      <c r="F56" s="155">
        <v>2975092</v>
      </c>
      <c r="G56" s="178">
        <v>2971309.6565055698</v>
      </c>
      <c r="J56" s="179"/>
      <c r="L56" s="179"/>
      <c r="N56" s="155"/>
    </row>
    <row r="57" spans="1:14">
      <c r="A57" s="181">
        <v>42948</v>
      </c>
      <c r="B57" s="52">
        <v>14265038</v>
      </c>
      <c r="C57" s="155">
        <v>14242994.7731553</v>
      </c>
      <c r="D57" s="155">
        <v>2753919</v>
      </c>
      <c r="E57" s="155">
        <v>2753919</v>
      </c>
      <c r="F57" s="155">
        <v>2960311</v>
      </c>
      <c r="G57" s="155">
        <v>2974857.7157403501</v>
      </c>
      <c r="J57" s="179"/>
      <c r="L57" s="179"/>
      <c r="N57" s="155"/>
    </row>
    <row r="58" spans="1:14">
      <c r="A58" s="181">
        <v>42979</v>
      </c>
      <c r="B58" s="52">
        <v>14547574</v>
      </c>
      <c r="C58" s="155">
        <v>14310270.316839701</v>
      </c>
      <c r="D58" s="155">
        <v>2772117</v>
      </c>
      <c r="E58" s="155">
        <v>2772117</v>
      </c>
      <c r="F58" s="155">
        <v>2964754</v>
      </c>
      <c r="G58" s="155">
        <v>2976252.7718222202</v>
      </c>
      <c r="J58" s="179"/>
      <c r="L58" s="179"/>
      <c r="N58" s="155"/>
    </row>
    <row r="59" spans="1:14">
      <c r="A59" s="181">
        <v>43009</v>
      </c>
      <c r="B59" s="52">
        <v>14644895</v>
      </c>
      <c r="C59" s="155">
        <v>14408653.7263094</v>
      </c>
      <c r="D59" s="155">
        <v>2768836</v>
      </c>
      <c r="E59" s="155">
        <v>2768836</v>
      </c>
      <c r="F59" s="155">
        <v>2976497</v>
      </c>
      <c r="G59" s="155">
        <v>2978080.6645776099</v>
      </c>
      <c r="J59" s="179"/>
      <c r="L59" s="179"/>
      <c r="N59" s="155"/>
    </row>
    <row r="60" spans="1:14">
      <c r="A60" s="181">
        <v>43040</v>
      </c>
      <c r="B60" s="52">
        <v>14555878</v>
      </c>
      <c r="C60" s="155">
        <v>14409187.6672768</v>
      </c>
      <c r="D60" s="175">
        <v>2767790</v>
      </c>
      <c r="E60" s="155">
        <v>2767790</v>
      </c>
      <c r="F60" s="175">
        <v>2979048</v>
      </c>
      <c r="G60" s="155">
        <v>2982579.1923918999</v>
      </c>
    </row>
    <row r="61" spans="1:14">
      <c r="A61" s="181">
        <v>43070</v>
      </c>
      <c r="B61" s="52">
        <v>14477817</v>
      </c>
      <c r="C61" s="155">
        <v>14534103.715732099</v>
      </c>
      <c r="D61" s="155">
        <v>2777484</v>
      </c>
      <c r="E61" s="155">
        <v>2777484</v>
      </c>
      <c r="F61" s="175">
        <v>2986088</v>
      </c>
      <c r="G61" s="155">
        <v>2984403.6636828599</v>
      </c>
    </row>
    <row r="62" spans="1:14">
      <c r="A62" s="181">
        <v>43101</v>
      </c>
      <c r="B62" s="52">
        <v>14218231</v>
      </c>
      <c r="C62" s="155">
        <v>14558765.262618501</v>
      </c>
      <c r="D62" s="175">
        <v>2762901</v>
      </c>
      <c r="E62" s="155">
        <v>2762901</v>
      </c>
      <c r="F62" s="175">
        <v>2989631</v>
      </c>
      <c r="G62" s="155">
        <v>2991056.36113609</v>
      </c>
      <c r="H62" s="176"/>
    </row>
    <row r="63" spans="1:14">
      <c r="A63" s="181">
        <v>43132</v>
      </c>
      <c r="B63" s="175">
        <v>14127524</v>
      </c>
      <c r="C63" s="155">
        <v>14571653.548021199</v>
      </c>
      <c r="D63" s="155">
        <v>2835795</v>
      </c>
      <c r="E63" s="155">
        <v>2835795</v>
      </c>
      <c r="F63" s="175">
        <v>2996690</v>
      </c>
      <c r="G63" s="155">
        <v>2994858.3287305101</v>
      </c>
    </row>
    <row r="64" spans="1:14">
      <c r="A64" s="181">
        <v>43160</v>
      </c>
      <c r="B64" s="155">
        <v>14325806</v>
      </c>
      <c r="C64" s="155">
        <v>14524484.4206775</v>
      </c>
      <c r="D64" s="155">
        <v>2804909</v>
      </c>
      <c r="E64" s="155">
        <v>2804909</v>
      </c>
      <c r="F64" s="175">
        <v>3006828</v>
      </c>
      <c r="G64" s="155">
        <v>3001091.39374481</v>
      </c>
      <c r="I64" s="155"/>
    </row>
    <row r="65" spans="1:9">
      <c r="A65" s="181">
        <v>43191</v>
      </c>
      <c r="B65" s="155">
        <v>14527332</v>
      </c>
      <c r="C65" s="155">
        <v>14500159.1882073</v>
      </c>
      <c r="D65" s="155">
        <v>2812961</v>
      </c>
      <c r="E65" s="155">
        <v>2812961</v>
      </c>
      <c r="F65" s="175">
        <v>3011373</v>
      </c>
      <c r="G65" s="155">
        <v>3004128.3805982</v>
      </c>
      <c r="I65" s="155"/>
    </row>
    <row r="66" spans="1:9">
      <c r="A66" s="181">
        <v>43221</v>
      </c>
      <c r="B66" s="155">
        <v>14729306</v>
      </c>
      <c r="C66" s="155">
        <v>14551405.154925801</v>
      </c>
      <c r="D66" s="155">
        <v>2803693</v>
      </c>
      <c r="E66" s="155">
        <v>2803693</v>
      </c>
      <c r="F66" s="175">
        <v>3014740</v>
      </c>
      <c r="G66" s="155">
        <v>3007255.9320999202</v>
      </c>
      <c r="I66" s="155"/>
    </row>
    <row r="67" spans="1:9">
      <c r="A67" s="181">
        <v>43252</v>
      </c>
      <c r="B67" s="155">
        <v>14570283</v>
      </c>
      <c r="C67" s="155">
        <v>14491846.388869099</v>
      </c>
      <c r="D67" s="155">
        <v>2702964</v>
      </c>
      <c r="E67" s="155">
        <v>2702964</v>
      </c>
      <c r="F67" s="175">
        <v>3019444</v>
      </c>
      <c r="G67" s="155">
        <v>3010693.0895208302</v>
      </c>
      <c r="I67" s="155"/>
    </row>
    <row r="68" spans="1:9">
      <c r="A68" s="181">
        <v>43282</v>
      </c>
      <c r="B68" s="155">
        <v>14664384</v>
      </c>
      <c r="C68" s="155">
        <v>14626815.879118601</v>
      </c>
      <c r="D68" s="155">
        <v>2848614</v>
      </c>
      <c r="E68" s="155">
        <v>2848614</v>
      </c>
      <c r="F68" s="155">
        <v>3010588</v>
      </c>
      <c r="G68" s="155">
        <v>3007410.8440280398</v>
      </c>
      <c r="I68" s="155"/>
    </row>
    <row r="69" spans="1:9">
      <c r="A69" s="181">
        <v>43313</v>
      </c>
      <c r="B69" s="155">
        <v>14482653</v>
      </c>
      <c r="C69" s="155">
        <v>14495347.8163705</v>
      </c>
      <c r="D69" s="155">
        <v>2844133</v>
      </c>
      <c r="E69" s="155">
        <v>2844133</v>
      </c>
      <c r="F69" s="155">
        <v>2998531</v>
      </c>
      <c r="G69" s="155">
        <v>3015999.92989018</v>
      </c>
    </row>
    <row r="70" spans="1:9">
      <c r="A70" s="181">
        <v>43344</v>
      </c>
      <c r="B70" s="155">
        <v>14809349</v>
      </c>
      <c r="C70" s="155">
        <v>14510377.563483801</v>
      </c>
      <c r="D70" s="155">
        <v>2810852</v>
      </c>
      <c r="E70" s="155">
        <v>2810852</v>
      </c>
      <c r="F70" s="155">
        <v>3001713</v>
      </c>
      <c r="G70" s="155">
        <v>3016053.4736574301</v>
      </c>
    </row>
    <row r="71" spans="1:9">
      <c r="A71" s="181">
        <v>43374</v>
      </c>
      <c r="B71" s="155">
        <v>14695062</v>
      </c>
      <c r="C71" s="155">
        <v>14386176.882382801</v>
      </c>
      <c r="D71" s="155">
        <v>2904436</v>
      </c>
      <c r="E71" s="155">
        <v>2904436</v>
      </c>
      <c r="F71" s="175">
        <v>3020919</v>
      </c>
      <c r="G71" s="155">
        <v>3022151.54251632</v>
      </c>
    </row>
    <row r="72" spans="1:9">
      <c r="A72" s="181">
        <v>43405</v>
      </c>
      <c r="B72" s="155">
        <v>14448590</v>
      </c>
      <c r="C72" s="155">
        <v>14369412.434468901</v>
      </c>
      <c r="D72" s="155">
        <v>2879630</v>
      </c>
      <c r="E72" s="155">
        <v>2879630</v>
      </c>
      <c r="F72" s="175">
        <v>3021127</v>
      </c>
      <c r="G72" s="155">
        <v>3023568.2429370498</v>
      </c>
    </row>
    <row r="73" spans="1:9">
      <c r="A73" s="181">
        <v>43435</v>
      </c>
      <c r="B73" s="155">
        <v>14229170</v>
      </c>
      <c r="C73" s="155">
        <v>14235410.336952601</v>
      </c>
      <c r="D73" s="155">
        <v>2833299</v>
      </c>
      <c r="E73" s="155">
        <v>2833299</v>
      </c>
      <c r="F73" s="175">
        <v>3031311</v>
      </c>
      <c r="G73" s="155">
        <v>3028175.9381260001</v>
      </c>
    </row>
    <row r="74" spans="1:9">
      <c r="A74" s="181">
        <v>43466</v>
      </c>
      <c r="B74" s="155">
        <v>13826757</v>
      </c>
      <c r="C74" s="155">
        <v>14222536.5586296</v>
      </c>
      <c r="D74" s="155">
        <v>2791418</v>
      </c>
      <c r="E74" s="155">
        <v>2791418</v>
      </c>
      <c r="F74" s="155">
        <v>3030725</v>
      </c>
      <c r="G74" s="155">
        <v>3031311.2383378102</v>
      </c>
    </row>
    <row r="75" spans="1:9">
      <c r="A75" s="181">
        <v>43497</v>
      </c>
      <c r="B75" s="155">
        <v>13807689</v>
      </c>
      <c r="C75" s="176">
        <v>14236418.618065201</v>
      </c>
      <c r="D75" s="155">
        <v>2801378</v>
      </c>
      <c r="E75" s="176">
        <v>2801378</v>
      </c>
      <c r="F75" s="155">
        <v>3038819</v>
      </c>
      <c r="G75" s="155">
        <v>3036390.7845560801</v>
      </c>
    </row>
    <row r="76" spans="1:9">
      <c r="A76" s="181">
        <v>43525</v>
      </c>
      <c r="B76" s="155">
        <v>13994899</v>
      </c>
      <c r="C76" s="155">
        <v>14197587.9977322</v>
      </c>
      <c r="D76" s="155">
        <v>2793511</v>
      </c>
      <c r="E76" s="155">
        <v>2793511</v>
      </c>
      <c r="F76" s="155">
        <v>3039681</v>
      </c>
      <c r="G76" s="155">
        <v>3037814.2168322401</v>
      </c>
    </row>
    <row r="77" spans="1:9">
      <c r="A77" s="181">
        <v>43556</v>
      </c>
      <c r="B77" s="155">
        <v>14226393</v>
      </c>
      <c r="C77" s="155">
        <v>14208432.844589701</v>
      </c>
      <c r="D77" s="155">
        <v>2761695</v>
      </c>
      <c r="E77" s="155">
        <v>2761695</v>
      </c>
      <c r="F77" s="155">
        <v>3050182</v>
      </c>
      <c r="G77" s="155">
        <v>3044337.0901786601</v>
      </c>
    </row>
    <row r="78" spans="1:9">
      <c r="A78" s="181">
        <v>43586</v>
      </c>
      <c r="B78" s="155">
        <v>14324472</v>
      </c>
      <c r="C78" s="155">
        <v>14180565.363752</v>
      </c>
      <c r="D78" s="155">
        <v>2838167</v>
      </c>
      <c r="E78" s="155">
        <v>2838167</v>
      </c>
      <c r="F78" s="155">
        <v>3055833</v>
      </c>
      <c r="G78" s="155">
        <v>3049584.1899801199</v>
      </c>
    </row>
    <row r="79" spans="1:9">
      <c r="A79" s="181">
        <v>43617</v>
      </c>
      <c r="B79" s="155">
        <v>14287607</v>
      </c>
      <c r="C79" s="155">
        <v>14184913.659938401</v>
      </c>
      <c r="D79" s="155">
        <v>2874942</v>
      </c>
      <c r="E79" s="155">
        <v>2874942</v>
      </c>
      <c r="F79" s="155">
        <v>3058258</v>
      </c>
      <c r="G79" s="155">
        <v>3052624.2450514599</v>
      </c>
    </row>
    <row r="80" spans="1:9">
      <c r="A80" s="181">
        <v>43647</v>
      </c>
      <c r="B80" s="155">
        <v>14198097</v>
      </c>
      <c r="C80" s="155">
        <v>14126034.0012554</v>
      </c>
      <c r="D80" s="155">
        <v>2835662</v>
      </c>
      <c r="E80" s="155">
        <v>2835662</v>
      </c>
      <c r="F80" s="155">
        <v>3069057</v>
      </c>
      <c r="G80" s="155">
        <v>3063228.1069205301</v>
      </c>
    </row>
    <row r="81" spans="1:7">
      <c r="A81" s="181">
        <v>43678</v>
      </c>
      <c r="B81" s="175">
        <v>14119665</v>
      </c>
      <c r="C81" s="155">
        <v>14147696.8216605</v>
      </c>
      <c r="D81" s="175">
        <v>2783315</v>
      </c>
      <c r="E81" s="155">
        <v>2783315</v>
      </c>
      <c r="F81" s="175">
        <v>3042624</v>
      </c>
      <c r="G81" s="155">
        <v>3063300.0333185601</v>
      </c>
    </row>
    <row r="82" spans="1:7">
      <c r="A82" s="181">
        <v>43709</v>
      </c>
      <c r="B82" s="155">
        <v>14440956</v>
      </c>
      <c r="C82" s="155">
        <v>14168011.5680291</v>
      </c>
      <c r="D82" s="155">
        <v>2783328</v>
      </c>
      <c r="E82" s="155">
        <v>2783328</v>
      </c>
      <c r="F82" s="155">
        <v>3055436</v>
      </c>
      <c r="G82" s="155">
        <v>3071315.3416559701</v>
      </c>
    </row>
    <row r="83" spans="1:7">
      <c r="A83" s="181">
        <v>43739</v>
      </c>
      <c r="B83" s="155">
        <v>14511611</v>
      </c>
      <c r="C83" s="155">
        <v>14240023.9047278</v>
      </c>
      <c r="D83" s="155">
        <v>2760621</v>
      </c>
      <c r="E83" s="155">
        <v>2760621</v>
      </c>
      <c r="F83" s="155">
        <v>3075826</v>
      </c>
      <c r="G83" s="155">
        <v>3076423.2747259601</v>
      </c>
    </row>
    <row r="84" spans="1:7">
      <c r="A84" s="181">
        <v>43770</v>
      </c>
      <c r="B84" s="155">
        <v>14393707</v>
      </c>
      <c r="C84" s="155">
        <v>14242516.590034001</v>
      </c>
      <c r="D84" s="155">
        <v>2736801</v>
      </c>
      <c r="E84" s="155">
        <v>2736801</v>
      </c>
      <c r="F84" s="155">
        <v>3083315</v>
      </c>
      <c r="G84" s="155">
        <v>3083431.5504701398</v>
      </c>
    </row>
    <row r="85" spans="1:7">
      <c r="B85" s="155"/>
      <c r="C85" s="155"/>
      <c r="D85" s="155"/>
      <c r="E85" s="155"/>
      <c r="F85" s="155"/>
      <c r="G85" s="155"/>
    </row>
    <row r="86" spans="1:7">
      <c r="B86" s="155"/>
      <c r="C86" s="155"/>
      <c r="D86" s="155"/>
      <c r="E86" s="155"/>
      <c r="F86" s="155"/>
      <c r="G86" s="155"/>
    </row>
    <row r="87" spans="1:7">
      <c r="C87" s="155"/>
      <c r="D87" s="155"/>
      <c r="E87" s="155"/>
      <c r="F87" s="155"/>
      <c r="G87" s="15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100"/>
  <sheetViews>
    <sheetView topLeftCell="K1" zoomScale="84" zoomScaleNormal="84" workbookViewId="0">
      <pane ySplit="2" topLeftCell="A3" activePane="bottomLeft" state="frozen"/>
      <selection activeCell="X1" sqref="X1"/>
      <selection pane="bottomLeft" activeCell="N3" sqref="N3"/>
    </sheetView>
  </sheetViews>
  <sheetFormatPr defaultColWidth="9.140625" defaultRowHeight="15"/>
  <cols>
    <col min="1" max="1" width="17.28515625" style="3" customWidth="1"/>
    <col min="2" max="2" width="34.42578125" style="3" bestFit="1" customWidth="1"/>
    <col min="3" max="8" width="13.42578125" style="3" customWidth="1"/>
    <col min="9" max="9" width="21.85546875" style="3" customWidth="1"/>
    <col min="10" max="10" width="30" style="3" customWidth="1"/>
    <col min="11" max="11" width="26.7109375" style="3" customWidth="1"/>
    <col min="12" max="12" width="22" style="3" customWidth="1"/>
    <col min="13" max="13" width="27.140625" style="3" customWidth="1"/>
    <col min="14" max="14" width="25" style="3" customWidth="1"/>
    <col min="15" max="16384" width="9.140625" style="3"/>
  </cols>
  <sheetData>
    <row r="1" spans="1:14" ht="15.75" thickBot="1">
      <c r="B1" s="156"/>
      <c r="C1" s="184" t="s">
        <v>281</v>
      </c>
      <c r="D1" s="184"/>
      <c r="E1" s="185"/>
      <c r="F1" s="186" t="s">
        <v>280</v>
      </c>
      <c r="G1" s="184"/>
      <c r="H1" s="185"/>
    </row>
    <row r="2" spans="1:14" ht="63" customHeight="1">
      <c r="A2" s="90" t="s">
        <v>1</v>
      </c>
      <c r="B2" s="90" t="s">
        <v>90</v>
      </c>
      <c r="C2" s="89">
        <v>43405</v>
      </c>
      <c r="D2" s="89">
        <v>43739</v>
      </c>
      <c r="E2" s="89">
        <v>43770</v>
      </c>
      <c r="F2" s="89">
        <v>43405</v>
      </c>
      <c r="G2" s="89">
        <v>43739</v>
      </c>
      <c r="H2" s="89">
        <v>43770</v>
      </c>
      <c r="I2" s="88" t="s">
        <v>306</v>
      </c>
      <c r="J2" s="88" t="s">
        <v>307</v>
      </c>
      <c r="K2" s="88" t="s">
        <v>308</v>
      </c>
      <c r="L2" s="88" t="s">
        <v>309</v>
      </c>
      <c r="M2" s="92" t="s">
        <v>311</v>
      </c>
      <c r="N2" s="157" t="s">
        <v>312</v>
      </c>
    </row>
    <row r="3" spans="1:14">
      <c r="A3" s="34">
        <v>1</v>
      </c>
      <c r="B3" s="95" t="s">
        <v>2</v>
      </c>
      <c r="C3" s="93">
        <v>107097</v>
      </c>
      <c r="D3" s="93">
        <v>115905</v>
      </c>
      <c r="E3" s="93">
        <v>108405</v>
      </c>
      <c r="F3" s="93"/>
      <c r="G3" s="93"/>
      <c r="H3" s="93"/>
      <c r="I3" s="96">
        <f t="shared" ref="I3:I34" si="0">E3/$E$92</f>
        <v>7.5314163335407618E-3</v>
      </c>
      <c r="J3" s="96">
        <f t="shared" ref="J3:J34" si="1">(E3-C3)/C3</f>
        <v>1.2213227261267823E-2</v>
      </c>
      <c r="K3" s="93">
        <f t="shared" ref="K3:K34" si="2">E3-C3</f>
        <v>1308</v>
      </c>
      <c r="L3" s="97">
        <f>K3/$K$92</f>
        <v>-2.3832516444071934E-2</v>
      </c>
      <c r="M3" s="94">
        <f>E3-D3</f>
        <v>-7500</v>
      </c>
      <c r="N3" s="94">
        <f t="shared" ref="N3:N34" si="3">H3-G3</f>
        <v>0</v>
      </c>
    </row>
    <row r="4" spans="1:14">
      <c r="A4" s="34">
        <v>2</v>
      </c>
      <c r="B4" s="95" t="s">
        <v>3</v>
      </c>
      <c r="C4" s="93">
        <v>47734</v>
      </c>
      <c r="D4" s="93">
        <v>34142</v>
      </c>
      <c r="E4" s="93">
        <v>31479</v>
      </c>
      <c r="F4" s="93"/>
      <c r="G4" s="93"/>
      <c r="H4" s="93"/>
      <c r="I4" s="96">
        <f t="shared" si="0"/>
        <v>2.1869974149119472E-3</v>
      </c>
      <c r="J4" s="96">
        <f t="shared" si="1"/>
        <v>-0.34053295345037082</v>
      </c>
      <c r="K4" s="93">
        <f t="shared" si="2"/>
        <v>-16255</v>
      </c>
      <c r="L4" s="97">
        <f t="shared" ref="L4:L67" si="4">K4/$K$92</f>
        <v>0.29617550061038939</v>
      </c>
      <c r="M4" s="94">
        <f t="shared" ref="M4:M67" si="5">E4-D4</f>
        <v>-2663</v>
      </c>
      <c r="N4" s="94">
        <f t="shared" si="3"/>
        <v>0</v>
      </c>
    </row>
    <row r="5" spans="1:14">
      <c r="A5" s="34">
        <v>3</v>
      </c>
      <c r="B5" s="95" t="s">
        <v>4</v>
      </c>
      <c r="C5" s="93">
        <v>9335</v>
      </c>
      <c r="D5" s="93">
        <v>9619</v>
      </c>
      <c r="E5" s="93">
        <v>9686</v>
      </c>
      <c r="F5" s="93"/>
      <c r="G5" s="93"/>
      <c r="H5" s="93"/>
      <c r="I5" s="96">
        <f t="shared" si="0"/>
        <v>6.7293296994304526E-4</v>
      </c>
      <c r="J5" s="96">
        <f t="shared" si="1"/>
        <v>3.7600428494911624E-2</v>
      </c>
      <c r="K5" s="93">
        <f t="shared" si="2"/>
        <v>351</v>
      </c>
      <c r="L5" s="97">
        <f t="shared" si="4"/>
        <v>-6.3954229907257258E-3</v>
      </c>
      <c r="M5" s="94">
        <f t="shared" si="5"/>
        <v>67</v>
      </c>
      <c r="N5" s="94">
        <f t="shared" si="3"/>
        <v>0</v>
      </c>
    </row>
    <row r="6" spans="1:14">
      <c r="A6" s="34">
        <v>5</v>
      </c>
      <c r="B6" s="95" t="s">
        <v>5</v>
      </c>
      <c r="C6" s="93">
        <v>35619</v>
      </c>
      <c r="D6" s="93">
        <v>37114</v>
      </c>
      <c r="E6" s="93">
        <v>36615</v>
      </c>
      <c r="F6" s="93"/>
      <c r="G6" s="93"/>
      <c r="H6" s="93"/>
      <c r="I6" s="96">
        <f t="shared" si="0"/>
        <v>2.5438200180120381E-3</v>
      </c>
      <c r="J6" s="96">
        <f t="shared" si="1"/>
        <v>2.7962604228080518E-2</v>
      </c>
      <c r="K6" s="93">
        <f t="shared" si="2"/>
        <v>996</v>
      </c>
      <c r="L6" s="97">
        <f t="shared" si="4"/>
        <v>-1.8147696007871288E-2</v>
      </c>
      <c r="M6" s="94">
        <f t="shared" si="5"/>
        <v>-499</v>
      </c>
      <c r="N6" s="94">
        <f t="shared" si="3"/>
        <v>0</v>
      </c>
    </row>
    <row r="7" spans="1:14">
      <c r="A7" s="34">
        <v>6</v>
      </c>
      <c r="B7" s="95" t="s">
        <v>6</v>
      </c>
      <c r="C7" s="93">
        <v>2262</v>
      </c>
      <c r="D7" s="93">
        <v>2301</v>
      </c>
      <c r="E7" s="93">
        <v>2260</v>
      </c>
      <c r="F7" s="93"/>
      <c r="G7" s="93"/>
      <c r="H7" s="93"/>
      <c r="I7" s="96">
        <f t="shared" si="0"/>
        <v>1.5701306133298392E-4</v>
      </c>
      <c r="J7" s="96">
        <f t="shared" si="1"/>
        <v>-8.8417329796640137E-4</v>
      </c>
      <c r="K7" s="93">
        <f t="shared" si="2"/>
        <v>-2</v>
      </c>
      <c r="L7" s="97">
        <f t="shared" si="4"/>
        <v>3.6441156642311825E-5</v>
      </c>
      <c r="M7" s="94">
        <f t="shared" si="5"/>
        <v>-41</v>
      </c>
      <c r="N7" s="94">
        <f t="shared" si="3"/>
        <v>0</v>
      </c>
    </row>
    <row r="8" spans="1:14">
      <c r="A8" s="34">
        <v>7</v>
      </c>
      <c r="B8" s="95" t="s">
        <v>7</v>
      </c>
      <c r="C8" s="93">
        <v>29424</v>
      </c>
      <c r="D8" s="93">
        <v>29709</v>
      </c>
      <c r="E8" s="93">
        <v>29112</v>
      </c>
      <c r="F8" s="93"/>
      <c r="G8" s="93"/>
      <c r="H8" s="93"/>
      <c r="I8" s="96">
        <f t="shared" si="0"/>
        <v>2.0225505493477115E-3</v>
      </c>
      <c r="J8" s="96">
        <f t="shared" si="1"/>
        <v>-1.0603588907014683E-2</v>
      </c>
      <c r="K8" s="93">
        <f t="shared" si="2"/>
        <v>-312</v>
      </c>
      <c r="L8" s="97">
        <f t="shared" si="4"/>
        <v>5.6848204362006452E-3</v>
      </c>
      <c r="M8" s="94">
        <f t="shared" si="5"/>
        <v>-597</v>
      </c>
      <c r="N8" s="94">
        <f t="shared" si="3"/>
        <v>0</v>
      </c>
    </row>
    <row r="9" spans="1:14">
      <c r="A9" s="34">
        <v>8</v>
      </c>
      <c r="B9" s="95" t="s">
        <v>303</v>
      </c>
      <c r="C9" s="93">
        <v>63625</v>
      </c>
      <c r="D9" s="93">
        <v>61711</v>
      </c>
      <c r="E9" s="93">
        <v>61129</v>
      </c>
      <c r="F9" s="93"/>
      <c r="G9" s="93"/>
      <c r="H9" s="93"/>
      <c r="I9" s="96">
        <f t="shared" si="0"/>
        <v>4.246925409833617E-3</v>
      </c>
      <c r="J9" s="96">
        <f t="shared" si="1"/>
        <v>-3.9229862475442044E-2</v>
      </c>
      <c r="K9" s="93">
        <f t="shared" si="2"/>
        <v>-2496</v>
      </c>
      <c r="L9" s="97">
        <f t="shared" si="4"/>
        <v>4.5478563489605162E-2</v>
      </c>
      <c r="M9" s="94">
        <f t="shared" si="5"/>
        <v>-582</v>
      </c>
      <c r="N9" s="94">
        <f t="shared" si="3"/>
        <v>0</v>
      </c>
    </row>
    <row r="10" spans="1:14">
      <c r="A10" s="34">
        <v>9</v>
      </c>
      <c r="B10" s="95" t="s">
        <v>8</v>
      </c>
      <c r="C10" s="93">
        <v>10521</v>
      </c>
      <c r="D10" s="93">
        <v>9480</v>
      </c>
      <c r="E10" s="93">
        <v>9399</v>
      </c>
      <c r="F10" s="93"/>
      <c r="G10" s="93"/>
      <c r="H10" s="93"/>
      <c r="I10" s="96">
        <f t="shared" si="0"/>
        <v>6.5299370064987431E-4</v>
      </c>
      <c r="J10" s="96">
        <f t="shared" si="1"/>
        <v>-0.10664385514684915</v>
      </c>
      <c r="K10" s="93">
        <f t="shared" si="2"/>
        <v>-1122</v>
      </c>
      <c r="L10" s="97">
        <f t="shared" si="4"/>
        <v>2.0443488876336936E-2</v>
      </c>
      <c r="M10" s="94">
        <f t="shared" si="5"/>
        <v>-81</v>
      </c>
      <c r="N10" s="94">
        <f t="shared" si="3"/>
        <v>0</v>
      </c>
    </row>
    <row r="11" spans="1:14" s="16" customFormat="1">
      <c r="A11" s="34">
        <v>10</v>
      </c>
      <c r="B11" s="95" t="s">
        <v>9</v>
      </c>
      <c r="C11" s="93">
        <v>445599</v>
      </c>
      <c r="D11" s="93">
        <v>473425</v>
      </c>
      <c r="E11" s="93">
        <v>467160</v>
      </c>
      <c r="F11" s="93"/>
      <c r="G11" s="93"/>
      <c r="H11" s="93"/>
      <c r="I11" s="96">
        <f t="shared" si="0"/>
        <v>3.2455850324033968E-2</v>
      </c>
      <c r="J11" s="96">
        <f t="shared" si="1"/>
        <v>4.8386553829788667E-2</v>
      </c>
      <c r="K11" s="93">
        <f t="shared" si="2"/>
        <v>21561</v>
      </c>
      <c r="L11" s="97">
        <f t="shared" si="4"/>
        <v>-0.39285388918244263</v>
      </c>
      <c r="M11" s="94">
        <f t="shared" si="5"/>
        <v>-6265</v>
      </c>
      <c r="N11" s="94">
        <f t="shared" si="3"/>
        <v>0</v>
      </c>
    </row>
    <row r="12" spans="1:14">
      <c r="A12" s="98">
        <v>11</v>
      </c>
      <c r="B12" s="95" t="s">
        <v>10</v>
      </c>
      <c r="C12" s="93">
        <v>16116</v>
      </c>
      <c r="D12" s="93">
        <v>16412</v>
      </c>
      <c r="E12" s="93">
        <v>16188</v>
      </c>
      <c r="F12" s="93"/>
      <c r="G12" s="93"/>
      <c r="H12" s="93"/>
      <c r="I12" s="96">
        <f t="shared" si="0"/>
        <v>1.124658157901922E-3</v>
      </c>
      <c r="J12" s="96">
        <f t="shared" si="1"/>
        <v>4.4676098287416231E-3</v>
      </c>
      <c r="K12" s="93">
        <f t="shared" si="2"/>
        <v>72</v>
      </c>
      <c r="L12" s="97">
        <f t="shared" si="4"/>
        <v>-1.3118816391232257E-3</v>
      </c>
      <c r="M12" s="94">
        <f t="shared" si="5"/>
        <v>-224</v>
      </c>
      <c r="N12" s="94">
        <f t="shared" si="3"/>
        <v>0</v>
      </c>
    </row>
    <row r="13" spans="1:14" ht="16.5" customHeight="1">
      <c r="A13" s="98">
        <v>12</v>
      </c>
      <c r="B13" s="95" t="s">
        <v>11</v>
      </c>
      <c r="C13" s="93">
        <v>4619</v>
      </c>
      <c r="D13" s="93">
        <v>4982</v>
      </c>
      <c r="E13" s="93">
        <v>5017</v>
      </c>
      <c r="F13" s="93"/>
      <c r="G13" s="93"/>
      <c r="H13" s="93"/>
      <c r="I13" s="96">
        <f t="shared" si="0"/>
        <v>3.4855510119804437E-4</v>
      </c>
      <c r="J13" s="96">
        <f t="shared" si="1"/>
        <v>8.6165836761203721E-2</v>
      </c>
      <c r="K13" s="93">
        <f t="shared" si="2"/>
        <v>398</v>
      </c>
      <c r="L13" s="97">
        <f t="shared" si="4"/>
        <v>-7.251790171820054E-3</v>
      </c>
      <c r="M13" s="94">
        <f t="shared" si="5"/>
        <v>35</v>
      </c>
      <c r="N13" s="94">
        <f t="shared" si="3"/>
        <v>0</v>
      </c>
    </row>
    <row r="14" spans="1:14">
      <c r="A14" s="98">
        <v>13</v>
      </c>
      <c r="B14" s="95" t="s">
        <v>12</v>
      </c>
      <c r="C14" s="93">
        <v>414810</v>
      </c>
      <c r="D14" s="93">
        <v>426142</v>
      </c>
      <c r="E14" s="93">
        <v>428948</v>
      </c>
      <c r="F14" s="93"/>
      <c r="G14" s="93"/>
      <c r="H14" s="93"/>
      <c r="I14" s="96">
        <f t="shared" si="0"/>
        <v>2.9801079041000347E-2</v>
      </c>
      <c r="J14" s="96">
        <f t="shared" si="1"/>
        <v>3.408307417853957E-2</v>
      </c>
      <c r="K14" s="93">
        <f t="shared" si="2"/>
        <v>14138</v>
      </c>
      <c r="L14" s="97">
        <f t="shared" si="4"/>
        <v>-0.25760253630450231</v>
      </c>
      <c r="M14" s="94">
        <f t="shared" si="5"/>
        <v>2806</v>
      </c>
      <c r="N14" s="94">
        <f t="shared" si="3"/>
        <v>0</v>
      </c>
    </row>
    <row r="15" spans="1:14" s="16" customFormat="1">
      <c r="A15" s="98">
        <v>14</v>
      </c>
      <c r="B15" s="95" t="s">
        <v>13</v>
      </c>
      <c r="C15" s="93">
        <v>520610</v>
      </c>
      <c r="D15" s="93">
        <v>566755</v>
      </c>
      <c r="E15" s="93">
        <v>573742</v>
      </c>
      <c r="F15" s="93"/>
      <c r="G15" s="93"/>
      <c r="H15" s="93"/>
      <c r="I15" s="96">
        <f t="shared" si="0"/>
        <v>3.9860614086419853E-2</v>
      </c>
      <c r="J15" s="96">
        <f t="shared" si="1"/>
        <v>0.1020572021282726</v>
      </c>
      <c r="K15" s="93">
        <f t="shared" si="2"/>
        <v>53132</v>
      </c>
      <c r="L15" s="97">
        <f t="shared" si="4"/>
        <v>-0.96809576735965597</v>
      </c>
      <c r="M15" s="94">
        <f t="shared" si="5"/>
        <v>6987</v>
      </c>
      <c r="N15" s="94">
        <f t="shared" si="3"/>
        <v>0</v>
      </c>
    </row>
    <row r="16" spans="1:14">
      <c r="A16" s="98">
        <v>15</v>
      </c>
      <c r="B16" s="95" t="s">
        <v>14</v>
      </c>
      <c r="C16" s="93">
        <v>59316</v>
      </c>
      <c r="D16" s="93">
        <v>63061</v>
      </c>
      <c r="E16" s="93">
        <v>64333</v>
      </c>
      <c r="F16" s="93"/>
      <c r="G16" s="93"/>
      <c r="H16" s="93"/>
      <c r="I16" s="96">
        <f t="shared" si="0"/>
        <v>4.4695226879357761E-3</v>
      </c>
      <c r="J16" s="96">
        <f t="shared" si="1"/>
        <v>8.4580888798974976E-2</v>
      </c>
      <c r="K16" s="93">
        <f t="shared" si="2"/>
        <v>5017</v>
      </c>
      <c r="L16" s="97">
        <f t="shared" si="4"/>
        <v>-9.141264143723922E-2</v>
      </c>
      <c r="M16" s="94">
        <f t="shared" si="5"/>
        <v>1272</v>
      </c>
      <c r="N16" s="94">
        <f t="shared" si="3"/>
        <v>0</v>
      </c>
    </row>
    <row r="17" spans="1:14">
      <c r="A17" s="98">
        <v>16</v>
      </c>
      <c r="B17" s="95" t="s">
        <v>15</v>
      </c>
      <c r="C17" s="93">
        <v>62425</v>
      </c>
      <c r="D17" s="93">
        <v>60013</v>
      </c>
      <c r="E17" s="93">
        <v>60500</v>
      </c>
      <c r="F17" s="93"/>
      <c r="G17" s="93"/>
      <c r="H17" s="93"/>
      <c r="I17" s="96">
        <f t="shared" si="0"/>
        <v>4.2032257569227993E-3</v>
      </c>
      <c r="J17" s="96">
        <f t="shared" si="1"/>
        <v>-3.0837004405286344E-2</v>
      </c>
      <c r="K17" s="93">
        <f t="shared" si="2"/>
        <v>-1925</v>
      </c>
      <c r="L17" s="97">
        <f t="shared" si="4"/>
        <v>3.5074613268225134E-2</v>
      </c>
      <c r="M17" s="94">
        <f t="shared" si="5"/>
        <v>487</v>
      </c>
      <c r="N17" s="94">
        <f t="shared" si="3"/>
        <v>0</v>
      </c>
    </row>
    <row r="18" spans="1:14">
      <c r="A18" s="98">
        <v>17</v>
      </c>
      <c r="B18" s="95" t="s">
        <v>16</v>
      </c>
      <c r="C18" s="93">
        <v>56078</v>
      </c>
      <c r="D18" s="93">
        <v>59696</v>
      </c>
      <c r="E18" s="93">
        <v>60215</v>
      </c>
      <c r="F18" s="93"/>
      <c r="G18" s="93"/>
      <c r="H18" s="93"/>
      <c r="I18" s="96">
        <f t="shared" si="0"/>
        <v>4.1834254372414281E-3</v>
      </c>
      <c r="J18" s="96">
        <f t="shared" si="1"/>
        <v>7.3772245800492173E-2</v>
      </c>
      <c r="K18" s="93">
        <f t="shared" si="2"/>
        <v>4137</v>
      </c>
      <c r="L18" s="97">
        <f t="shared" si="4"/>
        <v>-7.537853251462201E-2</v>
      </c>
      <c r="M18" s="94">
        <f t="shared" si="5"/>
        <v>519</v>
      </c>
      <c r="N18" s="94">
        <f t="shared" si="3"/>
        <v>0</v>
      </c>
    </row>
    <row r="19" spans="1:14">
      <c r="A19" s="98">
        <v>18</v>
      </c>
      <c r="B19" s="95" t="s">
        <v>17</v>
      </c>
      <c r="C19" s="93">
        <v>49239</v>
      </c>
      <c r="D19" s="93">
        <v>47353</v>
      </c>
      <c r="E19" s="93">
        <v>47398</v>
      </c>
      <c r="F19" s="93"/>
      <c r="G19" s="93"/>
      <c r="H19" s="93"/>
      <c r="I19" s="96">
        <f t="shared" si="0"/>
        <v>3.2929668500268901E-3</v>
      </c>
      <c r="J19" s="96">
        <f t="shared" si="1"/>
        <v>-3.7389061516277744E-2</v>
      </c>
      <c r="K19" s="93">
        <f t="shared" si="2"/>
        <v>-1841</v>
      </c>
      <c r="L19" s="97">
        <f t="shared" si="4"/>
        <v>3.3544084689248035E-2</v>
      </c>
      <c r="M19" s="94">
        <f t="shared" si="5"/>
        <v>45</v>
      </c>
      <c r="N19" s="94">
        <f t="shared" si="3"/>
        <v>0</v>
      </c>
    </row>
    <row r="20" spans="1:14">
      <c r="A20" s="98">
        <v>19</v>
      </c>
      <c r="B20" s="95" t="s">
        <v>18</v>
      </c>
      <c r="C20" s="93">
        <v>8946</v>
      </c>
      <c r="D20" s="93">
        <v>8886</v>
      </c>
      <c r="E20" s="93">
        <v>8921</v>
      </c>
      <c r="F20" s="93"/>
      <c r="G20" s="93"/>
      <c r="H20" s="93"/>
      <c r="I20" s="96">
        <f t="shared" si="0"/>
        <v>6.1978474342988922E-4</v>
      </c>
      <c r="J20" s="96">
        <f t="shared" si="1"/>
        <v>-2.794545048066175E-3</v>
      </c>
      <c r="K20" s="93">
        <f t="shared" si="2"/>
        <v>-25</v>
      </c>
      <c r="L20" s="97">
        <f t="shared" si="4"/>
        <v>4.5551445802889781E-4</v>
      </c>
      <c r="M20" s="94">
        <f t="shared" si="5"/>
        <v>35</v>
      </c>
      <c r="N20" s="94">
        <f t="shared" si="3"/>
        <v>0</v>
      </c>
    </row>
    <row r="21" spans="1:14">
      <c r="A21" s="98">
        <v>20</v>
      </c>
      <c r="B21" s="95" t="s">
        <v>19</v>
      </c>
      <c r="C21" s="93">
        <v>80952</v>
      </c>
      <c r="D21" s="93">
        <v>87164</v>
      </c>
      <c r="E21" s="93">
        <v>87966</v>
      </c>
      <c r="F21" s="93"/>
      <c r="G21" s="93"/>
      <c r="H21" s="93"/>
      <c r="I21" s="96">
        <f t="shared" si="0"/>
        <v>6.1114207757598515E-3</v>
      </c>
      <c r="J21" s="96">
        <f t="shared" si="1"/>
        <v>8.6643937147939526E-2</v>
      </c>
      <c r="K21" s="93">
        <f t="shared" si="2"/>
        <v>7014</v>
      </c>
      <c r="L21" s="97">
        <f t="shared" si="4"/>
        <v>-0.12779913634458759</v>
      </c>
      <c r="M21" s="94">
        <f t="shared" si="5"/>
        <v>802</v>
      </c>
      <c r="N21" s="94">
        <f t="shared" si="3"/>
        <v>0</v>
      </c>
    </row>
    <row r="22" spans="1:14">
      <c r="A22" s="98">
        <v>21</v>
      </c>
      <c r="B22" s="95" t="s">
        <v>20</v>
      </c>
      <c r="C22" s="93">
        <v>25193</v>
      </c>
      <c r="D22" s="93">
        <v>26907</v>
      </c>
      <c r="E22" s="93">
        <v>27322</v>
      </c>
      <c r="F22" s="93"/>
      <c r="G22" s="93"/>
      <c r="H22" s="93"/>
      <c r="I22" s="96">
        <f t="shared" si="0"/>
        <v>1.8981906467875162E-3</v>
      </c>
      <c r="J22" s="96">
        <f t="shared" si="1"/>
        <v>8.4507601317826378E-2</v>
      </c>
      <c r="K22" s="93">
        <f t="shared" si="2"/>
        <v>2129</v>
      </c>
      <c r="L22" s="97">
        <f t="shared" si="4"/>
        <v>-3.8791611245740938E-2</v>
      </c>
      <c r="M22" s="94">
        <f t="shared" si="5"/>
        <v>415</v>
      </c>
      <c r="N22" s="94">
        <f t="shared" si="3"/>
        <v>0</v>
      </c>
    </row>
    <row r="23" spans="1:14">
      <c r="A23" s="98">
        <v>22</v>
      </c>
      <c r="B23" s="95" t="s">
        <v>21</v>
      </c>
      <c r="C23" s="93">
        <v>205939</v>
      </c>
      <c r="D23" s="93">
        <v>210622</v>
      </c>
      <c r="E23" s="93">
        <v>210888</v>
      </c>
      <c r="F23" s="93"/>
      <c r="G23" s="93"/>
      <c r="H23" s="93"/>
      <c r="I23" s="96">
        <f t="shared" si="0"/>
        <v>1.4651402866544386E-2</v>
      </c>
      <c r="J23" s="96">
        <f t="shared" si="1"/>
        <v>2.4031387935262383E-2</v>
      </c>
      <c r="K23" s="93">
        <f t="shared" si="2"/>
        <v>4949</v>
      </c>
      <c r="L23" s="97">
        <f t="shared" si="4"/>
        <v>-9.0173642111400609E-2</v>
      </c>
      <c r="M23" s="94">
        <f t="shared" si="5"/>
        <v>266</v>
      </c>
      <c r="N23" s="94">
        <f t="shared" si="3"/>
        <v>0</v>
      </c>
    </row>
    <row r="24" spans="1:14">
      <c r="A24" s="98">
        <v>23</v>
      </c>
      <c r="B24" s="95" t="s">
        <v>22</v>
      </c>
      <c r="C24" s="93">
        <v>217244</v>
      </c>
      <c r="D24" s="93">
        <v>203241</v>
      </c>
      <c r="E24" s="93">
        <v>201148</v>
      </c>
      <c r="F24" s="93"/>
      <c r="G24" s="93"/>
      <c r="H24" s="93"/>
      <c r="I24" s="96">
        <f t="shared" si="0"/>
        <v>1.3974718257082765E-2</v>
      </c>
      <c r="J24" s="96">
        <f t="shared" si="1"/>
        <v>-7.4091804606801565E-2</v>
      </c>
      <c r="K24" s="93">
        <f t="shared" si="2"/>
        <v>-16096</v>
      </c>
      <c r="L24" s="97">
        <f t="shared" si="4"/>
        <v>0.29327842865732556</v>
      </c>
      <c r="M24" s="94">
        <f t="shared" si="5"/>
        <v>-2093</v>
      </c>
      <c r="N24" s="94">
        <f t="shared" si="3"/>
        <v>0</v>
      </c>
    </row>
    <row r="25" spans="1:14">
      <c r="A25" s="98">
        <v>24</v>
      </c>
      <c r="B25" s="95" t="s">
        <v>23</v>
      </c>
      <c r="C25" s="93">
        <v>163656</v>
      </c>
      <c r="D25" s="93">
        <v>162119</v>
      </c>
      <c r="E25" s="93">
        <v>162936</v>
      </c>
      <c r="F25" s="93"/>
      <c r="G25" s="93"/>
      <c r="H25" s="93"/>
      <c r="I25" s="96">
        <f t="shared" si="0"/>
        <v>1.1319946974049146E-2</v>
      </c>
      <c r="J25" s="96">
        <f t="shared" si="1"/>
        <v>-4.3994720633523977E-3</v>
      </c>
      <c r="K25" s="93">
        <f t="shared" si="2"/>
        <v>-720</v>
      </c>
      <c r="L25" s="97">
        <f t="shared" si="4"/>
        <v>1.3118816391232259E-2</v>
      </c>
      <c r="M25" s="94">
        <f t="shared" si="5"/>
        <v>817</v>
      </c>
      <c r="N25" s="94">
        <f t="shared" si="3"/>
        <v>0</v>
      </c>
    </row>
    <row r="26" spans="1:14">
      <c r="A26" s="98">
        <v>25</v>
      </c>
      <c r="B26" s="95" t="s">
        <v>24</v>
      </c>
      <c r="C26" s="93">
        <v>366192</v>
      </c>
      <c r="D26" s="93">
        <v>366267</v>
      </c>
      <c r="E26" s="93">
        <v>367633</v>
      </c>
      <c r="F26" s="93"/>
      <c r="G26" s="93"/>
      <c r="H26" s="93"/>
      <c r="I26" s="96">
        <f t="shared" si="0"/>
        <v>2.5541231317269417E-2</v>
      </c>
      <c r="J26" s="96">
        <f t="shared" si="1"/>
        <v>3.9350941582557784E-3</v>
      </c>
      <c r="K26" s="93">
        <f t="shared" si="2"/>
        <v>1441</v>
      </c>
      <c r="L26" s="97">
        <f t="shared" si="4"/>
        <v>-2.6255853360785671E-2</v>
      </c>
      <c r="M26" s="94">
        <f t="shared" si="5"/>
        <v>1366</v>
      </c>
      <c r="N26" s="94">
        <f t="shared" si="3"/>
        <v>0</v>
      </c>
    </row>
    <row r="27" spans="1:14">
      <c r="A27" s="98">
        <v>26</v>
      </c>
      <c r="B27" s="95" t="s">
        <v>25</v>
      </c>
      <c r="C27" s="93">
        <v>34728</v>
      </c>
      <c r="D27" s="93">
        <v>38027</v>
      </c>
      <c r="E27" s="93">
        <v>38190</v>
      </c>
      <c r="F27" s="93"/>
      <c r="G27" s="93"/>
      <c r="H27" s="93"/>
      <c r="I27" s="96">
        <f t="shared" si="0"/>
        <v>2.6532428373038301E-3</v>
      </c>
      <c r="J27" s="96">
        <f t="shared" si="1"/>
        <v>9.9689011748445064E-2</v>
      </c>
      <c r="K27" s="93">
        <f t="shared" si="2"/>
        <v>3462</v>
      </c>
      <c r="L27" s="97">
        <f t="shared" si="4"/>
        <v>-6.3079642147841772E-2</v>
      </c>
      <c r="M27" s="94">
        <f t="shared" si="5"/>
        <v>163</v>
      </c>
      <c r="N27" s="94">
        <f t="shared" si="3"/>
        <v>0</v>
      </c>
    </row>
    <row r="28" spans="1:14">
      <c r="A28" s="98">
        <v>27</v>
      </c>
      <c r="B28" s="95" t="s">
        <v>26</v>
      </c>
      <c r="C28" s="93">
        <v>147749</v>
      </c>
      <c r="D28" s="93">
        <v>149804</v>
      </c>
      <c r="E28" s="93">
        <v>149571</v>
      </c>
      <c r="F28" s="93"/>
      <c r="G28" s="93"/>
      <c r="H28" s="93"/>
      <c r="I28" s="96">
        <f t="shared" si="0"/>
        <v>1.0391416193201655E-2</v>
      </c>
      <c r="J28" s="96">
        <f t="shared" si="1"/>
        <v>1.2331724749406088E-2</v>
      </c>
      <c r="K28" s="93">
        <f t="shared" si="2"/>
        <v>1822</v>
      </c>
      <c r="L28" s="97">
        <f t="shared" si="4"/>
        <v>-3.3197893701146071E-2</v>
      </c>
      <c r="M28" s="94">
        <f t="shared" si="5"/>
        <v>-233</v>
      </c>
      <c r="N28" s="94">
        <f t="shared" si="3"/>
        <v>0</v>
      </c>
    </row>
    <row r="29" spans="1:14">
      <c r="A29" s="98">
        <v>28</v>
      </c>
      <c r="B29" s="95" t="s">
        <v>27</v>
      </c>
      <c r="C29" s="93">
        <v>158805</v>
      </c>
      <c r="D29" s="93">
        <v>160344</v>
      </c>
      <c r="E29" s="93">
        <v>161104</v>
      </c>
      <c r="F29" s="93"/>
      <c r="G29" s="93"/>
      <c r="H29" s="93"/>
      <c r="I29" s="96">
        <f t="shared" si="0"/>
        <v>1.1192669129641168E-2</v>
      </c>
      <c r="J29" s="96">
        <f t="shared" si="1"/>
        <v>1.4476874153836467E-2</v>
      </c>
      <c r="K29" s="93">
        <f t="shared" si="2"/>
        <v>2299</v>
      </c>
      <c r="L29" s="97">
        <f t="shared" si="4"/>
        <v>-4.1889109560337444E-2</v>
      </c>
      <c r="M29" s="94">
        <f t="shared" si="5"/>
        <v>760</v>
      </c>
      <c r="N29" s="94">
        <f t="shared" si="3"/>
        <v>0</v>
      </c>
    </row>
    <row r="30" spans="1:14">
      <c r="A30" s="98">
        <v>29</v>
      </c>
      <c r="B30" s="95" t="s">
        <v>28</v>
      </c>
      <c r="C30" s="93">
        <v>200216</v>
      </c>
      <c r="D30" s="93">
        <v>200294</v>
      </c>
      <c r="E30" s="93">
        <v>200440</v>
      </c>
      <c r="F30" s="93"/>
      <c r="G30" s="93"/>
      <c r="H30" s="93"/>
      <c r="I30" s="96">
        <f t="shared" si="0"/>
        <v>1.3925530094505884E-2</v>
      </c>
      <c r="J30" s="96">
        <f t="shared" si="1"/>
        <v>1.1187917049586447E-3</v>
      </c>
      <c r="K30" s="93">
        <f t="shared" si="2"/>
        <v>224</v>
      </c>
      <c r="L30" s="97">
        <f t="shared" si="4"/>
        <v>-4.0814095439389245E-3</v>
      </c>
      <c r="M30" s="94">
        <f t="shared" si="5"/>
        <v>146</v>
      </c>
      <c r="N30" s="94">
        <f t="shared" si="3"/>
        <v>0</v>
      </c>
    </row>
    <row r="31" spans="1:14">
      <c r="A31" s="98">
        <v>30</v>
      </c>
      <c r="B31" s="95" t="s">
        <v>29</v>
      </c>
      <c r="C31" s="93">
        <v>55447</v>
      </c>
      <c r="D31" s="93">
        <v>66702</v>
      </c>
      <c r="E31" s="93">
        <v>67888</v>
      </c>
      <c r="F31" s="93"/>
      <c r="G31" s="93"/>
      <c r="H31" s="93"/>
      <c r="I31" s="96">
        <f t="shared" si="0"/>
        <v>4.7165056229086779E-3</v>
      </c>
      <c r="J31" s="96">
        <f t="shared" si="1"/>
        <v>0.22437643154724332</v>
      </c>
      <c r="K31" s="93">
        <f t="shared" si="2"/>
        <v>12441</v>
      </c>
      <c r="L31" s="97">
        <f t="shared" si="4"/>
        <v>-0.22668221489350071</v>
      </c>
      <c r="M31" s="94">
        <f t="shared" si="5"/>
        <v>1186</v>
      </c>
      <c r="N31" s="94">
        <f t="shared" si="3"/>
        <v>0</v>
      </c>
    </row>
    <row r="32" spans="1:14">
      <c r="A32" s="98">
        <v>31</v>
      </c>
      <c r="B32" s="95" t="s">
        <v>30</v>
      </c>
      <c r="C32" s="93">
        <v>152314</v>
      </c>
      <c r="D32" s="93">
        <v>151217</v>
      </c>
      <c r="E32" s="93">
        <v>152853</v>
      </c>
      <c r="F32" s="93"/>
      <c r="G32" s="93"/>
      <c r="H32" s="93"/>
      <c r="I32" s="96">
        <f t="shared" si="0"/>
        <v>1.0619432506163979E-2</v>
      </c>
      <c r="J32" s="96">
        <f t="shared" si="1"/>
        <v>3.5387423349134027E-3</v>
      </c>
      <c r="K32" s="93">
        <f t="shared" si="2"/>
        <v>539</v>
      </c>
      <c r="L32" s="97">
        <f t="shared" si="4"/>
        <v>-9.8208917151030375E-3</v>
      </c>
      <c r="M32" s="94">
        <f t="shared" si="5"/>
        <v>1636</v>
      </c>
      <c r="N32" s="94">
        <f t="shared" si="3"/>
        <v>0</v>
      </c>
    </row>
    <row r="33" spans="1:14">
      <c r="A33" s="98">
        <v>32</v>
      </c>
      <c r="B33" s="95" t="s">
        <v>31</v>
      </c>
      <c r="C33" s="93">
        <v>59790</v>
      </c>
      <c r="D33" s="93">
        <v>63650</v>
      </c>
      <c r="E33" s="93">
        <v>64461</v>
      </c>
      <c r="F33" s="93"/>
      <c r="G33" s="93"/>
      <c r="H33" s="93"/>
      <c r="I33" s="96">
        <f t="shared" si="0"/>
        <v>4.4784154630909193E-3</v>
      </c>
      <c r="J33" s="96">
        <f t="shared" si="1"/>
        <v>7.8123432012042152E-2</v>
      </c>
      <c r="K33" s="93">
        <f t="shared" si="2"/>
        <v>4671</v>
      </c>
      <c r="L33" s="97">
        <f t="shared" si="4"/>
        <v>-8.5108321338119269E-2</v>
      </c>
      <c r="M33" s="94">
        <f t="shared" si="5"/>
        <v>811</v>
      </c>
      <c r="N33" s="94">
        <f t="shared" si="3"/>
        <v>0</v>
      </c>
    </row>
    <row r="34" spans="1:14">
      <c r="A34" s="98">
        <v>33</v>
      </c>
      <c r="B34" s="95" t="s">
        <v>32</v>
      </c>
      <c r="C34" s="93">
        <v>138561</v>
      </c>
      <c r="D34" s="93">
        <v>140379</v>
      </c>
      <c r="E34" s="93">
        <v>140542</v>
      </c>
      <c r="F34" s="93"/>
      <c r="G34" s="93"/>
      <c r="H34" s="93"/>
      <c r="I34" s="96">
        <f t="shared" si="0"/>
        <v>9.7641281707346126E-3</v>
      </c>
      <c r="J34" s="96">
        <f t="shared" si="1"/>
        <v>1.4296952244859665E-2</v>
      </c>
      <c r="K34" s="93">
        <f t="shared" si="2"/>
        <v>1981</v>
      </c>
      <c r="L34" s="97">
        <f t="shared" si="4"/>
        <v>-3.6094965654209867E-2</v>
      </c>
      <c r="M34" s="94">
        <f t="shared" si="5"/>
        <v>163</v>
      </c>
      <c r="N34" s="94">
        <f t="shared" si="3"/>
        <v>0</v>
      </c>
    </row>
    <row r="35" spans="1:14">
      <c r="A35" s="98">
        <v>35</v>
      </c>
      <c r="B35" s="95" t="s">
        <v>33</v>
      </c>
      <c r="C35" s="93">
        <v>102440</v>
      </c>
      <c r="D35" s="93">
        <v>111530</v>
      </c>
      <c r="E35" s="93">
        <v>111988</v>
      </c>
      <c r="F35" s="93"/>
      <c r="G35" s="93"/>
      <c r="H35" s="93"/>
      <c r="I35" s="96">
        <f t="shared" ref="I35:I66" si="6">E35/$E$92</f>
        <v>7.7803445630788507E-3</v>
      </c>
      <c r="J35" s="96">
        <f t="shared" ref="J35:J66" si="7">(E35-C35)/C35</f>
        <v>9.320577899258102E-2</v>
      </c>
      <c r="K35" s="93">
        <f t="shared" ref="K35:K66" si="8">E35-C35</f>
        <v>9548</v>
      </c>
      <c r="L35" s="97">
        <f t="shared" si="4"/>
        <v>-0.17397008181039667</v>
      </c>
      <c r="M35" s="94">
        <f t="shared" si="5"/>
        <v>458</v>
      </c>
      <c r="N35" s="94">
        <f t="shared" ref="N35:N66" si="9">H35-G35</f>
        <v>0</v>
      </c>
    </row>
    <row r="36" spans="1:14">
      <c r="A36" s="98">
        <v>36</v>
      </c>
      <c r="B36" s="95" t="s">
        <v>34</v>
      </c>
      <c r="C36" s="93">
        <v>15110</v>
      </c>
      <c r="D36" s="93">
        <v>13957</v>
      </c>
      <c r="E36" s="93">
        <v>13566</v>
      </c>
      <c r="F36" s="93"/>
      <c r="G36" s="93"/>
      <c r="H36" s="93"/>
      <c r="I36" s="96">
        <f t="shared" si="6"/>
        <v>9.4249521683330078E-4</v>
      </c>
      <c r="J36" s="96">
        <f t="shared" si="7"/>
        <v>-0.10218398411647915</v>
      </c>
      <c r="K36" s="93">
        <f t="shared" si="8"/>
        <v>-1544</v>
      </c>
      <c r="L36" s="97">
        <f t="shared" si="4"/>
        <v>2.8132572927864731E-2</v>
      </c>
      <c r="M36" s="94">
        <f t="shared" si="5"/>
        <v>-391</v>
      </c>
      <c r="N36" s="94">
        <f t="shared" si="9"/>
        <v>0</v>
      </c>
    </row>
    <row r="37" spans="1:14">
      <c r="A37" s="98">
        <v>37</v>
      </c>
      <c r="B37" s="95" t="s">
        <v>35</v>
      </c>
      <c r="C37" s="93">
        <v>15092</v>
      </c>
      <c r="D37" s="93">
        <v>15437</v>
      </c>
      <c r="E37" s="93">
        <v>15642</v>
      </c>
      <c r="F37" s="93"/>
      <c r="G37" s="93"/>
      <c r="H37" s="93"/>
      <c r="I37" s="96">
        <f t="shared" si="6"/>
        <v>1.0867249138807676E-3</v>
      </c>
      <c r="J37" s="96">
        <f t="shared" si="7"/>
        <v>3.6443148688046649E-2</v>
      </c>
      <c r="K37" s="93">
        <f t="shared" si="8"/>
        <v>550</v>
      </c>
      <c r="L37" s="97">
        <f t="shared" si="4"/>
        <v>-1.0021318076635753E-2</v>
      </c>
      <c r="M37" s="94">
        <f t="shared" si="5"/>
        <v>205</v>
      </c>
      <c r="N37" s="94">
        <f t="shared" si="9"/>
        <v>0</v>
      </c>
    </row>
    <row r="38" spans="1:14">
      <c r="A38" s="98">
        <v>38</v>
      </c>
      <c r="B38" s="95" t="s">
        <v>36</v>
      </c>
      <c r="C38" s="93">
        <v>85006</v>
      </c>
      <c r="D38" s="93">
        <v>83560</v>
      </c>
      <c r="E38" s="93">
        <v>83610</v>
      </c>
      <c r="F38" s="93"/>
      <c r="G38" s="93"/>
      <c r="H38" s="93"/>
      <c r="I38" s="96">
        <f t="shared" si="6"/>
        <v>5.8087885212614095E-3</v>
      </c>
      <c r="J38" s="96">
        <f t="shared" si="7"/>
        <v>-1.6422370185633955E-2</v>
      </c>
      <c r="K38" s="93">
        <f t="shared" si="8"/>
        <v>-1396</v>
      </c>
      <c r="L38" s="97">
        <f t="shared" si="4"/>
        <v>2.5435927336333656E-2</v>
      </c>
      <c r="M38" s="94">
        <f t="shared" si="5"/>
        <v>50</v>
      </c>
      <c r="N38" s="94">
        <f t="shared" si="9"/>
        <v>0</v>
      </c>
    </row>
    <row r="39" spans="1:14">
      <c r="A39" s="98">
        <v>39</v>
      </c>
      <c r="B39" s="95" t="s">
        <v>37</v>
      </c>
      <c r="C39" s="93">
        <v>2742</v>
      </c>
      <c r="D39" s="93">
        <v>2794</v>
      </c>
      <c r="E39" s="93">
        <v>2674</v>
      </c>
      <c r="F39" s="93"/>
      <c r="G39" s="93"/>
      <c r="H39" s="93"/>
      <c r="I39" s="96">
        <f t="shared" si="6"/>
        <v>1.857756309753978E-4</v>
      </c>
      <c r="J39" s="96">
        <f t="shared" si="7"/>
        <v>-2.4799416484318017E-2</v>
      </c>
      <c r="K39" s="93">
        <f t="shared" si="8"/>
        <v>-68</v>
      </c>
      <c r="L39" s="97">
        <f t="shared" si="4"/>
        <v>1.2389993258386022E-3</v>
      </c>
      <c r="M39" s="94">
        <f t="shared" si="5"/>
        <v>-120</v>
      </c>
      <c r="N39" s="94">
        <f t="shared" si="9"/>
        <v>0</v>
      </c>
    </row>
    <row r="40" spans="1:14" s="16" customFormat="1">
      <c r="A40" s="98">
        <v>41</v>
      </c>
      <c r="B40" s="95" t="s">
        <v>38</v>
      </c>
      <c r="C40" s="93">
        <v>1064006</v>
      </c>
      <c r="D40" s="93">
        <v>776962</v>
      </c>
      <c r="E40" s="93">
        <v>764444</v>
      </c>
      <c r="F40" s="93"/>
      <c r="G40" s="93"/>
      <c r="H40" s="93"/>
      <c r="I40" s="96">
        <f t="shared" si="6"/>
        <v>5.3109598521075913E-2</v>
      </c>
      <c r="J40" s="96">
        <f t="shared" si="7"/>
        <v>-0.28154164544184901</v>
      </c>
      <c r="K40" s="93">
        <f t="shared" si="8"/>
        <v>-299562</v>
      </c>
      <c r="L40" s="97">
        <f t="shared" si="4"/>
        <v>5.4581928830421074</v>
      </c>
      <c r="M40" s="94">
        <f t="shared" si="5"/>
        <v>-12518</v>
      </c>
      <c r="N40" s="94">
        <f t="shared" si="9"/>
        <v>0</v>
      </c>
    </row>
    <row r="41" spans="1:14">
      <c r="A41" s="98">
        <v>42</v>
      </c>
      <c r="B41" s="95" t="s">
        <v>39</v>
      </c>
      <c r="C41" s="93">
        <v>370964</v>
      </c>
      <c r="D41" s="93">
        <v>326681</v>
      </c>
      <c r="E41" s="93">
        <v>315007</v>
      </c>
      <c r="F41" s="93"/>
      <c r="G41" s="93"/>
      <c r="H41" s="93"/>
      <c r="I41" s="96">
        <f t="shared" si="6"/>
        <v>2.1885050181999675E-2</v>
      </c>
      <c r="J41" s="96">
        <f t="shared" si="7"/>
        <v>-0.1508421302336615</v>
      </c>
      <c r="K41" s="93">
        <f t="shared" si="8"/>
        <v>-55957</v>
      </c>
      <c r="L41" s="97">
        <f t="shared" si="4"/>
        <v>1.0195689011169216</v>
      </c>
      <c r="M41" s="94">
        <f t="shared" si="5"/>
        <v>-11674</v>
      </c>
      <c r="N41" s="94">
        <f t="shared" si="9"/>
        <v>0</v>
      </c>
    </row>
    <row r="42" spans="1:14">
      <c r="A42" s="98">
        <v>43</v>
      </c>
      <c r="B42" s="95" t="s">
        <v>40</v>
      </c>
      <c r="C42" s="93">
        <v>298352</v>
      </c>
      <c r="D42" s="93">
        <v>273821</v>
      </c>
      <c r="E42" s="93">
        <v>274635</v>
      </c>
      <c r="F42" s="93"/>
      <c r="G42" s="93"/>
      <c r="H42" s="93"/>
      <c r="I42" s="96">
        <f t="shared" si="6"/>
        <v>1.9080213318223026E-2</v>
      </c>
      <c r="J42" s="96">
        <f t="shared" si="7"/>
        <v>-7.9493350136751226E-2</v>
      </c>
      <c r="K42" s="93">
        <f t="shared" si="8"/>
        <v>-23717</v>
      </c>
      <c r="L42" s="97">
        <f t="shared" si="4"/>
        <v>0.43213745604285481</v>
      </c>
      <c r="M42" s="94">
        <f t="shared" si="5"/>
        <v>814</v>
      </c>
      <c r="N42" s="94">
        <f t="shared" si="9"/>
        <v>0</v>
      </c>
    </row>
    <row r="43" spans="1:14" s="16" customFormat="1">
      <c r="A43" s="98">
        <v>45</v>
      </c>
      <c r="B43" s="95" t="s">
        <v>41</v>
      </c>
      <c r="C43" s="93">
        <v>215067</v>
      </c>
      <c r="D43" s="93">
        <v>216234</v>
      </c>
      <c r="E43" s="93">
        <v>218963</v>
      </c>
      <c r="F43" s="93"/>
      <c r="G43" s="93"/>
      <c r="H43" s="93"/>
      <c r="I43" s="96">
        <f t="shared" si="6"/>
        <v>1.5212411924183256E-2</v>
      </c>
      <c r="J43" s="96">
        <f t="shared" si="7"/>
        <v>1.811528500420799E-2</v>
      </c>
      <c r="K43" s="93">
        <f t="shared" si="8"/>
        <v>3896</v>
      </c>
      <c r="L43" s="97">
        <f t="shared" si="4"/>
        <v>-7.0987373139223445E-2</v>
      </c>
      <c r="M43" s="94">
        <f t="shared" si="5"/>
        <v>2729</v>
      </c>
      <c r="N43" s="94">
        <f t="shared" si="9"/>
        <v>0</v>
      </c>
    </row>
    <row r="44" spans="1:14" s="16" customFormat="1">
      <c r="A44" s="98">
        <v>46</v>
      </c>
      <c r="B44" s="95" t="s">
        <v>42</v>
      </c>
      <c r="C44" s="93">
        <v>709950</v>
      </c>
      <c r="D44" s="93">
        <v>722323</v>
      </c>
      <c r="E44" s="93">
        <v>724388</v>
      </c>
      <c r="F44" s="93"/>
      <c r="G44" s="93"/>
      <c r="H44" s="93"/>
      <c r="I44" s="96">
        <f t="shared" si="6"/>
        <v>5.0326715695963524E-2</v>
      </c>
      <c r="J44" s="96">
        <f t="shared" si="7"/>
        <v>2.033664342559335E-2</v>
      </c>
      <c r="K44" s="93">
        <f t="shared" si="8"/>
        <v>14438</v>
      </c>
      <c r="L44" s="97">
        <f t="shared" si="4"/>
        <v>-0.26306870980084907</v>
      </c>
      <c r="M44" s="94">
        <f t="shared" si="5"/>
        <v>2065</v>
      </c>
      <c r="N44" s="94">
        <f t="shared" si="9"/>
        <v>0</v>
      </c>
    </row>
    <row r="45" spans="1:14" s="16" customFormat="1">
      <c r="A45" s="98">
        <v>47</v>
      </c>
      <c r="B45" s="95" t="s">
        <v>43</v>
      </c>
      <c r="C45" s="93">
        <v>1309896</v>
      </c>
      <c r="D45" s="93">
        <v>1337435</v>
      </c>
      <c r="E45" s="93">
        <v>1336793</v>
      </c>
      <c r="F45" s="93"/>
      <c r="G45" s="93"/>
      <c r="H45" s="93"/>
      <c r="I45" s="96">
        <f t="shared" si="6"/>
        <v>9.2873434202877692E-2</v>
      </c>
      <c r="J45" s="96">
        <f t="shared" si="7"/>
        <v>2.0533691224341476E-2</v>
      </c>
      <c r="K45" s="93">
        <f t="shared" si="8"/>
        <v>26897</v>
      </c>
      <c r="L45" s="97">
        <f t="shared" si="4"/>
        <v>-0.49007889510413061</v>
      </c>
      <c r="M45" s="94">
        <f t="shared" si="5"/>
        <v>-642</v>
      </c>
      <c r="N45" s="94">
        <f t="shared" si="9"/>
        <v>0</v>
      </c>
    </row>
    <row r="46" spans="1:14">
      <c r="A46" s="98">
        <v>49</v>
      </c>
      <c r="B46" s="95" t="s">
        <v>44</v>
      </c>
      <c r="C46" s="93">
        <v>537742</v>
      </c>
      <c r="D46" s="93">
        <v>563184</v>
      </c>
      <c r="E46" s="93">
        <v>560353</v>
      </c>
      <c r="F46" s="93"/>
      <c r="G46" s="93"/>
      <c r="H46" s="93"/>
      <c r="I46" s="96">
        <f t="shared" si="6"/>
        <v>3.8930415910230769E-2</v>
      </c>
      <c r="J46" s="96">
        <f t="shared" si="7"/>
        <v>4.2048045345165527E-2</v>
      </c>
      <c r="K46" s="93">
        <f t="shared" si="8"/>
        <v>22611</v>
      </c>
      <c r="L46" s="97">
        <f t="shared" si="4"/>
        <v>-0.41198549641965637</v>
      </c>
      <c r="M46" s="94">
        <f t="shared" si="5"/>
        <v>-2831</v>
      </c>
      <c r="N46" s="94">
        <f t="shared" si="9"/>
        <v>0</v>
      </c>
    </row>
    <row r="47" spans="1:14">
      <c r="A47" s="98">
        <v>50</v>
      </c>
      <c r="B47" s="95" t="s">
        <v>45</v>
      </c>
      <c r="C47" s="93">
        <v>15219</v>
      </c>
      <c r="D47" s="93">
        <v>16458</v>
      </c>
      <c r="E47" s="93">
        <v>15338</v>
      </c>
      <c r="F47" s="93"/>
      <c r="G47" s="93"/>
      <c r="H47" s="93"/>
      <c r="I47" s="96">
        <f t="shared" si="6"/>
        <v>1.0656045728873042E-3</v>
      </c>
      <c r="J47" s="96">
        <f t="shared" si="7"/>
        <v>7.8191734016689659E-3</v>
      </c>
      <c r="K47" s="93">
        <f t="shared" si="8"/>
        <v>119</v>
      </c>
      <c r="L47" s="97">
        <f t="shared" si="4"/>
        <v>-2.1682488202175538E-3</v>
      </c>
      <c r="M47" s="94">
        <f t="shared" si="5"/>
        <v>-1120</v>
      </c>
      <c r="N47" s="94">
        <f t="shared" si="9"/>
        <v>0</v>
      </c>
    </row>
    <row r="48" spans="1:14">
      <c r="A48" s="98">
        <v>51</v>
      </c>
      <c r="B48" s="95" t="s">
        <v>46</v>
      </c>
      <c r="C48" s="93">
        <v>27160</v>
      </c>
      <c r="D48" s="93">
        <v>29571</v>
      </c>
      <c r="E48" s="93">
        <v>29554</v>
      </c>
      <c r="F48" s="93"/>
      <c r="G48" s="93"/>
      <c r="H48" s="93"/>
      <c r="I48" s="96">
        <f t="shared" si="6"/>
        <v>2.0532584135553129E-3</v>
      </c>
      <c r="J48" s="96">
        <f t="shared" si="7"/>
        <v>8.8144329896907223E-2</v>
      </c>
      <c r="K48" s="93">
        <f t="shared" si="8"/>
        <v>2394</v>
      </c>
      <c r="L48" s="97">
        <f t="shared" si="4"/>
        <v>-4.362006450084726E-2</v>
      </c>
      <c r="M48" s="94">
        <f t="shared" si="5"/>
        <v>-17</v>
      </c>
      <c r="N48" s="94">
        <f t="shared" si="9"/>
        <v>0</v>
      </c>
    </row>
    <row r="49" spans="1:14">
      <c r="A49" s="98">
        <v>52</v>
      </c>
      <c r="B49" s="95" t="s">
        <v>47</v>
      </c>
      <c r="C49" s="93">
        <v>254690</v>
      </c>
      <c r="D49" s="93">
        <v>262338</v>
      </c>
      <c r="E49" s="93">
        <v>262630</v>
      </c>
      <c r="F49" s="93"/>
      <c r="G49" s="93"/>
      <c r="H49" s="93"/>
      <c r="I49" s="96">
        <f t="shared" si="6"/>
        <v>1.8246168273398925E-2</v>
      </c>
      <c r="J49" s="96">
        <f t="shared" si="7"/>
        <v>3.1175154108916723E-2</v>
      </c>
      <c r="K49" s="93">
        <f t="shared" si="8"/>
        <v>7940</v>
      </c>
      <c r="L49" s="97">
        <f t="shared" si="4"/>
        <v>-0.14467139186997796</v>
      </c>
      <c r="M49" s="94">
        <f t="shared" si="5"/>
        <v>292</v>
      </c>
      <c r="N49" s="94">
        <f t="shared" si="9"/>
        <v>0</v>
      </c>
    </row>
    <row r="50" spans="1:14">
      <c r="A50" s="98">
        <v>53</v>
      </c>
      <c r="B50" s="95" t="s">
        <v>48</v>
      </c>
      <c r="C50" s="93">
        <v>42429</v>
      </c>
      <c r="D50" s="93">
        <v>49254</v>
      </c>
      <c r="E50" s="93">
        <v>50176</v>
      </c>
      <c r="F50" s="93"/>
      <c r="G50" s="93"/>
      <c r="H50" s="93"/>
      <c r="I50" s="96">
        <f t="shared" si="6"/>
        <v>3.4859678608158413E-3</v>
      </c>
      <c r="J50" s="96">
        <f t="shared" si="7"/>
        <v>0.18258738127224305</v>
      </c>
      <c r="K50" s="93">
        <f t="shared" si="8"/>
        <v>7747</v>
      </c>
      <c r="L50" s="97">
        <f t="shared" si="4"/>
        <v>-0.14115482025399487</v>
      </c>
      <c r="M50" s="94">
        <f t="shared" si="5"/>
        <v>922</v>
      </c>
      <c r="N50" s="94">
        <f t="shared" si="9"/>
        <v>0</v>
      </c>
    </row>
    <row r="51" spans="1:14" s="16" customFormat="1">
      <c r="A51" s="98">
        <v>55</v>
      </c>
      <c r="B51" s="95" t="s">
        <v>49</v>
      </c>
      <c r="C51" s="93">
        <v>260224</v>
      </c>
      <c r="D51" s="93">
        <v>373373</v>
      </c>
      <c r="E51" s="93">
        <v>292813</v>
      </c>
      <c r="F51" s="93"/>
      <c r="G51" s="93"/>
      <c r="H51" s="93"/>
      <c r="I51" s="96">
        <f t="shared" si="6"/>
        <v>2.0343126339865052E-2</v>
      </c>
      <c r="J51" s="96">
        <f t="shared" si="7"/>
        <v>0.12523441342843089</v>
      </c>
      <c r="K51" s="93">
        <f t="shared" si="8"/>
        <v>32589</v>
      </c>
      <c r="L51" s="97">
        <f t="shared" si="4"/>
        <v>-0.59379042690815009</v>
      </c>
      <c r="M51" s="94">
        <f t="shared" si="5"/>
        <v>-80560</v>
      </c>
      <c r="N51" s="94">
        <f t="shared" si="9"/>
        <v>0</v>
      </c>
    </row>
    <row r="52" spans="1:14" s="16" customFormat="1">
      <c r="A52" s="98">
        <v>56</v>
      </c>
      <c r="B52" s="95" t="s">
        <v>50</v>
      </c>
      <c r="C52" s="93">
        <v>665143</v>
      </c>
      <c r="D52" s="93">
        <v>707247</v>
      </c>
      <c r="E52" s="93">
        <v>709546</v>
      </c>
      <c r="F52" s="93"/>
      <c r="G52" s="93"/>
      <c r="H52" s="93"/>
      <c r="I52" s="96">
        <f t="shared" si="6"/>
        <v>4.9295570626802392E-2</v>
      </c>
      <c r="J52" s="96">
        <f t="shared" si="7"/>
        <v>6.6757073291006594E-2</v>
      </c>
      <c r="K52" s="93">
        <f t="shared" si="8"/>
        <v>44403</v>
      </c>
      <c r="L52" s="97">
        <f t="shared" si="4"/>
        <v>-0.80904833919428598</v>
      </c>
      <c r="M52" s="94">
        <f t="shared" si="5"/>
        <v>2299</v>
      </c>
      <c r="N52" s="94">
        <f t="shared" si="9"/>
        <v>0</v>
      </c>
    </row>
    <row r="53" spans="1:14">
      <c r="A53" s="98">
        <v>58</v>
      </c>
      <c r="B53" s="95" t="s">
        <v>51</v>
      </c>
      <c r="C53" s="93">
        <v>24294</v>
      </c>
      <c r="D53" s="93">
        <v>24188</v>
      </c>
      <c r="E53" s="93">
        <v>23993</v>
      </c>
      <c r="F53" s="93"/>
      <c r="G53" s="93"/>
      <c r="H53" s="93"/>
      <c r="I53" s="96">
        <f t="shared" si="6"/>
        <v>1.666909017947913E-3</v>
      </c>
      <c r="J53" s="96">
        <f t="shared" si="7"/>
        <v>-1.2389890507944349E-2</v>
      </c>
      <c r="K53" s="93">
        <f t="shared" si="8"/>
        <v>-301</v>
      </c>
      <c r="L53" s="97">
        <f t="shared" si="4"/>
        <v>5.4843940746679299E-3</v>
      </c>
      <c r="M53" s="94">
        <f t="shared" si="5"/>
        <v>-195</v>
      </c>
      <c r="N53" s="94">
        <f t="shared" si="9"/>
        <v>0</v>
      </c>
    </row>
    <row r="54" spans="1:14">
      <c r="A54" s="98">
        <v>59</v>
      </c>
      <c r="B54" s="95" t="s">
        <v>52</v>
      </c>
      <c r="C54" s="93">
        <v>17364</v>
      </c>
      <c r="D54" s="93">
        <v>21625</v>
      </c>
      <c r="E54" s="93">
        <v>22816</v>
      </c>
      <c r="F54" s="93"/>
      <c r="G54" s="93"/>
      <c r="H54" s="93"/>
      <c r="I54" s="96">
        <f t="shared" si="6"/>
        <v>1.5851371714041421E-3</v>
      </c>
      <c r="J54" s="96">
        <f t="shared" si="7"/>
        <v>0.31398295323658143</v>
      </c>
      <c r="K54" s="93">
        <f t="shared" si="8"/>
        <v>5452</v>
      </c>
      <c r="L54" s="97">
        <f t="shared" si="4"/>
        <v>-9.9338593006942047E-2</v>
      </c>
      <c r="M54" s="94">
        <f t="shared" si="5"/>
        <v>1191</v>
      </c>
      <c r="N54" s="94">
        <f t="shared" si="9"/>
        <v>0</v>
      </c>
    </row>
    <row r="55" spans="1:14">
      <c r="A55" s="98">
        <v>60</v>
      </c>
      <c r="B55" s="95" t="s">
        <v>53</v>
      </c>
      <c r="C55" s="93">
        <v>9750</v>
      </c>
      <c r="D55" s="93">
        <v>9745</v>
      </c>
      <c r="E55" s="93">
        <v>9595</v>
      </c>
      <c r="F55" s="93"/>
      <c r="G55" s="93"/>
      <c r="H55" s="93"/>
      <c r="I55" s="96">
        <f t="shared" si="6"/>
        <v>6.666107626061862E-4</v>
      </c>
      <c r="J55" s="96">
        <f t="shared" si="7"/>
        <v>-1.5897435897435898E-2</v>
      </c>
      <c r="K55" s="93">
        <f t="shared" si="8"/>
        <v>-155</v>
      </c>
      <c r="L55" s="97">
        <f t="shared" si="4"/>
        <v>2.8241896397791667E-3</v>
      </c>
      <c r="M55" s="94">
        <f t="shared" si="5"/>
        <v>-150</v>
      </c>
      <c r="N55" s="94">
        <f t="shared" si="9"/>
        <v>0</v>
      </c>
    </row>
    <row r="56" spans="1:14">
      <c r="A56" s="98">
        <v>61</v>
      </c>
      <c r="B56" s="95" t="s">
        <v>54</v>
      </c>
      <c r="C56" s="93">
        <v>23780</v>
      </c>
      <c r="D56" s="93">
        <v>25718</v>
      </c>
      <c r="E56" s="93">
        <v>26186</v>
      </c>
      <c r="F56" s="93"/>
      <c r="G56" s="93"/>
      <c r="H56" s="93"/>
      <c r="I56" s="96">
        <f t="shared" si="6"/>
        <v>1.8192672672856271E-3</v>
      </c>
      <c r="J56" s="96">
        <f t="shared" si="7"/>
        <v>0.10117746005046258</v>
      </c>
      <c r="K56" s="93">
        <f t="shared" si="8"/>
        <v>2406</v>
      </c>
      <c r="L56" s="97">
        <f t="shared" si="4"/>
        <v>-4.3838711440701131E-2</v>
      </c>
      <c r="M56" s="94">
        <f t="shared" si="5"/>
        <v>468</v>
      </c>
      <c r="N56" s="94">
        <f t="shared" si="9"/>
        <v>0</v>
      </c>
    </row>
    <row r="57" spans="1:14">
      <c r="A57" s="98">
        <v>62</v>
      </c>
      <c r="B57" s="95" t="s">
        <v>55</v>
      </c>
      <c r="C57" s="93">
        <v>83367</v>
      </c>
      <c r="D57" s="93">
        <v>96081</v>
      </c>
      <c r="E57" s="93">
        <v>99121</v>
      </c>
      <c r="F57" s="93"/>
      <c r="G57" s="93"/>
      <c r="H57" s="93"/>
      <c r="I57" s="96">
        <f t="shared" si="6"/>
        <v>6.8864122355693363E-3</v>
      </c>
      <c r="J57" s="96">
        <f t="shared" si="7"/>
        <v>0.18897165545119771</v>
      </c>
      <c r="K57" s="93">
        <f t="shared" si="8"/>
        <v>15754</v>
      </c>
      <c r="L57" s="97">
        <f t="shared" si="4"/>
        <v>-0.28704699087149027</v>
      </c>
      <c r="M57" s="94">
        <f t="shared" si="5"/>
        <v>3040</v>
      </c>
      <c r="N57" s="94">
        <f t="shared" si="9"/>
        <v>0</v>
      </c>
    </row>
    <row r="58" spans="1:14">
      <c r="A58" s="98">
        <v>63</v>
      </c>
      <c r="B58" s="95" t="s">
        <v>56</v>
      </c>
      <c r="C58" s="93">
        <v>43425</v>
      </c>
      <c r="D58" s="93">
        <v>43225</v>
      </c>
      <c r="E58" s="93">
        <v>43321</v>
      </c>
      <c r="F58" s="93"/>
      <c r="G58" s="93"/>
      <c r="H58" s="93"/>
      <c r="I58" s="96">
        <f t="shared" si="6"/>
        <v>3.0097180663744231E-3</v>
      </c>
      <c r="J58" s="96">
        <f t="shared" si="7"/>
        <v>-2.3949337938975247E-3</v>
      </c>
      <c r="K58" s="93">
        <f t="shared" si="8"/>
        <v>-104</v>
      </c>
      <c r="L58" s="97">
        <f t="shared" si="4"/>
        <v>1.894940145400215E-3</v>
      </c>
      <c r="M58" s="94">
        <f t="shared" si="5"/>
        <v>96</v>
      </c>
      <c r="N58" s="94">
        <f t="shared" si="9"/>
        <v>0</v>
      </c>
    </row>
    <row r="59" spans="1:14">
      <c r="A59" s="98">
        <v>64</v>
      </c>
      <c r="B59" s="95" t="s">
        <v>57</v>
      </c>
      <c r="C59" s="93">
        <v>86578</v>
      </c>
      <c r="D59" s="93">
        <v>86038</v>
      </c>
      <c r="E59" s="93">
        <v>85707</v>
      </c>
      <c r="F59" s="93"/>
      <c r="G59" s="93"/>
      <c r="H59" s="93"/>
      <c r="I59" s="96">
        <f t="shared" si="6"/>
        <v>5.9544771892327672E-3</v>
      </c>
      <c r="J59" s="96">
        <f t="shared" si="7"/>
        <v>-1.0060292453048118E-2</v>
      </c>
      <c r="K59" s="93">
        <f t="shared" si="8"/>
        <v>-871</v>
      </c>
      <c r="L59" s="97">
        <f t="shared" si="4"/>
        <v>1.5870123717726801E-2</v>
      </c>
      <c r="M59" s="94">
        <f t="shared" si="5"/>
        <v>-331</v>
      </c>
      <c r="N59" s="94">
        <f t="shared" si="9"/>
        <v>0</v>
      </c>
    </row>
    <row r="60" spans="1:14">
      <c r="A60" s="98">
        <v>65</v>
      </c>
      <c r="B60" s="95" t="s">
        <v>58</v>
      </c>
      <c r="C60" s="93">
        <v>23302</v>
      </c>
      <c r="D60" s="93">
        <v>22684</v>
      </c>
      <c r="E60" s="93">
        <v>22554</v>
      </c>
      <c r="F60" s="93"/>
      <c r="G60" s="93"/>
      <c r="H60" s="93"/>
      <c r="I60" s="96">
        <f t="shared" si="6"/>
        <v>1.5669347722584599E-3</v>
      </c>
      <c r="J60" s="96">
        <f t="shared" si="7"/>
        <v>-3.2100248905673333E-2</v>
      </c>
      <c r="K60" s="93">
        <f t="shared" si="8"/>
        <v>-748</v>
      </c>
      <c r="L60" s="97">
        <f t="shared" si="4"/>
        <v>1.3628992584224623E-2</v>
      </c>
      <c r="M60" s="94">
        <f t="shared" si="5"/>
        <v>-130</v>
      </c>
      <c r="N60" s="94">
        <f t="shared" si="9"/>
        <v>0</v>
      </c>
    </row>
    <row r="61" spans="1:14">
      <c r="A61" s="98">
        <v>66</v>
      </c>
      <c r="B61" s="95" t="s">
        <v>59</v>
      </c>
      <c r="C61" s="93">
        <v>49163</v>
      </c>
      <c r="D61" s="93">
        <v>50081</v>
      </c>
      <c r="E61" s="93">
        <v>50525</v>
      </c>
      <c r="F61" s="93"/>
      <c r="G61" s="93"/>
      <c r="H61" s="93"/>
      <c r="I61" s="96">
        <f t="shared" si="6"/>
        <v>3.5102145680747845E-3</v>
      </c>
      <c r="J61" s="96">
        <f t="shared" si="7"/>
        <v>2.7703760958444359E-2</v>
      </c>
      <c r="K61" s="93">
        <f t="shared" si="8"/>
        <v>1362</v>
      </c>
      <c r="L61" s="97">
        <f t="shared" si="4"/>
        <v>-2.4816427673414354E-2</v>
      </c>
      <c r="M61" s="94">
        <f t="shared" si="5"/>
        <v>444</v>
      </c>
      <c r="N61" s="94">
        <f t="shared" si="9"/>
        <v>0</v>
      </c>
    </row>
    <row r="62" spans="1:14">
      <c r="A62" s="98">
        <v>68</v>
      </c>
      <c r="B62" s="95" t="s">
        <v>60</v>
      </c>
      <c r="C62" s="93">
        <v>129482</v>
      </c>
      <c r="D62" s="93">
        <v>137481</v>
      </c>
      <c r="E62" s="93">
        <v>138939</v>
      </c>
      <c r="F62" s="93"/>
      <c r="G62" s="93"/>
      <c r="H62" s="93"/>
      <c r="I62" s="96">
        <f t="shared" si="6"/>
        <v>9.6527600568776344E-3</v>
      </c>
      <c r="J62" s="96">
        <f t="shared" si="7"/>
        <v>7.3037178912899084E-2</v>
      </c>
      <c r="K62" s="93">
        <f t="shared" si="8"/>
        <v>9457</v>
      </c>
      <c r="L62" s="97">
        <f t="shared" si="4"/>
        <v>-0.17231200918317147</v>
      </c>
      <c r="M62" s="94">
        <f t="shared" si="5"/>
        <v>1458</v>
      </c>
      <c r="N62" s="94">
        <f t="shared" si="9"/>
        <v>0</v>
      </c>
    </row>
    <row r="63" spans="1:14">
      <c r="A63" s="98">
        <v>69</v>
      </c>
      <c r="B63" s="95" t="s">
        <v>61</v>
      </c>
      <c r="C63" s="93">
        <v>147638</v>
      </c>
      <c r="D63" s="93">
        <v>152589</v>
      </c>
      <c r="E63" s="93">
        <v>153665</v>
      </c>
      <c r="F63" s="93"/>
      <c r="G63" s="93"/>
      <c r="H63" s="93"/>
      <c r="I63" s="96">
        <f t="shared" si="6"/>
        <v>1.0675846048554413E-2</v>
      </c>
      <c r="J63" s="96">
        <f t="shared" si="7"/>
        <v>4.0822823392351562E-2</v>
      </c>
      <c r="K63" s="93">
        <f t="shared" si="8"/>
        <v>6027</v>
      </c>
      <c r="L63" s="97">
        <f t="shared" si="4"/>
        <v>-0.10981542554160668</v>
      </c>
      <c r="M63" s="94">
        <f t="shared" si="5"/>
        <v>1076</v>
      </c>
      <c r="N63" s="94">
        <f t="shared" si="9"/>
        <v>0</v>
      </c>
    </row>
    <row r="64" spans="1:14">
      <c r="A64" s="98">
        <v>70</v>
      </c>
      <c r="B64" s="95" t="s">
        <v>62</v>
      </c>
      <c r="C64" s="93">
        <v>211184</v>
      </c>
      <c r="D64" s="93">
        <v>211576</v>
      </c>
      <c r="E64" s="93">
        <v>211915</v>
      </c>
      <c r="F64" s="93"/>
      <c r="G64" s="93"/>
      <c r="H64" s="93"/>
      <c r="I64" s="96">
        <f t="shared" si="6"/>
        <v>1.4722753492203224E-2</v>
      </c>
      <c r="J64" s="96">
        <f t="shared" si="7"/>
        <v>3.4614364724600347E-3</v>
      </c>
      <c r="K64" s="93">
        <f t="shared" si="8"/>
        <v>731</v>
      </c>
      <c r="L64" s="97">
        <f t="shared" si="4"/>
        <v>-1.3319242752764972E-2</v>
      </c>
      <c r="M64" s="94">
        <f t="shared" si="5"/>
        <v>339</v>
      </c>
      <c r="N64" s="94">
        <f t="shared" si="9"/>
        <v>0</v>
      </c>
    </row>
    <row r="65" spans="1:14">
      <c r="A65" s="98">
        <v>71</v>
      </c>
      <c r="B65" s="95" t="s">
        <v>63</v>
      </c>
      <c r="C65" s="93">
        <v>154927</v>
      </c>
      <c r="D65" s="93">
        <v>147356</v>
      </c>
      <c r="E65" s="93">
        <v>146913</v>
      </c>
      <c r="F65" s="93"/>
      <c r="G65" s="93"/>
      <c r="H65" s="93"/>
      <c r="I65" s="96">
        <f t="shared" si="6"/>
        <v>1.0206752159120648E-2</v>
      </c>
      <c r="J65" s="96">
        <f t="shared" si="7"/>
        <v>-5.1727587831688474E-2</v>
      </c>
      <c r="K65" s="93">
        <f t="shared" si="8"/>
        <v>-8014</v>
      </c>
      <c r="L65" s="97">
        <f t="shared" si="4"/>
        <v>0.14601971466574348</v>
      </c>
      <c r="M65" s="94">
        <f t="shared" si="5"/>
        <v>-443</v>
      </c>
      <c r="N65" s="94">
        <f t="shared" si="9"/>
        <v>0</v>
      </c>
    </row>
    <row r="66" spans="1:14">
      <c r="A66" s="98">
        <v>72</v>
      </c>
      <c r="B66" s="95" t="s">
        <v>64</v>
      </c>
      <c r="C66" s="93">
        <v>13277</v>
      </c>
      <c r="D66" s="93">
        <v>13840</v>
      </c>
      <c r="E66" s="93">
        <v>13846</v>
      </c>
      <c r="F66" s="93"/>
      <c r="G66" s="93"/>
      <c r="H66" s="93"/>
      <c r="I66" s="96">
        <f t="shared" si="6"/>
        <v>9.6194816248517496E-4</v>
      </c>
      <c r="J66" s="96">
        <f t="shared" si="7"/>
        <v>4.2856066882578897E-2</v>
      </c>
      <c r="K66" s="93">
        <f t="shared" si="8"/>
        <v>569</v>
      </c>
      <c r="L66" s="97">
        <f t="shared" si="4"/>
        <v>-1.0367509064737716E-2</v>
      </c>
      <c r="M66" s="94">
        <f t="shared" si="5"/>
        <v>6</v>
      </c>
      <c r="N66" s="94">
        <f t="shared" si="9"/>
        <v>0</v>
      </c>
    </row>
    <row r="67" spans="1:14">
      <c r="A67" s="98">
        <v>73</v>
      </c>
      <c r="B67" s="95" t="s">
        <v>65</v>
      </c>
      <c r="C67" s="93">
        <v>58254</v>
      </c>
      <c r="D67" s="93">
        <v>58706</v>
      </c>
      <c r="E67" s="93">
        <v>58749</v>
      </c>
      <c r="F67" s="93"/>
      <c r="G67" s="93"/>
      <c r="H67" s="93"/>
      <c r="I67" s="96">
        <f t="shared" ref="I67:I92" si="10">E67/$E$92</f>
        <v>4.0815753717926865E-3</v>
      </c>
      <c r="J67" s="96">
        <f t="shared" ref="J67:J92" si="11">(E67-C67)/C67</f>
        <v>8.4972705736945098E-3</v>
      </c>
      <c r="K67" s="93">
        <f t="shared" ref="K67:K92" si="12">E67-C67</f>
        <v>495</v>
      </c>
      <c r="L67" s="97">
        <f t="shared" si="4"/>
        <v>-9.0191862689721763E-3</v>
      </c>
      <c r="M67" s="94">
        <f t="shared" si="5"/>
        <v>43</v>
      </c>
      <c r="N67" s="94">
        <f t="shared" ref="N67:N92" si="13">H67-G67</f>
        <v>0</v>
      </c>
    </row>
    <row r="68" spans="1:14">
      <c r="A68" s="98">
        <v>74</v>
      </c>
      <c r="B68" s="95" t="s">
        <v>66</v>
      </c>
      <c r="C68" s="93">
        <v>48968</v>
      </c>
      <c r="D68" s="93">
        <v>45475</v>
      </c>
      <c r="E68" s="93">
        <v>44730</v>
      </c>
      <c r="F68" s="93"/>
      <c r="G68" s="93"/>
      <c r="H68" s="93"/>
      <c r="I68" s="96">
        <f t="shared" si="10"/>
        <v>3.1076080678868897E-3</v>
      </c>
      <c r="J68" s="96">
        <f t="shared" si="11"/>
        <v>-8.6546315961444215E-2</v>
      </c>
      <c r="K68" s="93">
        <f t="shared" si="12"/>
        <v>-4238</v>
      </c>
      <c r="L68" s="97">
        <f t="shared" ref="L68:L92" si="14">K68/$K$92</f>
        <v>7.7218810925058765E-2</v>
      </c>
      <c r="M68" s="94">
        <f t="shared" ref="M68:M92" si="15">E68-D68</f>
        <v>-745</v>
      </c>
      <c r="N68" s="94">
        <f t="shared" si="13"/>
        <v>0</v>
      </c>
    </row>
    <row r="69" spans="1:14">
      <c r="A69" s="98">
        <v>75</v>
      </c>
      <c r="B69" s="95" t="s">
        <v>67</v>
      </c>
      <c r="C69" s="93">
        <v>8328</v>
      </c>
      <c r="D69" s="93">
        <v>8382</v>
      </c>
      <c r="E69" s="93">
        <v>8427</v>
      </c>
      <c r="F69" s="93"/>
      <c r="G69" s="93"/>
      <c r="H69" s="93"/>
      <c r="I69" s="96">
        <f t="shared" si="10"/>
        <v>5.8546418931551124E-4</v>
      </c>
      <c r="J69" s="96">
        <f t="shared" si="11"/>
        <v>1.1887608069164265E-2</v>
      </c>
      <c r="K69" s="93">
        <f t="shared" si="12"/>
        <v>99</v>
      </c>
      <c r="L69" s="97">
        <f t="shared" si="14"/>
        <v>-1.8038372537944355E-3</v>
      </c>
      <c r="M69" s="94">
        <f t="shared" si="15"/>
        <v>45</v>
      </c>
      <c r="N69" s="94">
        <f t="shared" si="13"/>
        <v>0</v>
      </c>
    </row>
    <row r="70" spans="1:14">
      <c r="A70" s="98">
        <v>77</v>
      </c>
      <c r="B70" s="95" t="s">
        <v>68</v>
      </c>
      <c r="C70" s="93">
        <v>27855</v>
      </c>
      <c r="D70" s="93">
        <v>25988</v>
      </c>
      <c r="E70" s="93">
        <v>25578</v>
      </c>
      <c r="F70" s="93"/>
      <c r="G70" s="93"/>
      <c r="H70" s="93"/>
      <c r="I70" s="96">
        <f t="shared" si="10"/>
        <v>1.7770265852987003E-3</v>
      </c>
      <c r="J70" s="96">
        <f t="shared" si="11"/>
        <v>-8.1744749596122782E-2</v>
      </c>
      <c r="K70" s="93">
        <f t="shared" si="12"/>
        <v>-2277</v>
      </c>
      <c r="L70" s="97">
        <f t="shared" si="14"/>
        <v>4.1488256837272017E-2</v>
      </c>
      <c r="M70" s="94">
        <f t="shared" si="15"/>
        <v>-410</v>
      </c>
      <c r="N70" s="94">
        <f t="shared" si="13"/>
        <v>0</v>
      </c>
    </row>
    <row r="71" spans="1:14">
      <c r="A71" s="98">
        <v>78</v>
      </c>
      <c r="B71" s="95" t="s">
        <v>69</v>
      </c>
      <c r="C71" s="93">
        <v>63287</v>
      </c>
      <c r="D71" s="93">
        <v>69607</v>
      </c>
      <c r="E71" s="93">
        <v>68650</v>
      </c>
      <c r="F71" s="93"/>
      <c r="G71" s="93"/>
      <c r="H71" s="93"/>
      <c r="I71" s="96">
        <f t="shared" si="10"/>
        <v>4.7694454250041358E-3</v>
      </c>
      <c r="J71" s="96">
        <f t="shared" si="11"/>
        <v>8.4740942057610569E-2</v>
      </c>
      <c r="K71" s="93">
        <f t="shared" si="12"/>
        <v>5363</v>
      </c>
      <c r="L71" s="97">
        <f t="shared" si="14"/>
        <v>-9.771696153635917E-2</v>
      </c>
      <c r="M71" s="94">
        <f t="shared" si="15"/>
        <v>-957</v>
      </c>
      <c r="N71" s="94">
        <f t="shared" si="13"/>
        <v>0</v>
      </c>
    </row>
    <row r="72" spans="1:14">
      <c r="A72" s="98">
        <v>79</v>
      </c>
      <c r="B72" s="95" t="s">
        <v>70</v>
      </c>
      <c r="C72" s="93">
        <v>47935</v>
      </c>
      <c r="D72" s="93">
        <v>59061</v>
      </c>
      <c r="E72" s="93">
        <v>54098</v>
      </c>
      <c r="F72" s="93"/>
      <c r="G72" s="93"/>
      <c r="H72" s="93"/>
      <c r="I72" s="96">
        <f t="shared" si="10"/>
        <v>3.7584480495538781E-3</v>
      </c>
      <c r="J72" s="96">
        <f t="shared" si="11"/>
        <v>0.12856993845832898</v>
      </c>
      <c r="K72" s="93">
        <f t="shared" si="12"/>
        <v>6163</v>
      </c>
      <c r="L72" s="97">
        <f t="shared" si="14"/>
        <v>-0.11229342419328389</v>
      </c>
      <c r="M72" s="94">
        <f t="shared" si="15"/>
        <v>-4963</v>
      </c>
      <c r="N72" s="94">
        <f t="shared" si="13"/>
        <v>0</v>
      </c>
    </row>
    <row r="73" spans="1:14">
      <c r="A73" s="98">
        <v>80</v>
      </c>
      <c r="B73" s="95" t="s">
        <v>71</v>
      </c>
      <c r="C73" s="93">
        <v>308995</v>
      </c>
      <c r="D73" s="93">
        <v>322324</v>
      </c>
      <c r="E73" s="93">
        <v>316832</v>
      </c>
      <c r="F73" s="93"/>
      <c r="G73" s="93"/>
      <c r="H73" s="93"/>
      <c r="I73" s="96">
        <f t="shared" si="10"/>
        <v>2.2011841702766356E-2</v>
      </c>
      <c r="J73" s="96">
        <f t="shared" si="11"/>
        <v>2.536286994935193E-2</v>
      </c>
      <c r="K73" s="93">
        <f t="shared" si="12"/>
        <v>7837</v>
      </c>
      <c r="L73" s="97">
        <f t="shared" si="14"/>
        <v>-0.14279467230289888</v>
      </c>
      <c r="M73" s="94">
        <f t="shared" si="15"/>
        <v>-5492</v>
      </c>
      <c r="N73" s="94">
        <f t="shared" si="13"/>
        <v>0</v>
      </c>
    </row>
    <row r="74" spans="1:14" s="16" customFormat="1">
      <c r="A74" s="98">
        <v>81</v>
      </c>
      <c r="B74" s="95" t="s">
        <v>72</v>
      </c>
      <c r="C74" s="93">
        <v>750366</v>
      </c>
      <c r="D74" s="93">
        <v>645898</v>
      </c>
      <c r="E74" s="93">
        <v>629295</v>
      </c>
      <c r="F74" s="93"/>
      <c r="G74" s="93"/>
      <c r="H74" s="93"/>
      <c r="I74" s="96">
        <f t="shared" si="10"/>
        <v>4.3720147978557576E-2</v>
      </c>
      <c r="J74" s="96">
        <f t="shared" si="11"/>
        <v>-0.16134926156035853</v>
      </c>
      <c r="K74" s="93">
        <f t="shared" si="12"/>
        <v>-121071</v>
      </c>
      <c r="L74" s="97">
        <f t="shared" si="14"/>
        <v>2.2059836379206677</v>
      </c>
      <c r="M74" s="94">
        <f t="shared" si="15"/>
        <v>-16603</v>
      </c>
      <c r="N74" s="94">
        <f t="shared" si="13"/>
        <v>0</v>
      </c>
    </row>
    <row r="75" spans="1:14" s="16" customFormat="1">
      <c r="A75" s="98">
        <v>82</v>
      </c>
      <c r="B75" s="95" t="s">
        <v>73</v>
      </c>
      <c r="C75" s="93">
        <v>441426</v>
      </c>
      <c r="D75" s="93">
        <v>444666</v>
      </c>
      <c r="E75" s="93">
        <v>442520</v>
      </c>
      <c r="F75" s="93"/>
      <c r="G75" s="93"/>
      <c r="H75" s="93"/>
      <c r="I75" s="96">
        <f t="shared" si="10"/>
        <v>3.0743991106669047E-2</v>
      </c>
      <c r="J75" s="96">
        <f t="shared" si="11"/>
        <v>2.4783315889866024E-3</v>
      </c>
      <c r="K75" s="93">
        <f t="shared" si="12"/>
        <v>1094</v>
      </c>
      <c r="L75" s="97">
        <f t="shared" si="14"/>
        <v>-1.993331268334457E-2</v>
      </c>
      <c r="M75" s="94">
        <f t="shared" si="15"/>
        <v>-2146</v>
      </c>
      <c r="N75" s="94">
        <f t="shared" si="13"/>
        <v>0</v>
      </c>
    </row>
    <row r="76" spans="1:14">
      <c r="A76" s="98">
        <v>84</v>
      </c>
      <c r="B76" s="95" t="s">
        <v>74</v>
      </c>
      <c r="C76" s="93">
        <v>199954</v>
      </c>
      <c r="D76" s="93">
        <v>219123</v>
      </c>
      <c r="E76" s="93">
        <v>218862</v>
      </c>
      <c r="F76" s="93"/>
      <c r="G76" s="93"/>
      <c r="H76" s="93"/>
      <c r="I76" s="96">
        <f t="shared" si="10"/>
        <v>1.5205394968787402E-2</v>
      </c>
      <c r="J76" s="96">
        <f t="shared" si="11"/>
        <v>9.4561749202316539E-2</v>
      </c>
      <c r="K76" s="93">
        <f t="shared" si="12"/>
        <v>18908</v>
      </c>
      <c r="L76" s="97">
        <f t="shared" si="14"/>
        <v>-0.34451469489641601</v>
      </c>
      <c r="M76" s="94">
        <f t="shared" si="15"/>
        <v>-261</v>
      </c>
      <c r="N76" s="94">
        <f t="shared" si="13"/>
        <v>0</v>
      </c>
    </row>
    <row r="77" spans="1:14">
      <c r="A77" s="98">
        <v>85</v>
      </c>
      <c r="B77" s="95" t="s">
        <v>75</v>
      </c>
      <c r="C77" s="93">
        <v>591862</v>
      </c>
      <c r="D77" s="93">
        <v>616944</v>
      </c>
      <c r="E77" s="93">
        <v>622434</v>
      </c>
      <c r="F77" s="93"/>
      <c r="G77" s="93"/>
      <c r="H77" s="93"/>
      <c r="I77" s="96">
        <f t="shared" si="10"/>
        <v>4.3243481335280762E-2</v>
      </c>
      <c r="J77" s="96">
        <f t="shared" si="11"/>
        <v>5.1653932842453142E-2</v>
      </c>
      <c r="K77" s="93">
        <f t="shared" si="12"/>
        <v>30572</v>
      </c>
      <c r="L77" s="97">
        <f t="shared" si="14"/>
        <v>-0.55703952043437854</v>
      </c>
      <c r="M77" s="94">
        <f t="shared" si="15"/>
        <v>5490</v>
      </c>
      <c r="N77" s="94">
        <f t="shared" si="13"/>
        <v>0</v>
      </c>
    </row>
    <row r="78" spans="1:14">
      <c r="A78" s="98">
        <v>86</v>
      </c>
      <c r="B78" s="95" t="s">
        <v>76</v>
      </c>
      <c r="C78" s="93">
        <v>488673</v>
      </c>
      <c r="D78" s="93">
        <v>543137</v>
      </c>
      <c r="E78" s="93">
        <v>547222</v>
      </c>
      <c r="F78" s="93"/>
      <c r="G78" s="93"/>
      <c r="H78" s="93"/>
      <c r="I78" s="96">
        <f t="shared" si="10"/>
        <v>3.801814223396377E-2</v>
      </c>
      <c r="J78" s="96">
        <f t="shared" si="11"/>
        <v>0.11981222617169354</v>
      </c>
      <c r="K78" s="93">
        <f t="shared" si="12"/>
        <v>58549</v>
      </c>
      <c r="L78" s="97">
        <f t="shared" si="14"/>
        <v>-1.0667966401253577</v>
      </c>
      <c r="M78" s="94">
        <f t="shared" si="15"/>
        <v>4085</v>
      </c>
      <c r="N78" s="94">
        <f t="shared" si="13"/>
        <v>0</v>
      </c>
    </row>
    <row r="79" spans="1:14">
      <c r="A79" s="98">
        <v>87</v>
      </c>
      <c r="B79" s="95" t="s">
        <v>77</v>
      </c>
      <c r="C79" s="93">
        <v>33222</v>
      </c>
      <c r="D79" s="93">
        <v>34401</v>
      </c>
      <c r="E79" s="93">
        <v>34476</v>
      </c>
      <c r="F79" s="93"/>
      <c r="G79" s="93"/>
      <c r="H79" s="93"/>
      <c r="I79" s="96">
        <f t="shared" si="10"/>
        <v>2.3952134081928998E-3</v>
      </c>
      <c r="J79" s="96">
        <f t="shared" si="11"/>
        <v>3.7746071880079467E-2</v>
      </c>
      <c r="K79" s="93">
        <f t="shared" si="12"/>
        <v>1254</v>
      </c>
      <c r="L79" s="97">
        <f t="shared" si="14"/>
        <v>-2.2848605214729516E-2</v>
      </c>
      <c r="M79" s="94">
        <f t="shared" si="15"/>
        <v>75</v>
      </c>
      <c r="N79" s="94">
        <f t="shared" si="13"/>
        <v>0</v>
      </c>
    </row>
    <row r="80" spans="1:14">
      <c r="A80" s="98">
        <v>88</v>
      </c>
      <c r="B80" s="95" t="s">
        <v>78</v>
      </c>
      <c r="C80" s="93">
        <v>54690</v>
      </c>
      <c r="D80" s="93">
        <v>58778</v>
      </c>
      <c r="E80" s="93">
        <v>59340</v>
      </c>
      <c r="F80" s="93"/>
      <c r="G80" s="93"/>
      <c r="H80" s="93"/>
      <c r="I80" s="96">
        <f t="shared" si="10"/>
        <v>4.1226349820793215E-3</v>
      </c>
      <c r="J80" s="96">
        <f t="shared" si="11"/>
        <v>8.5024684585847499E-2</v>
      </c>
      <c r="K80" s="93">
        <f t="shared" si="12"/>
        <v>4650</v>
      </c>
      <c r="L80" s="97">
        <f t="shared" si="14"/>
        <v>-8.4725689193375003E-2</v>
      </c>
      <c r="M80" s="94">
        <f t="shared" si="15"/>
        <v>562</v>
      </c>
      <c r="N80" s="94">
        <f t="shared" si="13"/>
        <v>0</v>
      </c>
    </row>
    <row r="81" spans="1:14">
      <c r="A81" s="98">
        <v>90</v>
      </c>
      <c r="B81" s="95" t="s">
        <v>79</v>
      </c>
      <c r="C81" s="93">
        <v>12068</v>
      </c>
      <c r="D81" s="93">
        <v>14430</v>
      </c>
      <c r="E81" s="93">
        <v>13941</v>
      </c>
      <c r="F81" s="93"/>
      <c r="G81" s="93"/>
      <c r="H81" s="93"/>
      <c r="I81" s="96">
        <f t="shared" si="10"/>
        <v>9.6854826904563219E-4</v>
      </c>
      <c r="J81" s="96">
        <f t="shared" si="11"/>
        <v>0.15520384487901889</v>
      </c>
      <c r="K81" s="93">
        <f t="shared" si="12"/>
        <v>1873</v>
      </c>
      <c r="L81" s="97">
        <f t="shared" si="14"/>
        <v>-3.4127143195525025E-2</v>
      </c>
      <c r="M81" s="94">
        <f t="shared" si="15"/>
        <v>-489</v>
      </c>
      <c r="N81" s="94">
        <f t="shared" si="13"/>
        <v>0</v>
      </c>
    </row>
    <row r="82" spans="1:14">
      <c r="A82" s="98">
        <v>91</v>
      </c>
      <c r="B82" s="95" t="s">
        <v>80</v>
      </c>
      <c r="C82" s="93">
        <v>4375</v>
      </c>
      <c r="D82" s="93">
        <v>3795</v>
      </c>
      <c r="E82" s="93">
        <v>3557</v>
      </c>
      <c r="F82" s="93"/>
      <c r="G82" s="93"/>
      <c r="H82" s="93"/>
      <c r="I82" s="96">
        <f t="shared" si="10"/>
        <v>2.4712188458470078E-4</v>
      </c>
      <c r="J82" s="96">
        <f t="shared" si="11"/>
        <v>-0.18697142857142857</v>
      </c>
      <c r="K82" s="93">
        <f t="shared" si="12"/>
        <v>-818</v>
      </c>
      <c r="L82" s="97">
        <f t="shared" si="14"/>
        <v>1.4904433066705537E-2</v>
      </c>
      <c r="M82" s="94">
        <f t="shared" si="15"/>
        <v>-238</v>
      </c>
      <c r="N82" s="94">
        <f t="shared" si="13"/>
        <v>0</v>
      </c>
    </row>
    <row r="83" spans="1:14">
      <c r="A83" s="98">
        <v>92</v>
      </c>
      <c r="B83" s="95" t="s">
        <v>81</v>
      </c>
      <c r="C83" s="93">
        <v>6793</v>
      </c>
      <c r="D83" s="93">
        <v>6535</v>
      </c>
      <c r="E83" s="93">
        <v>6501</v>
      </c>
      <c r="F83" s="93"/>
      <c r="G83" s="93"/>
      <c r="H83" s="93"/>
      <c r="I83" s="96">
        <f t="shared" si="10"/>
        <v>4.5165571315297718E-4</v>
      </c>
      <c r="J83" s="96">
        <f t="shared" si="11"/>
        <v>-4.2985426174002653E-2</v>
      </c>
      <c r="K83" s="93">
        <f t="shared" si="12"/>
        <v>-292</v>
      </c>
      <c r="L83" s="97">
        <f t="shared" si="14"/>
        <v>5.3204088697775265E-3</v>
      </c>
      <c r="M83" s="94">
        <f t="shared" si="15"/>
        <v>-34</v>
      </c>
      <c r="N83" s="94">
        <f t="shared" si="13"/>
        <v>0</v>
      </c>
    </row>
    <row r="84" spans="1:14">
      <c r="A84" s="98">
        <v>93</v>
      </c>
      <c r="B84" s="95" t="s">
        <v>82</v>
      </c>
      <c r="C84" s="93">
        <v>50737</v>
      </c>
      <c r="D84" s="93">
        <v>56364</v>
      </c>
      <c r="E84" s="93">
        <v>55426</v>
      </c>
      <c r="F84" s="93"/>
      <c r="G84" s="93"/>
      <c r="H84" s="93"/>
      <c r="I84" s="96">
        <f t="shared" si="10"/>
        <v>3.8507105917884809E-3</v>
      </c>
      <c r="J84" s="96">
        <f t="shared" si="11"/>
        <v>9.2417762185387387E-2</v>
      </c>
      <c r="K84" s="93">
        <f t="shared" si="12"/>
        <v>4689</v>
      </c>
      <c r="L84" s="97">
        <f t="shared" si="14"/>
        <v>-8.5436291747900073E-2</v>
      </c>
      <c r="M84" s="94">
        <f t="shared" si="15"/>
        <v>-938</v>
      </c>
      <c r="N84" s="94">
        <f t="shared" si="13"/>
        <v>0</v>
      </c>
    </row>
    <row r="85" spans="1:14">
      <c r="A85" s="98">
        <v>94</v>
      </c>
      <c r="B85" s="95" t="s">
        <v>83</v>
      </c>
      <c r="C85" s="93">
        <v>58230</v>
      </c>
      <c r="D85" s="93">
        <v>61032</v>
      </c>
      <c r="E85" s="93">
        <v>61702</v>
      </c>
      <c r="F85" s="93"/>
      <c r="G85" s="93"/>
      <c r="H85" s="93"/>
      <c r="I85" s="96">
        <f t="shared" si="10"/>
        <v>4.2867344736140589E-3</v>
      </c>
      <c r="J85" s="96">
        <f t="shared" si="11"/>
        <v>5.9625622531341231E-2</v>
      </c>
      <c r="K85" s="93">
        <f t="shared" si="12"/>
        <v>3472</v>
      </c>
      <c r="L85" s="97">
        <f t="shared" si="14"/>
        <v>-6.3261847931053328E-2</v>
      </c>
      <c r="M85" s="94">
        <f t="shared" si="15"/>
        <v>670</v>
      </c>
      <c r="N85" s="94">
        <f t="shared" si="13"/>
        <v>0</v>
      </c>
    </row>
    <row r="86" spans="1:14">
      <c r="A86" s="98">
        <v>95</v>
      </c>
      <c r="B86" s="95" t="s">
        <v>84</v>
      </c>
      <c r="C86" s="93">
        <v>57978</v>
      </c>
      <c r="D86" s="93">
        <v>55096</v>
      </c>
      <c r="E86" s="93">
        <v>54874</v>
      </c>
      <c r="F86" s="93"/>
      <c r="G86" s="93"/>
      <c r="H86" s="93"/>
      <c r="I86" s="96">
        <f t="shared" si="10"/>
        <v>3.8123604989319291E-3</v>
      </c>
      <c r="J86" s="96">
        <f t="shared" si="11"/>
        <v>-5.3537548725378595E-2</v>
      </c>
      <c r="K86" s="93">
        <f t="shared" si="12"/>
        <v>-3104</v>
      </c>
      <c r="L86" s="97">
        <f t="shared" si="14"/>
        <v>5.6556675108867957E-2</v>
      </c>
      <c r="M86" s="94">
        <f t="shared" si="15"/>
        <v>-222</v>
      </c>
      <c r="N86" s="94">
        <f t="shared" si="13"/>
        <v>0</v>
      </c>
    </row>
    <row r="87" spans="1:14">
      <c r="A87" s="98">
        <v>96</v>
      </c>
      <c r="B87" s="95" t="s">
        <v>85</v>
      </c>
      <c r="C87" s="93">
        <v>108516</v>
      </c>
      <c r="D87" s="93">
        <v>117655</v>
      </c>
      <c r="E87" s="93">
        <v>115077</v>
      </c>
      <c r="F87" s="93"/>
      <c r="G87" s="93"/>
      <c r="H87" s="93"/>
      <c r="I87" s="96">
        <f t="shared" si="10"/>
        <v>7.9949522385025628E-3</v>
      </c>
      <c r="J87" s="96">
        <f t="shared" si="11"/>
        <v>6.0461130155921708E-2</v>
      </c>
      <c r="K87" s="93">
        <f t="shared" si="12"/>
        <v>6561</v>
      </c>
      <c r="L87" s="97">
        <f t="shared" si="14"/>
        <v>-0.11954521436510394</v>
      </c>
      <c r="M87" s="94">
        <f t="shared" si="15"/>
        <v>-2578</v>
      </c>
      <c r="N87" s="94">
        <f t="shared" si="13"/>
        <v>0</v>
      </c>
    </row>
    <row r="88" spans="1:14">
      <c r="A88" s="98">
        <v>97</v>
      </c>
      <c r="B88" s="95" t="s">
        <v>86</v>
      </c>
      <c r="C88" s="93">
        <v>14565</v>
      </c>
      <c r="D88" s="93">
        <v>12245</v>
      </c>
      <c r="E88" s="93">
        <v>12067</v>
      </c>
      <c r="F88" s="93"/>
      <c r="G88" s="93"/>
      <c r="H88" s="93"/>
      <c r="I88" s="96">
        <f t="shared" si="10"/>
        <v>8.3835248278987481E-4</v>
      </c>
      <c r="J88" s="96">
        <f t="shared" si="11"/>
        <v>-0.17150703741846893</v>
      </c>
      <c r="K88" s="93">
        <f t="shared" si="12"/>
        <v>-2498</v>
      </c>
      <c r="L88" s="97">
        <f t="shared" si="14"/>
        <v>4.551500464624747E-2</v>
      </c>
      <c r="M88" s="94">
        <f t="shared" si="15"/>
        <v>-178</v>
      </c>
      <c r="N88" s="94">
        <f t="shared" si="13"/>
        <v>0</v>
      </c>
    </row>
    <row r="89" spans="1:14">
      <c r="A89" s="98">
        <v>98</v>
      </c>
      <c r="B89" s="95" t="s">
        <v>87</v>
      </c>
      <c r="C89" s="93">
        <v>1256</v>
      </c>
      <c r="D89" s="93">
        <v>722</v>
      </c>
      <c r="E89" s="93">
        <v>723</v>
      </c>
      <c r="F89" s="93"/>
      <c r="G89" s="93"/>
      <c r="H89" s="93"/>
      <c r="I89" s="96">
        <f t="shared" si="10"/>
        <v>5.0230284665374943E-5</v>
      </c>
      <c r="J89" s="96">
        <f t="shared" si="11"/>
        <v>-0.42436305732484075</v>
      </c>
      <c r="K89" s="93">
        <f t="shared" si="12"/>
        <v>-533</v>
      </c>
      <c r="L89" s="97">
        <f t="shared" si="14"/>
        <v>9.7115682451761019E-3</v>
      </c>
      <c r="M89" s="94">
        <f t="shared" si="15"/>
        <v>1</v>
      </c>
      <c r="N89" s="94">
        <f t="shared" si="13"/>
        <v>0</v>
      </c>
    </row>
    <row r="90" spans="1:14">
      <c r="A90" s="98">
        <v>99</v>
      </c>
      <c r="B90" s="95" t="s">
        <v>88</v>
      </c>
      <c r="C90" s="93">
        <v>4307</v>
      </c>
      <c r="D90" s="93">
        <v>4632</v>
      </c>
      <c r="E90" s="93">
        <v>4675</v>
      </c>
      <c r="F90" s="93"/>
      <c r="G90" s="93"/>
      <c r="H90" s="93"/>
      <c r="I90" s="96">
        <f t="shared" si="10"/>
        <v>3.2479471758039815E-4</v>
      </c>
      <c r="J90" s="96">
        <f t="shared" si="11"/>
        <v>8.5442303227304395E-2</v>
      </c>
      <c r="K90" s="93">
        <f t="shared" si="12"/>
        <v>368</v>
      </c>
      <c r="L90" s="97">
        <f t="shared" si="14"/>
        <v>-6.7051728221853759E-3</v>
      </c>
      <c r="M90" s="94">
        <f t="shared" si="15"/>
        <v>43</v>
      </c>
      <c r="N90" s="94">
        <f t="shared" si="13"/>
        <v>0</v>
      </c>
    </row>
    <row r="91" spans="1:14">
      <c r="A91" s="98"/>
      <c r="B91" s="95" t="s">
        <v>285</v>
      </c>
      <c r="C91" s="93">
        <v>47026</v>
      </c>
      <c r="D91" s="93">
        <v>48786</v>
      </c>
      <c r="E91" s="93">
        <v>49286</v>
      </c>
      <c r="F91" s="93"/>
      <c r="G91" s="93"/>
      <c r="H91" s="93"/>
      <c r="I91" s="96">
        <f t="shared" si="10"/>
        <v>3.4241352835652412E-3</v>
      </c>
      <c r="J91" s="96">
        <f t="shared" si="11"/>
        <v>4.8058520818270743E-2</v>
      </c>
      <c r="K91" s="93">
        <f t="shared" si="12"/>
        <v>2260</v>
      </c>
      <c r="L91" s="97">
        <f t="shared" si="14"/>
        <v>-4.1178507005812368E-2</v>
      </c>
      <c r="M91" s="94">
        <f t="shared" si="15"/>
        <v>500</v>
      </c>
      <c r="N91" s="94">
        <f t="shared" si="13"/>
        <v>0</v>
      </c>
    </row>
    <row r="92" spans="1:14" s="106" customFormat="1">
      <c r="A92" s="183" t="s">
        <v>89</v>
      </c>
      <c r="B92" s="183"/>
      <c r="C92" s="60">
        <v>14448590</v>
      </c>
      <c r="D92" s="60">
        <v>14511611</v>
      </c>
      <c r="E92" s="60">
        <v>14393707</v>
      </c>
      <c r="F92" s="60"/>
      <c r="G92" s="60"/>
      <c r="H92" s="60"/>
      <c r="I92" s="65">
        <f t="shared" si="10"/>
        <v>1</v>
      </c>
      <c r="J92" s="65">
        <f t="shared" si="11"/>
        <v>-3.7985021375788225E-3</v>
      </c>
      <c r="K92" s="60">
        <f t="shared" si="12"/>
        <v>-54883</v>
      </c>
      <c r="L92" s="66">
        <f t="shared" si="14"/>
        <v>1</v>
      </c>
      <c r="M92" s="59">
        <f t="shared" si="15"/>
        <v>-117904</v>
      </c>
      <c r="N92" s="59">
        <f t="shared" si="13"/>
        <v>0</v>
      </c>
    </row>
    <row r="93" spans="1:14">
      <c r="A93" s="16"/>
      <c r="B93" s="16"/>
      <c r="C93" s="8"/>
      <c r="D93" s="8"/>
      <c r="E93" s="8"/>
      <c r="F93" s="8"/>
      <c r="G93" s="8"/>
      <c r="H93" s="8"/>
      <c r="I93" s="16"/>
      <c r="J93" s="16"/>
      <c r="K93" s="16"/>
      <c r="L93" s="16"/>
    </row>
    <row r="94" spans="1:14">
      <c r="D94" s="123"/>
      <c r="E94" s="123"/>
      <c r="F94" s="137"/>
      <c r="G94" s="155"/>
      <c r="H94" s="155"/>
    </row>
    <row r="95" spans="1:14">
      <c r="E95" s="137"/>
      <c r="F95" s="137"/>
    </row>
    <row r="96" spans="1:14">
      <c r="E96" s="137"/>
      <c r="F96" s="137"/>
      <c r="G96" s="137"/>
      <c r="H96" s="137"/>
      <c r="I96" s="5"/>
      <c r="K96" s="9"/>
    </row>
    <row r="97" spans="3:9">
      <c r="E97" s="137"/>
      <c r="F97" s="137"/>
      <c r="G97" s="137"/>
      <c r="H97" s="137"/>
      <c r="I97" s="20"/>
    </row>
    <row r="98" spans="3:9">
      <c r="I98" s="20"/>
    </row>
    <row r="100" spans="3:9">
      <c r="C100" s="19"/>
      <c r="D100" s="19"/>
      <c r="E100" s="19"/>
      <c r="F100" s="19"/>
      <c r="G100" s="19"/>
      <c r="H100" s="19"/>
      <c r="I100" s="20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79"/>
  <sheetViews>
    <sheetView topLeftCell="M1" zoomScale="90" zoomScaleNormal="90" workbookViewId="0">
      <pane ySplit="2" topLeftCell="A3" activePane="bottomLeft" state="frozen"/>
      <selection pane="bottomLeft" activeCell="N3" sqref="N3"/>
    </sheetView>
  </sheetViews>
  <sheetFormatPr defaultColWidth="8.85546875" defaultRowHeight="15"/>
  <cols>
    <col min="1" max="1" width="17.28515625" style="3" bestFit="1" customWidth="1"/>
    <col min="2" max="2" width="34.42578125" style="3" bestFit="1" customWidth="1"/>
    <col min="3" max="3" width="15.7109375" style="119" customWidth="1"/>
    <col min="4" max="4" width="13.7109375" customWidth="1"/>
    <col min="5" max="5" width="13.28515625" style="119" customWidth="1"/>
    <col min="6" max="7" width="10.140625" style="153" customWidth="1"/>
    <col min="8" max="8" width="14.28515625" style="153" customWidth="1"/>
    <col min="9" max="9" width="17.85546875" style="3" customWidth="1"/>
    <col min="10" max="10" width="28.42578125" style="3" customWidth="1"/>
    <col min="11" max="11" width="26.7109375" style="3" customWidth="1"/>
    <col min="12" max="12" width="22" style="3" customWidth="1"/>
    <col min="13" max="13" width="22.42578125" style="3" customWidth="1"/>
    <col min="14" max="14" width="22.85546875" style="3" customWidth="1"/>
    <col min="15" max="20" width="8.85546875" style="5"/>
    <col min="21" max="16384" width="8.85546875" style="3"/>
  </cols>
  <sheetData>
    <row r="1" spans="1:17" ht="15.75" thickBot="1">
      <c r="C1" s="184" t="s">
        <v>281</v>
      </c>
      <c r="D1" s="184"/>
      <c r="E1" s="185"/>
      <c r="F1" s="186" t="s">
        <v>280</v>
      </c>
      <c r="G1" s="184"/>
      <c r="H1" s="185"/>
    </row>
    <row r="2" spans="1:17" ht="45">
      <c r="A2" s="2" t="s">
        <v>1</v>
      </c>
      <c r="B2" s="2" t="s">
        <v>90</v>
      </c>
      <c r="C2" s="89">
        <v>43405</v>
      </c>
      <c r="D2" s="89">
        <v>43739</v>
      </c>
      <c r="E2" s="89">
        <v>43770</v>
      </c>
      <c r="F2" s="89">
        <v>43405</v>
      </c>
      <c r="G2" s="89">
        <v>43739</v>
      </c>
      <c r="H2" s="89">
        <v>43770</v>
      </c>
      <c r="I2" s="88" t="s">
        <v>306</v>
      </c>
      <c r="J2" s="88" t="s">
        <v>307</v>
      </c>
      <c r="K2" s="88" t="s">
        <v>308</v>
      </c>
      <c r="L2" s="88" t="s">
        <v>309</v>
      </c>
      <c r="M2" s="92" t="s">
        <v>311</v>
      </c>
      <c r="N2" s="157" t="s">
        <v>312</v>
      </c>
    </row>
    <row r="3" spans="1:17">
      <c r="A3" s="37">
        <v>10</v>
      </c>
      <c r="B3" s="35" t="s">
        <v>9</v>
      </c>
      <c r="C3" s="93">
        <v>445599</v>
      </c>
      <c r="D3" s="93">
        <v>473425</v>
      </c>
      <c r="E3" s="93">
        <v>467160</v>
      </c>
      <c r="F3" s="93"/>
      <c r="G3" s="93"/>
      <c r="H3" s="93"/>
      <c r="I3" s="87">
        <f t="shared" ref="I3:I27" si="0">E3/$E$27</f>
        <v>0.12406768641756813</v>
      </c>
      <c r="J3" s="87">
        <f t="shared" ref="J3:J27" si="1">(E3-C3)/C3</f>
        <v>4.8386553829788667E-2</v>
      </c>
      <c r="K3" s="49">
        <f t="shared" ref="K3:K27" si="2">E3-C3</f>
        <v>21561</v>
      </c>
      <c r="L3" s="36">
        <f>K3/$K$27</f>
        <v>0.17845555371627214</v>
      </c>
      <c r="M3" s="64">
        <f>E3-D3</f>
        <v>-6265</v>
      </c>
      <c r="N3" s="94">
        <f>H3-G3</f>
        <v>0</v>
      </c>
      <c r="O3" s="53"/>
      <c r="P3" s="54"/>
      <c r="Q3" s="53"/>
    </row>
    <row r="4" spans="1:17">
      <c r="A4" s="37">
        <v>11</v>
      </c>
      <c r="B4" s="35" t="s">
        <v>10</v>
      </c>
      <c r="C4" s="93">
        <v>16116</v>
      </c>
      <c r="D4" s="93">
        <v>16412</v>
      </c>
      <c r="E4" s="93">
        <v>16188</v>
      </c>
      <c r="F4" s="93"/>
      <c r="G4" s="93"/>
      <c r="H4" s="93"/>
      <c r="I4" s="87">
        <f t="shared" si="0"/>
        <v>4.2991859485563676E-3</v>
      </c>
      <c r="J4" s="87">
        <f t="shared" si="1"/>
        <v>4.4676098287416231E-3</v>
      </c>
      <c r="K4" s="49">
        <f t="shared" si="2"/>
        <v>72</v>
      </c>
      <c r="L4" s="36">
        <f t="shared" ref="L4:L27" si="3">K4/$K$27</f>
        <v>5.9592782651878831E-4</v>
      </c>
      <c r="M4" s="64">
        <f t="shared" ref="M4:M27" si="4">E4-D4</f>
        <v>-224</v>
      </c>
      <c r="N4" s="94">
        <f t="shared" ref="N4:N27" si="5">H4-G4</f>
        <v>0</v>
      </c>
      <c r="O4" s="53"/>
      <c r="P4" s="54"/>
      <c r="Q4" s="53"/>
    </row>
    <row r="5" spans="1:17" ht="17.25" customHeight="1">
      <c r="A5" s="37">
        <v>12</v>
      </c>
      <c r="B5" s="35" t="s">
        <v>11</v>
      </c>
      <c r="C5" s="93">
        <v>4619</v>
      </c>
      <c r="D5" s="93">
        <v>4982</v>
      </c>
      <c r="E5" s="93">
        <v>5017</v>
      </c>
      <c r="F5" s="93"/>
      <c r="G5" s="93"/>
      <c r="H5" s="93"/>
      <c r="I5" s="87">
        <f t="shared" si="0"/>
        <v>1.3324077034783358E-3</v>
      </c>
      <c r="J5" s="87">
        <f t="shared" si="1"/>
        <v>8.6165836761203721E-2</v>
      </c>
      <c r="K5" s="49">
        <f t="shared" si="2"/>
        <v>398</v>
      </c>
      <c r="L5" s="36">
        <f t="shared" si="3"/>
        <v>3.2941565965899687E-3</v>
      </c>
      <c r="M5" s="64">
        <f t="shared" si="4"/>
        <v>35</v>
      </c>
      <c r="N5" s="94">
        <f t="shared" si="5"/>
        <v>0</v>
      </c>
      <c r="O5" s="53"/>
      <c r="P5" s="54"/>
      <c r="Q5" s="53"/>
    </row>
    <row r="6" spans="1:17">
      <c r="A6" s="37">
        <v>13</v>
      </c>
      <c r="B6" s="35" t="s">
        <v>12</v>
      </c>
      <c r="C6" s="93">
        <v>414810</v>
      </c>
      <c r="D6" s="93">
        <v>426142</v>
      </c>
      <c r="E6" s="93">
        <v>428948</v>
      </c>
      <c r="F6" s="93"/>
      <c r="G6" s="93"/>
      <c r="H6" s="93"/>
      <c r="I6" s="87">
        <f t="shared" si="0"/>
        <v>0.1139193979652432</v>
      </c>
      <c r="J6" s="87">
        <f t="shared" si="1"/>
        <v>3.408307417853957E-2</v>
      </c>
      <c r="K6" s="49">
        <f t="shared" si="2"/>
        <v>14138</v>
      </c>
      <c r="L6" s="36">
        <f t="shared" si="3"/>
        <v>0.11701705015725873</v>
      </c>
      <c r="M6" s="64">
        <f t="shared" si="4"/>
        <v>2806</v>
      </c>
      <c r="N6" s="94">
        <f t="shared" si="5"/>
        <v>0</v>
      </c>
      <c r="O6" s="53"/>
      <c r="P6" s="54"/>
      <c r="Q6" s="53"/>
    </row>
    <row r="7" spans="1:17">
      <c r="A7" s="37">
        <v>14</v>
      </c>
      <c r="B7" s="35" t="s">
        <v>13</v>
      </c>
      <c r="C7" s="93">
        <v>520610</v>
      </c>
      <c r="D7" s="93">
        <v>566755</v>
      </c>
      <c r="E7" s="93">
        <v>573742</v>
      </c>
      <c r="F7" s="93"/>
      <c r="G7" s="93"/>
      <c r="H7" s="93"/>
      <c r="I7" s="87">
        <f t="shared" si="0"/>
        <v>0.15237358194320655</v>
      </c>
      <c r="J7" s="87">
        <f t="shared" si="1"/>
        <v>0.1020572021282726</v>
      </c>
      <c r="K7" s="49">
        <f t="shared" si="2"/>
        <v>53132</v>
      </c>
      <c r="L7" s="36">
        <f t="shared" si="3"/>
        <v>0.43976162886939246</v>
      </c>
      <c r="M7" s="64">
        <f t="shared" si="4"/>
        <v>6987</v>
      </c>
      <c r="N7" s="94">
        <f t="shared" si="5"/>
        <v>0</v>
      </c>
      <c r="O7" s="53"/>
      <c r="P7" s="54"/>
      <c r="Q7" s="53"/>
    </row>
    <row r="8" spans="1:17">
      <c r="A8" s="37">
        <v>15</v>
      </c>
      <c r="B8" s="35" t="s">
        <v>14</v>
      </c>
      <c r="C8" s="93">
        <v>59316</v>
      </c>
      <c r="D8" s="93">
        <v>63061</v>
      </c>
      <c r="E8" s="93">
        <v>64333</v>
      </c>
      <c r="F8" s="93"/>
      <c r="G8" s="93"/>
      <c r="H8" s="93"/>
      <c r="I8" s="87">
        <f t="shared" si="0"/>
        <v>1.7085466371909861E-2</v>
      </c>
      <c r="J8" s="87">
        <f t="shared" si="1"/>
        <v>8.4580888798974976E-2</v>
      </c>
      <c r="K8" s="49">
        <f t="shared" si="2"/>
        <v>5017</v>
      </c>
      <c r="L8" s="36">
        <f t="shared" si="3"/>
        <v>4.1524582022843898E-2</v>
      </c>
      <c r="M8" s="64">
        <f t="shared" si="4"/>
        <v>1272</v>
      </c>
      <c r="N8" s="94">
        <f t="shared" si="5"/>
        <v>0</v>
      </c>
      <c r="O8" s="53"/>
      <c r="P8" s="54"/>
      <c r="Q8" s="53"/>
    </row>
    <row r="9" spans="1:17">
      <c r="A9" s="37">
        <v>16</v>
      </c>
      <c r="B9" s="35" t="s">
        <v>15</v>
      </c>
      <c r="C9" s="93">
        <v>62425</v>
      </c>
      <c r="D9" s="93">
        <v>60013</v>
      </c>
      <c r="E9" s="93">
        <v>60500</v>
      </c>
      <c r="F9" s="93"/>
      <c r="G9" s="93"/>
      <c r="H9" s="93"/>
      <c r="I9" s="87">
        <f t="shared" si="0"/>
        <v>1.6067503699509531E-2</v>
      </c>
      <c r="J9" s="87">
        <f t="shared" si="1"/>
        <v>-3.0837004405286344E-2</v>
      </c>
      <c r="K9" s="49">
        <f t="shared" si="2"/>
        <v>-1925</v>
      </c>
      <c r="L9" s="36">
        <f t="shared" si="3"/>
        <v>-1.5932792584009269E-2</v>
      </c>
      <c r="M9" s="64">
        <f t="shared" si="4"/>
        <v>487</v>
      </c>
      <c r="N9" s="94">
        <f t="shared" si="5"/>
        <v>0</v>
      </c>
      <c r="O9" s="53"/>
      <c r="P9" s="54"/>
      <c r="Q9" s="53"/>
    </row>
    <row r="10" spans="1:17">
      <c r="A10" s="37">
        <v>17</v>
      </c>
      <c r="B10" s="35" t="s">
        <v>16</v>
      </c>
      <c r="C10" s="93">
        <v>56078</v>
      </c>
      <c r="D10" s="93">
        <v>59696</v>
      </c>
      <c r="E10" s="93">
        <v>60215</v>
      </c>
      <c r="F10" s="93"/>
      <c r="G10" s="93"/>
      <c r="H10" s="93"/>
      <c r="I10" s="87">
        <f t="shared" si="0"/>
        <v>1.599181380604903E-2</v>
      </c>
      <c r="J10" s="87">
        <f t="shared" si="1"/>
        <v>7.3772245800492173E-2</v>
      </c>
      <c r="K10" s="49">
        <f t="shared" si="2"/>
        <v>4137</v>
      </c>
      <c r="L10" s="36">
        <f t="shared" si="3"/>
        <v>3.4241019698725374E-2</v>
      </c>
      <c r="M10" s="64">
        <f t="shared" si="4"/>
        <v>519</v>
      </c>
      <c r="N10" s="94">
        <f t="shared" si="5"/>
        <v>0</v>
      </c>
      <c r="O10" s="53"/>
      <c r="P10" s="54"/>
      <c r="Q10" s="53"/>
    </row>
    <row r="11" spans="1:17">
      <c r="A11" s="37">
        <v>18</v>
      </c>
      <c r="B11" s="35" t="s">
        <v>17</v>
      </c>
      <c r="C11" s="93">
        <v>49239</v>
      </c>
      <c r="D11" s="93">
        <v>47353</v>
      </c>
      <c r="E11" s="93">
        <v>47398</v>
      </c>
      <c r="F11" s="93"/>
      <c r="G11" s="93"/>
      <c r="H11" s="93"/>
      <c r="I11" s="87">
        <f t="shared" si="0"/>
        <v>1.2587893228914921E-2</v>
      </c>
      <c r="J11" s="87">
        <f t="shared" si="1"/>
        <v>-3.7389061516277744E-2</v>
      </c>
      <c r="K11" s="49">
        <f t="shared" si="2"/>
        <v>-1841</v>
      </c>
      <c r="L11" s="36">
        <f t="shared" si="3"/>
        <v>-1.5237543453070684E-2</v>
      </c>
      <c r="M11" s="64">
        <f t="shared" si="4"/>
        <v>45</v>
      </c>
      <c r="N11" s="94">
        <f t="shared" si="5"/>
        <v>0</v>
      </c>
      <c r="O11" s="53"/>
      <c r="P11" s="54"/>
      <c r="Q11" s="53"/>
    </row>
    <row r="12" spans="1:17">
      <c r="A12" s="37">
        <v>19</v>
      </c>
      <c r="B12" s="35" t="s">
        <v>18</v>
      </c>
      <c r="C12" s="93">
        <v>8946</v>
      </c>
      <c r="D12" s="93">
        <v>8886</v>
      </c>
      <c r="E12" s="93">
        <v>8921</v>
      </c>
      <c r="F12" s="93"/>
      <c r="G12" s="93"/>
      <c r="H12" s="93"/>
      <c r="I12" s="87">
        <f t="shared" si="0"/>
        <v>2.3692264546004054E-3</v>
      </c>
      <c r="J12" s="87">
        <f t="shared" si="1"/>
        <v>-2.794545048066175E-3</v>
      </c>
      <c r="K12" s="49">
        <f t="shared" si="2"/>
        <v>-25</v>
      </c>
      <c r="L12" s="36">
        <f t="shared" si="3"/>
        <v>-2.069193842079126E-4</v>
      </c>
      <c r="M12" s="64">
        <f t="shared" si="4"/>
        <v>35</v>
      </c>
      <c r="N12" s="94">
        <f t="shared" si="5"/>
        <v>0</v>
      </c>
      <c r="O12" s="53"/>
      <c r="P12" s="54"/>
      <c r="Q12" s="53"/>
    </row>
    <row r="13" spans="1:17">
      <c r="A13" s="37">
        <v>20</v>
      </c>
      <c r="B13" s="35" t="s">
        <v>19</v>
      </c>
      <c r="C13" s="93">
        <v>80952</v>
      </c>
      <c r="D13" s="93">
        <v>87164</v>
      </c>
      <c r="E13" s="93">
        <v>87966</v>
      </c>
      <c r="F13" s="93"/>
      <c r="G13" s="93"/>
      <c r="H13" s="93"/>
      <c r="I13" s="87">
        <f t="shared" si="0"/>
        <v>2.3361884800513311E-2</v>
      </c>
      <c r="J13" s="87">
        <f t="shared" si="1"/>
        <v>8.6643937147939526E-2</v>
      </c>
      <c r="K13" s="49">
        <f t="shared" si="2"/>
        <v>7014</v>
      </c>
      <c r="L13" s="36">
        <f t="shared" si="3"/>
        <v>5.8053302433371957E-2</v>
      </c>
      <c r="M13" s="64">
        <f t="shared" si="4"/>
        <v>802</v>
      </c>
      <c r="N13" s="94">
        <f t="shared" si="5"/>
        <v>0</v>
      </c>
    </row>
    <row r="14" spans="1:17">
      <c r="A14" s="37">
        <v>21</v>
      </c>
      <c r="B14" s="35" t="s">
        <v>20</v>
      </c>
      <c r="C14" s="93">
        <v>25193</v>
      </c>
      <c r="D14" s="93">
        <v>26907</v>
      </c>
      <c r="E14" s="93">
        <v>27322</v>
      </c>
      <c r="F14" s="93"/>
      <c r="G14" s="93"/>
      <c r="H14" s="93"/>
      <c r="I14" s="87">
        <f t="shared" si="0"/>
        <v>7.2561377864132125E-3</v>
      </c>
      <c r="J14" s="87">
        <f t="shared" si="1"/>
        <v>8.4507601317826378E-2</v>
      </c>
      <c r="K14" s="49">
        <f t="shared" si="2"/>
        <v>2129</v>
      </c>
      <c r="L14" s="36">
        <f t="shared" si="3"/>
        <v>1.7621254759145836E-2</v>
      </c>
      <c r="M14" s="64">
        <f t="shared" si="4"/>
        <v>415</v>
      </c>
      <c r="N14" s="94">
        <f t="shared" si="5"/>
        <v>0</v>
      </c>
      <c r="O14" s="53"/>
    </row>
    <row r="15" spans="1:17">
      <c r="A15" s="37">
        <v>22</v>
      </c>
      <c r="B15" s="35" t="s">
        <v>21</v>
      </c>
      <c r="C15" s="93">
        <v>205939</v>
      </c>
      <c r="D15" s="93">
        <v>210622</v>
      </c>
      <c r="E15" s="93">
        <v>210888</v>
      </c>
      <c r="F15" s="93"/>
      <c r="G15" s="93"/>
      <c r="H15" s="93"/>
      <c r="I15" s="87">
        <f t="shared" si="0"/>
        <v>5.6007334217887034E-2</v>
      </c>
      <c r="J15" s="87">
        <f t="shared" si="1"/>
        <v>2.4031387935262383E-2</v>
      </c>
      <c r="K15" s="49">
        <f t="shared" si="2"/>
        <v>4949</v>
      </c>
      <c r="L15" s="36">
        <f t="shared" si="3"/>
        <v>4.0961761297798376E-2</v>
      </c>
      <c r="M15" s="64">
        <f t="shared" si="4"/>
        <v>266</v>
      </c>
      <c r="N15" s="94">
        <f t="shared" si="5"/>
        <v>0</v>
      </c>
      <c r="O15" s="53"/>
    </row>
    <row r="16" spans="1:17">
      <c r="A16" s="37">
        <v>23</v>
      </c>
      <c r="B16" s="35" t="s">
        <v>22</v>
      </c>
      <c r="C16" s="93">
        <v>217244</v>
      </c>
      <c r="D16" s="93">
        <v>203241</v>
      </c>
      <c r="E16" s="93">
        <v>201148</v>
      </c>
      <c r="F16" s="93"/>
      <c r="G16" s="93"/>
      <c r="H16" s="93"/>
      <c r="I16" s="87">
        <f t="shared" si="0"/>
        <v>5.3420598911552777E-2</v>
      </c>
      <c r="J16" s="87">
        <f t="shared" si="1"/>
        <v>-7.4091804606801565E-2</v>
      </c>
      <c r="K16" s="49">
        <f t="shared" si="2"/>
        <v>-16096</v>
      </c>
      <c r="L16" s="36">
        <f t="shared" si="3"/>
        <v>-0.13322297632842245</v>
      </c>
      <c r="M16" s="64">
        <f t="shared" si="4"/>
        <v>-2093</v>
      </c>
      <c r="N16" s="94">
        <f t="shared" si="5"/>
        <v>0</v>
      </c>
      <c r="O16" s="53"/>
    </row>
    <row r="17" spans="1:20">
      <c r="A17" s="37">
        <v>24</v>
      </c>
      <c r="B17" s="35" t="s">
        <v>23</v>
      </c>
      <c r="C17" s="93">
        <v>163656</v>
      </c>
      <c r="D17" s="93">
        <v>162119</v>
      </c>
      <c r="E17" s="93">
        <v>162936</v>
      </c>
      <c r="F17" s="93"/>
      <c r="G17" s="93"/>
      <c r="H17" s="93"/>
      <c r="I17" s="87">
        <f t="shared" si="0"/>
        <v>4.3272310459227845E-2</v>
      </c>
      <c r="J17" s="87">
        <f t="shared" si="1"/>
        <v>-4.3994720633523977E-3</v>
      </c>
      <c r="K17" s="49">
        <f t="shared" si="2"/>
        <v>-720</v>
      </c>
      <c r="L17" s="36">
        <f t="shared" si="3"/>
        <v>-5.9592782651878831E-3</v>
      </c>
      <c r="M17" s="64">
        <f t="shared" si="4"/>
        <v>817</v>
      </c>
      <c r="N17" s="94">
        <f t="shared" si="5"/>
        <v>0</v>
      </c>
      <c r="O17" s="53"/>
    </row>
    <row r="18" spans="1:20">
      <c r="A18" s="37">
        <v>25</v>
      </c>
      <c r="B18" s="35" t="s">
        <v>24</v>
      </c>
      <c r="C18" s="93">
        <v>366192</v>
      </c>
      <c r="D18" s="93">
        <v>366267</v>
      </c>
      <c r="E18" s="93">
        <v>367633</v>
      </c>
      <c r="F18" s="93"/>
      <c r="G18" s="93"/>
      <c r="H18" s="93"/>
      <c r="I18" s="87">
        <f t="shared" si="0"/>
        <v>9.7635447728293995E-2</v>
      </c>
      <c r="J18" s="87">
        <f t="shared" si="1"/>
        <v>3.9350941582557784E-3</v>
      </c>
      <c r="K18" s="49">
        <f t="shared" si="2"/>
        <v>1441</v>
      </c>
      <c r="L18" s="36">
        <f t="shared" si="3"/>
        <v>1.1926833305744082E-2</v>
      </c>
      <c r="M18" s="64">
        <f t="shared" si="4"/>
        <v>1366</v>
      </c>
      <c r="N18" s="94">
        <f t="shared" si="5"/>
        <v>0</v>
      </c>
      <c r="O18" s="53"/>
    </row>
    <row r="19" spans="1:20">
      <c r="A19" s="37">
        <v>26</v>
      </c>
      <c r="B19" s="35" t="s">
        <v>25</v>
      </c>
      <c r="C19" s="93">
        <v>34728</v>
      </c>
      <c r="D19" s="93">
        <v>38027</v>
      </c>
      <c r="E19" s="93">
        <v>38190</v>
      </c>
      <c r="F19" s="93"/>
      <c r="G19" s="93"/>
      <c r="H19" s="93"/>
      <c r="I19" s="87">
        <f t="shared" si="0"/>
        <v>1.0142445723706924E-2</v>
      </c>
      <c r="J19" s="87">
        <f t="shared" si="1"/>
        <v>9.9689011748445064E-2</v>
      </c>
      <c r="K19" s="49">
        <f t="shared" si="2"/>
        <v>3462</v>
      </c>
      <c r="L19" s="36">
        <f t="shared" si="3"/>
        <v>2.8654196325111736E-2</v>
      </c>
      <c r="M19" s="64">
        <f t="shared" si="4"/>
        <v>163</v>
      </c>
      <c r="N19" s="94">
        <f t="shared" si="5"/>
        <v>0</v>
      </c>
      <c r="O19" s="53"/>
    </row>
    <row r="20" spans="1:20">
      <c r="A20" s="37">
        <v>27</v>
      </c>
      <c r="B20" s="35" t="s">
        <v>26</v>
      </c>
      <c r="C20" s="93">
        <v>147749</v>
      </c>
      <c r="D20" s="93">
        <v>149804</v>
      </c>
      <c r="E20" s="93">
        <v>149571</v>
      </c>
      <c r="F20" s="93"/>
      <c r="G20" s="93"/>
      <c r="H20" s="93"/>
      <c r="I20" s="87">
        <f t="shared" si="0"/>
        <v>3.972285282379074E-2</v>
      </c>
      <c r="J20" s="87">
        <f t="shared" si="1"/>
        <v>1.2331724749406088E-2</v>
      </c>
      <c r="K20" s="49">
        <f t="shared" si="2"/>
        <v>1822</v>
      </c>
      <c r="L20" s="36">
        <f t="shared" si="3"/>
        <v>1.508028472107267E-2</v>
      </c>
      <c r="M20" s="64">
        <f t="shared" si="4"/>
        <v>-233</v>
      </c>
      <c r="N20" s="94">
        <f t="shared" si="5"/>
        <v>0</v>
      </c>
      <c r="O20" s="53"/>
    </row>
    <row r="21" spans="1:20">
      <c r="A21" s="37">
        <v>28</v>
      </c>
      <c r="B21" s="35" t="s">
        <v>27</v>
      </c>
      <c r="C21" s="93">
        <v>158805</v>
      </c>
      <c r="D21" s="93">
        <v>160344</v>
      </c>
      <c r="E21" s="93">
        <v>161104</v>
      </c>
      <c r="F21" s="93"/>
      <c r="G21" s="93"/>
      <c r="H21" s="93"/>
      <c r="I21" s="87">
        <f t="shared" si="0"/>
        <v>4.2785770512492285E-2</v>
      </c>
      <c r="J21" s="87">
        <f t="shared" si="1"/>
        <v>1.4476874153836467E-2</v>
      </c>
      <c r="K21" s="49">
        <f t="shared" si="2"/>
        <v>2299</v>
      </c>
      <c r="L21" s="36">
        <f t="shared" si="3"/>
        <v>1.9028306571759641E-2</v>
      </c>
      <c r="M21" s="64">
        <f t="shared" si="4"/>
        <v>760</v>
      </c>
      <c r="N21" s="94">
        <f t="shared" si="5"/>
        <v>0</v>
      </c>
      <c r="O21" s="53"/>
    </row>
    <row r="22" spans="1:20">
      <c r="A22" s="37">
        <v>29</v>
      </c>
      <c r="B22" s="35" t="s">
        <v>28</v>
      </c>
      <c r="C22" s="93">
        <v>200216</v>
      </c>
      <c r="D22" s="93">
        <v>200294</v>
      </c>
      <c r="E22" s="93">
        <v>200440</v>
      </c>
      <c r="F22" s="93"/>
      <c r="G22" s="93"/>
      <c r="H22" s="93"/>
      <c r="I22" s="87">
        <f t="shared" si="0"/>
        <v>5.3232569281482484E-2</v>
      </c>
      <c r="J22" s="87">
        <f t="shared" si="1"/>
        <v>1.1187917049586447E-3</v>
      </c>
      <c r="K22" s="49">
        <f t="shared" si="2"/>
        <v>224</v>
      </c>
      <c r="L22" s="36">
        <f t="shared" si="3"/>
        <v>1.8539976825028969E-3</v>
      </c>
      <c r="M22" s="64">
        <f t="shared" si="4"/>
        <v>146</v>
      </c>
      <c r="N22" s="94">
        <f t="shared" si="5"/>
        <v>0</v>
      </c>
      <c r="O22" s="53"/>
    </row>
    <row r="23" spans="1:20">
      <c r="A23" s="37">
        <v>30</v>
      </c>
      <c r="B23" s="35" t="s">
        <v>29</v>
      </c>
      <c r="C23" s="93">
        <v>55447</v>
      </c>
      <c r="D23" s="93">
        <v>66702</v>
      </c>
      <c r="E23" s="93">
        <v>67888</v>
      </c>
      <c r="F23" s="93"/>
      <c r="G23" s="93"/>
      <c r="H23" s="93"/>
      <c r="I23" s="87">
        <f t="shared" si="0"/>
        <v>1.802959820086451E-2</v>
      </c>
      <c r="J23" s="87">
        <f t="shared" si="1"/>
        <v>0.22437643154724332</v>
      </c>
      <c r="K23" s="49">
        <f t="shared" si="2"/>
        <v>12441</v>
      </c>
      <c r="L23" s="36">
        <f t="shared" si="3"/>
        <v>0.10297136235722562</v>
      </c>
      <c r="M23" s="64">
        <f t="shared" si="4"/>
        <v>1186</v>
      </c>
      <c r="N23" s="94">
        <f t="shared" si="5"/>
        <v>0</v>
      </c>
      <c r="O23" s="53"/>
    </row>
    <row r="24" spans="1:20">
      <c r="A24" s="37">
        <v>31</v>
      </c>
      <c r="B24" s="35" t="s">
        <v>30</v>
      </c>
      <c r="C24" s="93">
        <v>152314</v>
      </c>
      <c r="D24" s="93">
        <v>151217</v>
      </c>
      <c r="E24" s="93">
        <v>152853</v>
      </c>
      <c r="F24" s="93"/>
      <c r="G24" s="93"/>
      <c r="H24" s="93"/>
      <c r="I24" s="87">
        <f t="shared" si="0"/>
        <v>4.0594481702167437E-2</v>
      </c>
      <c r="J24" s="87">
        <f t="shared" si="1"/>
        <v>3.5387423349134027E-3</v>
      </c>
      <c r="K24" s="49">
        <f t="shared" si="2"/>
        <v>539</v>
      </c>
      <c r="L24" s="36">
        <f t="shared" si="3"/>
        <v>4.4611819235225959E-3</v>
      </c>
      <c r="M24" s="64">
        <f t="shared" si="4"/>
        <v>1636</v>
      </c>
      <c r="N24" s="94">
        <f t="shared" si="5"/>
        <v>0</v>
      </c>
      <c r="O24" s="18"/>
    </row>
    <row r="25" spans="1:20">
      <c r="A25" s="37">
        <v>32</v>
      </c>
      <c r="B25" s="35" t="s">
        <v>31</v>
      </c>
      <c r="C25" s="93">
        <v>59790</v>
      </c>
      <c r="D25" s="93">
        <v>63650</v>
      </c>
      <c r="E25" s="93">
        <v>64461</v>
      </c>
      <c r="F25" s="93"/>
      <c r="G25" s="93"/>
      <c r="H25" s="93"/>
      <c r="I25" s="87">
        <f t="shared" si="0"/>
        <v>1.7119460429323698E-2</v>
      </c>
      <c r="J25" s="87">
        <f t="shared" si="1"/>
        <v>7.8123432012042152E-2</v>
      </c>
      <c r="K25" s="49">
        <f t="shared" si="2"/>
        <v>4671</v>
      </c>
      <c r="L25" s="36">
        <f t="shared" si="3"/>
        <v>3.8660817745406389E-2</v>
      </c>
      <c r="M25" s="64">
        <f t="shared" si="4"/>
        <v>811</v>
      </c>
      <c r="N25" s="94">
        <f t="shared" si="5"/>
        <v>0</v>
      </c>
      <c r="O25" s="6"/>
    </row>
    <row r="26" spans="1:20">
      <c r="A26" s="37">
        <v>33</v>
      </c>
      <c r="B26" s="35" t="s">
        <v>32</v>
      </c>
      <c r="C26" s="93">
        <v>138561</v>
      </c>
      <c r="D26" s="93">
        <v>140379</v>
      </c>
      <c r="E26" s="93">
        <v>140542</v>
      </c>
      <c r="F26" s="93"/>
      <c r="G26" s="93"/>
      <c r="H26" s="93"/>
      <c r="I26" s="87">
        <f t="shared" si="0"/>
        <v>3.7324943883247412E-2</v>
      </c>
      <c r="J26" s="87">
        <f t="shared" si="1"/>
        <v>1.4296952244859665E-2</v>
      </c>
      <c r="K26" s="49">
        <f t="shared" si="2"/>
        <v>1981</v>
      </c>
      <c r="L26" s="36">
        <f t="shared" si="3"/>
        <v>1.6396292004634994E-2</v>
      </c>
      <c r="M26" s="64">
        <f t="shared" si="4"/>
        <v>163</v>
      </c>
      <c r="N26" s="94">
        <f t="shared" si="5"/>
        <v>0</v>
      </c>
      <c r="O26" s="6"/>
    </row>
    <row r="27" spans="1:20" s="106" customFormat="1">
      <c r="A27" s="183" t="s">
        <v>254</v>
      </c>
      <c r="B27" s="183"/>
      <c r="C27" s="60">
        <v>3644544</v>
      </c>
      <c r="D27" s="60">
        <v>3753462</v>
      </c>
      <c r="E27" s="60">
        <v>3765364</v>
      </c>
      <c r="F27" s="60"/>
      <c r="G27" s="60"/>
      <c r="H27" s="60"/>
      <c r="I27" s="96">
        <f t="shared" si="0"/>
        <v>1</v>
      </c>
      <c r="J27" s="96">
        <f t="shared" si="1"/>
        <v>3.3150923682084783E-2</v>
      </c>
      <c r="K27" s="93">
        <f t="shared" si="2"/>
        <v>120820</v>
      </c>
      <c r="L27" s="97">
        <f t="shared" si="3"/>
        <v>1</v>
      </c>
      <c r="M27" s="93">
        <f t="shared" si="4"/>
        <v>11902</v>
      </c>
      <c r="N27" s="94">
        <f t="shared" si="5"/>
        <v>0</v>
      </c>
      <c r="O27" s="53"/>
      <c r="P27" s="107"/>
      <c r="Q27" s="107"/>
      <c r="R27" s="107"/>
      <c r="S27" s="107"/>
      <c r="T27" s="107"/>
    </row>
    <row r="28" spans="1:20">
      <c r="I28" s="53"/>
      <c r="K28" s="14"/>
      <c r="L28" s="13"/>
      <c r="N28" s="6"/>
      <c r="O28" s="6"/>
    </row>
    <row r="29" spans="1:20">
      <c r="C29" s="120"/>
      <c r="D29" s="105"/>
      <c r="E29" s="120"/>
      <c r="F29" s="124"/>
      <c r="G29" s="124"/>
      <c r="H29" s="124"/>
      <c r="N29" s="6"/>
      <c r="O29" s="6"/>
    </row>
    <row r="30" spans="1:20">
      <c r="E30" s="155"/>
      <c r="F30" s="155"/>
      <c r="N30" s="6"/>
      <c r="O30" s="6"/>
    </row>
    <row r="31" spans="1:20">
      <c r="B31" s="5"/>
      <c r="N31" s="6"/>
    </row>
    <row r="32" spans="1:20">
      <c r="B32" s="5"/>
      <c r="N32" s="6"/>
    </row>
    <row r="33" spans="2:14">
      <c r="B33" s="5"/>
      <c r="N33" s="6"/>
    </row>
    <row r="34" spans="2:14">
      <c r="B34" s="52"/>
      <c r="N34" s="6"/>
    </row>
    <row r="35" spans="2:14">
      <c r="B35" s="5"/>
      <c r="N35" s="6"/>
    </row>
    <row r="36" spans="2:14">
      <c r="B36" s="5"/>
      <c r="N36" s="6"/>
    </row>
    <row r="37" spans="2:14">
      <c r="B37" s="5"/>
      <c r="N37" s="5"/>
    </row>
    <row r="38" spans="2:14">
      <c r="N38" s="5"/>
    </row>
    <row r="39" spans="2:14">
      <c r="N39" s="5"/>
    </row>
    <row r="40" spans="2:14">
      <c r="N40" s="5"/>
    </row>
    <row r="41" spans="2:14">
      <c r="N41" s="5"/>
    </row>
    <row r="42" spans="2:14">
      <c r="N42" s="5"/>
    </row>
    <row r="43" spans="2:14">
      <c r="N43" s="5"/>
    </row>
    <row r="44" spans="2:14">
      <c r="N44" s="5"/>
    </row>
    <row r="45" spans="2:14">
      <c r="N45" s="5"/>
    </row>
    <row r="46" spans="2:14">
      <c r="N46" s="5"/>
    </row>
    <row r="47" spans="2:14">
      <c r="N47" s="5"/>
    </row>
    <row r="48" spans="2:14">
      <c r="N48" s="5"/>
    </row>
    <row r="49" spans="14:14">
      <c r="N49" s="5"/>
    </row>
    <row r="50" spans="14:14">
      <c r="N50" s="5"/>
    </row>
    <row r="51" spans="14:14">
      <c r="N51" s="5"/>
    </row>
    <row r="52" spans="14:14">
      <c r="N52" s="5"/>
    </row>
    <row r="53" spans="14:14">
      <c r="N53" s="5"/>
    </row>
    <row r="54" spans="14:14">
      <c r="N54" s="5"/>
    </row>
    <row r="55" spans="14:14">
      <c r="N55" s="5"/>
    </row>
    <row r="56" spans="14:14">
      <c r="N56" s="5"/>
    </row>
    <row r="57" spans="14:14">
      <c r="N57" s="5"/>
    </row>
    <row r="58" spans="14:14">
      <c r="N58" s="5"/>
    </row>
    <row r="59" spans="14:14">
      <c r="N59" s="5"/>
    </row>
    <row r="60" spans="14:14">
      <c r="N60" s="5"/>
    </row>
    <row r="61" spans="14:14">
      <c r="N61" s="5"/>
    </row>
    <row r="62" spans="14:14">
      <c r="N62" s="5"/>
    </row>
    <row r="63" spans="14:14">
      <c r="N63" s="5"/>
    </row>
    <row r="64" spans="14:14">
      <c r="N64" s="5"/>
    </row>
    <row r="65" spans="14:14">
      <c r="N65" s="5"/>
    </row>
    <row r="66" spans="14:14">
      <c r="N66" s="5"/>
    </row>
    <row r="67" spans="14:14">
      <c r="N67" s="5"/>
    </row>
    <row r="68" spans="14:14">
      <c r="N68" s="5"/>
    </row>
    <row r="69" spans="14:14">
      <c r="N69" s="5"/>
    </row>
    <row r="70" spans="14:14">
      <c r="N70" s="5"/>
    </row>
    <row r="71" spans="14:14">
      <c r="N71" s="5"/>
    </row>
    <row r="72" spans="14:14">
      <c r="N72" s="5"/>
    </row>
    <row r="73" spans="14:14">
      <c r="N73" s="5"/>
    </row>
    <row r="74" spans="14:14">
      <c r="N74" s="5"/>
    </row>
    <row r="75" spans="14:14">
      <c r="N75" s="5"/>
    </row>
    <row r="76" spans="14:14">
      <c r="N76" s="5"/>
    </row>
    <row r="77" spans="14:14">
      <c r="N77" s="5"/>
    </row>
    <row r="78" spans="14:14">
      <c r="N78" s="5"/>
    </row>
    <row r="79" spans="14:14">
      <c r="N79" s="5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88"/>
  <sheetViews>
    <sheetView topLeftCell="L1" zoomScale="89" zoomScaleNormal="89" workbookViewId="0">
      <pane ySplit="2" topLeftCell="A3" activePane="bottomLeft" state="frozen"/>
      <selection activeCell="W1" sqref="W1"/>
      <selection pane="bottomLeft" activeCell="O1" sqref="O1:Y1048576"/>
    </sheetView>
  </sheetViews>
  <sheetFormatPr defaultColWidth="9.140625" defaultRowHeight="15"/>
  <cols>
    <col min="1" max="1" width="11.85546875" style="3" customWidth="1"/>
    <col min="2" max="2" width="16.42578125" style="3" bestFit="1" customWidth="1"/>
    <col min="3" max="8" width="12" style="3" customWidth="1"/>
    <col min="9" max="9" width="18.140625" style="3" customWidth="1"/>
    <col min="10" max="10" width="30.42578125" style="3" customWidth="1"/>
    <col min="11" max="11" width="27.42578125" style="3" customWidth="1"/>
    <col min="12" max="12" width="22.28515625" style="3" customWidth="1"/>
    <col min="13" max="13" width="29.7109375" style="3" customWidth="1"/>
    <col min="14" max="14" width="25.42578125" style="3" customWidth="1"/>
    <col min="15" max="16384" width="9.140625" style="3"/>
  </cols>
  <sheetData>
    <row r="1" spans="1:14" ht="15.75" thickBot="1">
      <c r="C1" s="184" t="s">
        <v>281</v>
      </c>
      <c r="D1" s="184"/>
      <c r="E1" s="185"/>
      <c r="F1" s="186" t="s">
        <v>280</v>
      </c>
      <c r="G1" s="184"/>
      <c r="H1" s="185"/>
    </row>
    <row r="2" spans="1:14" ht="45">
      <c r="A2" s="89" t="s">
        <v>91</v>
      </c>
      <c r="B2" s="89" t="s">
        <v>174</v>
      </c>
      <c r="C2" s="89">
        <v>43405</v>
      </c>
      <c r="D2" s="89">
        <v>43739</v>
      </c>
      <c r="E2" s="89">
        <v>43770</v>
      </c>
      <c r="F2" s="89">
        <v>43405</v>
      </c>
      <c r="G2" s="89">
        <v>43739</v>
      </c>
      <c r="H2" s="89">
        <v>43770</v>
      </c>
      <c r="I2" s="88" t="s">
        <v>305</v>
      </c>
      <c r="J2" s="88" t="s">
        <v>307</v>
      </c>
      <c r="K2" s="88" t="s">
        <v>308</v>
      </c>
      <c r="L2" s="88" t="s">
        <v>310</v>
      </c>
      <c r="M2" s="118" t="s">
        <v>311</v>
      </c>
      <c r="N2" s="157" t="s">
        <v>312</v>
      </c>
    </row>
    <row r="3" spans="1:14">
      <c r="A3" s="38">
        <v>1</v>
      </c>
      <c r="B3" s="100" t="s">
        <v>92</v>
      </c>
      <c r="C3" s="94">
        <v>307920</v>
      </c>
      <c r="D3" s="94">
        <v>298630</v>
      </c>
      <c r="E3" s="94">
        <v>300990</v>
      </c>
      <c r="F3" s="94"/>
      <c r="G3" s="93"/>
      <c r="H3" s="94"/>
      <c r="I3" s="96">
        <f t="shared" ref="I3:I66" si="0">E3/$E$84</f>
        <v>2.0911221827705676E-2</v>
      </c>
      <c r="J3" s="96">
        <f t="shared" ref="J3:J66" si="1">(E3-C3)/C3</f>
        <v>-2.2505845674201091E-2</v>
      </c>
      <c r="K3" s="93">
        <f t="shared" ref="K3:K66" si="2">E3-C3</f>
        <v>-6930</v>
      </c>
      <c r="L3" s="97">
        <f>K3/$K$84</f>
        <v>0.12626860776561047</v>
      </c>
      <c r="M3" s="94">
        <f t="shared" ref="M3:M66" si="3">E3-D3</f>
        <v>2360</v>
      </c>
      <c r="N3" s="94">
        <f>H3-G3</f>
        <v>0</v>
      </c>
    </row>
    <row r="4" spans="1:14">
      <c r="A4" s="38">
        <v>2</v>
      </c>
      <c r="B4" s="100" t="s">
        <v>93</v>
      </c>
      <c r="C4" s="94">
        <v>56942</v>
      </c>
      <c r="D4" s="94">
        <v>57881</v>
      </c>
      <c r="E4" s="94">
        <v>58420</v>
      </c>
      <c r="F4" s="94"/>
      <c r="G4" s="93"/>
      <c r="H4" s="94"/>
      <c r="I4" s="96">
        <f t="shared" si="0"/>
        <v>4.0587181606517352E-3</v>
      </c>
      <c r="J4" s="96">
        <f t="shared" si="1"/>
        <v>2.5956236170138036E-2</v>
      </c>
      <c r="K4" s="93">
        <f t="shared" si="2"/>
        <v>1478</v>
      </c>
      <c r="L4" s="97">
        <f t="shared" ref="L4:L67" si="4">K4/$K$84</f>
        <v>-2.6930014758668439E-2</v>
      </c>
      <c r="M4" s="94">
        <f t="shared" si="3"/>
        <v>539</v>
      </c>
      <c r="N4" s="94">
        <f t="shared" ref="N4:N67" si="5">H4-G4</f>
        <v>0</v>
      </c>
    </row>
    <row r="5" spans="1:14">
      <c r="A5" s="38">
        <v>3</v>
      </c>
      <c r="B5" s="100" t="s">
        <v>94</v>
      </c>
      <c r="C5" s="94">
        <v>92370</v>
      </c>
      <c r="D5" s="94">
        <v>91331</v>
      </c>
      <c r="E5" s="94">
        <v>91016</v>
      </c>
      <c r="F5" s="94"/>
      <c r="G5" s="93"/>
      <c r="H5" s="94"/>
      <c r="I5" s="96">
        <f t="shared" si="0"/>
        <v>6.3233189337534796E-3</v>
      </c>
      <c r="J5" s="96">
        <f t="shared" si="1"/>
        <v>-1.4658438887084551E-2</v>
      </c>
      <c r="K5" s="93">
        <f t="shared" si="2"/>
        <v>-1354</v>
      </c>
      <c r="L5" s="97">
        <f t="shared" si="4"/>
        <v>2.4670663046845107E-2</v>
      </c>
      <c r="M5" s="94">
        <f t="shared" si="3"/>
        <v>-315</v>
      </c>
      <c r="N5" s="94">
        <f t="shared" si="5"/>
        <v>0</v>
      </c>
    </row>
    <row r="6" spans="1:14">
      <c r="A6" s="38">
        <v>4</v>
      </c>
      <c r="B6" s="100" t="s">
        <v>95</v>
      </c>
      <c r="C6" s="94">
        <v>33426</v>
      </c>
      <c r="D6" s="94">
        <v>32727</v>
      </c>
      <c r="E6" s="94">
        <v>31750</v>
      </c>
      <c r="F6" s="94"/>
      <c r="G6" s="93"/>
      <c r="H6" s="94"/>
      <c r="I6" s="96">
        <f t="shared" si="0"/>
        <v>2.2058250873107253E-3</v>
      </c>
      <c r="J6" s="96">
        <f t="shared" si="1"/>
        <v>-5.0140609106683422E-2</v>
      </c>
      <c r="K6" s="93">
        <f t="shared" si="2"/>
        <v>-1676</v>
      </c>
      <c r="L6" s="97">
        <f t="shared" si="4"/>
        <v>3.0537689266257311E-2</v>
      </c>
      <c r="M6" s="94">
        <f t="shared" si="3"/>
        <v>-977</v>
      </c>
      <c r="N6" s="94">
        <f t="shared" si="5"/>
        <v>0</v>
      </c>
    </row>
    <row r="7" spans="1:14">
      <c r="A7" s="38">
        <v>5</v>
      </c>
      <c r="B7" s="100" t="s">
        <v>96</v>
      </c>
      <c r="C7" s="94">
        <v>41640</v>
      </c>
      <c r="D7" s="94">
        <v>39180</v>
      </c>
      <c r="E7" s="94">
        <v>39794</v>
      </c>
      <c r="F7" s="94"/>
      <c r="G7" s="93"/>
      <c r="H7" s="94"/>
      <c r="I7" s="96">
        <f t="shared" si="0"/>
        <v>2.7646804259667088E-3</v>
      </c>
      <c r="J7" s="96">
        <f t="shared" si="1"/>
        <v>-4.4332372718539868E-2</v>
      </c>
      <c r="K7" s="93">
        <f t="shared" si="2"/>
        <v>-1846</v>
      </c>
      <c r="L7" s="97">
        <f t="shared" si="4"/>
        <v>3.3635187580853813E-2</v>
      </c>
      <c r="M7" s="94">
        <f t="shared" si="3"/>
        <v>614</v>
      </c>
      <c r="N7" s="94">
        <f t="shared" si="5"/>
        <v>0</v>
      </c>
    </row>
    <row r="8" spans="1:14">
      <c r="A8" s="38">
        <v>6</v>
      </c>
      <c r="B8" s="100" t="s">
        <v>97</v>
      </c>
      <c r="C8" s="94">
        <v>1141896</v>
      </c>
      <c r="D8" s="94">
        <v>1128287</v>
      </c>
      <c r="E8" s="94">
        <v>1120551</v>
      </c>
      <c r="F8" s="94"/>
      <c r="G8" s="93"/>
      <c r="H8" s="94"/>
      <c r="I8" s="96">
        <f t="shared" si="0"/>
        <v>7.7850063225547106E-2</v>
      </c>
      <c r="J8" s="96">
        <f t="shared" si="1"/>
        <v>-1.8692595472792617E-2</v>
      </c>
      <c r="K8" s="93">
        <f t="shared" si="2"/>
        <v>-21345</v>
      </c>
      <c r="L8" s="97">
        <f t="shared" si="4"/>
        <v>0.38891824426507299</v>
      </c>
      <c r="M8" s="94">
        <f t="shared" si="3"/>
        <v>-7736</v>
      </c>
      <c r="N8" s="94">
        <f t="shared" si="5"/>
        <v>0</v>
      </c>
    </row>
    <row r="9" spans="1:14">
      <c r="A9" s="38">
        <v>7</v>
      </c>
      <c r="B9" s="100" t="s">
        <v>98</v>
      </c>
      <c r="C9" s="94">
        <v>517327</v>
      </c>
      <c r="D9" s="94">
        <v>610149</v>
      </c>
      <c r="E9" s="94">
        <v>545581</v>
      </c>
      <c r="F9" s="94"/>
      <c r="G9" s="93"/>
      <c r="H9" s="94"/>
      <c r="I9" s="96">
        <f t="shared" si="0"/>
        <v>3.790413407748261E-2</v>
      </c>
      <c r="J9" s="96">
        <f t="shared" si="1"/>
        <v>5.4615359337517662E-2</v>
      </c>
      <c r="K9" s="93">
        <f t="shared" si="2"/>
        <v>28254</v>
      </c>
      <c r="L9" s="97">
        <f t="shared" si="4"/>
        <v>-0.51480421988593916</v>
      </c>
      <c r="M9" s="94">
        <f t="shared" si="3"/>
        <v>-64568</v>
      </c>
      <c r="N9" s="94">
        <f t="shared" si="5"/>
        <v>0</v>
      </c>
    </row>
    <row r="10" spans="1:14">
      <c r="A10" s="38">
        <v>8</v>
      </c>
      <c r="B10" s="100" t="s">
        <v>99</v>
      </c>
      <c r="C10" s="94">
        <v>26299</v>
      </c>
      <c r="D10" s="94">
        <v>27078</v>
      </c>
      <c r="E10" s="94">
        <v>26143</v>
      </c>
      <c r="F10" s="94"/>
      <c r="G10" s="93"/>
      <c r="H10" s="94"/>
      <c r="I10" s="96">
        <f t="shared" si="0"/>
        <v>1.8162798506319462E-3</v>
      </c>
      <c r="J10" s="96">
        <f t="shared" si="1"/>
        <v>-5.9317844784972816E-3</v>
      </c>
      <c r="K10" s="93">
        <f t="shared" si="2"/>
        <v>-156</v>
      </c>
      <c r="L10" s="97">
        <f t="shared" si="4"/>
        <v>2.8424102181003226E-3</v>
      </c>
      <c r="M10" s="94">
        <f t="shared" si="3"/>
        <v>-935</v>
      </c>
      <c r="N10" s="94">
        <f t="shared" si="5"/>
        <v>0</v>
      </c>
    </row>
    <row r="11" spans="1:14">
      <c r="A11" s="38">
        <v>9</v>
      </c>
      <c r="B11" s="100" t="s">
        <v>100</v>
      </c>
      <c r="C11" s="94">
        <v>155173</v>
      </c>
      <c r="D11" s="94">
        <v>157736</v>
      </c>
      <c r="E11" s="94">
        <v>151203</v>
      </c>
      <c r="F11" s="94"/>
      <c r="G11" s="93"/>
      <c r="H11" s="94"/>
      <c r="I11" s="96">
        <f t="shared" si="0"/>
        <v>1.0504799076429721E-2</v>
      </c>
      <c r="J11" s="96">
        <f t="shared" si="1"/>
        <v>-2.5584347792463893E-2</v>
      </c>
      <c r="K11" s="93">
        <f t="shared" si="2"/>
        <v>-3970</v>
      </c>
      <c r="L11" s="97">
        <f t="shared" si="4"/>
        <v>7.2335695934988981E-2</v>
      </c>
      <c r="M11" s="94">
        <f t="shared" si="3"/>
        <v>-6533</v>
      </c>
      <c r="N11" s="94">
        <f t="shared" si="5"/>
        <v>0</v>
      </c>
    </row>
    <row r="12" spans="1:14">
      <c r="A12" s="38">
        <v>10</v>
      </c>
      <c r="B12" s="100" t="s">
        <v>101</v>
      </c>
      <c r="C12" s="94">
        <v>179330</v>
      </c>
      <c r="D12" s="94">
        <v>174216</v>
      </c>
      <c r="E12" s="94">
        <v>173547</v>
      </c>
      <c r="F12" s="94"/>
      <c r="G12" s="93"/>
      <c r="H12" s="94"/>
      <c r="I12" s="96">
        <f t="shared" si="0"/>
        <v>1.2057144139449274E-2</v>
      </c>
      <c r="J12" s="96">
        <f t="shared" si="1"/>
        <v>-3.2247811297607759E-2</v>
      </c>
      <c r="K12" s="93">
        <f t="shared" si="2"/>
        <v>-5783</v>
      </c>
      <c r="L12" s="97">
        <f t="shared" si="4"/>
        <v>0.10536960443124464</v>
      </c>
      <c r="M12" s="94">
        <f t="shared" si="3"/>
        <v>-669</v>
      </c>
      <c r="N12" s="94">
        <f t="shared" si="5"/>
        <v>0</v>
      </c>
    </row>
    <row r="13" spans="1:14">
      <c r="A13" s="38">
        <v>11</v>
      </c>
      <c r="B13" s="100" t="s">
        <v>102</v>
      </c>
      <c r="C13" s="94">
        <v>46109</v>
      </c>
      <c r="D13" s="94">
        <v>45345</v>
      </c>
      <c r="E13" s="94">
        <v>45101</v>
      </c>
      <c r="F13" s="94"/>
      <c r="G13" s="93"/>
      <c r="H13" s="94"/>
      <c r="I13" s="96">
        <f t="shared" si="0"/>
        <v>3.1333832208756229E-3</v>
      </c>
      <c r="J13" s="96">
        <f t="shared" si="1"/>
        <v>-2.1861241839987854E-2</v>
      </c>
      <c r="K13" s="93">
        <f t="shared" si="2"/>
        <v>-1008</v>
      </c>
      <c r="L13" s="97">
        <f t="shared" si="4"/>
        <v>1.836634294772516E-2</v>
      </c>
      <c r="M13" s="94">
        <f t="shared" si="3"/>
        <v>-244</v>
      </c>
      <c r="N13" s="94">
        <f t="shared" si="5"/>
        <v>0</v>
      </c>
    </row>
    <row r="14" spans="1:14">
      <c r="A14" s="38">
        <v>12</v>
      </c>
      <c r="B14" s="100" t="s">
        <v>103</v>
      </c>
      <c r="C14" s="94">
        <v>31312</v>
      </c>
      <c r="D14" s="94">
        <v>30227</v>
      </c>
      <c r="E14" s="94">
        <v>28159</v>
      </c>
      <c r="F14" s="94"/>
      <c r="G14" s="93"/>
      <c r="H14" s="94"/>
      <c r="I14" s="96">
        <f t="shared" si="0"/>
        <v>1.9563410593254399E-3</v>
      </c>
      <c r="J14" s="96">
        <f t="shared" si="1"/>
        <v>-0.10069621870209504</v>
      </c>
      <c r="K14" s="93">
        <f t="shared" si="2"/>
        <v>-3153</v>
      </c>
      <c r="L14" s="97">
        <f t="shared" si="4"/>
        <v>5.7449483446604596E-2</v>
      </c>
      <c r="M14" s="94">
        <f t="shared" si="3"/>
        <v>-2068</v>
      </c>
      <c r="N14" s="94">
        <f t="shared" si="5"/>
        <v>0</v>
      </c>
    </row>
    <row r="15" spans="1:14">
      <c r="A15" s="38">
        <v>13</v>
      </c>
      <c r="B15" s="100" t="s">
        <v>104</v>
      </c>
      <c r="C15" s="94">
        <v>31784</v>
      </c>
      <c r="D15" s="94">
        <v>32407</v>
      </c>
      <c r="E15" s="94">
        <v>30309</v>
      </c>
      <c r="F15" s="94"/>
      <c r="G15" s="93"/>
      <c r="H15" s="94"/>
      <c r="I15" s="96">
        <f t="shared" si="0"/>
        <v>2.1057118920094734E-3</v>
      </c>
      <c r="J15" s="96">
        <f t="shared" si="1"/>
        <v>-4.640699723131135E-2</v>
      </c>
      <c r="K15" s="93">
        <f t="shared" si="2"/>
        <v>-1475</v>
      </c>
      <c r="L15" s="97">
        <f t="shared" si="4"/>
        <v>2.6875353023704973E-2</v>
      </c>
      <c r="M15" s="94">
        <f t="shared" si="3"/>
        <v>-2098</v>
      </c>
      <c r="N15" s="94">
        <f t="shared" si="5"/>
        <v>0</v>
      </c>
    </row>
    <row r="16" spans="1:14">
      <c r="A16" s="38">
        <v>14</v>
      </c>
      <c r="B16" s="100" t="s">
        <v>105</v>
      </c>
      <c r="C16" s="94">
        <v>59036</v>
      </c>
      <c r="D16" s="94">
        <v>59280</v>
      </c>
      <c r="E16" s="94">
        <v>58760</v>
      </c>
      <c r="F16" s="94"/>
      <c r="G16" s="93"/>
      <c r="H16" s="94"/>
      <c r="I16" s="96">
        <f t="shared" si="0"/>
        <v>4.0823395946575818E-3</v>
      </c>
      <c r="J16" s="96">
        <f t="shared" si="1"/>
        <v>-4.6751134900738529E-3</v>
      </c>
      <c r="K16" s="93">
        <f t="shared" si="2"/>
        <v>-276</v>
      </c>
      <c r="L16" s="97">
        <f t="shared" si="4"/>
        <v>5.0288796166390324E-3</v>
      </c>
      <c r="M16" s="94">
        <f t="shared" si="3"/>
        <v>-520</v>
      </c>
      <c r="N16" s="94">
        <f t="shared" si="5"/>
        <v>0</v>
      </c>
    </row>
    <row r="17" spans="1:14">
      <c r="A17" s="38">
        <v>15</v>
      </c>
      <c r="B17" s="100" t="s">
        <v>106</v>
      </c>
      <c r="C17" s="94">
        <v>35283</v>
      </c>
      <c r="D17" s="94">
        <v>33823</v>
      </c>
      <c r="E17" s="94">
        <v>34166</v>
      </c>
      <c r="F17" s="94"/>
      <c r="G17" s="93"/>
      <c r="H17" s="94"/>
      <c r="I17" s="96">
        <f t="shared" si="0"/>
        <v>2.3736762183640394E-3</v>
      </c>
      <c r="J17" s="96">
        <f t="shared" si="1"/>
        <v>-3.1658305699628714E-2</v>
      </c>
      <c r="K17" s="93">
        <f t="shared" si="2"/>
        <v>-1117</v>
      </c>
      <c r="L17" s="97">
        <f t="shared" si="4"/>
        <v>2.0352385984731155E-2</v>
      </c>
      <c r="M17" s="94">
        <f t="shared" si="3"/>
        <v>343</v>
      </c>
      <c r="N17" s="94">
        <f t="shared" si="5"/>
        <v>0</v>
      </c>
    </row>
    <row r="18" spans="1:14">
      <c r="A18" s="38">
        <v>16</v>
      </c>
      <c r="B18" s="100" t="s">
        <v>107</v>
      </c>
      <c r="C18" s="94">
        <v>689118</v>
      </c>
      <c r="D18" s="94">
        <v>679114</v>
      </c>
      <c r="E18" s="94">
        <v>680319</v>
      </c>
      <c r="F18" s="94"/>
      <c r="G18" s="93"/>
      <c r="H18" s="94"/>
      <c r="I18" s="96">
        <f t="shared" si="0"/>
        <v>4.7265030474776232E-2</v>
      </c>
      <c r="J18" s="96">
        <f t="shared" si="1"/>
        <v>-1.2768495381052302E-2</v>
      </c>
      <c r="K18" s="93">
        <f t="shared" si="2"/>
        <v>-8799</v>
      </c>
      <c r="L18" s="97">
        <f t="shared" si="4"/>
        <v>0.16032286864785089</v>
      </c>
      <c r="M18" s="94">
        <f t="shared" si="3"/>
        <v>1205</v>
      </c>
      <c r="N18" s="94">
        <f t="shared" si="5"/>
        <v>0</v>
      </c>
    </row>
    <row r="19" spans="1:14">
      <c r="A19" s="38">
        <v>17</v>
      </c>
      <c r="B19" s="100" t="s">
        <v>108</v>
      </c>
      <c r="C19" s="94">
        <v>86196</v>
      </c>
      <c r="D19" s="94">
        <v>86605</v>
      </c>
      <c r="E19" s="94">
        <v>86276</v>
      </c>
      <c r="F19" s="94"/>
      <c r="G19" s="93"/>
      <c r="H19" s="94"/>
      <c r="I19" s="96">
        <f t="shared" si="0"/>
        <v>5.9940083537896108E-3</v>
      </c>
      <c r="J19" s="96">
        <f t="shared" si="1"/>
        <v>9.2811731402849321E-4</v>
      </c>
      <c r="K19" s="93">
        <f t="shared" si="2"/>
        <v>80</v>
      </c>
      <c r="L19" s="97">
        <f t="shared" si="4"/>
        <v>-1.4576462656924732E-3</v>
      </c>
      <c r="M19" s="94">
        <f t="shared" si="3"/>
        <v>-329</v>
      </c>
      <c r="N19" s="94">
        <f t="shared" si="5"/>
        <v>0</v>
      </c>
    </row>
    <row r="20" spans="1:14">
      <c r="A20" s="38">
        <v>18</v>
      </c>
      <c r="B20" s="100" t="s">
        <v>109</v>
      </c>
      <c r="C20" s="94">
        <v>27557</v>
      </c>
      <c r="D20" s="94">
        <v>26081</v>
      </c>
      <c r="E20" s="94">
        <v>25747</v>
      </c>
      <c r="F20" s="94"/>
      <c r="G20" s="93"/>
      <c r="H20" s="94"/>
      <c r="I20" s="96">
        <f t="shared" si="0"/>
        <v>1.7887678274957244E-3</v>
      </c>
      <c r="J20" s="96">
        <f t="shared" si="1"/>
        <v>-6.5682040860761334E-2</v>
      </c>
      <c r="K20" s="93">
        <f t="shared" si="2"/>
        <v>-1810</v>
      </c>
      <c r="L20" s="97">
        <f t="shared" si="4"/>
        <v>3.2979246761292207E-2</v>
      </c>
      <c r="M20" s="94">
        <f t="shared" si="3"/>
        <v>-334</v>
      </c>
      <c r="N20" s="94">
        <f t="shared" si="5"/>
        <v>0</v>
      </c>
    </row>
    <row r="21" spans="1:14">
      <c r="A21" s="38">
        <v>19</v>
      </c>
      <c r="B21" s="100" t="s">
        <v>110</v>
      </c>
      <c r="C21" s="94">
        <v>60042</v>
      </c>
      <c r="D21" s="94">
        <v>57605</v>
      </c>
      <c r="E21" s="94">
        <v>56791</v>
      </c>
      <c r="F21" s="94"/>
      <c r="G21" s="93"/>
      <c r="H21" s="94"/>
      <c r="I21" s="96">
        <f t="shared" si="0"/>
        <v>3.9455437018413673E-3</v>
      </c>
      <c r="J21" s="96">
        <f t="shared" si="1"/>
        <v>-5.4145431531261452E-2</v>
      </c>
      <c r="K21" s="93">
        <f t="shared" si="2"/>
        <v>-3251</v>
      </c>
      <c r="L21" s="97">
        <f t="shared" si="4"/>
        <v>5.9235100122077874E-2</v>
      </c>
      <c r="M21" s="94">
        <f t="shared" si="3"/>
        <v>-814</v>
      </c>
      <c r="N21" s="94">
        <f t="shared" si="5"/>
        <v>0</v>
      </c>
    </row>
    <row r="22" spans="1:14">
      <c r="A22" s="38">
        <v>20</v>
      </c>
      <c r="B22" s="100" t="s">
        <v>111</v>
      </c>
      <c r="C22" s="94">
        <v>190928</v>
      </c>
      <c r="D22" s="94">
        <v>185627</v>
      </c>
      <c r="E22" s="94">
        <v>186549</v>
      </c>
      <c r="F22" s="94"/>
      <c r="G22" s="93"/>
      <c r="H22" s="94"/>
      <c r="I22" s="96">
        <f t="shared" si="0"/>
        <v>1.2960455565755228E-2</v>
      </c>
      <c r="J22" s="96">
        <f t="shared" si="1"/>
        <v>-2.29353473560714E-2</v>
      </c>
      <c r="K22" s="93">
        <f t="shared" si="2"/>
        <v>-4379</v>
      </c>
      <c r="L22" s="97">
        <f t="shared" si="4"/>
        <v>7.9787912468341743E-2</v>
      </c>
      <c r="M22" s="94">
        <f t="shared" si="3"/>
        <v>922</v>
      </c>
      <c r="N22" s="94">
        <f t="shared" si="5"/>
        <v>0</v>
      </c>
    </row>
    <row r="23" spans="1:14">
      <c r="A23" s="38">
        <v>21</v>
      </c>
      <c r="B23" s="100" t="s">
        <v>112</v>
      </c>
      <c r="C23" s="94">
        <v>155213</v>
      </c>
      <c r="D23" s="94">
        <v>154037</v>
      </c>
      <c r="E23" s="94">
        <v>152450</v>
      </c>
      <c r="F23" s="94"/>
      <c r="G23" s="93"/>
      <c r="H23" s="94"/>
      <c r="I23" s="96">
        <f t="shared" si="0"/>
        <v>1.0591434159386459E-2</v>
      </c>
      <c r="J23" s="96">
        <f t="shared" si="1"/>
        <v>-1.7801343959591015E-2</v>
      </c>
      <c r="K23" s="93">
        <f t="shared" si="2"/>
        <v>-2763</v>
      </c>
      <c r="L23" s="97">
        <f t="shared" si="4"/>
        <v>5.0343457901353791E-2</v>
      </c>
      <c r="M23" s="94">
        <f t="shared" si="3"/>
        <v>-1587</v>
      </c>
      <c r="N23" s="94">
        <f t="shared" si="5"/>
        <v>0</v>
      </c>
    </row>
    <row r="24" spans="1:14">
      <c r="A24" s="38">
        <v>22</v>
      </c>
      <c r="B24" s="100" t="s">
        <v>113</v>
      </c>
      <c r="C24" s="94">
        <v>62007</v>
      </c>
      <c r="D24" s="94">
        <v>60817</v>
      </c>
      <c r="E24" s="94">
        <v>60716</v>
      </c>
      <c r="F24" s="94"/>
      <c r="G24" s="93"/>
      <c r="H24" s="94"/>
      <c r="I24" s="96">
        <f t="shared" si="0"/>
        <v>4.2182323149971028E-3</v>
      </c>
      <c r="J24" s="96">
        <f t="shared" si="1"/>
        <v>-2.0820229974035188E-2</v>
      </c>
      <c r="K24" s="93">
        <f t="shared" si="2"/>
        <v>-1291</v>
      </c>
      <c r="L24" s="97">
        <f t="shared" si="4"/>
        <v>2.3522766612612284E-2</v>
      </c>
      <c r="M24" s="94">
        <f t="shared" si="3"/>
        <v>-101</v>
      </c>
      <c r="N24" s="94">
        <f t="shared" si="5"/>
        <v>0</v>
      </c>
    </row>
    <row r="25" spans="1:14">
      <c r="A25" s="38">
        <v>23</v>
      </c>
      <c r="B25" s="100" t="s">
        <v>114</v>
      </c>
      <c r="C25" s="94">
        <v>70495</v>
      </c>
      <c r="D25" s="94">
        <v>69043</v>
      </c>
      <c r="E25" s="94">
        <v>68124</v>
      </c>
      <c r="F25" s="94"/>
      <c r="G25" s="93"/>
      <c r="H25" s="94"/>
      <c r="I25" s="96">
        <f t="shared" si="0"/>
        <v>4.7329016771009719E-3</v>
      </c>
      <c r="J25" s="96">
        <f t="shared" si="1"/>
        <v>-3.3633591034825168E-2</v>
      </c>
      <c r="K25" s="93">
        <f t="shared" si="2"/>
        <v>-2371</v>
      </c>
      <c r="L25" s="97">
        <f t="shared" si="4"/>
        <v>4.3200991199460671E-2</v>
      </c>
      <c r="M25" s="94">
        <f t="shared" si="3"/>
        <v>-919</v>
      </c>
      <c r="N25" s="94">
        <f t="shared" si="5"/>
        <v>0</v>
      </c>
    </row>
    <row r="26" spans="1:14">
      <c r="A26" s="38">
        <v>24</v>
      </c>
      <c r="B26" s="100" t="s">
        <v>115</v>
      </c>
      <c r="C26" s="94">
        <v>33819</v>
      </c>
      <c r="D26" s="94">
        <v>31537</v>
      </c>
      <c r="E26" s="94">
        <v>30062</v>
      </c>
      <c r="F26" s="94"/>
      <c r="G26" s="93"/>
      <c r="H26" s="94"/>
      <c r="I26" s="96">
        <f t="shared" si="0"/>
        <v>2.0885516149522845E-3</v>
      </c>
      <c r="J26" s="96">
        <f t="shared" si="1"/>
        <v>-0.11109139832638458</v>
      </c>
      <c r="K26" s="93">
        <f t="shared" si="2"/>
        <v>-3757</v>
      </c>
      <c r="L26" s="97">
        <f t="shared" si="4"/>
        <v>6.8454712752582761E-2</v>
      </c>
      <c r="M26" s="94">
        <f t="shared" si="3"/>
        <v>-1475</v>
      </c>
      <c r="N26" s="94">
        <f t="shared" si="5"/>
        <v>0</v>
      </c>
    </row>
    <row r="27" spans="1:14">
      <c r="A27" s="38">
        <v>25</v>
      </c>
      <c r="B27" s="100" t="s">
        <v>116</v>
      </c>
      <c r="C27" s="94">
        <v>88952</v>
      </c>
      <c r="D27" s="94">
        <v>86652</v>
      </c>
      <c r="E27" s="94">
        <v>84239</v>
      </c>
      <c r="F27" s="94"/>
      <c r="G27" s="93"/>
      <c r="H27" s="94"/>
      <c r="I27" s="96">
        <f t="shared" si="0"/>
        <v>5.8524881741722264E-3</v>
      </c>
      <c r="J27" s="96">
        <f t="shared" si="1"/>
        <v>-5.2983631621548698E-2</v>
      </c>
      <c r="K27" s="93">
        <f t="shared" si="2"/>
        <v>-4713</v>
      </c>
      <c r="L27" s="97">
        <f t="shared" si="4"/>
        <v>8.5873585627607815E-2</v>
      </c>
      <c r="M27" s="94">
        <f t="shared" si="3"/>
        <v>-2413</v>
      </c>
      <c r="N27" s="94">
        <f t="shared" si="5"/>
        <v>0</v>
      </c>
    </row>
    <row r="28" spans="1:14">
      <c r="A28" s="38">
        <v>26</v>
      </c>
      <c r="B28" s="100" t="s">
        <v>117</v>
      </c>
      <c r="C28" s="94">
        <v>171383</v>
      </c>
      <c r="D28" s="94">
        <v>170723</v>
      </c>
      <c r="E28" s="94">
        <v>171025</v>
      </c>
      <c r="F28" s="94"/>
      <c r="G28" s="93"/>
      <c r="H28" s="94"/>
      <c r="I28" s="96">
        <f t="shared" si="0"/>
        <v>1.1881928678970609E-2</v>
      </c>
      <c r="J28" s="96">
        <f t="shared" si="1"/>
        <v>-2.0888886295606915E-3</v>
      </c>
      <c r="K28" s="93">
        <f t="shared" si="2"/>
        <v>-358</v>
      </c>
      <c r="L28" s="97">
        <f t="shared" si="4"/>
        <v>6.5229670389738174E-3</v>
      </c>
      <c r="M28" s="94">
        <f t="shared" si="3"/>
        <v>302</v>
      </c>
      <c r="N28" s="94">
        <f t="shared" si="5"/>
        <v>0</v>
      </c>
    </row>
    <row r="29" spans="1:14">
      <c r="A29" s="38">
        <v>27</v>
      </c>
      <c r="B29" s="100" t="s">
        <v>118</v>
      </c>
      <c r="C29" s="94">
        <v>295570</v>
      </c>
      <c r="D29" s="94">
        <v>296181</v>
      </c>
      <c r="E29" s="94">
        <v>297317</v>
      </c>
      <c r="F29" s="94"/>
      <c r="G29" s="93"/>
      <c r="H29" s="94"/>
      <c r="I29" s="96">
        <f t="shared" si="0"/>
        <v>2.0656040865636629E-2</v>
      </c>
      <c r="J29" s="96">
        <f t="shared" si="1"/>
        <v>5.9106133910748725E-3</v>
      </c>
      <c r="K29" s="93">
        <f t="shared" si="2"/>
        <v>1747</v>
      </c>
      <c r="L29" s="97">
        <f t="shared" si="4"/>
        <v>-3.1831350327059381E-2</v>
      </c>
      <c r="M29" s="94">
        <f t="shared" si="3"/>
        <v>1136</v>
      </c>
      <c r="N29" s="94">
        <f t="shared" si="5"/>
        <v>0</v>
      </c>
    </row>
    <row r="30" spans="1:14">
      <c r="A30" s="38">
        <v>28</v>
      </c>
      <c r="B30" s="100" t="s">
        <v>119</v>
      </c>
      <c r="C30" s="94">
        <v>55579</v>
      </c>
      <c r="D30" s="94">
        <v>53705</v>
      </c>
      <c r="E30" s="94">
        <v>53491</v>
      </c>
      <c r="F30" s="94"/>
      <c r="G30" s="93"/>
      <c r="H30" s="94"/>
      <c r="I30" s="96">
        <f t="shared" si="0"/>
        <v>3.7162768423728509E-3</v>
      </c>
      <c r="J30" s="96">
        <f t="shared" si="1"/>
        <v>-3.7568146242285758E-2</v>
      </c>
      <c r="K30" s="93">
        <f t="shared" si="2"/>
        <v>-2088</v>
      </c>
      <c r="L30" s="97">
        <f t="shared" si="4"/>
        <v>3.8044567534573547E-2</v>
      </c>
      <c r="M30" s="94">
        <f t="shared" si="3"/>
        <v>-214</v>
      </c>
      <c r="N30" s="94">
        <f t="shared" si="5"/>
        <v>0</v>
      </c>
    </row>
    <row r="31" spans="1:14">
      <c r="A31" s="38">
        <v>29</v>
      </c>
      <c r="B31" s="100" t="s">
        <v>120</v>
      </c>
      <c r="C31" s="94">
        <v>17051</v>
      </c>
      <c r="D31" s="94">
        <v>15953</v>
      </c>
      <c r="E31" s="94">
        <v>15134</v>
      </c>
      <c r="F31" s="94"/>
      <c r="G31" s="93"/>
      <c r="H31" s="94"/>
      <c r="I31" s="96">
        <f t="shared" si="0"/>
        <v>1.0514317124837959E-3</v>
      </c>
      <c r="J31" s="96">
        <f t="shared" si="1"/>
        <v>-0.11242742361151839</v>
      </c>
      <c r="K31" s="93">
        <f t="shared" si="2"/>
        <v>-1917</v>
      </c>
      <c r="L31" s="97">
        <f t="shared" si="4"/>
        <v>3.4928848641655887E-2</v>
      </c>
      <c r="M31" s="94">
        <f t="shared" si="3"/>
        <v>-819</v>
      </c>
      <c r="N31" s="94">
        <f t="shared" si="5"/>
        <v>0</v>
      </c>
    </row>
    <row r="32" spans="1:14">
      <c r="A32" s="38">
        <v>30</v>
      </c>
      <c r="B32" s="100" t="s">
        <v>121</v>
      </c>
      <c r="C32" s="94">
        <v>29556</v>
      </c>
      <c r="D32" s="94">
        <v>28002</v>
      </c>
      <c r="E32" s="94">
        <v>26747</v>
      </c>
      <c r="F32" s="94"/>
      <c r="G32" s="93"/>
      <c r="H32" s="94"/>
      <c r="I32" s="96">
        <f t="shared" si="0"/>
        <v>1.8582426333952748E-3</v>
      </c>
      <c r="J32" s="96">
        <f t="shared" si="1"/>
        <v>-9.5039924211665988E-2</v>
      </c>
      <c r="K32" s="93">
        <f t="shared" si="2"/>
        <v>-2809</v>
      </c>
      <c r="L32" s="97">
        <f t="shared" si="4"/>
        <v>5.1181604504126961E-2</v>
      </c>
      <c r="M32" s="94">
        <f t="shared" si="3"/>
        <v>-1255</v>
      </c>
      <c r="N32" s="94">
        <f t="shared" si="5"/>
        <v>0</v>
      </c>
    </row>
    <row r="33" spans="1:14">
      <c r="A33" s="38">
        <v>31</v>
      </c>
      <c r="B33" s="100" t="s">
        <v>122</v>
      </c>
      <c r="C33" s="94">
        <v>171698</v>
      </c>
      <c r="D33" s="94">
        <v>167763</v>
      </c>
      <c r="E33" s="94">
        <v>168413</v>
      </c>
      <c r="F33" s="94"/>
      <c r="G33" s="93"/>
      <c r="H33" s="94"/>
      <c r="I33" s="96">
        <f t="shared" si="0"/>
        <v>1.1700460485960983E-2</v>
      </c>
      <c r="J33" s="96">
        <f t="shared" si="1"/>
        <v>-1.9132430197206722E-2</v>
      </c>
      <c r="K33" s="93">
        <f t="shared" si="2"/>
        <v>-3285</v>
      </c>
      <c r="L33" s="97">
        <f t="shared" si="4"/>
        <v>5.9854599784997173E-2</v>
      </c>
      <c r="M33" s="94">
        <f t="shared" si="3"/>
        <v>650</v>
      </c>
      <c r="N33" s="94">
        <f t="shared" si="5"/>
        <v>0</v>
      </c>
    </row>
    <row r="34" spans="1:14">
      <c r="A34" s="38">
        <v>32</v>
      </c>
      <c r="B34" s="100" t="s">
        <v>123</v>
      </c>
      <c r="C34" s="94">
        <v>60031</v>
      </c>
      <c r="D34" s="94">
        <v>59256</v>
      </c>
      <c r="E34" s="94">
        <v>58832</v>
      </c>
      <c r="F34" s="94"/>
      <c r="G34" s="93"/>
      <c r="H34" s="94"/>
      <c r="I34" s="96">
        <f t="shared" si="0"/>
        <v>4.0873417806823499E-3</v>
      </c>
      <c r="J34" s="96">
        <f t="shared" si="1"/>
        <v>-1.9973013942796221E-2</v>
      </c>
      <c r="K34" s="93">
        <f t="shared" si="2"/>
        <v>-1199</v>
      </c>
      <c r="L34" s="97">
        <f t="shared" si="4"/>
        <v>2.1846473407065942E-2</v>
      </c>
      <c r="M34" s="94">
        <f t="shared" si="3"/>
        <v>-424</v>
      </c>
      <c r="N34" s="94">
        <f t="shared" si="5"/>
        <v>0</v>
      </c>
    </row>
    <row r="35" spans="1:14">
      <c r="A35" s="38">
        <v>33</v>
      </c>
      <c r="B35" s="100" t="s">
        <v>124</v>
      </c>
      <c r="C35" s="94">
        <v>244201</v>
      </c>
      <c r="D35" s="94">
        <v>249210</v>
      </c>
      <c r="E35" s="94">
        <v>246325</v>
      </c>
      <c r="F35" s="94"/>
      <c r="G35" s="93"/>
      <c r="H35" s="94"/>
      <c r="I35" s="96">
        <f t="shared" si="0"/>
        <v>1.7113381563206752E-2</v>
      </c>
      <c r="J35" s="96">
        <f t="shared" si="1"/>
        <v>8.6977530804542152E-3</v>
      </c>
      <c r="K35" s="93">
        <f t="shared" si="2"/>
        <v>2124</v>
      </c>
      <c r="L35" s="97">
        <f t="shared" si="4"/>
        <v>-3.870050835413516E-2</v>
      </c>
      <c r="M35" s="94">
        <f t="shared" si="3"/>
        <v>-2885</v>
      </c>
      <c r="N35" s="94">
        <f t="shared" si="5"/>
        <v>0</v>
      </c>
    </row>
    <row r="36" spans="1:14">
      <c r="A36" s="38">
        <v>34</v>
      </c>
      <c r="B36" s="100" t="s">
        <v>125</v>
      </c>
      <c r="C36" s="94">
        <v>4037733</v>
      </c>
      <c r="D36" s="94">
        <v>4081452</v>
      </c>
      <c r="E36" s="94">
        <v>4106190</v>
      </c>
      <c r="F36" s="94"/>
      <c r="G36" s="93"/>
      <c r="H36" s="94"/>
      <c r="I36" s="96">
        <f t="shared" si="0"/>
        <v>0.2852767532366749</v>
      </c>
      <c r="J36" s="96">
        <f t="shared" si="1"/>
        <v>1.6954315701409678E-2</v>
      </c>
      <c r="K36" s="93">
        <f t="shared" si="2"/>
        <v>68457</v>
      </c>
      <c r="L36" s="97">
        <f t="shared" si="4"/>
        <v>-1.2473261301313703</v>
      </c>
      <c r="M36" s="94">
        <f t="shared" si="3"/>
        <v>24738</v>
      </c>
      <c r="N36" s="94">
        <f t="shared" si="5"/>
        <v>0</v>
      </c>
    </row>
    <row r="37" spans="1:14">
      <c r="A37" s="38">
        <v>35</v>
      </c>
      <c r="B37" s="100" t="s">
        <v>126</v>
      </c>
      <c r="C37" s="94">
        <v>906028</v>
      </c>
      <c r="D37" s="94">
        <v>894975</v>
      </c>
      <c r="E37" s="94">
        <v>890406</v>
      </c>
      <c r="F37" s="94"/>
      <c r="G37" s="93"/>
      <c r="H37" s="94"/>
      <c r="I37" s="96">
        <f t="shared" si="0"/>
        <v>6.1860784021795082E-2</v>
      </c>
      <c r="J37" s="96">
        <f t="shared" si="1"/>
        <v>-1.7242292732674927E-2</v>
      </c>
      <c r="K37" s="93">
        <f t="shared" si="2"/>
        <v>-15622</v>
      </c>
      <c r="L37" s="97">
        <f t="shared" si="4"/>
        <v>0.28464187453309769</v>
      </c>
      <c r="M37" s="94">
        <f t="shared" si="3"/>
        <v>-4569</v>
      </c>
      <c r="N37" s="94">
        <f t="shared" si="5"/>
        <v>0</v>
      </c>
    </row>
    <row r="38" spans="1:14">
      <c r="A38" s="38">
        <v>36</v>
      </c>
      <c r="B38" s="100" t="s">
        <v>127</v>
      </c>
      <c r="C38" s="94">
        <v>27175</v>
      </c>
      <c r="D38" s="94">
        <v>25933</v>
      </c>
      <c r="E38" s="94">
        <v>25089</v>
      </c>
      <c r="F38" s="94"/>
      <c r="G38" s="93"/>
      <c r="H38" s="94"/>
      <c r="I38" s="96">
        <f t="shared" si="0"/>
        <v>1.7430534052138202E-3</v>
      </c>
      <c r="J38" s="96">
        <f t="shared" si="1"/>
        <v>-7.6761729530818765E-2</v>
      </c>
      <c r="K38" s="93">
        <f t="shared" si="2"/>
        <v>-2086</v>
      </c>
      <c r="L38" s="97">
        <f t="shared" si="4"/>
        <v>3.8008126377931238E-2</v>
      </c>
      <c r="M38" s="94">
        <f t="shared" si="3"/>
        <v>-844</v>
      </c>
      <c r="N38" s="94">
        <f t="shared" si="5"/>
        <v>0</v>
      </c>
    </row>
    <row r="39" spans="1:14">
      <c r="A39" s="38">
        <v>37</v>
      </c>
      <c r="B39" s="100" t="s">
        <v>128</v>
      </c>
      <c r="C39" s="94">
        <v>51937</v>
      </c>
      <c r="D39" s="94">
        <v>49067</v>
      </c>
      <c r="E39" s="94">
        <v>49069</v>
      </c>
      <c r="F39" s="94"/>
      <c r="G39" s="93"/>
      <c r="H39" s="94"/>
      <c r="I39" s="96">
        <f t="shared" si="0"/>
        <v>3.409059250685039E-3</v>
      </c>
      <c r="J39" s="96">
        <f t="shared" si="1"/>
        <v>-5.5220748214182568E-2</v>
      </c>
      <c r="K39" s="93">
        <f t="shared" si="2"/>
        <v>-2868</v>
      </c>
      <c r="L39" s="97">
        <f t="shared" si="4"/>
        <v>5.2256618625075163E-2</v>
      </c>
      <c r="M39" s="94">
        <f t="shared" si="3"/>
        <v>2</v>
      </c>
      <c r="N39" s="94">
        <f t="shared" si="5"/>
        <v>0</v>
      </c>
    </row>
    <row r="40" spans="1:14">
      <c r="A40" s="38">
        <v>38</v>
      </c>
      <c r="B40" s="100" t="s">
        <v>129</v>
      </c>
      <c r="C40" s="94">
        <v>219805</v>
      </c>
      <c r="D40" s="94">
        <v>221874</v>
      </c>
      <c r="E40" s="94">
        <v>221696</v>
      </c>
      <c r="F40" s="94"/>
      <c r="G40" s="93"/>
      <c r="H40" s="94"/>
      <c r="I40" s="96">
        <f t="shared" si="0"/>
        <v>1.5402286568706727E-2</v>
      </c>
      <c r="J40" s="96">
        <f t="shared" si="1"/>
        <v>8.6030800027296923E-3</v>
      </c>
      <c r="K40" s="93">
        <f t="shared" si="2"/>
        <v>1891</v>
      </c>
      <c r="L40" s="97">
        <f t="shared" si="4"/>
        <v>-3.4455113605305836E-2</v>
      </c>
      <c r="M40" s="94">
        <f t="shared" si="3"/>
        <v>-178</v>
      </c>
      <c r="N40" s="94">
        <f t="shared" si="5"/>
        <v>0</v>
      </c>
    </row>
    <row r="41" spans="1:14">
      <c r="A41" s="38">
        <v>39</v>
      </c>
      <c r="B41" s="100" t="s">
        <v>130</v>
      </c>
      <c r="C41" s="94">
        <v>68826</v>
      </c>
      <c r="D41" s="94">
        <v>69136</v>
      </c>
      <c r="E41" s="94">
        <v>68643</v>
      </c>
      <c r="F41" s="94"/>
      <c r="G41" s="93"/>
      <c r="H41" s="94"/>
      <c r="I41" s="96">
        <f t="shared" si="0"/>
        <v>4.7689591013628388E-3</v>
      </c>
      <c r="J41" s="96">
        <f t="shared" si="1"/>
        <v>-2.6588789120390549E-3</v>
      </c>
      <c r="K41" s="93">
        <f t="shared" si="2"/>
        <v>-183</v>
      </c>
      <c r="L41" s="97">
        <f t="shared" si="4"/>
        <v>3.334365832771532E-3</v>
      </c>
      <c r="M41" s="94">
        <f t="shared" si="3"/>
        <v>-493</v>
      </c>
      <c r="N41" s="94">
        <f t="shared" si="5"/>
        <v>0</v>
      </c>
    </row>
    <row r="42" spans="1:14">
      <c r="A42" s="38">
        <v>40</v>
      </c>
      <c r="B42" s="100" t="s">
        <v>131</v>
      </c>
      <c r="C42" s="94">
        <v>27066</v>
      </c>
      <c r="D42" s="94">
        <v>24724</v>
      </c>
      <c r="E42" s="94">
        <v>24659</v>
      </c>
      <c r="F42" s="94"/>
      <c r="G42" s="93"/>
      <c r="H42" s="94"/>
      <c r="I42" s="96">
        <f t="shared" si="0"/>
        <v>1.7131792386770135E-3</v>
      </c>
      <c r="J42" s="96">
        <f t="shared" si="1"/>
        <v>-8.8930761841424663E-2</v>
      </c>
      <c r="K42" s="93">
        <f t="shared" si="2"/>
        <v>-2407</v>
      </c>
      <c r="L42" s="97">
        <f t="shared" si="4"/>
        <v>4.3856932019022285E-2</v>
      </c>
      <c r="M42" s="94">
        <f t="shared" si="3"/>
        <v>-65</v>
      </c>
      <c r="N42" s="94">
        <f t="shared" si="5"/>
        <v>0</v>
      </c>
    </row>
    <row r="43" spans="1:14">
      <c r="A43" s="38">
        <v>41</v>
      </c>
      <c r="B43" s="100" t="s">
        <v>132</v>
      </c>
      <c r="C43" s="94">
        <v>504603</v>
      </c>
      <c r="D43" s="94">
        <v>498901</v>
      </c>
      <c r="E43" s="94">
        <v>501151</v>
      </c>
      <c r="F43" s="94"/>
      <c r="G43" s="93"/>
      <c r="H43" s="94"/>
      <c r="I43" s="96">
        <f t="shared" si="0"/>
        <v>3.4817368451365585E-2</v>
      </c>
      <c r="J43" s="96">
        <f t="shared" si="1"/>
        <v>-6.8410215555595195E-3</v>
      </c>
      <c r="K43" s="93">
        <f t="shared" si="2"/>
        <v>-3452</v>
      </c>
      <c r="L43" s="97">
        <f t="shared" si="4"/>
        <v>6.2897436364630216E-2</v>
      </c>
      <c r="M43" s="94">
        <f t="shared" si="3"/>
        <v>2250</v>
      </c>
      <c r="N43" s="94">
        <f t="shared" si="5"/>
        <v>0</v>
      </c>
    </row>
    <row r="44" spans="1:14">
      <c r="A44" s="38">
        <v>42</v>
      </c>
      <c r="B44" s="100" t="s">
        <v>133</v>
      </c>
      <c r="C44" s="94">
        <v>307735</v>
      </c>
      <c r="D44" s="94">
        <v>311935</v>
      </c>
      <c r="E44" s="94">
        <v>309788</v>
      </c>
      <c r="F44" s="94"/>
      <c r="G44" s="93"/>
      <c r="H44" s="94"/>
      <c r="I44" s="96">
        <f t="shared" si="0"/>
        <v>2.1522461170009922E-2</v>
      </c>
      <c r="J44" s="96">
        <f t="shared" si="1"/>
        <v>6.6713243537459182E-3</v>
      </c>
      <c r="K44" s="93">
        <f t="shared" si="2"/>
        <v>2053</v>
      </c>
      <c r="L44" s="97">
        <f t="shared" si="4"/>
        <v>-3.7406847293333087E-2</v>
      </c>
      <c r="M44" s="94">
        <f t="shared" si="3"/>
        <v>-2147</v>
      </c>
      <c r="N44" s="94">
        <f t="shared" si="5"/>
        <v>0</v>
      </c>
    </row>
    <row r="45" spans="1:14">
      <c r="A45" s="38">
        <v>43</v>
      </c>
      <c r="B45" s="100" t="s">
        <v>134</v>
      </c>
      <c r="C45" s="94">
        <v>85625</v>
      </c>
      <c r="D45" s="94">
        <v>82754</v>
      </c>
      <c r="E45" s="94">
        <v>83280</v>
      </c>
      <c r="F45" s="94"/>
      <c r="G45" s="93"/>
      <c r="H45" s="94"/>
      <c r="I45" s="96">
        <f t="shared" si="0"/>
        <v>5.7858618353145578E-3</v>
      </c>
      <c r="J45" s="96">
        <f t="shared" si="1"/>
        <v>-2.7386861313868614E-2</v>
      </c>
      <c r="K45" s="93">
        <f t="shared" si="2"/>
        <v>-2345</v>
      </c>
      <c r="L45" s="97">
        <f t="shared" si="4"/>
        <v>4.272725616311062E-2</v>
      </c>
      <c r="M45" s="94">
        <f t="shared" si="3"/>
        <v>526</v>
      </c>
      <c r="N45" s="94">
        <f t="shared" si="5"/>
        <v>0</v>
      </c>
    </row>
    <row r="46" spans="1:14">
      <c r="A46" s="38">
        <v>44</v>
      </c>
      <c r="B46" s="100" t="s">
        <v>135</v>
      </c>
      <c r="C46" s="94">
        <v>104350</v>
      </c>
      <c r="D46" s="94">
        <v>100327</v>
      </c>
      <c r="E46" s="94">
        <v>100283</v>
      </c>
      <c r="F46" s="94"/>
      <c r="G46" s="93"/>
      <c r="H46" s="94"/>
      <c r="I46" s="96">
        <f t="shared" si="0"/>
        <v>6.9671419600246132E-3</v>
      </c>
      <c r="J46" s="96">
        <f t="shared" si="1"/>
        <v>-3.8974604695735507E-2</v>
      </c>
      <c r="K46" s="93">
        <f t="shared" si="2"/>
        <v>-4067</v>
      </c>
      <c r="L46" s="97">
        <f t="shared" si="4"/>
        <v>7.4103092032141105E-2</v>
      </c>
      <c r="M46" s="94">
        <f t="shared" si="3"/>
        <v>-44</v>
      </c>
      <c r="N46" s="94">
        <f t="shared" si="5"/>
        <v>0</v>
      </c>
    </row>
    <row r="47" spans="1:14">
      <c r="A47" s="38">
        <v>45</v>
      </c>
      <c r="B47" s="100" t="s">
        <v>136</v>
      </c>
      <c r="C47" s="94">
        <v>245221</v>
      </c>
      <c r="D47" s="94">
        <v>241850</v>
      </c>
      <c r="E47" s="94">
        <v>240104</v>
      </c>
      <c r="F47" s="94"/>
      <c r="G47" s="93"/>
      <c r="H47" s="94"/>
      <c r="I47" s="96">
        <f t="shared" si="0"/>
        <v>1.6681178795705652E-2</v>
      </c>
      <c r="J47" s="96">
        <f t="shared" si="1"/>
        <v>-2.0866891497873345E-2</v>
      </c>
      <c r="K47" s="93">
        <f t="shared" si="2"/>
        <v>-5117</v>
      </c>
      <c r="L47" s="97">
        <f t="shared" si="4"/>
        <v>9.3234699269354807E-2</v>
      </c>
      <c r="M47" s="94">
        <f t="shared" si="3"/>
        <v>-1746</v>
      </c>
      <c r="N47" s="94">
        <f t="shared" si="5"/>
        <v>0</v>
      </c>
    </row>
    <row r="48" spans="1:14">
      <c r="A48" s="38">
        <v>46</v>
      </c>
      <c r="B48" s="100" t="s">
        <v>137</v>
      </c>
      <c r="C48" s="94">
        <v>145518</v>
      </c>
      <c r="D48" s="94">
        <v>145536</v>
      </c>
      <c r="E48" s="94">
        <v>145742</v>
      </c>
      <c r="F48" s="94"/>
      <c r="G48" s="93"/>
      <c r="H48" s="94"/>
      <c r="I48" s="96">
        <f t="shared" si="0"/>
        <v>1.0125397161412275E-2</v>
      </c>
      <c r="J48" s="96">
        <f t="shared" si="1"/>
        <v>1.5393284679558542E-3</v>
      </c>
      <c r="K48" s="93">
        <f t="shared" si="2"/>
        <v>224</v>
      </c>
      <c r="L48" s="97">
        <f t="shared" si="4"/>
        <v>-4.0814095439389245E-3</v>
      </c>
      <c r="M48" s="94">
        <f t="shared" si="3"/>
        <v>206</v>
      </c>
      <c r="N48" s="94">
        <f t="shared" si="5"/>
        <v>0</v>
      </c>
    </row>
    <row r="49" spans="1:14">
      <c r="A49" s="38">
        <v>47</v>
      </c>
      <c r="B49" s="100" t="s">
        <v>138</v>
      </c>
      <c r="C49" s="94">
        <v>80359</v>
      </c>
      <c r="D49" s="94">
        <v>82601</v>
      </c>
      <c r="E49" s="94">
        <v>83225</v>
      </c>
      <c r="F49" s="94"/>
      <c r="G49" s="93"/>
      <c r="H49" s="94"/>
      <c r="I49" s="96">
        <f t="shared" si="0"/>
        <v>5.7820407209900823E-3</v>
      </c>
      <c r="J49" s="96">
        <f t="shared" si="1"/>
        <v>3.5664953521074183E-2</v>
      </c>
      <c r="K49" s="93">
        <f t="shared" si="2"/>
        <v>2866</v>
      </c>
      <c r="L49" s="97">
        <f t="shared" si="4"/>
        <v>-5.2220177468432848E-2</v>
      </c>
      <c r="M49" s="94">
        <f t="shared" si="3"/>
        <v>624</v>
      </c>
      <c r="N49" s="94">
        <f t="shared" si="5"/>
        <v>0</v>
      </c>
    </row>
    <row r="50" spans="1:14">
      <c r="A50" s="38">
        <v>48</v>
      </c>
      <c r="B50" s="100" t="s">
        <v>139</v>
      </c>
      <c r="C50" s="94">
        <v>188700</v>
      </c>
      <c r="D50" s="94">
        <v>221823</v>
      </c>
      <c r="E50" s="94">
        <v>191686</v>
      </c>
      <c r="F50" s="94"/>
      <c r="G50" s="93"/>
      <c r="H50" s="94"/>
      <c r="I50" s="96">
        <f t="shared" si="0"/>
        <v>1.331734764366122E-2</v>
      </c>
      <c r="J50" s="96">
        <f t="shared" si="1"/>
        <v>1.5824059353471118E-2</v>
      </c>
      <c r="K50" s="93">
        <f t="shared" si="2"/>
        <v>2986</v>
      </c>
      <c r="L50" s="97">
        <f t="shared" si="4"/>
        <v>-5.440664686697156E-2</v>
      </c>
      <c r="M50" s="94">
        <f t="shared" si="3"/>
        <v>-30137</v>
      </c>
      <c r="N50" s="94">
        <f t="shared" si="5"/>
        <v>0</v>
      </c>
    </row>
    <row r="51" spans="1:14">
      <c r="A51" s="38">
        <v>49</v>
      </c>
      <c r="B51" s="100" t="s">
        <v>140</v>
      </c>
      <c r="C51" s="94">
        <v>30693</v>
      </c>
      <c r="D51" s="94">
        <v>32643</v>
      </c>
      <c r="E51" s="94">
        <v>31360</v>
      </c>
      <c r="F51" s="94"/>
      <c r="G51" s="93"/>
      <c r="H51" s="94"/>
      <c r="I51" s="96">
        <f t="shared" si="0"/>
        <v>2.1787299130099007E-3</v>
      </c>
      <c r="J51" s="96">
        <f t="shared" si="1"/>
        <v>2.1731339393347017E-2</v>
      </c>
      <c r="K51" s="93">
        <f t="shared" si="2"/>
        <v>667</v>
      </c>
      <c r="L51" s="97">
        <f t="shared" si="4"/>
        <v>-1.2153125740210994E-2</v>
      </c>
      <c r="M51" s="94">
        <f t="shared" si="3"/>
        <v>-1283</v>
      </c>
      <c r="N51" s="94">
        <f t="shared" si="5"/>
        <v>0</v>
      </c>
    </row>
    <row r="52" spans="1:14">
      <c r="A52" s="38">
        <v>50</v>
      </c>
      <c r="B52" s="100" t="s">
        <v>141</v>
      </c>
      <c r="C52" s="94">
        <v>40705</v>
      </c>
      <c r="D52" s="94">
        <v>43455</v>
      </c>
      <c r="E52" s="94">
        <v>42763</v>
      </c>
      <c r="F52" s="94"/>
      <c r="G52" s="93"/>
      <c r="H52" s="94"/>
      <c r="I52" s="96">
        <f t="shared" si="0"/>
        <v>2.9709511246824739E-3</v>
      </c>
      <c r="J52" s="96">
        <f t="shared" si="1"/>
        <v>5.0558899398108342E-2</v>
      </c>
      <c r="K52" s="93">
        <f t="shared" si="2"/>
        <v>2058</v>
      </c>
      <c r="L52" s="97">
        <f t="shared" si="4"/>
        <v>-3.7497950184938872E-2</v>
      </c>
      <c r="M52" s="94">
        <f t="shared" si="3"/>
        <v>-692</v>
      </c>
      <c r="N52" s="94">
        <f t="shared" si="5"/>
        <v>0</v>
      </c>
    </row>
    <row r="53" spans="1:14">
      <c r="A53" s="38">
        <v>51</v>
      </c>
      <c r="B53" s="100" t="s">
        <v>142</v>
      </c>
      <c r="C53" s="94">
        <v>38872</v>
      </c>
      <c r="D53" s="94">
        <v>37111</v>
      </c>
      <c r="E53" s="94">
        <v>36619</v>
      </c>
      <c r="F53" s="94"/>
      <c r="G53" s="93"/>
      <c r="H53" s="94"/>
      <c r="I53" s="96">
        <f t="shared" si="0"/>
        <v>2.5440979172356363E-3</v>
      </c>
      <c r="J53" s="96">
        <f t="shared" si="1"/>
        <v>-5.7959456678328872E-2</v>
      </c>
      <c r="K53" s="93">
        <f t="shared" si="2"/>
        <v>-2253</v>
      </c>
      <c r="L53" s="97">
        <f t="shared" si="4"/>
        <v>4.1050962957564274E-2</v>
      </c>
      <c r="M53" s="94">
        <f t="shared" si="3"/>
        <v>-492</v>
      </c>
      <c r="N53" s="94">
        <f t="shared" si="5"/>
        <v>0</v>
      </c>
    </row>
    <row r="54" spans="1:14">
      <c r="A54" s="38">
        <v>52</v>
      </c>
      <c r="B54" s="100" t="s">
        <v>143</v>
      </c>
      <c r="C54" s="94">
        <v>86702</v>
      </c>
      <c r="D54" s="94">
        <v>83411</v>
      </c>
      <c r="E54" s="94">
        <v>84003</v>
      </c>
      <c r="F54" s="94"/>
      <c r="G54" s="93"/>
      <c r="H54" s="94"/>
      <c r="I54" s="96">
        <f t="shared" si="0"/>
        <v>5.8360921199799333E-3</v>
      </c>
      <c r="J54" s="96">
        <f t="shared" si="1"/>
        <v>-3.1129616387165233E-2</v>
      </c>
      <c r="K54" s="93">
        <f t="shared" si="2"/>
        <v>-2699</v>
      </c>
      <c r="L54" s="97">
        <f t="shared" si="4"/>
        <v>4.9177340888799811E-2</v>
      </c>
      <c r="M54" s="94">
        <f t="shared" si="3"/>
        <v>592</v>
      </c>
      <c r="N54" s="94">
        <f t="shared" si="5"/>
        <v>0</v>
      </c>
    </row>
    <row r="55" spans="1:14">
      <c r="A55" s="38">
        <v>53</v>
      </c>
      <c r="B55" s="100" t="s">
        <v>144</v>
      </c>
      <c r="C55" s="94">
        <v>48336</v>
      </c>
      <c r="D55" s="94">
        <v>51997</v>
      </c>
      <c r="E55" s="94">
        <v>45796</v>
      </c>
      <c r="F55" s="94"/>
      <c r="G55" s="93"/>
      <c r="H55" s="94"/>
      <c r="I55" s="96">
        <f t="shared" si="0"/>
        <v>3.1816682109758105E-3</v>
      </c>
      <c r="J55" s="96">
        <f t="shared" si="1"/>
        <v>-5.2548824892419729E-2</v>
      </c>
      <c r="K55" s="93">
        <f t="shared" si="2"/>
        <v>-2540</v>
      </c>
      <c r="L55" s="97">
        <f t="shared" si="4"/>
        <v>4.6280268935736023E-2</v>
      </c>
      <c r="M55" s="94">
        <f t="shared" si="3"/>
        <v>-6201</v>
      </c>
      <c r="N55" s="94">
        <f t="shared" si="5"/>
        <v>0</v>
      </c>
    </row>
    <row r="56" spans="1:14">
      <c r="A56" s="38">
        <v>54</v>
      </c>
      <c r="B56" s="100" t="s">
        <v>145</v>
      </c>
      <c r="C56" s="94">
        <v>178782</v>
      </c>
      <c r="D56" s="94">
        <v>179023</v>
      </c>
      <c r="E56" s="94">
        <v>179475</v>
      </c>
      <c r="F56" s="94"/>
      <c r="G56" s="93"/>
      <c r="H56" s="94"/>
      <c r="I56" s="96">
        <f t="shared" si="0"/>
        <v>1.2468990788821809E-2</v>
      </c>
      <c r="J56" s="96">
        <f t="shared" si="1"/>
        <v>3.8762291505856296E-3</v>
      </c>
      <c r="K56" s="93">
        <f t="shared" si="2"/>
        <v>693</v>
      </c>
      <c r="L56" s="97">
        <f t="shared" si="4"/>
        <v>-1.2626860776561048E-2</v>
      </c>
      <c r="M56" s="94">
        <f t="shared" si="3"/>
        <v>452</v>
      </c>
      <c r="N56" s="94">
        <f t="shared" si="5"/>
        <v>0</v>
      </c>
    </row>
    <row r="57" spans="1:14">
      <c r="A57" s="38">
        <v>55</v>
      </c>
      <c r="B57" s="100" t="s">
        <v>146</v>
      </c>
      <c r="C57" s="94">
        <v>168645</v>
      </c>
      <c r="D57" s="94">
        <v>163848</v>
      </c>
      <c r="E57" s="94">
        <v>164855</v>
      </c>
      <c r="F57" s="94"/>
      <c r="G57" s="93"/>
      <c r="H57" s="94"/>
      <c r="I57" s="96">
        <f t="shared" si="0"/>
        <v>1.1453269126570383E-2</v>
      </c>
      <c r="J57" s="96">
        <f t="shared" si="1"/>
        <v>-2.2473242610216729E-2</v>
      </c>
      <c r="K57" s="93">
        <f t="shared" si="2"/>
        <v>-3790</v>
      </c>
      <c r="L57" s="97">
        <f t="shared" si="4"/>
        <v>6.9055991837180919E-2</v>
      </c>
      <c r="M57" s="94">
        <f t="shared" si="3"/>
        <v>1007</v>
      </c>
      <c r="N57" s="94">
        <f t="shared" si="5"/>
        <v>0</v>
      </c>
    </row>
    <row r="58" spans="1:14">
      <c r="A58" s="38">
        <v>56</v>
      </c>
      <c r="B58" s="100" t="s">
        <v>147</v>
      </c>
      <c r="C58" s="94">
        <v>32785</v>
      </c>
      <c r="D58" s="94">
        <v>32903</v>
      </c>
      <c r="E58" s="94">
        <v>32573</v>
      </c>
      <c r="F58" s="94"/>
      <c r="G58" s="93"/>
      <c r="H58" s="94"/>
      <c r="I58" s="96">
        <f t="shared" si="0"/>
        <v>2.2630028525660556E-3</v>
      </c>
      <c r="J58" s="96">
        <f t="shared" si="1"/>
        <v>-6.4663718163794418E-3</v>
      </c>
      <c r="K58" s="93">
        <f t="shared" si="2"/>
        <v>-212</v>
      </c>
      <c r="L58" s="97">
        <f t="shared" si="4"/>
        <v>3.8627626040850537E-3</v>
      </c>
      <c r="M58" s="94">
        <f t="shared" si="3"/>
        <v>-330</v>
      </c>
      <c r="N58" s="94">
        <f t="shared" si="5"/>
        <v>0</v>
      </c>
    </row>
    <row r="59" spans="1:14">
      <c r="A59" s="38">
        <v>57</v>
      </c>
      <c r="B59" s="100" t="s">
        <v>148</v>
      </c>
      <c r="C59" s="94">
        <v>26065</v>
      </c>
      <c r="D59" s="94">
        <v>24345</v>
      </c>
      <c r="E59" s="94">
        <v>24191</v>
      </c>
      <c r="F59" s="94"/>
      <c r="G59" s="93"/>
      <c r="H59" s="94"/>
      <c r="I59" s="96">
        <f t="shared" si="0"/>
        <v>1.680665029516024E-3</v>
      </c>
      <c r="J59" s="96">
        <f t="shared" si="1"/>
        <v>-7.1897180126606564E-2</v>
      </c>
      <c r="K59" s="93">
        <f t="shared" si="2"/>
        <v>-1874</v>
      </c>
      <c r="L59" s="97">
        <f t="shared" si="4"/>
        <v>3.414536377384618E-2</v>
      </c>
      <c r="M59" s="94">
        <f t="shared" si="3"/>
        <v>-154</v>
      </c>
      <c r="N59" s="94">
        <f t="shared" si="5"/>
        <v>0</v>
      </c>
    </row>
    <row r="60" spans="1:14">
      <c r="A60" s="38">
        <v>58</v>
      </c>
      <c r="B60" s="100" t="s">
        <v>149</v>
      </c>
      <c r="C60" s="94">
        <v>80592</v>
      </c>
      <c r="D60" s="94">
        <v>76422</v>
      </c>
      <c r="E60" s="94">
        <v>74997</v>
      </c>
      <c r="F60" s="94"/>
      <c r="G60" s="93"/>
      <c r="H60" s="94"/>
      <c r="I60" s="96">
        <f t="shared" si="0"/>
        <v>5.210402018048582E-3</v>
      </c>
      <c r="J60" s="96">
        <f t="shared" si="1"/>
        <v>-6.9423764145324598E-2</v>
      </c>
      <c r="K60" s="93">
        <f t="shared" si="2"/>
        <v>-5595</v>
      </c>
      <c r="L60" s="97">
        <f t="shared" si="4"/>
        <v>0.10194413570686733</v>
      </c>
      <c r="M60" s="94">
        <f t="shared" si="3"/>
        <v>-1425</v>
      </c>
      <c r="N60" s="94">
        <f t="shared" si="5"/>
        <v>0</v>
      </c>
    </row>
    <row r="61" spans="1:14">
      <c r="A61" s="38">
        <v>59</v>
      </c>
      <c r="B61" s="100" t="s">
        <v>150</v>
      </c>
      <c r="C61" s="94">
        <v>268939</v>
      </c>
      <c r="D61" s="94">
        <v>269933</v>
      </c>
      <c r="E61" s="94">
        <v>269061</v>
      </c>
      <c r="F61" s="94"/>
      <c r="G61" s="93"/>
      <c r="H61" s="94"/>
      <c r="I61" s="96">
        <f t="shared" si="0"/>
        <v>1.8692960750138932E-2</v>
      </c>
      <c r="J61" s="96">
        <f t="shared" si="1"/>
        <v>4.5363446729555773E-4</v>
      </c>
      <c r="K61" s="93">
        <f t="shared" si="2"/>
        <v>122</v>
      </c>
      <c r="L61" s="97">
        <f t="shared" si="4"/>
        <v>-2.2229105551810216E-3</v>
      </c>
      <c r="M61" s="94">
        <f t="shared" si="3"/>
        <v>-872</v>
      </c>
      <c r="N61" s="94">
        <f t="shared" si="5"/>
        <v>0</v>
      </c>
    </row>
    <row r="62" spans="1:14">
      <c r="A62" s="38">
        <v>60</v>
      </c>
      <c r="B62" s="100" t="s">
        <v>151</v>
      </c>
      <c r="C62" s="94">
        <v>62233</v>
      </c>
      <c r="D62" s="94">
        <v>58718</v>
      </c>
      <c r="E62" s="94">
        <v>58786</v>
      </c>
      <c r="F62" s="94"/>
      <c r="G62" s="93"/>
      <c r="H62" s="94"/>
      <c r="I62" s="96">
        <f t="shared" si="0"/>
        <v>4.0841459396109706E-3</v>
      </c>
      <c r="J62" s="96">
        <f t="shared" si="1"/>
        <v>-5.5388620185432169E-2</v>
      </c>
      <c r="K62" s="93">
        <f t="shared" si="2"/>
        <v>-3447</v>
      </c>
      <c r="L62" s="97">
        <f t="shared" si="4"/>
        <v>6.2806333473024431E-2</v>
      </c>
      <c r="M62" s="94">
        <f t="shared" si="3"/>
        <v>68</v>
      </c>
      <c r="N62" s="94">
        <f t="shared" si="5"/>
        <v>0</v>
      </c>
    </row>
    <row r="63" spans="1:14">
      <c r="A63" s="38">
        <v>61</v>
      </c>
      <c r="B63" s="100" t="s">
        <v>152</v>
      </c>
      <c r="C63" s="94">
        <v>120674</v>
      </c>
      <c r="D63" s="94">
        <v>117460</v>
      </c>
      <c r="E63" s="94">
        <v>116686</v>
      </c>
      <c r="F63" s="94"/>
      <c r="G63" s="93"/>
      <c r="H63" s="94"/>
      <c r="I63" s="96">
        <f t="shared" si="0"/>
        <v>8.1067372011949385E-3</v>
      </c>
      <c r="J63" s="96">
        <f t="shared" si="1"/>
        <v>-3.3047715332217377E-2</v>
      </c>
      <c r="K63" s="93">
        <f t="shared" si="2"/>
        <v>-3988</v>
      </c>
      <c r="L63" s="97">
        <f t="shared" si="4"/>
        <v>7.2663666344769784E-2</v>
      </c>
      <c r="M63" s="94">
        <f t="shared" si="3"/>
        <v>-774</v>
      </c>
      <c r="N63" s="94">
        <f t="shared" si="5"/>
        <v>0</v>
      </c>
    </row>
    <row r="64" spans="1:14">
      <c r="A64" s="38">
        <v>62</v>
      </c>
      <c r="B64" s="100" t="s">
        <v>153</v>
      </c>
      <c r="C64" s="94">
        <v>10494</v>
      </c>
      <c r="D64" s="94">
        <v>9901</v>
      </c>
      <c r="E64" s="94">
        <v>9686</v>
      </c>
      <c r="F64" s="94"/>
      <c r="G64" s="93"/>
      <c r="H64" s="94"/>
      <c r="I64" s="96">
        <f t="shared" si="0"/>
        <v>6.7293296994304526E-4</v>
      </c>
      <c r="J64" s="96">
        <f t="shared" si="1"/>
        <v>-7.6996378883171332E-2</v>
      </c>
      <c r="K64" s="93">
        <f t="shared" si="2"/>
        <v>-808</v>
      </c>
      <c r="L64" s="97">
        <f t="shared" si="4"/>
        <v>1.4722227283493977E-2</v>
      </c>
      <c r="M64" s="94">
        <f t="shared" si="3"/>
        <v>-215</v>
      </c>
      <c r="N64" s="94">
        <f t="shared" si="5"/>
        <v>0</v>
      </c>
    </row>
    <row r="65" spans="1:14">
      <c r="A65" s="38">
        <v>63</v>
      </c>
      <c r="B65" s="100" t="s">
        <v>154</v>
      </c>
      <c r="C65" s="94">
        <v>145388</v>
      </c>
      <c r="D65" s="94">
        <v>147191</v>
      </c>
      <c r="E65" s="94">
        <v>146931</v>
      </c>
      <c r="F65" s="94"/>
      <c r="G65" s="93"/>
      <c r="H65" s="94"/>
      <c r="I65" s="96">
        <f t="shared" si="0"/>
        <v>1.0208002705626841E-2</v>
      </c>
      <c r="J65" s="96">
        <f t="shared" si="1"/>
        <v>1.0612980438550636E-2</v>
      </c>
      <c r="K65" s="93">
        <f t="shared" si="2"/>
        <v>1543</v>
      </c>
      <c r="L65" s="97">
        <f t="shared" si="4"/>
        <v>-2.8114352349543573E-2</v>
      </c>
      <c r="M65" s="94">
        <f t="shared" si="3"/>
        <v>-260</v>
      </c>
      <c r="N65" s="94">
        <f t="shared" si="5"/>
        <v>0</v>
      </c>
    </row>
    <row r="66" spans="1:14">
      <c r="A66" s="38">
        <v>64</v>
      </c>
      <c r="B66" s="100" t="s">
        <v>155</v>
      </c>
      <c r="C66" s="94">
        <v>62809</v>
      </c>
      <c r="D66" s="94">
        <v>63672</v>
      </c>
      <c r="E66" s="94">
        <v>63661</v>
      </c>
      <c r="F66" s="94"/>
      <c r="G66" s="93"/>
      <c r="H66" s="94"/>
      <c r="I66" s="96">
        <f t="shared" si="0"/>
        <v>4.4228356183712786E-3</v>
      </c>
      <c r="J66" s="96">
        <f t="shared" si="1"/>
        <v>1.3564934961550095E-2</v>
      </c>
      <c r="K66" s="93">
        <f t="shared" si="2"/>
        <v>852</v>
      </c>
      <c r="L66" s="97">
        <f t="shared" si="4"/>
        <v>-1.5523932729624839E-2</v>
      </c>
      <c r="M66" s="94">
        <f t="shared" si="3"/>
        <v>-11</v>
      </c>
      <c r="N66" s="94">
        <f t="shared" si="5"/>
        <v>0</v>
      </c>
    </row>
    <row r="67" spans="1:14">
      <c r="A67" s="38">
        <v>65</v>
      </c>
      <c r="B67" s="100" t="s">
        <v>156</v>
      </c>
      <c r="C67" s="94">
        <v>96552</v>
      </c>
      <c r="D67" s="94">
        <v>98193</v>
      </c>
      <c r="E67" s="94">
        <v>96899</v>
      </c>
      <c r="F67" s="94"/>
      <c r="G67" s="93"/>
      <c r="H67" s="94"/>
      <c r="I67" s="96">
        <f t="shared" ref="I67:I84" si="6">E67/$E$84</f>
        <v>6.7320392168605352E-3</v>
      </c>
      <c r="J67" s="96">
        <f t="shared" ref="J67:J84" si="7">(E67-C67)/C67</f>
        <v>3.5939183030905624E-3</v>
      </c>
      <c r="K67" s="93">
        <f t="shared" ref="K67:K84" si="8">E67-C67</f>
        <v>347</v>
      </c>
      <c r="L67" s="97">
        <f t="shared" si="4"/>
        <v>-6.3225406774411021E-3</v>
      </c>
      <c r="M67" s="94">
        <f t="shared" ref="M67:M84" si="9">E67-D67</f>
        <v>-1294</v>
      </c>
      <c r="N67" s="94">
        <f t="shared" si="5"/>
        <v>0</v>
      </c>
    </row>
    <row r="68" spans="1:14">
      <c r="A68" s="38">
        <v>66</v>
      </c>
      <c r="B68" s="100" t="s">
        <v>157</v>
      </c>
      <c r="C68" s="94">
        <v>43255</v>
      </c>
      <c r="D68" s="94">
        <v>41920</v>
      </c>
      <c r="E68" s="94">
        <v>41238</v>
      </c>
      <c r="F68" s="94"/>
      <c r="G68" s="93"/>
      <c r="H68" s="94"/>
      <c r="I68" s="96">
        <f t="shared" si="6"/>
        <v>2.8650020456856599E-3</v>
      </c>
      <c r="J68" s="96">
        <f t="shared" si="7"/>
        <v>-4.6630447347127499E-2</v>
      </c>
      <c r="K68" s="93">
        <f t="shared" si="8"/>
        <v>-2017</v>
      </c>
      <c r="L68" s="97">
        <f t="shared" ref="L68:L84" si="10">K68/$K$84</f>
        <v>3.675090647377148E-2</v>
      </c>
      <c r="M68" s="94">
        <f t="shared" si="9"/>
        <v>-682</v>
      </c>
      <c r="N68" s="94">
        <f t="shared" ref="N68:N84" si="11">H68-G68</f>
        <v>0</v>
      </c>
    </row>
    <row r="69" spans="1:14">
      <c r="A69" s="38">
        <v>67</v>
      </c>
      <c r="B69" s="100" t="s">
        <v>158</v>
      </c>
      <c r="C69" s="94">
        <v>88743</v>
      </c>
      <c r="D69" s="94">
        <v>86561</v>
      </c>
      <c r="E69" s="94">
        <v>86870</v>
      </c>
      <c r="F69" s="94"/>
      <c r="G69" s="93"/>
      <c r="H69" s="94"/>
      <c r="I69" s="96">
        <f t="shared" si="6"/>
        <v>6.0352763884939436E-3</v>
      </c>
      <c r="J69" s="96">
        <f t="shared" si="7"/>
        <v>-2.1105890042031485E-2</v>
      </c>
      <c r="K69" s="93">
        <f t="shared" si="8"/>
        <v>-1873</v>
      </c>
      <c r="L69" s="97">
        <f t="shared" si="10"/>
        <v>3.4127143195525025E-2</v>
      </c>
      <c r="M69" s="94">
        <f t="shared" si="9"/>
        <v>309</v>
      </c>
      <c r="N69" s="94">
        <f t="shared" si="11"/>
        <v>0</v>
      </c>
    </row>
    <row r="70" spans="1:14">
      <c r="A70" s="38">
        <v>68</v>
      </c>
      <c r="B70" s="100" t="s">
        <v>159</v>
      </c>
      <c r="C70" s="94">
        <v>52811</v>
      </c>
      <c r="D70" s="94">
        <v>51478</v>
      </c>
      <c r="E70" s="94">
        <v>51387</v>
      </c>
      <c r="F70" s="94"/>
      <c r="G70" s="93"/>
      <c r="H70" s="94"/>
      <c r="I70" s="96">
        <f t="shared" si="6"/>
        <v>3.5701018507601967E-3</v>
      </c>
      <c r="J70" s="96">
        <f t="shared" si="7"/>
        <v>-2.6964079453144232E-2</v>
      </c>
      <c r="K70" s="93">
        <f t="shared" si="8"/>
        <v>-1424</v>
      </c>
      <c r="L70" s="97">
        <f t="shared" si="10"/>
        <v>2.5946103529326022E-2</v>
      </c>
      <c r="M70" s="94">
        <f t="shared" si="9"/>
        <v>-91</v>
      </c>
      <c r="N70" s="94">
        <f t="shared" si="11"/>
        <v>0</v>
      </c>
    </row>
    <row r="71" spans="1:14">
      <c r="A71" s="38">
        <v>69</v>
      </c>
      <c r="B71" s="100" t="s">
        <v>160</v>
      </c>
      <c r="C71" s="94">
        <v>9286</v>
      </c>
      <c r="D71" s="94">
        <v>9964</v>
      </c>
      <c r="E71" s="94">
        <v>8902</v>
      </c>
      <c r="F71" s="94"/>
      <c r="G71" s="93"/>
      <c r="H71" s="94"/>
      <c r="I71" s="96">
        <f t="shared" si="6"/>
        <v>6.1846472211779773E-4</v>
      </c>
      <c r="J71" s="96">
        <f t="shared" si="7"/>
        <v>-4.1352573766961019E-2</v>
      </c>
      <c r="K71" s="93">
        <f t="shared" si="8"/>
        <v>-384</v>
      </c>
      <c r="L71" s="97">
        <f t="shared" si="10"/>
        <v>6.9967020753238709E-3</v>
      </c>
      <c r="M71" s="94">
        <f t="shared" si="9"/>
        <v>-1062</v>
      </c>
      <c r="N71" s="94">
        <f t="shared" si="11"/>
        <v>0</v>
      </c>
    </row>
    <row r="72" spans="1:14">
      <c r="A72" s="38">
        <v>70</v>
      </c>
      <c r="B72" s="100" t="s">
        <v>161</v>
      </c>
      <c r="C72" s="94">
        <v>40636</v>
      </c>
      <c r="D72" s="94">
        <v>40044</v>
      </c>
      <c r="E72" s="94">
        <v>39998</v>
      </c>
      <c r="F72" s="94"/>
      <c r="G72" s="93"/>
      <c r="H72" s="94"/>
      <c r="I72" s="96">
        <f t="shared" si="6"/>
        <v>2.778853286370217E-3</v>
      </c>
      <c r="J72" s="96">
        <f t="shared" si="7"/>
        <v>-1.5700364209075696E-2</v>
      </c>
      <c r="K72" s="93">
        <f t="shared" si="8"/>
        <v>-638</v>
      </c>
      <c r="L72" s="97">
        <f t="shared" si="10"/>
        <v>1.1624728968897474E-2</v>
      </c>
      <c r="M72" s="94">
        <f t="shared" si="9"/>
        <v>-46</v>
      </c>
      <c r="N72" s="94">
        <f t="shared" si="11"/>
        <v>0</v>
      </c>
    </row>
    <row r="73" spans="1:14">
      <c r="A73" s="38">
        <v>71</v>
      </c>
      <c r="B73" s="100" t="s">
        <v>162</v>
      </c>
      <c r="C73" s="94">
        <v>35460</v>
      </c>
      <c r="D73" s="94">
        <v>33858</v>
      </c>
      <c r="E73" s="94">
        <v>33965</v>
      </c>
      <c r="F73" s="94"/>
      <c r="G73" s="93"/>
      <c r="H73" s="94"/>
      <c r="I73" s="96">
        <f t="shared" si="6"/>
        <v>2.3597117823782295E-3</v>
      </c>
      <c r="J73" s="96">
        <f t="shared" si="7"/>
        <v>-4.2160180485053579E-2</v>
      </c>
      <c r="K73" s="93">
        <f t="shared" si="8"/>
        <v>-1495</v>
      </c>
      <c r="L73" s="97">
        <f t="shared" si="10"/>
        <v>2.7239764590128092E-2</v>
      </c>
      <c r="M73" s="94">
        <f t="shared" si="9"/>
        <v>107</v>
      </c>
      <c r="N73" s="94">
        <f t="shared" si="11"/>
        <v>0</v>
      </c>
    </row>
    <row r="74" spans="1:14">
      <c r="A74" s="38">
        <v>72</v>
      </c>
      <c r="B74" s="100" t="s">
        <v>163</v>
      </c>
      <c r="C74" s="94">
        <v>64062</v>
      </c>
      <c r="D74" s="94">
        <v>68527</v>
      </c>
      <c r="E74" s="94">
        <v>69132</v>
      </c>
      <c r="F74" s="94"/>
      <c r="G74" s="93"/>
      <c r="H74" s="94"/>
      <c r="I74" s="96">
        <f t="shared" si="6"/>
        <v>4.8029322814477186E-3</v>
      </c>
      <c r="J74" s="96">
        <f t="shared" si="7"/>
        <v>7.9142081108925733E-2</v>
      </c>
      <c r="K74" s="93">
        <f t="shared" si="8"/>
        <v>5070</v>
      </c>
      <c r="L74" s="97">
        <f t="shared" si="10"/>
        <v>-9.2378332088260476E-2</v>
      </c>
      <c r="M74" s="94">
        <f t="shared" si="9"/>
        <v>605</v>
      </c>
      <c r="N74" s="94">
        <f t="shared" si="11"/>
        <v>0</v>
      </c>
    </row>
    <row r="75" spans="1:14">
      <c r="A75" s="38">
        <v>73</v>
      </c>
      <c r="B75" s="100" t="s">
        <v>164</v>
      </c>
      <c r="C75" s="94">
        <v>49180</v>
      </c>
      <c r="D75" s="94">
        <v>49696</v>
      </c>
      <c r="E75" s="94">
        <v>49421</v>
      </c>
      <c r="F75" s="94"/>
      <c r="G75" s="93"/>
      <c r="H75" s="94"/>
      <c r="I75" s="96">
        <f t="shared" si="6"/>
        <v>3.4335143823616809E-3</v>
      </c>
      <c r="J75" s="96">
        <f t="shared" si="7"/>
        <v>4.9003660024400167E-3</v>
      </c>
      <c r="K75" s="93">
        <f t="shared" si="8"/>
        <v>241</v>
      </c>
      <c r="L75" s="97">
        <f t="shared" si="10"/>
        <v>-4.3911593753985755E-3</v>
      </c>
      <c r="M75" s="94">
        <f t="shared" si="9"/>
        <v>-275</v>
      </c>
      <c r="N75" s="94">
        <f t="shared" si="11"/>
        <v>0</v>
      </c>
    </row>
    <row r="76" spans="1:14">
      <c r="A76" s="38">
        <v>74</v>
      </c>
      <c r="B76" s="100" t="s">
        <v>165</v>
      </c>
      <c r="C76" s="94">
        <v>28267</v>
      </c>
      <c r="D76" s="94">
        <v>27117</v>
      </c>
      <c r="E76" s="94">
        <v>27294</v>
      </c>
      <c r="F76" s="94"/>
      <c r="G76" s="93"/>
      <c r="H76" s="94"/>
      <c r="I76" s="96">
        <f t="shared" si="6"/>
        <v>1.8962453522223287E-3</v>
      </c>
      <c r="J76" s="96">
        <f t="shared" si="7"/>
        <v>-3.4421763894293703E-2</v>
      </c>
      <c r="K76" s="93">
        <f t="shared" si="8"/>
        <v>-973</v>
      </c>
      <c r="L76" s="97">
        <f t="shared" si="10"/>
        <v>1.7728622706484704E-2</v>
      </c>
      <c r="M76" s="94">
        <f t="shared" si="9"/>
        <v>177</v>
      </c>
      <c r="N76" s="94">
        <f t="shared" si="11"/>
        <v>0</v>
      </c>
    </row>
    <row r="77" spans="1:14">
      <c r="A77" s="38">
        <v>75</v>
      </c>
      <c r="B77" s="100" t="s">
        <v>166</v>
      </c>
      <c r="C77" s="94">
        <v>14315</v>
      </c>
      <c r="D77" s="94">
        <v>10610</v>
      </c>
      <c r="E77" s="94">
        <v>9481</v>
      </c>
      <c r="F77" s="94"/>
      <c r="G77" s="93"/>
      <c r="H77" s="94"/>
      <c r="I77" s="96">
        <f t="shared" si="6"/>
        <v>6.5869063473363736E-4</v>
      </c>
      <c r="J77" s="96">
        <f t="shared" si="7"/>
        <v>-0.3376877401327279</v>
      </c>
      <c r="K77" s="93">
        <f t="shared" si="8"/>
        <v>-4834</v>
      </c>
      <c r="L77" s="97">
        <f t="shared" si="10"/>
        <v>8.8078275604467682E-2</v>
      </c>
      <c r="M77" s="94">
        <f t="shared" si="9"/>
        <v>-1129</v>
      </c>
      <c r="N77" s="94">
        <f t="shared" si="11"/>
        <v>0</v>
      </c>
    </row>
    <row r="78" spans="1:14">
      <c r="A78" s="38">
        <v>76</v>
      </c>
      <c r="B78" s="100" t="s">
        <v>167</v>
      </c>
      <c r="C78" s="94">
        <v>17132</v>
      </c>
      <c r="D78" s="94">
        <v>16929</v>
      </c>
      <c r="E78" s="94">
        <v>16556</v>
      </c>
      <c r="F78" s="94"/>
      <c r="G78" s="93"/>
      <c r="H78" s="94"/>
      <c r="I78" s="96">
        <f t="shared" si="6"/>
        <v>1.1502248864729565E-3</v>
      </c>
      <c r="J78" s="96">
        <f t="shared" si="7"/>
        <v>-3.3621293485874386E-2</v>
      </c>
      <c r="K78" s="93">
        <f t="shared" si="8"/>
        <v>-576</v>
      </c>
      <c r="L78" s="97">
        <f t="shared" si="10"/>
        <v>1.0495053112985805E-2</v>
      </c>
      <c r="M78" s="94">
        <f t="shared" si="9"/>
        <v>-373</v>
      </c>
      <c r="N78" s="94">
        <f t="shared" si="11"/>
        <v>0</v>
      </c>
    </row>
    <row r="79" spans="1:14">
      <c r="A79" s="38">
        <v>77</v>
      </c>
      <c r="B79" s="100" t="s">
        <v>168</v>
      </c>
      <c r="C79" s="94">
        <v>56361</v>
      </c>
      <c r="D79" s="94">
        <v>61617</v>
      </c>
      <c r="E79" s="94">
        <v>61646</v>
      </c>
      <c r="F79" s="94"/>
      <c r="G79" s="93"/>
      <c r="H79" s="94"/>
      <c r="I79" s="96">
        <f t="shared" si="6"/>
        <v>4.2828438844836848E-3</v>
      </c>
      <c r="J79" s="96">
        <f t="shared" si="7"/>
        <v>9.3770515072479202E-2</v>
      </c>
      <c r="K79" s="93">
        <f t="shared" si="8"/>
        <v>5285</v>
      </c>
      <c r="L79" s="97">
        <f t="shared" si="10"/>
        <v>-9.6295756427309004E-2</v>
      </c>
      <c r="M79" s="94">
        <f t="shared" si="9"/>
        <v>29</v>
      </c>
      <c r="N79" s="94">
        <f t="shared" si="11"/>
        <v>0</v>
      </c>
    </row>
    <row r="80" spans="1:14">
      <c r="A80" s="38">
        <v>78</v>
      </c>
      <c r="B80" s="100" t="s">
        <v>169</v>
      </c>
      <c r="C80" s="94">
        <v>37704</v>
      </c>
      <c r="D80" s="94">
        <v>37086</v>
      </c>
      <c r="E80" s="94">
        <v>36640</v>
      </c>
      <c r="F80" s="94"/>
      <c r="G80" s="93"/>
      <c r="H80" s="94"/>
      <c r="I80" s="96">
        <f t="shared" si="6"/>
        <v>2.5455568881595269E-3</v>
      </c>
      <c r="J80" s="96">
        <f t="shared" si="7"/>
        <v>-2.8219817525991939E-2</v>
      </c>
      <c r="K80" s="93">
        <f t="shared" si="8"/>
        <v>-1064</v>
      </c>
      <c r="L80" s="97">
        <f t="shared" si="10"/>
        <v>1.9386695333709892E-2</v>
      </c>
      <c r="M80" s="94">
        <f t="shared" si="9"/>
        <v>-446</v>
      </c>
      <c r="N80" s="94">
        <f t="shared" si="11"/>
        <v>0</v>
      </c>
    </row>
    <row r="81" spans="1:14">
      <c r="A81" s="38">
        <v>79</v>
      </c>
      <c r="B81" s="100" t="s">
        <v>170</v>
      </c>
      <c r="C81" s="94">
        <v>20568</v>
      </c>
      <c r="D81" s="94">
        <v>16160</v>
      </c>
      <c r="E81" s="94">
        <v>16166</v>
      </c>
      <c r="F81" s="94"/>
      <c r="G81" s="93"/>
      <c r="H81" s="94"/>
      <c r="I81" s="96">
        <f t="shared" si="6"/>
        <v>1.1231297121721319E-3</v>
      </c>
      <c r="J81" s="96">
        <f t="shared" si="7"/>
        <v>-0.21402178140801245</v>
      </c>
      <c r="K81" s="93">
        <f t="shared" si="8"/>
        <v>-4402</v>
      </c>
      <c r="L81" s="97">
        <f t="shared" si="10"/>
        <v>8.0206985769728331E-2</v>
      </c>
      <c r="M81" s="94">
        <f t="shared" si="9"/>
        <v>6</v>
      </c>
      <c r="N81" s="94">
        <f t="shared" si="11"/>
        <v>0</v>
      </c>
    </row>
    <row r="82" spans="1:14">
      <c r="A82" s="38">
        <v>80</v>
      </c>
      <c r="B82" s="100" t="s">
        <v>171</v>
      </c>
      <c r="C82" s="94">
        <v>54191</v>
      </c>
      <c r="D82" s="94">
        <v>50137</v>
      </c>
      <c r="E82" s="94">
        <v>50880</v>
      </c>
      <c r="F82" s="94"/>
      <c r="G82" s="93"/>
      <c r="H82" s="94"/>
      <c r="I82" s="96">
        <f t="shared" si="6"/>
        <v>3.5348781241691246E-3</v>
      </c>
      <c r="J82" s="96">
        <f t="shared" si="7"/>
        <v>-6.1098706427266523E-2</v>
      </c>
      <c r="K82" s="93">
        <f t="shared" si="8"/>
        <v>-3311</v>
      </c>
      <c r="L82" s="97">
        <f t="shared" si="10"/>
        <v>6.0328334821347231E-2</v>
      </c>
      <c r="M82" s="94">
        <f t="shared" si="9"/>
        <v>743</v>
      </c>
      <c r="N82" s="94">
        <f t="shared" si="11"/>
        <v>0</v>
      </c>
    </row>
    <row r="83" spans="1:14">
      <c r="A83" s="38">
        <v>81</v>
      </c>
      <c r="B83" s="100" t="s">
        <v>172</v>
      </c>
      <c r="C83" s="94">
        <v>71429</v>
      </c>
      <c r="D83" s="94">
        <v>70585</v>
      </c>
      <c r="E83" s="94">
        <v>70731</v>
      </c>
      <c r="F83" s="94"/>
      <c r="G83" s="93"/>
      <c r="H83" s="94"/>
      <c r="I83" s="96">
        <f t="shared" si="6"/>
        <v>4.9140224960810995E-3</v>
      </c>
      <c r="J83" s="96">
        <f t="shared" si="7"/>
        <v>-9.7719413683517893E-3</v>
      </c>
      <c r="K83" s="93">
        <f t="shared" si="8"/>
        <v>-698</v>
      </c>
      <c r="L83" s="97">
        <f t="shared" si="10"/>
        <v>1.2717963668166828E-2</v>
      </c>
      <c r="M83" s="94">
        <f t="shared" si="9"/>
        <v>146</v>
      </c>
      <c r="N83" s="94">
        <f t="shared" si="11"/>
        <v>0</v>
      </c>
    </row>
    <row r="84" spans="1:14" s="106" customFormat="1">
      <c r="A84" s="187" t="s">
        <v>173</v>
      </c>
      <c r="B84" s="187"/>
      <c r="C84" s="59">
        <v>14448590</v>
      </c>
      <c r="D84" s="59">
        <v>14511611</v>
      </c>
      <c r="E84" s="59">
        <v>14393707</v>
      </c>
      <c r="F84" s="59"/>
      <c r="G84" s="60"/>
      <c r="H84" s="59"/>
      <c r="I84" s="65">
        <f t="shared" si="6"/>
        <v>1</v>
      </c>
      <c r="J84" s="65">
        <f t="shared" si="7"/>
        <v>-3.7985021375788225E-3</v>
      </c>
      <c r="K84" s="60">
        <f t="shared" si="8"/>
        <v>-54883</v>
      </c>
      <c r="L84" s="66">
        <f t="shared" si="10"/>
        <v>1</v>
      </c>
      <c r="M84" s="60">
        <f t="shared" si="9"/>
        <v>-117904</v>
      </c>
      <c r="N84" s="94">
        <f t="shared" si="11"/>
        <v>0</v>
      </c>
    </row>
    <row r="85" spans="1:14">
      <c r="C85" s="127"/>
      <c r="D85" s="125"/>
      <c r="E85" s="126"/>
      <c r="F85" s="137"/>
      <c r="G85" s="137"/>
      <c r="H85" s="137"/>
      <c r="L85" s="10"/>
    </row>
    <row r="86" spans="1:14">
      <c r="C86" s="123"/>
      <c r="D86" s="123"/>
      <c r="E86" s="123"/>
      <c r="F86" s="123"/>
      <c r="G86" s="123"/>
      <c r="H86" s="123"/>
    </row>
    <row r="88" spans="1:14">
      <c r="D88" s="137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4"/>
  <sheetViews>
    <sheetView topLeftCell="L1" zoomScale="88" zoomScaleNormal="88" workbookViewId="0">
      <pane ySplit="2" topLeftCell="A3" activePane="bottomLeft" state="frozen"/>
      <selection activeCell="W1" sqref="W1"/>
      <selection pane="bottomLeft" activeCell="O1" sqref="O1:Y1048576"/>
    </sheetView>
  </sheetViews>
  <sheetFormatPr defaultColWidth="9.140625" defaultRowHeight="15"/>
  <cols>
    <col min="1" max="1" width="11.85546875" style="3" customWidth="1"/>
    <col min="2" max="2" width="16.42578125" style="3" bestFit="1" customWidth="1"/>
    <col min="3" max="8" width="13.5703125" style="3" customWidth="1"/>
    <col min="9" max="9" width="18.140625" style="3" customWidth="1"/>
    <col min="10" max="10" width="30.42578125" style="3" customWidth="1"/>
    <col min="11" max="11" width="27.42578125" style="3" customWidth="1"/>
    <col min="12" max="12" width="22.28515625" style="3" customWidth="1"/>
    <col min="13" max="14" width="23.140625" style="3" customWidth="1"/>
    <col min="15" max="16384" width="9.140625" style="3"/>
  </cols>
  <sheetData>
    <row r="1" spans="1:15" ht="15.75" thickBot="1">
      <c r="C1" s="184" t="s">
        <v>281</v>
      </c>
      <c r="D1" s="184"/>
      <c r="E1" s="185"/>
      <c r="F1" s="186" t="s">
        <v>280</v>
      </c>
      <c r="G1" s="184"/>
      <c r="H1" s="185"/>
    </row>
    <row r="2" spans="1:15" ht="45">
      <c r="A2" s="15" t="s">
        <v>91</v>
      </c>
      <c r="B2" s="15" t="s">
        <v>174</v>
      </c>
      <c r="C2" s="89">
        <v>43405</v>
      </c>
      <c r="D2" s="89">
        <v>43739</v>
      </c>
      <c r="E2" s="89">
        <v>43770</v>
      </c>
      <c r="F2" s="89">
        <v>43405</v>
      </c>
      <c r="G2" s="89">
        <v>43739</v>
      </c>
      <c r="H2" s="89">
        <v>43770</v>
      </c>
      <c r="I2" s="55" t="s">
        <v>305</v>
      </c>
      <c r="J2" s="11" t="s">
        <v>313</v>
      </c>
      <c r="K2" s="88" t="s">
        <v>314</v>
      </c>
      <c r="L2" s="88" t="s">
        <v>310</v>
      </c>
      <c r="M2" s="92" t="s">
        <v>315</v>
      </c>
      <c r="N2" s="157" t="s">
        <v>316</v>
      </c>
    </row>
    <row r="3" spans="1:15">
      <c r="A3" s="38">
        <v>1</v>
      </c>
      <c r="B3" s="100" t="s">
        <v>92</v>
      </c>
      <c r="C3" s="50">
        <v>52585</v>
      </c>
      <c r="D3" s="50">
        <v>51684</v>
      </c>
      <c r="E3" s="50">
        <v>51918</v>
      </c>
      <c r="F3" s="50"/>
      <c r="G3" s="50"/>
      <c r="H3" s="50"/>
      <c r="I3" s="96">
        <f t="shared" ref="I3:I66" si="0">E3/$E$84</f>
        <v>2.4208495774773981E-2</v>
      </c>
      <c r="J3" s="96">
        <f t="shared" ref="J3:J66" si="1">(E3-C3)/C3</f>
        <v>-1.2684225539602549E-2</v>
      </c>
      <c r="K3" s="93">
        <f t="shared" ref="K3:K66" si="2">E3-C3</f>
        <v>-667</v>
      </c>
      <c r="L3" s="97">
        <f>K3/$K$84</f>
        <v>1.7755417132513444E-2</v>
      </c>
      <c r="M3" s="94">
        <f t="shared" ref="M3:M66" si="3">E3-D3</f>
        <v>234</v>
      </c>
      <c r="N3" s="94">
        <f>H3-G3</f>
        <v>0</v>
      </c>
      <c r="O3" s="6"/>
    </row>
    <row r="4" spans="1:15">
      <c r="A4" s="38">
        <v>2</v>
      </c>
      <c r="B4" s="100" t="s">
        <v>93</v>
      </c>
      <c r="C4" s="50">
        <v>12382</v>
      </c>
      <c r="D4" s="50">
        <v>12036</v>
      </c>
      <c r="E4" s="50">
        <v>12060</v>
      </c>
      <c r="F4" s="50"/>
      <c r="G4" s="50"/>
      <c r="H4" s="50"/>
      <c r="I4" s="96">
        <f t="shared" si="0"/>
        <v>5.6233764598746907E-3</v>
      </c>
      <c r="J4" s="96">
        <f t="shared" si="1"/>
        <v>-2.6005491842997899E-2</v>
      </c>
      <c r="K4" s="93">
        <f t="shared" si="2"/>
        <v>-322</v>
      </c>
      <c r="L4" s="97">
        <f t="shared" ref="L4:L67" si="4">K4/$K$84</f>
        <v>8.571580684661663E-3</v>
      </c>
      <c r="M4" s="94">
        <f t="shared" si="3"/>
        <v>24</v>
      </c>
      <c r="N4" s="94">
        <f t="shared" ref="N4:N67" si="5">H4-G4</f>
        <v>0</v>
      </c>
      <c r="O4" s="6"/>
    </row>
    <row r="5" spans="1:15">
      <c r="A5" s="38">
        <v>3</v>
      </c>
      <c r="B5" s="100" t="s">
        <v>94</v>
      </c>
      <c r="C5" s="50">
        <v>18979</v>
      </c>
      <c r="D5" s="50">
        <v>18831</v>
      </c>
      <c r="E5" s="50">
        <v>18714</v>
      </c>
      <c r="F5" s="50"/>
      <c r="G5" s="50"/>
      <c r="H5" s="50"/>
      <c r="I5" s="96">
        <f t="shared" si="0"/>
        <v>8.7260254618652545E-3</v>
      </c>
      <c r="J5" s="96">
        <f t="shared" si="1"/>
        <v>-1.3962800990568524E-2</v>
      </c>
      <c r="K5" s="93">
        <f t="shared" si="2"/>
        <v>-265</v>
      </c>
      <c r="L5" s="97">
        <f t="shared" si="4"/>
        <v>7.0542511845818031E-3</v>
      </c>
      <c r="M5" s="94">
        <f t="shared" si="3"/>
        <v>-117</v>
      </c>
      <c r="N5" s="94">
        <f t="shared" si="5"/>
        <v>0</v>
      </c>
      <c r="O5" s="6"/>
    </row>
    <row r="6" spans="1:15">
      <c r="A6" s="38">
        <v>4</v>
      </c>
      <c r="B6" s="100" t="s">
        <v>95</v>
      </c>
      <c r="C6" s="50">
        <v>7554</v>
      </c>
      <c r="D6" s="50">
        <v>7588</v>
      </c>
      <c r="E6" s="50">
        <v>7738</v>
      </c>
      <c r="F6" s="50"/>
      <c r="G6" s="50"/>
      <c r="H6" s="50"/>
      <c r="I6" s="96">
        <f t="shared" si="0"/>
        <v>3.6081000867753199E-3</v>
      </c>
      <c r="J6" s="96">
        <f t="shared" si="1"/>
        <v>2.4357956049774955E-2</v>
      </c>
      <c r="K6" s="93">
        <f t="shared" si="2"/>
        <v>184</v>
      </c>
      <c r="L6" s="97">
        <f t="shared" si="4"/>
        <v>-4.8980461055209501E-3</v>
      </c>
      <c r="M6" s="94">
        <f t="shared" si="3"/>
        <v>150</v>
      </c>
      <c r="N6" s="94">
        <f t="shared" si="5"/>
        <v>0</v>
      </c>
      <c r="O6" s="6"/>
    </row>
    <row r="7" spans="1:15">
      <c r="A7" s="38">
        <v>5</v>
      </c>
      <c r="B7" s="100" t="s">
        <v>96</v>
      </c>
      <c r="C7" s="50">
        <v>8123</v>
      </c>
      <c r="D7" s="50">
        <v>8105</v>
      </c>
      <c r="E7" s="50">
        <v>8015</v>
      </c>
      <c r="F7" s="50"/>
      <c r="G7" s="50"/>
      <c r="H7" s="50"/>
      <c r="I7" s="96">
        <f t="shared" si="0"/>
        <v>3.7372605577027903E-3</v>
      </c>
      <c r="J7" s="96">
        <f t="shared" si="1"/>
        <v>-1.3295580450572449E-2</v>
      </c>
      <c r="K7" s="93">
        <f t="shared" si="2"/>
        <v>-108</v>
      </c>
      <c r="L7" s="97">
        <f t="shared" si="4"/>
        <v>2.8749401054144704E-3</v>
      </c>
      <c r="M7" s="94">
        <f t="shared" si="3"/>
        <v>-90</v>
      </c>
      <c r="N7" s="94">
        <f t="shared" si="5"/>
        <v>0</v>
      </c>
      <c r="O7" s="6"/>
    </row>
    <row r="8" spans="1:15">
      <c r="A8" s="38">
        <v>6</v>
      </c>
      <c r="B8" s="100" t="s">
        <v>97</v>
      </c>
      <c r="C8" s="50">
        <v>138962</v>
      </c>
      <c r="D8" s="50">
        <v>136013</v>
      </c>
      <c r="E8" s="50">
        <v>135522</v>
      </c>
      <c r="F8" s="50"/>
      <c r="G8" s="50"/>
      <c r="H8" s="50"/>
      <c r="I8" s="96">
        <f t="shared" si="0"/>
        <v>6.3191643830442609E-2</v>
      </c>
      <c r="J8" s="96">
        <f t="shared" si="1"/>
        <v>-2.475496898432665E-2</v>
      </c>
      <c r="K8" s="93">
        <f t="shared" si="2"/>
        <v>-3440</v>
      </c>
      <c r="L8" s="97">
        <f t="shared" si="4"/>
        <v>9.1572166320609064E-2</v>
      </c>
      <c r="M8" s="94">
        <f t="shared" si="3"/>
        <v>-491</v>
      </c>
      <c r="N8" s="94">
        <f t="shared" si="5"/>
        <v>0</v>
      </c>
      <c r="O8" s="6"/>
    </row>
    <row r="9" spans="1:15">
      <c r="A9" s="38">
        <v>7</v>
      </c>
      <c r="B9" s="100" t="s">
        <v>98</v>
      </c>
      <c r="C9" s="50">
        <v>94162</v>
      </c>
      <c r="D9" s="50">
        <v>93675</v>
      </c>
      <c r="E9" s="50">
        <v>94278</v>
      </c>
      <c r="F9" s="50"/>
      <c r="G9" s="50"/>
      <c r="H9" s="50"/>
      <c r="I9" s="96">
        <f t="shared" si="0"/>
        <v>4.396025587761742E-2</v>
      </c>
      <c r="J9" s="96">
        <f t="shared" si="1"/>
        <v>1.2319194579554385E-3</v>
      </c>
      <c r="K9" s="93">
        <f t="shared" si="2"/>
        <v>116</v>
      </c>
      <c r="L9" s="97">
        <f t="shared" si="4"/>
        <v>-3.0878986317414685E-3</v>
      </c>
      <c r="M9" s="94">
        <f t="shared" si="3"/>
        <v>603</v>
      </c>
      <c r="N9" s="94">
        <f t="shared" si="5"/>
        <v>0</v>
      </c>
      <c r="O9" s="6"/>
    </row>
    <row r="10" spans="1:15">
      <c r="A10" s="38">
        <v>8</v>
      </c>
      <c r="B10" s="100" t="s">
        <v>99</v>
      </c>
      <c r="C10" s="50">
        <v>4532</v>
      </c>
      <c r="D10" s="50">
        <v>4356</v>
      </c>
      <c r="E10" s="50">
        <v>4370</v>
      </c>
      <c r="F10" s="50"/>
      <c r="G10" s="50"/>
      <c r="H10" s="50"/>
      <c r="I10" s="96">
        <f t="shared" si="0"/>
        <v>2.0376579709496185E-3</v>
      </c>
      <c r="J10" s="96">
        <f t="shared" si="1"/>
        <v>-3.5745807590467783E-2</v>
      </c>
      <c r="K10" s="93">
        <f t="shared" si="2"/>
        <v>-162</v>
      </c>
      <c r="L10" s="97">
        <f t="shared" si="4"/>
        <v>4.3124101581217059E-3</v>
      </c>
      <c r="M10" s="94">
        <f t="shared" si="3"/>
        <v>14</v>
      </c>
      <c r="N10" s="94">
        <f t="shared" si="5"/>
        <v>0</v>
      </c>
      <c r="O10" s="6"/>
    </row>
    <row r="11" spans="1:15">
      <c r="A11" s="38">
        <v>9</v>
      </c>
      <c r="B11" s="100" t="s">
        <v>100</v>
      </c>
      <c r="C11" s="50">
        <v>36992</v>
      </c>
      <c r="D11" s="50">
        <v>36673</v>
      </c>
      <c r="E11" s="50">
        <v>36763</v>
      </c>
      <c r="F11" s="50"/>
      <c r="G11" s="50"/>
      <c r="H11" s="50"/>
      <c r="I11" s="96">
        <f t="shared" si="0"/>
        <v>1.7141972536846871E-2</v>
      </c>
      <c r="J11" s="96">
        <f t="shared" si="1"/>
        <v>-6.1905276816609E-3</v>
      </c>
      <c r="K11" s="93">
        <f t="shared" si="2"/>
        <v>-229</v>
      </c>
      <c r="L11" s="97">
        <f t="shared" si="4"/>
        <v>6.0959378161103122E-3</v>
      </c>
      <c r="M11" s="94">
        <f t="shared" si="3"/>
        <v>90</v>
      </c>
      <c r="N11" s="94">
        <f t="shared" si="5"/>
        <v>0</v>
      </c>
      <c r="O11" s="6"/>
    </row>
    <row r="12" spans="1:15">
      <c r="A12" s="38">
        <v>10</v>
      </c>
      <c r="B12" s="100" t="s">
        <v>101</v>
      </c>
      <c r="C12" s="50">
        <v>36515</v>
      </c>
      <c r="D12" s="50">
        <v>35775</v>
      </c>
      <c r="E12" s="50">
        <v>35728</v>
      </c>
      <c r="F12" s="50"/>
      <c r="G12" s="50"/>
      <c r="H12" s="50"/>
      <c r="I12" s="96">
        <f t="shared" si="0"/>
        <v>1.6659369333200908E-2</v>
      </c>
      <c r="J12" s="96">
        <f t="shared" si="1"/>
        <v>-2.1552786526085169E-2</v>
      </c>
      <c r="K12" s="93">
        <f t="shared" si="2"/>
        <v>-787</v>
      </c>
      <c r="L12" s="97">
        <f t="shared" si="4"/>
        <v>2.0949795027418412E-2</v>
      </c>
      <c r="M12" s="94">
        <f t="shared" si="3"/>
        <v>-47</v>
      </c>
      <c r="N12" s="94">
        <f t="shared" si="5"/>
        <v>0</v>
      </c>
      <c r="O12" s="6"/>
    </row>
    <row r="13" spans="1:15">
      <c r="A13" s="38">
        <v>11</v>
      </c>
      <c r="B13" s="100" t="s">
        <v>102</v>
      </c>
      <c r="C13" s="50">
        <v>4291</v>
      </c>
      <c r="D13" s="50">
        <v>4266</v>
      </c>
      <c r="E13" s="50">
        <v>4273</v>
      </c>
      <c r="F13" s="50"/>
      <c r="G13" s="50"/>
      <c r="H13" s="50"/>
      <c r="I13" s="96">
        <f t="shared" si="0"/>
        <v>1.9924284919605765E-3</v>
      </c>
      <c r="J13" s="96">
        <f t="shared" si="1"/>
        <v>-4.1948263807970168E-3</v>
      </c>
      <c r="K13" s="93">
        <f t="shared" si="2"/>
        <v>-18</v>
      </c>
      <c r="L13" s="97">
        <f t="shared" si="4"/>
        <v>4.7915668423574511E-4</v>
      </c>
      <c r="M13" s="94">
        <f t="shared" si="3"/>
        <v>7</v>
      </c>
      <c r="N13" s="94">
        <f t="shared" si="5"/>
        <v>0</v>
      </c>
      <c r="O13" s="6"/>
    </row>
    <row r="14" spans="1:15">
      <c r="A14" s="38">
        <v>12</v>
      </c>
      <c r="B14" s="100" t="s">
        <v>103</v>
      </c>
      <c r="C14" s="50">
        <v>4081</v>
      </c>
      <c r="D14" s="50">
        <v>3935</v>
      </c>
      <c r="E14" s="50">
        <v>3974</v>
      </c>
      <c r="F14" s="50"/>
      <c r="G14" s="50"/>
      <c r="H14" s="50"/>
      <c r="I14" s="96">
        <f t="shared" si="0"/>
        <v>1.8530097886850765E-3</v>
      </c>
      <c r="J14" s="96">
        <f t="shared" si="1"/>
        <v>-2.6219063954913011E-2</v>
      </c>
      <c r="K14" s="93">
        <f t="shared" si="2"/>
        <v>-107</v>
      </c>
      <c r="L14" s="97">
        <f t="shared" si="4"/>
        <v>2.8483202896235956E-3</v>
      </c>
      <c r="M14" s="94">
        <f t="shared" si="3"/>
        <v>39</v>
      </c>
      <c r="N14" s="94">
        <f t="shared" si="5"/>
        <v>0</v>
      </c>
      <c r="O14" s="6"/>
    </row>
    <row r="15" spans="1:15">
      <c r="A15" s="38">
        <v>13</v>
      </c>
      <c r="B15" s="100" t="s">
        <v>104</v>
      </c>
      <c r="C15" s="50">
        <v>5374</v>
      </c>
      <c r="D15" s="50">
        <v>5268</v>
      </c>
      <c r="E15" s="50">
        <v>5296</v>
      </c>
      <c r="F15" s="50"/>
      <c r="G15" s="50"/>
      <c r="H15" s="50"/>
      <c r="I15" s="96">
        <f t="shared" si="0"/>
        <v>2.4694362961439772E-3</v>
      </c>
      <c r="J15" s="96">
        <f t="shared" si="1"/>
        <v>-1.4514328247115743E-2</v>
      </c>
      <c r="K15" s="93">
        <f t="shared" si="2"/>
        <v>-78</v>
      </c>
      <c r="L15" s="97">
        <f t="shared" si="4"/>
        <v>2.0763456316882289E-3</v>
      </c>
      <c r="M15" s="94">
        <f t="shared" si="3"/>
        <v>28</v>
      </c>
      <c r="N15" s="94">
        <f t="shared" si="5"/>
        <v>0</v>
      </c>
      <c r="O15" s="6"/>
    </row>
    <row r="16" spans="1:15">
      <c r="A16" s="38">
        <v>14</v>
      </c>
      <c r="B16" s="100" t="s">
        <v>105</v>
      </c>
      <c r="C16" s="50">
        <v>7108</v>
      </c>
      <c r="D16" s="50">
        <v>6959</v>
      </c>
      <c r="E16" s="50">
        <v>6929</v>
      </c>
      <c r="F16" s="50"/>
      <c r="G16" s="50"/>
      <c r="H16" s="50"/>
      <c r="I16" s="96">
        <f t="shared" si="0"/>
        <v>3.2308769063409399E-3</v>
      </c>
      <c r="J16" s="96">
        <f t="shared" si="1"/>
        <v>-2.5182892515475522E-2</v>
      </c>
      <c r="K16" s="93">
        <f t="shared" si="2"/>
        <v>-179</v>
      </c>
      <c r="L16" s="97">
        <f t="shared" si="4"/>
        <v>4.7649470265665765E-3</v>
      </c>
      <c r="M16" s="94">
        <f t="shared" si="3"/>
        <v>-30</v>
      </c>
      <c r="N16" s="94">
        <f t="shared" si="5"/>
        <v>0</v>
      </c>
      <c r="O16" s="6"/>
    </row>
    <row r="17" spans="1:15">
      <c r="A17" s="38">
        <v>15</v>
      </c>
      <c r="B17" s="100" t="s">
        <v>106</v>
      </c>
      <c r="C17" s="50">
        <v>9006</v>
      </c>
      <c r="D17" s="50">
        <v>8934</v>
      </c>
      <c r="E17" s="50">
        <v>8961</v>
      </c>
      <c r="F17" s="50"/>
      <c r="G17" s="50"/>
      <c r="H17" s="50"/>
      <c r="I17" s="96">
        <f t="shared" si="0"/>
        <v>4.1783645486680853E-3</v>
      </c>
      <c r="J17" s="96">
        <f t="shared" si="1"/>
        <v>-4.9966688874083943E-3</v>
      </c>
      <c r="K17" s="93">
        <f t="shared" si="2"/>
        <v>-45</v>
      </c>
      <c r="L17" s="97">
        <f t="shared" si="4"/>
        <v>1.1978917105893627E-3</v>
      </c>
      <c r="M17" s="94">
        <f t="shared" si="3"/>
        <v>27</v>
      </c>
      <c r="N17" s="94">
        <f t="shared" si="5"/>
        <v>0</v>
      </c>
      <c r="O17" s="6"/>
    </row>
    <row r="18" spans="1:15">
      <c r="A18" s="38">
        <v>16</v>
      </c>
      <c r="B18" s="100" t="s">
        <v>107</v>
      </c>
      <c r="C18" s="50">
        <v>85594</v>
      </c>
      <c r="D18" s="50">
        <v>84508</v>
      </c>
      <c r="E18" s="50">
        <v>85259</v>
      </c>
      <c r="F18" s="50"/>
      <c r="G18" s="50"/>
      <c r="H18" s="50"/>
      <c r="I18" s="96">
        <f t="shared" si="0"/>
        <v>3.9754846898213625E-2</v>
      </c>
      <c r="J18" s="96">
        <f t="shared" si="1"/>
        <v>-3.9138257354487463E-3</v>
      </c>
      <c r="K18" s="93">
        <f t="shared" si="2"/>
        <v>-335</v>
      </c>
      <c r="L18" s="97">
        <f t="shared" si="4"/>
        <v>8.9176382899430334E-3</v>
      </c>
      <c r="M18" s="94">
        <f t="shared" si="3"/>
        <v>751</v>
      </c>
      <c r="N18" s="94">
        <f t="shared" si="5"/>
        <v>0</v>
      </c>
    </row>
    <row r="19" spans="1:15">
      <c r="A19" s="38">
        <v>17</v>
      </c>
      <c r="B19" s="100" t="s">
        <v>108</v>
      </c>
      <c r="C19" s="50">
        <v>16840</v>
      </c>
      <c r="D19" s="50">
        <v>16689</v>
      </c>
      <c r="E19" s="50">
        <v>16638</v>
      </c>
      <c r="F19" s="50"/>
      <c r="G19" s="50"/>
      <c r="H19" s="50"/>
      <c r="I19" s="96">
        <f t="shared" si="0"/>
        <v>7.7580213548420485E-3</v>
      </c>
      <c r="J19" s="96">
        <f t="shared" si="1"/>
        <v>-1.1995249406175771E-2</v>
      </c>
      <c r="K19" s="93">
        <f t="shared" si="2"/>
        <v>-202</v>
      </c>
      <c r="L19" s="97">
        <f t="shared" si="4"/>
        <v>5.3772027897566951E-3</v>
      </c>
      <c r="M19" s="94">
        <f t="shared" si="3"/>
        <v>-51</v>
      </c>
      <c r="N19" s="94">
        <f t="shared" si="5"/>
        <v>0</v>
      </c>
    </row>
    <row r="20" spans="1:15">
      <c r="A20" s="38">
        <v>18</v>
      </c>
      <c r="B20" s="100" t="s">
        <v>109</v>
      </c>
      <c r="C20" s="50">
        <v>3169</v>
      </c>
      <c r="D20" s="50">
        <v>3101</v>
      </c>
      <c r="E20" s="50">
        <v>3083</v>
      </c>
      <c r="F20" s="50"/>
      <c r="G20" s="50"/>
      <c r="H20" s="50"/>
      <c r="I20" s="96">
        <f t="shared" si="0"/>
        <v>1.4375513785898567E-3</v>
      </c>
      <c r="J20" s="96">
        <f t="shared" si="1"/>
        <v>-2.7137898390659516E-2</v>
      </c>
      <c r="K20" s="93">
        <f t="shared" si="2"/>
        <v>-86</v>
      </c>
      <c r="L20" s="97">
        <f t="shared" si="4"/>
        <v>2.2893041580152266E-3</v>
      </c>
      <c r="M20" s="94">
        <f t="shared" si="3"/>
        <v>-18</v>
      </c>
      <c r="N20" s="94">
        <f t="shared" si="5"/>
        <v>0</v>
      </c>
    </row>
    <row r="21" spans="1:15">
      <c r="A21" s="38">
        <v>19</v>
      </c>
      <c r="B21" s="100" t="s">
        <v>110</v>
      </c>
      <c r="C21" s="50">
        <v>12666</v>
      </c>
      <c r="D21" s="50">
        <v>12404</v>
      </c>
      <c r="E21" s="50">
        <v>12396</v>
      </c>
      <c r="F21" s="50"/>
      <c r="G21" s="50"/>
      <c r="H21" s="50"/>
      <c r="I21" s="96">
        <f t="shared" si="0"/>
        <v>5.780047644826424E-3</v>
      </c>
      <c r="J21" s="96">
        <f t="shared" si="1"/>
        <v>-2.1316911416390336E-2</v>
      </c>
      <c r="K21" s="93">
        <f t="shared" si="2"/>
        <v>-270</v>
      </c>
      <c r="L21" s="97">
        <f t="shared" si="4"/>
        <v>7.1873502635361767E-3</v>
      </c>
      <c r="M21" s="94">
        <f t="shared" si="3"/>
        <v>-8</v>
      </c>
      <c r="N21" s="94">
        <f t="shared" si="5"/>
        <v>0</v>
      </c>
    </row>
    <row r="22" spans="1:15">
      <c r="A22" s="38">
        <v>20</v>
      </c>
      <c r="B22" s="100" t="s">
        <v>111</v>
      </c>
      <c r="C22" s="50">
        <v>36365</v>
      </c>
      <c r="D22" s="50">
        <v>35716</v>
      </c>
      <c r="E22" s="50">
        <v>35896</v>
      </c>
      <c r="F22" s="50"/>
      <c r="G22" s="50"/>
      <c r="H22" s="50"/>
      <c r="I22" s="96">
        <f t="shared" si="0"/>
        <v>1.6737704925676774E-2</v>
      </c>
      <c r="J22" s="96">
        <f t="shared" si="1"/>
        <v>-1.289701636188643E-2</v>
      </c>
      <c r="K22" s="93">
        <f t="shared" si="2"/>
        <v>-469</v>
      </c>
      <c r="L22" s="97">
        <f t="shared" si="4"/>
        <v>1.2484693605920248E-2</v>
      </c>
      <c r="M22" s="94">
        <f t="shared" si="3"/>
        <v>180</v>
      </c>
      <c r="N22" s="94">
        <f t="shared" si="5"/>
        <v>0</v>
      </c>
    </row>
    <row r="23" spans="1:15">
      <c r="A23" s="38">
        <v>21</v>
      </c>
      <c r="B23" s="100" t="s">
        <v>112</v>
      </c>
      <c r="C23" s="50">
        <v>22489</v>
      </c>
      <c r="D23" s="50">
        <v>21309</v>
      </c>
      <c r="E23" s="50">
        <v>21477</v>
      </c>
      <c r="F23" s="50"/>
      <c r="G23" s="50"/>
      <c r="H23" s="50"/>
      <c r="I23" s="96">
        <f t="shared" si="0"/>
        <v>1.0014366188120127E-2</v>
      </c>
      <c r="J23" s="96">
        <f t="shared" si="1"/>
        <v>-4.4999777669082662E-2</v>
      </c>
      <c r="K23" s="93">
        <f t="shared" si="2"/>
        <v>-1012</v>
      </c>
      <c r="L23" s="97">
        <f t="shared" si="4"/>
        <v>2.6939253580365224E-2</v>
      </c>
      <c r="M23" s="94">
        <f t="shared" si="3"/>
        <v>168</v>
      </c>
      <c r="N23" s="94">
        <f t="shared" si="5"/>
        <v>0</v>
      </c>
    </row>
    <row r="24" spans="1:15">
      <c r="A24" s="38">
        <v>22</v>
      </c>
      <c r="B24" s="100" t="s">
        <v>113</v>
      </c>
      <c r="C24" s="50">
        <v>11797</v>
      </c>
      <c r="D24" s="50">
        <v>11681</v>
      </c>
      <c r="E24" s="50">
        <v>11637</v>
      </c>
      <c r="F24" s="50"/>
      <c r="G24" s="50"/>
      <c r="H24" s="50"/>
      <c r="I24" s="96">
        <f t="shared" si="0"/>
        <v>5.4261386288193851E-3</v>
      </c>
      <c r="J24" s="96">
        <f t="shared" si="1"/>
        <v>-1.3562770195812495E-2</v>
      </c>
      <c r="K24" s="93">
        <f t="shared" si="2"/>
        <v>-160</v>
      </c>
      <c r="L24" s="97">
        <f t="shared" si="4"/>
        <v>4.2591705265399562E-3</v>
      </c>
      <c r="M24" s="94">
        <f t="shared" si="3"/>
        <v>-44</v>
      </c>
      <c r="N24" s="94">
        <f t="shared" si="5"/>
        <v>0</v>
      </c>
    </row>
    <row r="25" spans="1:15">
      <c r="A25" s="38">
        <v>23</v>
      </c>
      <c r="B25" s="100" t="s">
        <v>114</v>
      </c>
      <c r="C25" s="50">
        <v>10881</v>
      </c>
      <c r="D25" s="50">
        <v>10231</v>
      </c>
      <c r="E25" s="50">
        <v>10301</v>
      </c>
      <c r="F25" s="50"/>
      <c r="G25" s="50"/>
      <c r="H25" s="50"/>
      <c r="I25" s="96">
        <f t="shared" si="0"/>
        <v>4.8031841553208285E-3</v>
      </c>
      <c r="J25" s="96">
        <f t="shared" si="1"/>
        <v>-5.3303924271666206E-2</v>
      </c>
      <c r="K25" s="93">
        <f t="shared" si="2"/>
        <v>-580</v>
      </c>
      <c r="L25" s="97">
        <f t="shared" si="4"/>
        <v>1.5439493158707341E-2</v>
      </c>
      <c r="M25" s="94">
        <f t="shared" si="3"/>
        <v>70</v>
      </c>
      <c r="N25" s="94">
        <f t="shared" si="5"/>
        <v>0</v>
      </c>
    </row>
    <row r="26" spans="1:15">
      <c r="A26" s="38">
        <v>24</v>
      </c>
      <c r="B26" s="100" t="s">
        <v>115</v>
      </c>
      <c r="C26" s="50">
        <v>4963</v>
      </c>
      <c r="D26" s="50">
        <v>4827</v>
      </c>
      <c r="E26" s="50">
        <v>4836</v>
      </c>
      <c r="F26" s="50"/>
      <c r="G26" s="50"/>
      <c r="H26" s="50"/>
      <c r="I26" s="96">
        <f t="shared" si="0"/>
        <v>2.2549459834124382E-3</v>
      </c>
      <c r="J26" s="96">
        <f t="shared" si="1"/>
        <v>-2.5589361273423334E-2</v>
      </c>
      <c r="K26" s="93">
        <f t="shared" si="2"/>
        <v>-127</v>
      </c>
      <c r="L26" s="97">
        <f t="shared" si="4"/>
        <v>3.3807166054410902E-3</v>
      </c>
      <c r="M26" s="94">
        <f t="shared" si="3"/>
        <v>9</v>
      </c>
      <c r="N26" s="94">
        <f t="shared" si="5"/>
        <v>0</v>
      </c>
    </row>
    <row r="27" spans="1:15">
      <c r="A27" s="38">
        <v>25</v>
      </c>
      <c r="B27" s="100" t="s">
        <v>116</v>
      </c>
      <c r="C27" s="50">
        <v>13340</v>
      </c>
      <c r="D27" s="50">
        <v>13232</v>
      </c>
      <c r="E27" s="50">
        <v>13128</v>
      </c>
      <c r="F27" s="50"/>
      <c r="G27" s="50"/>
      <c r="H27" s="50"/>
      <c r="I27" s="96">
        <f t="shared" si="0"/>
        <v>6.1213670120426984E-3</v>
      </c>
      <c r="J27" s="96">
        <f t="shared" si="1"/>
        <v>-1.5892053973013492E-2</v>
      </c>
      <c r="K27" s="93">
        <f t="shared" si="2"/>
        <v>-212</v>
      </c>
      <c r="L27" s="97">
        <f t="shared" si="4"/>
        <v>5.6434009476654425E-3</v>
      </c>
      <c r="M27" s="94">
        <f t="shared" si="3"/>
        <v>-104</v>
      </c>
      <c r="N27" s="94">
        <f t="shared" si="5"/>
        <v>0</v>
      </c>
    </row>
    <row r="28" spans="1:15">
      <c r="A28" s="38">
        <v>26</v>
      </c>
      <c r="B28" s="100" t="s">
        <v>117</v>
      </c>
      <c r="C28" s="50">
        <v>18875</v>
      </c>
      <c r="D28" s="50">
        <v>18592</v>
      </c>
      <c r="E28" s="50">
        <v>18632</v>
      </c>
      <c r="F28" s="50"/>
      <c r="G28" s="50"/>
      <c r="H28" s="50"/>
      <c r="I28" s="96">
        <f t="shared" si="0"/>
        <v>8.6877902322044145E-3</v>
      </c>
      <c r="J28" s="96">
        <f t="shared" si="1"/>
        <v>-1.2874172185430464E-2</v>
      </c>
      <c r="K28" s="93">
        <f t="shared" si="2"/>
        <v>-243</v>
      </c>
      <c r="L28" s="97">
        <f t="shared" si="4"/>
        <v>6.4686152371825588E-3</v>
      </c>
      <c r="M28" s="94">
        <f t="shared" si="3"/>
        <v>40</v>
      </c>
      <c r="N28" s="94">
        <f t="shared" si="5"/>
        <v>0</v>
      </c>
    </row>
    <row r="29" spans="1:15">
      <c r="A29" s="38">
        <v>27</v>
      </c>
      <c r="B29" s="100" t="s">
        <v>118</v>
      </c>
      <c r="C29" s="50">
        <v>49672</v>
      </c>
      <c r="D29" s="50">
        <v>50019</v>
      </c>
      <c r="E29" s="50">
        <v>50575</v>
      </c>
      <c r="F29" s="50"/>
      <c r="G29" s="50"/>
      <c r="H29" s="50"/>
      <c r="I29" s="96">
        <f t="shared" si="0"/>
        <v>2.3582277318255598E-2</v>
      </c>
      <c r="J29" s="96">
        <f t="shared" si="1"/>
        <v>1.8179255918827509E-2</v>
      </c>
      <c r="K29" s="93">
        <f t="shared" si="2"/>
        <v>903</v>
      </c>
      <c r="L29" s="97">
        <f t="shared" si="4"/>
        <v>-2.4037693659159878E-2</v>
      </c>
      <c r="M29" s="94">
        <f t="shared" si="3"/>
        <v>556</v>
      </c>
      <c r="N29" s="94">
        <f t="shared" si="5"/>
        <v>0</v>
      </c>
    </row>
    <row r="30" spans="1:15">
      <c r="A30" s="38">
        <v>28</v>
      </c>
      <c r="B30" s="100" t="s">
        <v>119</v>
      </c>
      <c r="C30" s="50">
        <v>10479</v>
      </c>
      <c r="D30" s="50">
        <v>10376</v>
      </c>
      <c r="E30" s="50">
        <v>10278</v>
      </c>
      <c r="F30" s="50"/>
      <c r="G30" s="50"/>
      <c r="H30" s="50"/>
      <c r="I30" s="96">
        <f t="shared" si="0"/>
        <v>4.7924596396842515E-3</v>
      </c>
      <c r="J30" s="96">
        <f t="shared" si="1"/>
        <v>-1.9181219582021184E-2</v>
      </c>
      <c r="K30" s="93">
        <f t="shared" si="2"/>
        <v>-201</v>
      </c>
      <c r="L30" s="97">
        <f t="shared" si="4"/>
        <v>5.3505829739658199E-3</v>
      </c>
      <c r="M30" s="94">
        <f t="shared" si="3"/>
        <v>-98</v>
      </c>
      <c r="N30" s="94">
        <f t="shared" si="5"/>
        <v>0</v>
      </c>
    </row>
    <row r="31" spans="1:15">
      <c r="A31" s="38">
        <v>29</v>
      </c>
      <c r="B31" s="100" t="s">
        <v>120</v>
      </c>
      <c r="C31" s="50">
        <v>2559</v>
      </c>
      <c r="D31" s="50">
        <v>2548</v>
      </c>
      <c r="E31" s="50">
        <v>2572</v>
      </c>
      <c r="F31" s="50"/>
      <c r="G31" s="50"/>
      <c r="H31" s="50"/>
      <c r="I31" s="96">
        <f t="shared" si="0"/>
        <v>1.1992806181424299E-3</v>
      </c>
      <c r="J31" s="96">
        <f t="shared" si="1"/>
        <v>5.0801094177413053E-3</v>
      </c>
      <c r="K31" s="93">
        <f t="shared" si="2"/>
        <v>13</v>
      </c>
      <c r="L31" s="97">
        <f t="shared" si="4"/>
        <v>-3.4605760528137145E-4</v>
      </c>
      <c r="M31" s="94">
        <f t="shared" si="3"/>
        <v>24</v>
      </c>
      <c r="N31" s="94">
        <f t="shared" si="5"/>
        <v>0</v>
      </c>
    </row>
    <row r="32" spans="1:15">
      <c r="A32" s="38">
        <v>30</v>
      </c>
      <c r="B32" s="100" t="s">
        <v>121</v>
      </c>
      <c r="C32" s="50">
        <v>4002</v>
      </c>
      <c r="D32" s="50">
        <v>3862</v>
      </c>
      <c r="E32" s="50">
        <v>3848</v>
      </c>
      <c r="F32" s="50"/>
      <c r="G32" s="50"/>
      <c r="H32" s="50"/>
      <c r="I32" s="96">
        <f t="shared" si="0"/>
        <v>1.7942580943281767E-3</v>
      </c>
      <c r="J32" s="96">
        <f t="shared" si="1"/>
        <v>-3.8480759620189903E-2</v>
      </c>
      <c r="K32" s="93">
        <f t="shared" si="2"/>
        <v>-154</v>
      </c>
      <c r="L32" s="97">
        <f t="shared" si="4"/>
        <v>4.0994516317947082E-3</v>
      </c>
      <c r="M32" s="94">
        <f t="shared" si="3"/>
        <v>-14</v>
      </c>
      <c r="N32" s="94">
        <f t="shared" si="5"/>
        <v>0</v>
      </c>
    </row>
    <row r="33" spans="1:14">
      <c r="A33" s="38">
        <v>31</v>
      </c>
      <c r="B33" s="100" t="s">
        <v>122</v>
      </c>
      <c r="C33" s="50">
        <v>41486</v>
      </c>
      <c r="D33" s="50">
        <v>41713</v>
      </c>
      <c r="E33" s="50">
        <v>42011</v>
      </c>
      <c r="F33" s="50"/>
      <c r="G33" s="50"/>
      <c r="H33" s="50"/>
      <c r="I33" s="96">
        <f t="shared" si="0"/>
        <v>1.95890272351406E-2</v>
      </c>
      <c r="J33" s="96">
        <f t="shared" si="1"/>
        <v>1.2654871522923395E-2</v>
      </c>
      <c r="K33" s="93">
        <f t="shared" si="2"/>
        <v>525</v>
      </c>
      <c r="L33" s="97">
        <f t="shared" si="4"/>
        <v>-1.3975403290209232E-2</v>
      </c>
      <c r="M33" s="94">
        <f t="shared" si="3"/>
        <v>298</v>
      </c>
      <c r="N33" s="94">
        <f t="shared" si="5"/>
        <v>0</v>
      </c>
    </row>
    <row r="34" spans="1:14">
      <c r="A34" s="38">
        <v>32</v>
      </c>
      <c r="B34" s="100" t="s">
        <v>123</v>
      </c>
      <c r="C34" s="50">
        <v>11373</v>
      </c>
      <c r="D34" s="50">
        <v>11244</v>
      </c>
      <c r="E34" s="50">
        <v>11224</v>
      </c>
      <c r="F34" s="50"/>
      <c r="G34" s="50"/>
      <c r="H34" s="50"/>
      <c r="I34" s="96">
        <f t="shared" si="0"/>
        <v>5.2335636306495466E-3</v>
      </c>
      <c r="J34" s="96">
        <f t="shared" si="1"/>
        <v>-1.3101204607403499E-2</v>
      </c>
      <c r="K34" s="93">
        <f t="shared" si="2"/>
        <v>-149</v>
      </c>
      <c r="L34" s="97">
        <f t="shared" si="4"/>
        <v>3.9663525528403345E-3</v>
      </c>
      <c r="M34" s="94">
        <f t="shared" si="3"/>
        <v>-20</v>
      </c>
      <c r="N34" s="94">
        <f t="shared" si="5"/>
        <v>0</v>
      </c>
    </row>
    <row r="35" spans="1:14">
      <c r="A35" s="38">
        <v>33</v>
      </c>
      <c r="B35" s="100" t="s">
        <v>124</v>
      </c>
      <c r="C35" s="50">
        <v>52700</v>
      </c>
      <c r="D35" s="50">
        <v>51930</v>
      </c>
      <c r="E35" s="50">
        <v>51896</v>
      </c>
      <c r="F35" s="50"/>
      <c r="G35" s="50"/>
      <c r="H35" s="50"/>
      <c r="I35" s="96">
        <f t="shared" si="0"/>
        <v>2.4198237542425952E-2</v>
      </c>
      <c r="J35" s="96">
        <f t="shared" si="1"/>
        <v>-1.5256166982922202E-2</v>
      </c>
      <c r="K35" s="93">
        <f t="shared" si="2"/>
        <v>-804</v>
      </c>
      <c r="L35" s="97">
        <f t="shared" si="4"/>
        <v>2.140233189586328E-2</v>
      </c>
      <c r="M35" s="94">
        <f t="shared" si="3"/>
        <v>-34</v>
      </c>
      <c r="N35" s="94">
        <f t="shared" si="5"/>
        <v>0</v>
      </c>
    </row>
    <row r="36" spans="1:14">
      <c r="A36" s="38">
        <v>34</v>
      </c>
      <c r="B36" s="100" t="s">
        <v>125</v>
      </c>
      <c r="C36" s="50">
        <v>521627</v>
      </c>
      <c r="D36" s="50">
        <v>507566</v>
      </c>
      <c r="E36" s="50">
        <v>509181</v>
      </c>
      <c r="F36" s="50"/>
      <c r="G36" s="50"/>
      <c r="H36" s="50"/>
      <c r="I36" s="96">
        <f t="shared" si="0"/>
        <v>0.23742259114556011</v>
      </c>
      <c r="J36" s="96">
        <f t="shared" si="1"/>
        <v>-2.3859961236669114E-2</v>
      </c>
      <c r="K36" s="93">
        <f t="shared" si="2"/>
        <v>-12446</v>
      </c>
      <c r="L36" s="97">
        <f t="shared" si="4"/>
        <v>0.33131022733322685</v>
      </c>
      <c r="M36" s="94">
        <f t="shared" si="3"/>
        <v>1615</v>
      </c>
      <c r="N36" s="94">
        <f t="shared" si="5"/>
        <v>0</v>
      </c>
    </row>
    <row r="37" spans="1:14">
      <c r="A37" s="38">
        <v>35</v>
      </c>
      <c r="B37" s="100" t="s">
        <v>126</v>
      </c>
      <c r="C37" s="50">
        <v>130249</v>
      </c>
      <c r="D37" s="50">
        <v>126221</v>
      </c>
      <c r="E37" s="50">
        <v>126391</v>
      </c>
      <c r="F37" s="50"/>
      <c r="G37" s="50"/>
      <c r="H37" s="50"/>
      <c r="I37" s="96">
        <f t="shared" si="0"/>
        <v>5.8934011122721564E-2</v>
      </c>
      <c r="J37" s="96">
        <f t="shared" si="1"/>
        <v>-2.9620189022564473E-2</v>
      </c>
      <c r="K37" s="93">
        <f t="shared" si="2"/>
        <v>-3858</v>
      </c>
      <c r="L37" s="97">
        <f t="shared" si="4"/>
        <v>0.1026992493211947</v>
      </c>
      <c r="M37" s="94">
        <f t="shared" si="3"/>
        <v>170</v>
      </c>
      <c r="N37" s="94">
        <f t="shared" si="5"/>
        <v>0</v>
      </c>
    </row>
    <row r="38" spans="1:14">
      <c r="A38" s="38">
        <v>36</v>
      </c>
      <c r="B38" s="100" t="s">
        <v>127</v>
      </c>
      <c r="C38" s="50">
        <v>4772</v>
      </c>
      <c r="D38" s="50">
        <v>4692</v>
      </c>
      <c r="E38" s="50">
        <v>4674</v>
      </c>
      <c r="F38" s="50"/>
      <c r="G38" s="50"/>
      <c r="H38" s="50"/>
      <c r="I38" s="96">
        <f t="shared" si="0"/>
        <v>2.1794080906678529E-3</v>
      </c>
      <c r="J38" s="96">
        <f t="shared" si="1"/>
        <v>-2.0536462699077954E-2</v>
      </c>
      <c r="K38" s="93">
        <f t="shared" si="2"/>
        <v>-98</v>
      </c>
      <c r="L38" s="97">
        <f t="shared" si="4"/>
        <v>2.6087419475057231E-3</v>
      </c>
      <c r="M38" s="94">
        <f t="shared" si="3"/>
        <v>-18</v>
      </c>
      <c r="N38" s="94">
        <f t="shared" si="5"/>
        <v>0</v>
      </c>
    </row>
    <row r="39" spans="1:14">
      <c r="A39" s="38">
        <v>37</v>
      </c>
      <c r="B39" s="100" t="s">
        <v>128</v>
      </c>
      <c r="C39" s="50">
        <v>9638</v>
      </c>
      <c r="D39" s="50">
        <v>9625</v>
      </c>
      <c r="E39" s="50">
        <v>9650</v>
      </c>
      <c r="F39" s="50"/>
      <c r="G39" s="50"/>
      <c r="H39" s="50"/>
      <c r="I39" s="96">
        <f t="shared" si="0"/>
        <v>4.4996337344768468E-3</v>
      </c>
      <c r="J39" s="96">
        <f t="shared" si="1"/>
        <v>1.2450715916165179E-3</v>
      </c>
      <c r="K39" s="93">
        <f t="shared" si="2"/>
        <v>12</v>
      </c>
      <c r="L39" s="97">
        <f t="shared" si="4"/>
        <v>-3.1943778949049674E-4</v>
      </c>
      <c r="M39" s="94">
        <f t="shared" si="3"/>
        <v>25</v>
      </c>
      <c r="N39" s="94">
        <f t="shared" si="5"/>
        <v>0</v>
      </c>
    </row>
    <row r="40" spans="1:14">
      <c r="A40" s="38">
        <v>38</v>
      </c>
      <c r="B40" s="100" t="s">
        <v>129</v>
      </c>
      <c r="C40" s="50">
        <v>33618</v>
      </c>
      <c r="D40" s="50">
        <v>32662</v>
      </c>
      <c r="E40" s="50">
        <v>32953</v>
      </c>
      <c r="F40" s="50"/>
      <c r="G40" s="50"/>
      <c r="H40" s="50"/>
      <c r="I40" s="96">
        <f t="shared" si="0"/>
        <v>1.5365433207483474E-2</v>
      </c>
      <c r="J40" s="96">
        <f t="shared" si="1"/>
        <v>-1.9781069665060384E-2</v>
      </c>
      <c r="K40" s="93">
        <f t="shared" si="2"/>
        <v>-665</v>
      </c>
      <c r="L40" s="97">
        <f t="shared" si="4"/>
        <v>1.7702177500931695E-2</v>
      </c>
      <c r="M40" s="94">
        <f t="shared" si="3"/>
        <v>291</v>
      </c>
      <c r="N40" s="94">
        <f t="shared" si="5"/>
        <v>0</v>
      </c>
    </row>
    <row r="41" spans="1:14">
      <c r="A41" s="38">
        <v>39</v>
      </c>
      <c r="B41" s="100" t="s">
        <v>130</v>
      </c>
      <c r="C41" s="50">
        <v>9940</v>
      </c>
      <c r="D41" s="50">
        <v>9767</v>
      </c>
      <c r="E41" s="50">
        <v>9758</v>
      </c>
      <c r="F41" s="50"/>
      <c r="G41" s="50"/>
      <c r="H41" s="50"/>
      <c r="I41" s="96">
        <f t="shared" si="0"/>
        <v>4.5499923296399031E-3</v>
      </c>
      <c r="J41" s="96">
        <f t="shared" si="1"/>
        <v>-1.8309859154929577E-2</v>
      </c>
      <c r="K41" s="93">
        <f t="shared" si="2"/>
        <v>-182</v>
      </c>
      <c r="L41" s="97">
        <f t="shared" si="4"/>
        <v>4.8448064739392005E-3</v>
      </c>
      <c r="M41" s="94">
        <f t="shared" si="3"/>
        <v>-9</v>
      </c>
      <c r="N41" s="94">
        <f t="shared" si="5"/>
        <v>0</v>
      </c>
    </row>
    <row r="42" spans="1:14">
      <c r="A42" s="38">
        <v>40</v>
      </c>
      <c r="B42" s="100" t="s">
        <v>131</v>
      </c>
      <c r="C42" s="50">
        <v>5370</v>
      </c>
      <c r="D42" s="50">
        <v>5301</v>
      </c>
      <c r="E42" s="50">
        <v>5238</v>
      </c>
      <c r="F42" s="50"/>
      <c r="G42" s="50"/>
      <c r="H42" s="50"/>
      <c r="I42" s="96">
        <f t="shared" si="0"/>
        <v>2.4423918654082615E-3</v>
      </c>
      <c r="J42" s="96">
        <f t="shared" si="1"/>
        <v>-2.4581005586592177E-2</v>
      </c>
      <c r="K42" s="93">
        <f t="shared" si="2"/>
        <v>-132</v>
      </c>
      <c r="L42" s="97">
        <f t="shared" si="4"/>
        <v>3.5138156843954639E-3</v>
      </c>
      <c r="M42" s="94">
        <f t="shared" si="3"/>
        <v>-63</v>
      </c>
      <c r="N42" s="94">
        <f t="shared" si="5"/>
        <v>0</v>
      </c>
    </row>
    <row r="43" spans="1:14">
      <c r="A43" s="38">
        <v>41</v>
      </c>
      <c r="B43" s="100" t="s">
        <v>132</v>
      </c>
      <c r="C43" s="50">
        <v>41011</v>
      </c>
      <c r="D43" s="50">
        <v>40104</v>
      </c>
      <c r="E43" s="50">
        <v>40144</v>
      </c>
      <c r="F43" s="50"/>
      <c r="G43" s="50"/>
      <c r="H43" s="50"/>
      <c r="I43" s="96">
        <f t="shared" si="0"/>
        <v>1.871847633542368E-2</v>
      </c>
      <c r="J43" s="96">
        <f t="shared" si="1"/>
        <v>-2.1140669576455096E-2</v>
      </c>
      <c r="K43" s="93">
        <f t="shared" si="2"/>
        <v>-867</v>
      </c>
      <c r="L43" s="97">
        <f t="shared" si="4"/>
        <v>2.307938029068839E-2</v>
      </c>
      <c r="M43" s="94">
        <f t="shared" si="3"/>
        <v>40</v>
      </c>
      <c r="N43" s="94">
        <f t="shared" si="5"/>
        <v>0</v>
      </c>
    </row>
    <row r="44" spans="1:14">
      <c r="A44" s="38">
        <v>42</v>
      </c>
      <c r="B44" s="100" t="s">
        <v>133</v>
      </c>
      <c r="C44" s="50">
        <v>65443</v>
      </c>
      <c r="D44" s="50">
        <v>64963</v>
      </c>
      <c r="E44" s="50">
        <v>65250</v>
      </c>
      <c r="F44" s="50"/>
      <c r="G44" s="50"/>
      <c r="H44" s="50"/>
      <c r="I44" s="96">
        <f t="shared" si="0"/>
        <v>3.0424984577680232E-2</v>
      </c>
      <c r="J44" s="96">
        <f t="shared" si="1"/>
        <v>-2.9491313051052061E-3</v>
      </c>
      <c r="K44" s="93">
        <f t="shared" si="2"/>
        <v>-193</v>
      </c>
      <c r="L44" s="97">
        <f t="shared" si="4"/>
        <v>5.1376244476388222E-3</v>
      </c>
      <c r="M44" s="94">
        <f t="shared" si="3"/>
        <v>287</v>
      </c>
      <c r="N44" s="94">
        <f t="shared" si="5"/>
        <v>0</v>
      </c>
    </row>
    <row r="45" spans="1:14">
      <c r="A45" s="38">
        <v>43</v>
      </c>
      <c r="B45" s="100" t="s">
        <v>134</v>
      </c>
      <c r="C45" s="50">
        <v>12898</v>
      </c>
      <c r="D45" s="50">
        <v>12478</v>
      </c>
      <c r="E45" s="50">
        <v>12450</v>
      </c>
      <c r="F45" s="50"/>
      <c r="G45" s="50"/>
      <c r="H45" s="50"/>
      <c r="I45" s="96">
        <f t="shared" si="0"/>
        <v>5.8052269424079522E-3</v>
      </c>
      <c r="J45" s="96">
        <f t="shared" si="1"/>
        <v>-3.4734067297255387E-2</v>
      </c>
      <c r="K45" s="93">
        <f t="shared" si="2"/>
        <v>-448</v>
      </c>
      <c r="L45" s="97">
        <f t="shared" si="4"/>
        <v>1.1925677474311877E-2</v>
      </c>
      <c r="M45" s="94">
        <f t="shared" si="3"/>
        <v>-28</v>
      </c>
      <c r="N45" s="94">
        <f t="shared" si="5"/>
        <v>0</v>
      </c>
    </row>
    <row r="46" spans="1:14">
      <c r="A46" s="38">
        <v>44</v>
      </c>
      <c r="B46" s="100" t="s">
        <v>135</v>
      </c>
      <c r="C46" s="50">
        <v>16575</v>
      </c>
      <c r="D46" s="50">
        <v>15914</v>
      </c>
      <c r="E46" s="50">
        <v>15893</v>
      </c>
      <c r="F46" s="50"/>
      <c r="G46" s="50"/>
      <c r="H46" s="50"/>
      <c r="I46" s="96">
        <f t="shared" si="0"/>
        <v>7.410640304874665E-3</v>
      </c>
      <c r="J46" s="96">
        <f t="shared" si="1"/>
        <v>-4.1146304675716443E-2</v>
      </c>
      <c r="K46" s="93">
        <f t="shared" si="2"/>
        <v>-682</v>
      </c>
      <c r="L46" s="97">
        <f t="shared" si="4"/>
        <v>1.8154714369376563E-2</v>
      </c>
      <c r="M46" s="94">
        <f t="shared" si="3"/>
        <v>-21</v>
      </c>
      <c r="N46" s="94">
        <f t="shared" si="5"/>
        <v>0</v>
      </c>
    </row>
    <row r="47" spans="1:14">
      <c r="A47" s="38">
        <v>45</v>
      </c>
      <c r="B47" s="100" t="s">
        <v>136</v>
      </c>
      <c r="C47" s="50">
        <v>40495</v>
      </c>
      <c r="D47" s="50">
        <v>40118</v>
      </c>
      <c r="E47" s="50">
        <v>40214</v>
      </c>
      <c r="F47" s="50"/>
      <c r="G47" s="50"/>
      <c r="H47" s="50"/>
      <c r="I47" s="96">
        <f t="shared" si="0"/>
        <v>1.8751116165621959E-2</v>
      </c>
      <c r="J47" s="96">
        <f t="shared" si="1"/>
        <v>-6.9391282874428943E-3</v>
      </c>
      <c r="K47" s="93">
        <f t="shared" si="2"/>
        <v>-281</v>
      </c>
      <c r="L47" s="97">
        <f t="shared" si="4"/>
        <v>7.4801682372357984E-3</v>
      </c>
      <c r="M47" s="94">
        <f t="shared" si="3"/>
        <v>96</v>
      </c>
      <c r="N47" s="94">
        <f t="shared" si="5"/>
        <v>0</v>
      </c>
    </row>
    <row r="48" spans="1:14">
      <c r="A48" s="38">
        <v>46</v>
      </c>
      <c r="B48" s="100" t="s">
        <v>137</v>
      </c>
      <c r="C48" s="50">
        <v>25127</v>
      </c>
      <c r="D48" s="50">
        <v>24651</v>
      </c>
      <c r="E48" s="50">
        <v>24618</v>
      </c>
      <c r="F48" s="50"/>
      <c r="G48" s="50"/>
      <c r="H48" s="50"/>
      <c r="I48" s="96">
        <f t="shared" si="0"/>
        <v>1.14789619974457E-2</v>
      </c>
      <c r="J48" s="96">
        <f t="shared" si="1"/>
        <v>-2.0257093962669639E-2</v>
      </c>
      <c r="K48" s="93">
        <f t="shared" si="2"/>
        <v>-509</v>
      </c>
      <c r="L48" s="97">
        <f t="shared" si="4"/>
        <v>1.3549486237555235E-2</v>
      </c>
      <c r="M48" s="94">
        <f t="shared" si="3"/>
        <v>-33</v>
      </c>
      <c r="N48" s="94">
        <f t="shared" si="5"/>
        <v>0</v>
      </c>
    </row>
    <row r="49" spans="1:14">
      <c r="A49" s="38">
        <v>47</v>
      </c>
      <c r="B49" s="100" t="s">
        <v>138</v>
      </c>
      <c r="C49" s="50">
        <v>12244</v>
      </c>
      <c r="D49" s="50">
        <v>11462</v>
      </c>
      <c r="E49" s="50">
        <v>11356</v>
      </c>
      <c r="F49" s="50"/>
      <c r="G49" s="50"/>
      <c r="H49" s="50"/>
      <c r="I49" s="96">
        <f t="shared" si="0"/>
        <v>5.2951130247377272E-3</v>
      </c>
      <c r="J49" s="96">
        <f t="shared" si="1"/>
        <v>-7.2525318523358376E-2</v>
      </c>
      <c r="K49" s="93">
        <f t="shared" si="2"/>
        <v>-888</v>
      </c>
      <c r="L49" s="97">
        <f t="shared" si="4"/>
        <v>2.3638396422296759E-2</v>
      </c>
      <c r="M49" s="94">
        <f t="shared" si="3"/>
        <v>-106</v>
      </c>
      <c r="N49" s="94">
        <f t="shared" si="5"/>
        <v>0</v>
      </c>
    </row>
    <row r="50" spans="1:14">
      <c r="A50" s="38">
        <v>48</v>
      </c>
      <c r="B50" s="100" t="s">
        <v>139</v>
      </c>
      <c r="C50" s="50">
        <v>39262</v>
      </c>
      <c r="D50" s="50">
        <v>39220</v>
      </c>
      <c r="E50" s="50">
        <v>39441</v>
      </c>
      <c r="F50" s="50"/>
      <c r="G50" s="50"/>
      <c r="H50" s="50"/>
      <c r="I50" s="96">
        <f t="shared" si="0"/>
        <v>1.8390679183575263E-2</v>
      </c>
      <c r="J50" s="96">
        <f t="shared" si="1"/>
        <v>4.5591156843767513E-3</v>
      </c>
      <c r="K50" s="93">
        <f t="shared" si="2"/>
        <v>179</v>
      </c>
      <c r="L50" s="97">
        <f t="shared" si="4"/>
        <v>-4.7649470265665765E-3</v>
      </c>
      <c r="M50" s="94">
        <f t="shared" si="3"/>
        <v>221</v>
      </c>
      <c r="N50" s="94">
        <f t="shared" si="5"/>
        <v>0</v>
      </c>
    </row>
    <row r="51" spans="1:14">
      <c r="A51" s="38">
        <v>49</v>
      </c>
      <c r="B51" s="100" t="s">
        <v>140</v>
      </c>
      <c r="C51" s="50">
        <v>5020</v>
      </c>
      <c r="D51" s="50">
        <v>4955</v>
      </c>
      <c r="E51" s="50">
        <v>4897</v>
      </c>
      <c r="F51" s="50"/>
      <c r="G51" s="50"/>
      <c r="H51" s="50"/>
      <c r="I51" s="96">
        <f t="shared" si="0"/>
        <v>2.2833892640137946E-3</v>
      </c>
      <c r="J51" s="96">
        <f t="shared" si="1"/>
        <v>-2.4501992031872508E-2</v>
      </c>
      <c r="K51" s="93">
        <f t="shared" si="2"/>
        <v>-123</v>
      </c>
      <c r="L51" s="97">
        <f t="shared" si="4"/>
        <v>3.2742373422775914E-3</v>
      </c>
      <c r="M51" s="94">
        <f t="shared" si="3"/>
        <v>-58</v>
      </c>
      <c r="N51" s="94">
        <f t="shared" si="5"/>
        <v>0</v>
      </c>
    </row>
    <row r="52" spans="1:14">
      <c r="A52" s="38">
        <v>50</v>
      </c>
      <c r="B52" s="100" t="s">
        <v>141</v>
      </c>
      <c r="C52" s="50">
        <v>9786</v>
      </c>
      <c r="D52" s="50">
        <v>9698</v>
      </c>
      <c r="E52" s="50">
        <v>9731</v>
      </c>
      <c r="F52" s="50"/>
      <c r="G52" s="50"/>
      <c r="H52" s="50"/>
      <c r="I52" s="96">
        <f t="shared" si="0"/>
        <v>4.5374026808491395E-3</v>
      </c>
      <c r="J52" s="96">
        <f t="shared" si="1"/>
        <v>-5.620273860617208E-3</v>
      </c>
      <c r="K52" s="93">
        <f t="shared" si="2"/>
        <v>-55</v>
      </c>
      <c r="L52" s="97">
        <f t="shared" si="4"/>
        <v>1.46408986849811E-3</v>
      </c>
      <c r="M52" s="94">
        <f t="shared" si="3"/>
        <v>33</v>
      </c>
      <c r="N52" s="94">
        <f t="shared" si="5"/>
        <v>0</v>
      </c>
    </row>
    <row r="53" spans="1:14">
      <c r="A53" s="38">
        <v>51</v>
      </c>
      <c r="B53" s="100" t="s">
        <v>142</v>
      </c>
      <c r="C53" s="50">
        <v>9188</v>
      </c>
      <c r="D53" s="50">
        <v>9188</v>
      </c>
      <c r="E53" s="50">
        <v>9316</v>
      </c>
      <c r="F53" s="50"/>
      <c r="G53" s="50"/>
      <c r="H53" s="50"/>
      <c r="I53" s="96">
        <f t="shared" si="0"/>
        <v>4.3438951161022072E-3</v>
      </c>
      <c r="J53" s="96">
        <f t="shared" si="1"/>
        <v>1.3931214627775359E-2</v>
      </c>
      <c r="K53" s="93">
        <f t="shared" si="2"/>
        <v>128</v>
      </c>
      <c r="L53" s="97">
        <f t="shared" si="4"/>
        <v>-3.4073364212319651E-3</v>
      </c>
      <c r="M53" s="94">
        <f t="shared" si="3"/>
        <v>128</v>
      </c>
      <c r="N53" s="94">
        <f t="shared" si="5"/>
        <v>0</v>
      </c>
    </row>
    <row r="54" spans="1:14">
      <c r="A54" s="38">
        <v>52</v>
      </c>
      <c r="B54" s="100" t="s">
        <v>143</v>
      </c>
      <c r="C54" s="50">
        <v>17685</v>
      </c>
      <c r="D54" s="50">
        <v>17380</v>
      </c>
      <c r="E54" s="50">
        <v>17098</v>
      </c>
      <c r="F54" s="50"/>
      <c r="G54" s="50"/>
      <c r="H54" s="50"/>
      <c r="I54" s="96">
        <f t="shared" si="0"/>
        <v>7.9725116675735883E-3</v>
      </c>
      <c r="J54" s="96">
        <f t="shared" si="1"/>
        <v>-3.3191970596550747E-2</v>
      </c>
      <c r="K54" s="93">
        <f t="shared" si="2"/>
        <v>-587</v>
      </c>
      <c r="L54" s="97">
        <f t="shared" si="4"/>
        <v>1.5625831869243465E-2</v>
      </c>
      <c r="M54" s="94">
        <f t="shared" si="3"/>
        <v>-282</v>
      </c>
      <c r="N54" s="94">
        <f t="shared" si="5"/>
        <v>0</v>
      </c>
    </row>
    <row r="55" spans="1:14">
      <c r="A55" s="38">
        <v>53</v>
      </c>
      <c r="B55" s="100" t="s">
        <v>144</v>
      </c>
      <c r="C55" s="50">
        <v>7881</v>
      </c>
      <c r="D55" s="50">
        <v>7138</v>
      </c>
      <c r="E55" s="50">
        <v>7481</v>
      </c>
      <c r="F55" s="50"/>
      <c r="G55" s="50"/>
      <c r="H55" s="50"/>
      <c r="I55" s="96">
        <f t="shared" si="0"/>
        <v>3.4882652816187864E-3</v>
      </c>
      <c r="J55" s="96">
        <f t="shared" si="1"/>
        <v>-5.0754980332445118E-2</v>
      </c>
      <c r="K55" s="93">
        <f t="shared" si="2"/>
        <v>-400</v>
      </c>
      <c r="L55" s="97">
        <f t="shared" si="4"/>
        <v>1.0647926316349891E-2</v>
      </c>
      <c r="M55" s="94">
        <f t="shared" si="3"/>
        <v>343</v>
      </c>
      <c r="N55" s="94">
        <f t="shared" si="5"/>
        <v>0</v>
      </c>
    </row>
    <row r="56" spans="1:14">
      <c r="A56" s="38">
        <v>54</v>
      </c>
      <c r="B56" s="100" t="s">
        <v>145</v>
      </c>
      <c r="C56" s="50">
        <v>27565</v>
      </c>
      <c r="D56" s="50">
        <v>27181</v>
      </c>
      <c r="E56" s="50">
        <v>27268</v>
      </c>
      <c r="F56" s="50"/>
      <c r="G56" s="50"/>
      <c r="H56" s="50"/>
      <c r="I56" s="96">
        <f t="shared" si="0"/>
        <v>1.2714612712094783E-2</v>
      </c>
      <c r="J56" s="96">
        <f t="shared" si="1"/>
        <v>-1.0774532922183928E-2</v>
      </c>
      <c r="K56" s="93">
        <f t="shared" si="2"/>
        <v>-297</v>
      </c>
      <c r="L56" s="97">
        <f t="shared" si="4"/>
        <v>7.9060852898897947E-3</v>
      </c>
      <c r="M56" s="94">
        <f t="shared" si="3"/>
        <v>87</v>
      </c>
      <c r="N56" s="94">
        <f t="shared" si="5"/>
        <v>0</v>
      </c>
    </row>
    <row r="57" spans="1:14">
      <c r="A57" s="38">
        <v>55</v>
      </c>
      <c r="B57" s="100" t="s">
        <v>146</v>
      </c>
      <c r="C57" s="50">
        <v>31915</v>
      </c>
      <c r="D57" s="50">
        <v>30930</v>
      </c>
      <c r="E57" s="50">
        <v>30843</v>
      </c>
      <c r="F57" s="50"/>
      <c r="G57" s="50"/>
      <c r="H57" s="50"/>
      <c r="I57" s="96">
        <f t="shared" si="0"/>
        <v>1.4381575468649677E-2</v>
      </c>
      <c r="J57" s="96">
        <f t="shared" si="1"/>
        <v>-3.3589221369262103E-2</v>
      </c>
      <c r="K57" s="93">
        <f t="shared" si="2"/>
        <v>-1072</v>
      </c>
      <c r="L57" s="97">
        <f t="shared" si="4"/>
        <v>2.8536442527817708E-2</v>
      </c>
      <c r="M57" s="94">
        <f t="shared" si="3"/>
        <v>-87</v>
      </c>
      <c r="N57" s="94">
        <f t="shared" si="5"/>
        <v>0</v>
      </c>
    </row>
    <row r="58" spans="1:14">
      <c r="A58" s="38">
        <v>56</v>
      </c>
      <c r="B58" s="100" t="s">
        <v>147</v>
      </c>
      <c r="C58" s="50">
        <v>3656</v>
      </c>
      <c r="D58" s="50">
        <v>3574</v>
      </c>
      <c r="E58" s="50">
        <v>3579</v>
      </c>
      <c r="F58" s="50"/>
      <c r="G58" s="50"/>
      <c r="H58" s="50"/>
      <c r="I58" s="96">
        <f t="shared" si="0"/>
        <v>1.6688278897090813E-3</v>
      </c>
      <c r="J58" s="96">
        <f t="shared" si="1"/>
        <v>-2.1061269146608316E-2</v>
      </c>
      <c r="K58" s="93">
        <f t="shared" si="2"/>
        <v>-77</v>
      </c>
      <c r="L58" s="97">
        <f t="shared" si="4"/>
        <v>2.0497258158973541E-3</v>
      </c>
      <c r="M58" s="94">
        <f t="shared" si="3"/>
        <v>5</v>
      </c>
      <c r="N58" s="94">
        <f t="shared" si="5"/>
        <v>0</v>
      </c>
    </row>
    <row r="59" spans="1:14">
      <c r="A59" s="38">
        <v>57</v>
      </c>
      <c r="B59" s="100" t="s">
        <v>148</v>
      </c>
      <c r="C59" s="50">
        <v>4800</v>
      </c>
      <c r="D59" s="50">
        <v>4788</v>
      </c>
      <c r="E59" s="50">
        <v>4781</v>
      </c>
      <c r="F59" s="50"/>
      <c r="G59" s="50"/>
      <c r="H59" s="50"/>
      <c r="I59" s="96">
        <f t="shared" si="0"/>
        <v>2.2293004025423632E-3</v>
      </c>
      <c r="J59" s="96">
        <f t="shared" si="1"/>
        <v>-3.9583333333333337E-3</v>
      </c>
      <c r="K59" s="93">
        <f t="shared" si="2"/>
        <v>-19</v>
      </c>
      <c r="L59" s="97">
        <f t="shared" si="4"/>
        <v>5.0577650002661982E-4</v>
      </c>
      <c r="M59" s="94">
        <f t="shared" si="3"/>
        <v>-7</v>
      </c>
      <c r="N59" s="94">
        <f t="shared" si="5"/>
        <v>0</v>
      </c>
    </row>
    <row r="60" spans="1:14">
      <c r="A60" s="38">
        <v>58</v>
      </c>
      <c r="B60" s="100" t="s">
        <v>149</v>
      </c>
      <c r="C60" s="50">
        <v>13185</v>
      </c>
      <c r="D60" s="50">
        <v>12817</v>
      </c>
      <c r="E60" s="50">
        <v>12833</v>
      </c>
      <c r="F60" s="50"/>
      <c r="G60" s="50"/>
      <c r="H60" s="50"/>
      <c r="I60" s="96">
        <f t="shared" si="0"/>
        <v>5.9838134419213859E-3</v>
      </c>
      <c r="J60" s="96">
        <f t="shared" si="1"/>
        <v>-2.6697004171406902E-2</v>
      </c>
      <c r="K60" s="93">
        <f t="shared" si="2"/>
        <v>-352</v>
      </c>
      <c r="L60" s="97">
        <f t="shared" si="4"/>
        <v>9.3701751583879032E-3</v>
      </c>
      <c r="M60" s="94">
        <f t="shared" si="3"/>
        <v>16</v>
      </c>
      <c r="N60" s="94">
        <f t="shared" si="5"/>
        <v>0</v>
      </c>
    </row>
    <row r="61" spans="1:14">
      <c r="A61" s="38">
        <v>59</v>
      </c>
      <c r="B61" s="100" t="s">
        <v>150</v>
      </c>
      <c r="C61" s="50">
        <v>26861</v>
      </c>
      <c r="D61" s="50">
        <v>26087</v>
      </c>
      <c r="E61" s="50">
        <v>26194</v>
      </c>
      <c r="F61" s="50"/>
      <c r="G61" s="50"/>
      <c r="H61" s="50"/>
      <c r="I61" s="96">
        <f t="shared" si="0"/>
        <v>1.2213824460195494E-2</v>
      </c>
      <c r="J61" s="96">
        <f t="shared" si="1"/>
        <v>-2.4831540151148506E-2</v>
      </c>
      <c r="K61" s="93">
        <f t="shared" si="2"/>
        <v>-667</v>
      </c>
      <c r="L61" s="97">
        <f t="shared" si="4"/>
        <v>1.7755417132513444E-2</v>
      </c>
      <c r="M61" s="94">
        <f t="shared" si="3"/>
        <v>107</v>
      </c>
      <c r="N61" s="94">
        <f t="shared" si="5"/>
        <v>0</v>
      </c>
    </row>
    <row r="62" spans="1:14">
      <c r="A62" s="38">
        <v>60</v>
      </c>
      <c r="B62" s="100" t="s">
        <v>151</v>
      </c>
      <c r="C62" s="50">
        <v>13220</v>
      </c>
      <c r="D62" s="50">
        <v>13027</v>
      </c>
      <c r="E62" s="50">
        <v>12949</v>
      </c>
      <c r="F62" s="50"/>
      <c r="G62" s="50"/>
      <c r="H62" s="50"/>
      <c r="I62" s="96">
        <f t="shared" si="0"/>
        <v>6.0379023033928173E-3</v>
      </c>
      <c r="J62" s="96">
        <f t="shared" si="1"/>
        <v>-2.0499243570347957E-2</v>
      </c>
      <c r="K62" s="93">
        <f t="shared" si="2"/>
        <v>-271</v>
      </c>
      <c r="L62" s="97">
        <f t="shared" si="4"/>
        <v>7.2139700793270511E-3</v>
      </c>
      <c r="M62" s="94">
        <f t="shared" si="3"/>
        <v>-78</v>
      </c>
      <c r="N62" s="94">
        <f t="shared" si="5"/>
        <v>0</v>
      </c>
    </row>
    <row r="63" spans="1:14">
      <c r="A63" s="38">
        <v>61</v>
      </c>
      <c r="B63" s="100" t="s">
        <v>152</v>
      </c>
      <c r="C63" s="50">
        <v>19340</v>
      </c>
      <c r="D63" s="50">
        <v>18629</v>
      </c>
      <c r="E63" s="50">
        <v>18643</v>
      </c>
      <c r="F63" s="50"/>
      <c r="G63" s="50"/>
      <c r="H63" s="50"/>
      <c r="I63" s="96">
        <f t="shared" si="0"/>
        <v>8.6929193483784306E-3</v>
      </c>
      <c r="J63" s="96">
        <f t="shared" si="1"/>
        <v>-3.6039296794208892E-2</v>
      </c>
      <c r="K63" s="93">
        <f t="shared" si="2"/>
        <v>-697</v>
      </c>
      <c r="L63" s="97">
        <f t="shared" si="4"/>
        <v>1.8554011606239686E-2</v>
      </c>
      <c r="M63" s="94">
        <f t="shared" si="3"/>
        <v>14</v>
      </c>
      <c r="N63" s="94">
        <f t="shared" si="5"/>
        <v>0</v>
      </c>
    </row>
    <row r="64" spans="1:14">
      <c r="A64" s="38">
        <v>62</v>
      </c>
      <c r="B64" s="100" t="s">
        <v>153</v>
      </c>
      <c r="C64" s="50">
        <v>2035</v>
      </c>
      <c r="D64" s="50">
        <v>1996</v>
      </c>
      <c r="E64" s="50">
        <v>1982</v>
      </c>
      <c r="F64" s="50"/>
      <c r="G64" s="50"/>
      <c r="H64" s="50"/>
      <c r="I64" s="96">
        <f t="shared" si="0"/>
        <v>9.2417347789980407E-4</v>
      </c>
      <c r="J64" s="96">
        <f t="shared" si="1"/>
        <v>-2.6044226044226043E-2</v>
      </c>
      <c r="K64" s="93">
        <f t="shared" si="2"/>
        <v>-53</v>
      </c>
      <c r="L64" s="97">
        <f t="shared" si="4"/>
        <v>1.4108502369163606E-3</v>
      </c>
      <c r="M64" s="94">
        <f t="shared" si="3"/>
        <v>-14</v>
      </c>
      <c r="N64" s="94">
        <f t="shared" si="5"/>
        <v>0</v>
      </c>
    </row>
    <row r="65" spans="1:14">
      <c r="A65" s="38">
        <v>63</v>
      </c>
      <c r="B65" s="100" t="s">
        <v>154</v>
      </c>
      <c r="C65" s="50">
        <v>35219</v>
      </c>
      <c r="D65" s="50">
        <v>35070</v>
      </c>
      <c r="E65" s="50">
        <v>35333</v>
      </c>
      <c r="F65" s="50"/>
      <c r="G65" s="50"/>
      <c r="H65" s="50"/>
      <c r="I65" s="96">
        <f t="shared" si="0"/>
        <v>1.6475187434224915E-2</v>
      </c>
      <c r="J65" s="96">
        <f t="shared" si="1"/>
        <v>3.2368891791362616E-3</v>
      </c>
      <c r="K65" s="93">
        <f t="shared" si="2"/>
        <v>114</v>
      </c>
      <c r="L65" s="97">
        <f t="shared" si="4"/>
        <v>-3.0346590001597189E-3</v>
      </c>
      <c r="M65" s="94">
        <f t="shared" si="3"/>
        <v>263</v>
      </c>
      <c r="N65" s="94">
        <f t="shared" si="5"/>
        <v>0</v>
      </c>
    </row>
    <row r="66" spans="1:14">
      <c r="A66" s="38">
        <v>64</v>
      </c>
      <c r="B66" s="100" t="s">
        <v>155</v>
      </c>
      <c r="C66" s="50">
        <v>11912</v>
      </c>
      <c r="D66" s="50">
        <v>11663</v>
      </c>
      <c r="E66" s="50">
        <v>11567</v>
      </c>
      <c r="F66" s="50"/>
      <c r="G66" s="50"/>
      <c r="H66" s="50"/>
      <c r="I66" s="96">
        <f t="shared" si="0"/>
        <v>5.3934987986211068E-3</v>
      </c>
      <c r="J66" s="96">
        <f t="shared" si="1"/>
        <v>-2.8962390866353258E-2</v>
      </c>
      <c r="K66" s="93">
        <f t="shared" si="2"/>
        <v>-345</v>
      </c>
      <c r="L66" s="97">
        <f t="shared" si="4"/>
        <v>9.1838364478517807E-3</v>
      </c>
      <c r="M66" s="94">
        <f t="shared" si="3"/>
        <v>-96</v>
      </c>
      <c r="N66" s="94">
        <f t="shared" si="5"/>
        <v>0</v>
      </c>
    </row>
    <row r="67" spans="1:14">
      <c r="A67" s="38">
        <v>65</v>
      </c>
      <c r="B67" s="100" t="s">
        <v>156</v>
      </c>
      <c r="C67" s="50">
        <v>15712</v>
      </c>
      <c r="D67" s="50">
        <v>15536</v>
      </c>
      <c r="E67" s="50">
        <v>15575</v>
      </c>
      <c r="F67" s="50"/>
      <c r="G67" s="50"/>
      <c r="H67" s="50"/>
      <c r="I67" s="96">
        <f t="shared" ref="I67:I84" si="6">E67/$E$84</f>
        <v>7.2623622191167756E-3</v>
      </c>
      <c r="J67" s="96">
        <f t="shared" ref="J67:J84" si="7">(E67-C67)/C67</f>
        <v>-8.7194501018329935E-3</v>
      </c>
      <c r="K67" s="93">
        <f t="shared" ref="K67:K84" si="8">E67-C67</f>
        <v>-137</v>
      </c>
      <c r="L67" s="97">
        <f t="shared" si="4"/>
        <v>3.6469147633498376E-3</v>
      </c>
      <c r="M67" s="94">
        <f t="shared" ref="M67:M84" si="9">E67-D67</f>
        <v>39</v>
      </c>
      <c r="N67" s="94">
        <f t="shared" si="5"/>
        <v>0</v>
      </c>
    </row>
    <row r="68" spans="1:14">
      <c r="A68" s="38">
        <v>66</v>
      </c>
      <c r="B68" s="100" t="s">
        <v>157</v>
      </c>
      <c r="C68" s="50">
        <v>10724</v>
      </c>
      <c r="D68" s="50">
        <v>10587</v>
      </c>
      <c r="E68" s="50">
        <v>10570</v>
      </c>
      <c r="F68" s="50"/>
      <c r="G68" s="50"/>
      <c r="H68" s="50"/>
      <c r="I68" s="96">
        <f t="shared" si="6"/>
        <v>4.9286143599399238E-3</v>
      </c>
      <c r="J68" s="96">
        <f t="shared" si="7"/>
        <v>-1.4360313315926894E-2</v>
      </c>
      <c r="K68" s="93">
        <f t="shared" si="8"/>
        <v>-154</v>
      </c>
      <c r="L68" s="97">
        <f t="shared" ref="L68:L84" si="10">K68/$K$84</f>
        <v>4.0994516317947082E-3</v>
      </c>
      <c r="M68" s="94">
        <f t="shared" si="9"/>
        <v>-17</v>
      </c>
      <c r="N68" s="94">
        <f t="shared" ref="N68:N84" si="11">H68-G68</f>
        <v>0</v>
      </c>
    </row>
    <row r="69" spans="1:14">
      <c r="A69" s="38">
        <v>67</v>
      </c>
      <c r="B69" s="100" t="s">
        <v>158</v>
      </c>
      <c r="C69" s="50">
        <v>10712</v>
      </c>
      <c r="D69" s="50">
        <v>10387</v>
      </c>
      <c r="E69" s="50">
        <v>10296</v>
      </c>
      <c r="F69" s="50"/>
      <c r="G69" s="50"/>
      <c r="H69" s="50"/>
      <c r="I69" s="96">
        <f t="shared" si="6"/>
        <v>4.8008527388780945E-3</v>
      </c>
      <c r="J69" s="96">
        <f t="shared" si="7"/>
        <v>-3.8834951456310676E-2</v>
      </c>
      <c r="K69" s="93">
        <f t="shared" si="8"/>
        <v>-416</v>
      </c>
      <c r="L69" s="97">
        <f t="shared" si="10"/>
        <v>1.1073843369003886E-2</v>
      </c>
      <c r="M69" s="94">
        <f t="shared" si="9"/>
        <v>-91</v>
      </c>
      <c r="N69" s="94">
        <f t="shared" si="11"/>
        <v>0</v>
      </c>
    </row>
    <row r="70" spans="1:14">
      <c r="A70" s="38">
        <v>68</v>
      </c>
      <c r="B70" s="100" t="s">
        <v>159</v>
      </c>
      <c r="C70" s="50">
        <v>11541</v>
      </c>
      <c r="D70" s="50">
        <v>11615</v>
      </c>
      <c r="E70" s="50">
        <v>11797</v>
      </c>
      <c r="F70" s="50"/>
      <c r="G70" s="50"/>
      <c r="H70" s="50"/>
      <c r="I70" s="96">
        <f t="shared" si="6"/>
        <v>5.5007439549868767E-3</v>
      </c>
      <c r="J70" s="96">
        <f t="shared" si="7"/>
        <v>2.2181786673598474E-2</v>
      </c>
      <c r="K70" s="93">
        <f t="shared" si="8"/>
        <v>256</v>
      </c>
      <c r="L70" s="97">
        <f t="shared" si="10"/>
        <v>-6.8146728424639301E-3</v>
      </c>
      <c r="M70" s="94">
        <f t="shared" si="9"/>
        <v>182</v>
      </c>
      <c r="N70" s="94">
        <f t="shared" si="11"/>
        <v>0</v>
      </c>
    </row>
    <row r="71" spans="1:14">
      <c r="A71" s="38">
        <v>69</v>
      </c>
      <c r="B71" s="100" t="s">
        <v>160</v>
      </c>
      <c r="C71" s="50">
        <v>1645</v>
      </c>
      <c r="D71" s="50">
        <v>1625</v>
      </c>
      <c r="E71" s="50">
        <v>1624</v>
      </c>
      <c r="F71" s="50"/>
      <c r="G71" s="50"/>
      <c r="H71" s="50"/>
      <c r="I71" s="96">
        <f t="shared" si="6"/>
        <v>7.5724406060004128E-4</v>
      </c>
      <c r="J71" s="96">
        <f t="shared" si="7"/>
        <v>-1.276595744680851E-2</v>
      </c>
      <c r="K71" s="93">
        <f t="shared" si="8"/>
        <v>-21</v>
      </c>
      <c r="L71" s="97">
        <f t="shared" si="10"/>
        <v>5.5901613160836924E-4</v>
      </c>
      <c r="M71" s="94">
        <f t="shared" si="9"/>
        <v>-1</v>
      </c>
      <c r="N71" s="94">
        <f t="shared" si="11"/>
        <v>0</v>
      </c>
    </row>
    <row r="72" spans="1:14">
      <c r="A72" s="38">
        <v>70</v>
      </c>
      <c r="B72" s="100" t="s">
        <v>161</v>
      </c>
      <c r="C72" s="50">
        <v>7181</v>
      </c>
      <c r="D72" s="50">
        <v>6900</v>
      </c>
      <c r="E72" s="50">
        <v>6946</v>
      </c>
      <c r="F72" s="50"/>
      <c r="G72" s="50"/>
      <c r="H72" s="50"/>
      <c r="I72" s="96">
        <f t="shared" si="6"/>
        <v>3.2388037222462356E-3</v>
      </c>
      <c r="J72" s="96">
        <f t="shared" si="7"/>
        <v>-3.2725247180058488E-2</v>
      </c>
      <c r="K72" s="93">
        <f t="shared" si="8"/>
        <v>-235</v>
      </c>
      <c r="L72" s="97">
        <f t="shared" si="10"/>
        <v>6.2556567108555611E-3</v>
      </c>
      <c r="M72" s="94">
        <f t="shared" si="9"/>
        <v>46</v>
      </c>
      <c r="N72" s="94">
        <f t="shared" si="11"/>
        <v>0</v>
      </c>
    </row>
    <row r="73" spans="1:14">
      <c r="A73" s="38">
        <v>71</v>
      </c>
      <c r="B73" s="100" t="s">
        <v>162</v>
      </c>
      <c r="C73" s="50">
        <v>5736</v>
      </c>
      <c r="D73" s="50">
        <v>5489</v>
      </c>
      <c r="E73" s="50">
        <v>5444</v>
      </c>
      <c r="F73" s="50"/>
      <c r="G73" s="50"/>
      <c r="H73" s="50"/>
      <c r="I73" s="96">
        <f t="shared" si="6"/>
        <v>2.5384462228489071E-3</v>
      </c>
      <c r="J73" s="96">
        <f t="shared" si="7"/>
        <v>-5.090655509065551E-2</v>
      </c>
      <c r="K73" s="93">
        <f t="shared" si="8"/>
        <v>-292</v>
      </c>
      <c r="L73" s="97">
        <f t="shared" si="10"/>
        <v>7.7729862109354201E-3</v>
      </c>
      <c r="M73" s="94">
        <f t="shared" si="9"/>
        <v>-45</v>
      </c>
      <c r="N73" s="94">
        <f t="shared" si="11"/>
        <v>0</v>
      </c>
    </row>
    <row r="74" spans="1:14">
      <c r="A74" s="38">
        <v>72</v>
      </c>
      <c r="B74" s="100" t="s">
        <v>163</v>
      </c>
      <c r="C74" s="50">
        <v>7177</v>
      </c>
      <c r="D74" s="50">
        <v>6586</v>
      </c>
      <c r="E74" s="50">
        <v>6537</v>
      </c>
      <c r="F74" s="50"/>
      <c r="G74" s="50"/>
      <c r="H74" s="50"/>
      <c r="I74" s="96">
        <f t="shared" si="6"/>
        <v>3.0480938572305851E-3</v>
      </c>
      <c r="J74" s="96">
        <f t="shared" si="7"/>
        <v>-8.9173749477497566E-2</v>
      </c>
      <c r="K74" s="93">
        <f t="shared" si="8"/>
        <v>-640</v>
      </c>
      <c r="L74" s="97">
        <f t="shared" si="10"/>
        <v>1.7036682106159825E-2</v>
      </c>
      <c r="M74" s="94">
        <f t="shared" si="9"/>
        <v>-49</v>
      </c>
      <c r="N74" s="94">
        <f t="shared" si="11"/>
        <v>0</v>
      </c>
    </row>
    <row r="75" spans="1:14">
      <c r="A75" s="38">
        <v>73</v>
      </c>
      <c r="B75" s="100" t="s">
        <v>164</v>
      </c>
      <c r="C75" s="50">
        <v>5596</v>
      </c>
      <c r="D75" s="50">
        <v>5189</v>
      </c>
      <c r="E75" s="50">
        <v>5185</v>
      </c>
      <c r="F75" s="50"/>
      <c r="G75" s="50"/>
      <c r="H75" s="50"/>
      <c r="I75" s="96">
        <f t="shared" si="6"/>
        <v>2.4176788511152797E-3</v>
      </c>
      <c r="J75" s="96">
        <f t="shared" si="7"/>
        <v>-7.3445318084345956E-2</v>
      </c>
      <c r="K75" s="93">
        <f t="shared" si="8"/>
        <v>-411</v>
      </c>
      <c r="L75" s="97">
        <f t="shared" si="10"/>
        <v>1.0940744290049513E-2</v>
      </c>
      <c r="M75" s="94">
        <f t="shared" si="9"/>
        <v>-4</v>
      </c>
      <c r="N75" s="94">
        <f t="shared" si="11"/>
        <v>0</v>
      </c>
    </row>
    <row r="76" spans="1:14">
      <c r="A76" s="38">
        <v>74</v>
      </c>
      <c r="B76" s="100" t="s">
        <v>165</v>
      </c>
      <c r="C76" s="50">
        <v>4264</v>
      </c>
      <c r="D76" s="50">
        <v>4231</v>
      </c>
      <c r="E76" s="50">
        <v>4230</v>
      </c>
      <c r="F76" s="50"/>
      <c r="G76" s="50"/>
      <c r="H76" s="50"/>
      <c r="I76" s="96">
        <f t="shared" si="6"/>
        <v>1.9723783105530632E-3</v>
      </c>
      <c r="J76" s="96">
        <f t="shared" si="7"/>
        <v>-7.9737335834896804E-3</v>
      </c>
      <c r="K76" s="93">
        <f t="shared" si="8"/>
        <v>-34</v>
      </c>
      <c r="L76" s="97">
        <f t="shared" si="10"/>
        <v>9.0507373688974069E-4</v>
      </c>
      <c r="M76" s="94">
        <f t="shared" si="9"/>
        <v>-1</v>
      </c>
      <c r="N76" s="94">
        <f t="shared" si="11"/>
        <v>0</v>
      </c>
    </row>
    <row r="77" spans="1:14">
      <c r="A77" s="38">
        <v>75</v>
      </c>
      <c r="B77" s="100" t="s">
        <v>166</v>
      </c>
      <c r="C77" s="50">
        <v>2105</v>
      </c>
      <c r="D77" s="50">
        <v>2133</v>
      </c>
      <c r="E77" s="50">
        <v>2113</v>
      </c>
      <c r="F77" s="50"/>
      <c r="G77" s="50"/>
      <c r="H77" s="50"/>
      <c r="I77" s="96">
        <f t="shared" si="6"/>
        <v>9.8525658869943805E-4</v>
      </c>
      <c r="J77" s="96">
        <f t="shared" si="7"/>
        <v>3.8004750593824228E-3</v>
      </c>
      <c r="K77" s="93">
        <f t="shared" si="8"/>
        <v>8</v>
      </c>
      <c r="L77" s="97">
        <f t="shared" si="10"/>
        <v>-2.1295852632699782E-4</v>
      </c>
      <c r="M77" s="94">
        <f t="shared" si="9"/>
        <v>-20</v>
      </c>
      <c r="N77" s="94">
        <f t="shared" si="11"/>
        <v>0</v>
      </c>
    </row>
    <row r="78" spans="1:14">
      <c r="A78" s="38">
        <v>76</v>
      </c>
      <c r="B78" s="100" t="s">
        <v>167</v>
      </c>
      <c r="C78" s="50">
        <v>3934</v>
      </c>
      <c r="D78" s="50">
        <v>4092</v>
      </c>
      <c r="E78" s="50">
        <v>4120</v>
      </c>
      <c r="F78" s="50"/>
      <c r="G78" s="50"/>
      <c r="H78" s="50"/>
      <c r="I78" s="96">
        <f t="shared" si="6"/>
        <v>1.9210871488129127E-3</v>
      </c>
      <c r="J78" s="96">
        <f t="shared" si="7"/>
        <v>4.7280122013218101E-2</v>
      </c>
      <c r="K78" s="93">
        <f t="shared" si="8"/>
        <v>186</v>
      </c>
      <c r="L78" s="97">
        <f t="shared" si="10"/>
        <v>-4.9512857371026989E-3</v>
      </c>
      <c r="M78" s="94">
        <f t="shared" si="9"/>
        <v>28</v>
      </c>
      <c r="N78" s="94">
        <f t="shared" si="11"/>
        <v>0</v>
      </c>
    </row>
    <row r="79" spans="1:14">
      <c r="A79" s="38">
        <v>77</v>
      </c>
      <c r="B79" s="100" t="s">
        <v>168</v>
      </c>
      <c r="C79" s="50">
        <v>7585</v>
      </c>
      <c r="D79" s="50">
        <v>7381</v>
      </c>
      <c r="E79" s="50">
        <v>7460</v>
      </c>
      <c r="F79" s="50"/>
      <c r="G79" s="50"/>
      <c r="H79" s="50"/>
      <c r="I79" s="96">
        <f t="shared" si="6"/>
        <v>3.4784733325593032E-3</v>
      </c>
      <c r="J79" s="96">
        <f t="shared" si="7"/>
        <v>-1.6479894528675015E-2</v>
      </c>
      <c r="K79" s="93">
        <f t="shared" si="8"/>
        <v>-125</v>
      </c>
      <c r="L79" s="97">
        <f t="shared" si="10"/>
        <v>3.327476973859341E-3</v>
      </c>
      <c r="M79" s="94">
        <f t="shared" si="9"/>
        <v>79</v>
      </c>
      <c r="N79" s="94">
        <f t="shared" si="11"/>
        <v>0</v>
      </c>
    </row>
    <row r="80" spans="1:14">
      <c r="A80" s="38">
        <v>78</v>
      </c>
      <c r="B80" s="100" t="s">
        <v>169</v>
      </c>
      <c r="C80" s="50">
        <v>5016</v>
      </c>
      <c r="D80" s="50">
        <v>4797</v>
      </c>
      <c r="E80" s="50">
        <v>4827</v>
      </c>
      <c r="F80" s="50"/>
      <c r="G80" s="50"/>
      <c r="H80" s="50"/>
      <c r="I80" s="96">
        <f t="shared" si="6"/>
        <v>2.2507494338155167E-3</v>
      </c>
      <c r="J80" s="96">
        <f t="shared" si="7"/>
        <v>-3.7679425837320576E-2</v>
      </c>
      <c r="K80" s="93">
        <f t="shared" si="8"/>
        <v>-189</v>
      </c>
      <c r="L80" s="97">
        <f t="shared" si="10"/>
        <v>5.0311451844753238E-3</v>
      </c>
      <c r="M80" s="94">
        <f t="shared" si="9"/>
        <v>30</v>
      </c>
      <c r="N80" s="94">
        <f t="shared" si="11"/>
        <v>0</v>
      </c>
    </row>
    <row r="81" spans="1:14">
      <c r="A81" s="38">
        <v>79</v>
      </c>
      <c r="B81" s="100" t="s">
        <v>170</v>
      </c>
      <c r="C81" s="50">
        <v>3866</v>
      </c>
      <c r="D81" s="50">
        <v>4330</v>
      </c>
      <c r="E81" s="50">
        <v>4303</v>
      </c>
      <c r="F81" s="50"/>
      <c r="G81" s="50"/>
      <c r="H81" s="50"/>
      <c r="I81" s="96">
        <f t="shared" si="6"/>
        <v>2.0064169906169813E-3</v>
      </c>
      <c r="J81" s="96">
        <f t="shared" si="7"/>
        <v>0.11303673047077083</v>
      </c>
      <c r="K81" s="93">
        <f t="shared" si="8"/>
        <v>437</v>
      </c>
      <c r="L81" s="97">
        <f t="shared" si="10"/>
        <v>-1.1632859500612255E-2</v>
      </c>
      <c r="M81" s="94">
        <f t="shared" si="9"/>
        <v>-27</v>
      </c>
      <c r="N81" s="94">
        <f t="shared" si="11"/>
        <v>0</v>
      </c>
    </row>
    <row r="82" spans="1:14">
      <c r="A82" s="38">
        <v>80</v>
      </c>
      <c r="B82" s="100" t="s">
        <v>171</v>
      </c>
      <c r="C82" s="50">
        <v>12037</v>
      </c>
      <c r="D82" s="50">
        <v>11842</v>
      </c>
      <c r="E82" s="50">
        <v>12013</v>
      </c>
      <c r="F82" s="50"/>
      <c r="G82" s="50"/>
      <c r="H82" s="50"/>
      <c r="I82" s="96">
        <f t="shared" si="6"/>
        <v>5.6014611453129902E-3</v>
      </c>
      <c r="J82" s="96">
        <f t="shared" si="7"/>
        <v>-1.9938522887762732E-3</v>
      </c>
      <c r="K82" s="93">
        <f t="shared" si="8"/>
        <v>-24</v>
      </c>
      <c r="L82" s="97">
        <f t="shared" si="10"/>
        <v>6.3887557898099348E-4</v>
      </c>
      <c r="M82" s="94">
        <f t="shared" si="9"/>
        <v>171</v>
      </c>
      <c r="N82" s="94">
        <f t="shared" si="11"/>
        <v>0</v>
      </c>
    </row>
    <row r="83" spans="1:14">
      <c r="A83" s="38">
        <v>81</v>
      </c>
      <c r="B83" s="100" t="s">
        <v>172</v>
      </c>
      <c r="C83" s="50">
        <v>9921</v>
      </c>
      <c r="D83" s="50">
        <v>9736</v>
      </c>
      <c r="E83" s="50">
        <v>9647</v>
      </c>
      <c r="F83" s="50"/>
      <c r="G83" s="50"/>
      <c r="H83" s="50"/>
      <c r="I83" s="96">
        <f t="shared" si="6"/>
        <v>4.4982348846112057E-3</v>
      </c>
      <c r="J83" s="96">
        <f t="shared" si="7"/>
        <v>-2.7618183650841649E-2</v>
      </c>
      <c r="K83" s="93">
        <f t="shared" si="8"/>
        <v>-274</v>
      </c>
      <c r="L83" s="97">
        <f t="shared" si="10"/>
        <v>7.2938295266996751E-3</v>
      </c>
      <c r="M83" s="94">
        <f t="shared" si="9"/>
        <v>-89</v>
      </c>
      <c r="N83" s="94">
        <f t="shared" si="11"/>
        <v>0</v>
      </c>
    </row>
    <row r="84" spans="1:14" s="106" customFormat="1">
      <c r="A84" s="188" t="s">
        <v>173</v>
      </c>
      <c r="B84" s="188"/>
      <c r="C84" s="59">
        <v>2182185</v>
      </c>
      <c r="D84" s="59">
        <v>2139401</v>
      </c>
      <c r="E84" s="59">
        <v>2144619</v>
      </c>
      <c r="F84" s="59"/>
      <c r="G84" s="59"/>
      <c r="H84" s="59"/>
      <c r="I84" s="96">
        <f t="shared" si="6"/>
        <v>1</v>
      </c>
      <c r="J84" s="96">
        <f t="shared" si="7"/>
        <v>-1.7214855752376631E-2</v>
      </c>
      <c r="K84" s="93">
        <f t="shared" si="8"/>
        <v>-37566</v>
      </c>
      <c r="L84" s="97">
        <f t="shared" si="10"/>
        <v>1</v>
      </c>
      <c r="M84" s="93">
        <f t="shared" si="9"/>
        <v>5218</v>
      </c>
      <c r="N84" s="94">
        <f t="shared" si="11"/>
        <v>0</v>
      </c>
    </row>
    <row r="85" spans="1:14">
      <c r="C85" s="129"/>
      <c r="D85" s="127"/>
      <c r="E85" s="128"/>
      <c r="F85" s="137"/>
      <c r="G85" s="137"/>
      <c r="H85" s="137"/>
      <c r="L85" s="10"/>
    </row>
    <row r="86" spans="1:14">
      <c r="C86" s="129"/>
      <c r="D86" s="127"/>
      <c r="E86" s="128"/>
      <c r="F86" s="137"/>
      <c r="G86" s="137"/>
      <c r="H86" s="137"/>
    </row>
    <row r="87" spans="1:14">
      <c r="C87" s="137"/>
      <c r="E87" s="137"/>
      <c r="F87" s="137"/>
      <c r="G87" s="137"/>
      <c r="H87" s="20"/>
    </row>
    <row r="88" spans="1:14">
      <c r="C88" s="137"/>
      <c r="D88" s="137"/>
      <c r="E88" s="137"/>
      <c r="G88" s="20"/>
    </row>
    <row r="93" spans="1:14">
      <c r="C93" s="137"/>
      <c r="E93" s="137"/>
      <c r="F93" s="137"/>
    </row>
    <row r="94" spans="1:14">
      <c r="F94" s="20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87"/>
  <sheetViews>
    <sheetView zoomScale="82" zoomScaleNormal="82" workbookViewId="0">
      <pane ySplit="2" topLeftCell="A72" activePane="bottomLeft" state="frozen"/>
      <selection activeCell="W1" sqref="W1"/>
      <selection pane="bottomLeft" activeCell="T14" sqref="T14"/>
    </sheetView>
  </sheetViews>
  <sheetFormatPr defaultColWidth="9.140625" defaultRowHeight="15"/>
  <cols>
    <col min="1" max="1" width="11.85546875" style="3" customWidth="1"/>
    <col min="2" max="2" width="16.42578125" style="3" bestFit="1" customWidth="1"/>
    <col min="3" max="8" width="12" style="3" customWidth="1"/>
    <col min="9" max="9" width="18.140625" style="3" customWidth="1"/>
    <col min="10" max="10" width="30.42578125" style="3" customWidth="1"/>
    <col min="11" max="11" width="27.42578125" style="3" customWidth="1"/>
    <col min="12" max="12" width="22.28515625" style="3" customWidth="1"/>
    <col min="13" max="14" width="25.140625" style="3" customWidth="1"/>
    <col min="15" max="16384" width="9.140625" style="3"/>
  </cols>
  <sheetData>
    <row r="1" spans="1:14" ht="15.75" thickBot="1">
      <c r="C1" s="184" t="s">
        <v>281</v>
      </c>
      <c r="D1" s="184"/>
      <c r="E1" s="185"/>
      <c r="F1" s="186" t="s">
        <v>280</v>
      </c>
      <c r="G1" s="184"/>
      <c r="H1" s="185"/>
    </row>
    <row r="2" spans="1:14" ht="30">
      <c r="A2" s="89" t="s">
        <v>91</v>
      </c>
      <c r="B2" s="89" t="s">
        <v>174</v>
      </c>
      <c r="C2" s="89">
        <v>43405</v>
      </c>
      <c r="D2" s="89">
        <v>43739</v>
      </c>
      <c r="E2" s="89">
        <v>43770</v>
      </c>
      <c r="F2" s="89">
        <v>43405</v>
      </c>
      <c r="G2" s="89">
        <v>43739</v>
      </c>
      <c r="H2" s="89">
        <v>43770</v>
      </c>
      <c r="I2" s="88" t="s">
        <v>305</v>
      </c>
      <c r="J2" s="88" t="s">
        <v>317</v>
      </c>
      <c r="K2" s="88" t="s">
        <v>318</v>
      </c>
      <c r="L2" s="88" t="s">
        <v>310</v>
      </c>
      <c r="M2" s="39" t="s">
        <v>319</v>
      </c>
      <c r="N2" s="158" t="s">
        <v>320</v>
      </c>
    </row>
    <row r="3" spans="1:14">
      <c r="A3" s="38">
        <v>1</v>
      </c>
      <c r="B3" s="100" t="s">
        <v>92</v>
      </c>
      <c r="C3" s="51">
        <v>15793</v>
      </c>
      <c r="D3" s="51">
        <v>13900</v>
      </c>
      <c r="E3" s="51">
        <v>13385</v>
      </c>
      <c r="F3" s="51"/>
      <c r="G3" s="51"/>
      <c r="H3" s="51"/>
      <c r="I3" s="96">
        <f>E3/$E$84</f>
        <v>2.2602848448618838E-2</v>
      </c>
      <c r="J3" s="96">
        <f t="shared" ref="J3:J66" si="0">(E3-C3)/C3</f>
        <v>-0.15247261444943963</v>
      </c>
      <c r="K3" s="93">
        <f t="shared" ref="K3:K66" si="1">E3-C3</f>
        <v>-2408</v>
      </c>
      <c r="L3" s="97">
        <f>K3/$K$84</f>
        <v>2.2876034314051472E-2</v>
      </c>
      <c r="M3" s="94">
        <f t="shared" ref="M3:M66" si="2">E3-D3</f>
        <v>-515</v>
      </c>
      <c r="N3" s="94">
        <f>H3-G3</f>
        <v>0</v>
      </c>
    </row>
    <row r="4" spans="1:14">
      <c r="A4" s="38">
        <v>2</v>
      </c>
      <c r="B4" s="100" t="s">
        <v>93</v>
      </c>
      <c r="C4" s="51">
        <v>5182</v>
      </c>
      <c r="D4" s="51">
        <v>4111</v>
      </c>
      <c r="E4" s="51">
        <v>3825</v>
      </c>
      <c r="F4" s="51"/>
      <c r="G4" s="51"/>
      <c r="H4" s="51"/>
      <c r="I4" s="96">
        <f t="shared" ref="I4:I67" si="3">E4/$E$84</f>
        <v>6.459162892489133E-3</v>
      </c>
      <c r="J4" s="96">
        <f t="shared" si="0"/>
        <v>-0.26186800463141646</v>
      </c>
      <c r="K4" s="93">
        <f t="shared" si="1"/>
        <v>-1357</v>
      </c>
      <c r="L4" s="97">
        <f t="shared" ref="L4:L67" si="4">K4/$K$84</f>
        <v>1.2891519337279006E-2</v>
      </c>
      <c r="M4" s="94">
        <f t="shared" si="2"/>
        <v>-286</v>
      </c>
      <c r="N4" s="94">
        <f t="shared" ref="N4:N67" si="5">H4-G4</f>
        <v>0</v>
      </c>
    </row>
    <row r="5" spans="1:14">
      <c r="A5" s="38">
        <v>3</v>
      </c>
      <c r="B5" s="100" t="s">
        <v>94</v>
      </c>
      <c r="C5" s="51">
        <v>18039</v>
      </c>
      <c r="D5" s="51">
        <v>17691</v>
      </c>
      <c r="E5" s="51">
        <v>16908</v>
      </c>
      <c r="F5" s="51"/>
      <c r="G5" s="51"/>
      <c r="H5" s="51"/>
      <c r="I5" s="96">
        <f t="shared" si="3"/>
        <v>2.8552032989857846E-2</v>
      </c>
      <c r="J5" s="96">
        <f t="shared" si="0"/>
        <v>-6.2697488774322296E-2</v>
      </c>
      <c r="K5" s="93">
        <f t="shared" si="1"/>
        <v>-1131</v>
      </c>
      <c r="L5" s="97">
        <f t="shared" si="4"/>
        <v>1.0744516116774174E-2</v>
      </c>
      <c r="M5" s="94">
        <f t="shared" si="2"/>
        <v>-783</v>
      </c>
      <c r="N5" s="94">
        <f t="shared" si="5"/>
        <v>0</v>
      </c>
    </row>
    <row r="6" spans="1:14">
      <c r="A6" s="38">
        <v>4</v>
      </c>
      <c r="B6" s="100" t="s">
        <v>95</v>
      </c>
      <c r="C6" s="51">
        <v>3675</v>
      </c>
      <c r="D6" s="51">
        <v>3164</v>
      </c>
      <c r="E6" s="51">
        <v>2870</v>
      </c>
      <c r="F6" s="51"/>
      <c r="G6" s="51"/>
      <c r="H6" s="51"/>
      <c r="I6" s="96">
        <f t="shared" si="3"/>
        <v>4.8464830069134155E-3</v>
      </c>
      <c r="J6" s="96">
        <f t="shared" si="0"/>
        <v>-0.21904761904761905</v>
      </c>
      <c r="K6" s="93">
        <f t="shared" si="1"/>
        <v>-805</v>
      </c>
      <c r="L6" s="97">
        <f t="shared" si="4"/>
        <v>7.6475114712672067E-3</v>
      </c>
      <c r="M6" s="94">
        <f t="shared" si="2"/>
        <v>-294</v>
      </c>
      <c r="N6" s="94">
        <f t="shared" si="5"/>
        <v>0</v>
      </c>
    </row>
    <row r="7" spans="1:14">
      <c r="A7" s="38">
        <v>5</v>
      </c>
      <c r="B7" s="100" t="s">
        <v>96</v>
      </c>
      <c r="C7" s="51">
        <v>5265</v>
      </c>
      <c r="D7" s="51">
        <v>4562</v>
      </c>
      <c r="E7" s="51">
        <v>4311</v>
      </c>
      <c r="F7" s="51"/>
      <c r="G7" s="51"/>
      <c r="H7" s="51"/>
      <c r="I7" s="96">
        <f t="shared" si="3"/>
        <v>7.2798565305936353E-3</v>
      </c>
      <c r="J7" s="96">
        <f t="shared" si="0"/>
        <v>-0.18119658119658119</v>
      </c>
      <c r="K7" s="93">
        <f t="shared" si="1"/>
        <v>-954</v>
      </c>
      <c r="L7" s="97">
        <f t="shared" si="4"/>
        <v>9.0630135945203912E-3</v>
      </c>
      <c r="M7" s="94">
        <f t="shared" si="2"/>
        <v>-251</v>
      </c>
      <c r="N7" s="94">
        <f t="shared" si="5"/>
        <v>0</v>
      </c>
    </row>
    <row r="8" spans="1:14">
      <c r="A8" s="38">
        <v>6</v>
      </c>
      <c r="B8" s="100" t="s">
        <v>97</v>
      </c>
      <c r="C8" s="51">
        <v>15425</v>
      </c>
      <c r="D8" s="51">
        <v>13855</v>
      </c>
      <c r="E8" s="51">
        <v>13342</v>
      </c>
      <c r="F8" s="51"/>
      <c r="G8" s="51"/>
      <c r="H8" s="51"/>
      <c r="I8" s="96">
        <f t="shared" si="3"/>
        <v>2.2530235637016997E-2</v>
      </c>
      <c r="J8" s="96">
        <f t="shared" si="0"/>
        <v>-0.13504051863857375</v>
      </c>
      <c r="K8" s="93">
        <f t="shared" si="1"/>
        <v>-2083</v>
      </c>
      <c r="L8" s="97">
        <f t="shared" si="4"/>
        <v>1.9788529682794525E-2</v>
      </c>
      <c r="M8" s="94">
        <f t="shared" si="2"/>
        <v>-513</v>
      </c>
      <c r="N8" s="94">
        <f t="shared" si="5"/>
        <v>0</v>
      </c>
    </row>
    <row r="9" spans="1:14">
      <c r="A9" s="38">
        <v>7</v>
      </c>
      <c r="B9" s="100" t="s">
        <v>98</v>
      </c>
      <c r="C9" s="51">
        <v>34294</v>
      </c>
      <c r="D9" s="51">
        <v>31648</v>
      </c>
      <c r="E9" s="51">
        <v>30862</v>
      </c>
      <c r="F9" s="51"/>
      <c r="G9" s="51"/>
      <c r="H9" s="51"/>
      <c r="I9" s="96">
        <f t="shared" si="3"/>
        <v>5.2115734689673107E-2</v>
      </c>
      <c r="J9" s="96">
        <f t="shared" si="0"/>
        <v>-0.10007581501137225</v>
      </c>
      <c r="K9" s="93">
        <f t="shared" si="1"/>
        <v>-3432</v>
      </c>
      <c r="L9" s="97">
        <f t="shared" si="4"/>
        <v>3.2604048906073359E-2</v>
      </c>
      <c r="M9" s="94">
        <f t="shared" si="2"/>
        <v>-786</v>
      </c>
      <c r="N9" s="94">
        <f t="shared" si="5"/>
        <v>0</v>
      </c>
    </row>
    <row r="10" spans="1:14">
      <c r="A10" s="38">
        <v>8</v>
      </c>
      <c r="B10" s="100" t="s">
        <v>99</v>
      </c>
      <c r="C10" s="51">
        <v>1205</v>
      </c>
      <c r="D10" s="51">
        <v>954</v>
      </c>
      <c r="E10" s="51">
        <v>917</v>
      </c>
      <c r="F10" s="51"/>
      <c r="G10" s="51"/>
      <c r="H10" s="51"/>
      <c r="I10" s="96">
        <f t="shared" si="3"/>
        <v>1.5485104241601399E-3</v>
      </c>
      <c r="J10" s="96">
        <f t="shared" si="0"/>
        <v>-0.23900414937759337</v>
      </c>
      <c r="K10" s="93">
        <f t="shared" si="1"/>
        <v>-288</v>
      </c>
      <c r="L10" s="97">
        <f t="shared" si="4"/>
        <v>2.7360041040061559E-3</v>
      </c>
      <c r="M10" s="94">
        <f t="shared" si="2"/>
        <v>-37</v>
      </c>
      <c r="N10" s="94">
        <f t="shared" si="5"/>
        <v>0</v>
      </c>
    </row>
    <row r="11" spans="1:14">
      <c r="A11" s="38">
        <v>9</v>
      </c>
      <c r="B11" s="100" t="s">
        <v>100</v>
      </c>
      <c r="C11" s="51">
        <v>18820</v>
      </c>
      <c r="D11" s="51">
        <v>17142</v>
      </c>
      <c r="E11" s="51">
        <v>16586</v>
      </c>
      <c r="F11" s="51"/>
      <c r="G11" s="51"/>
      <c r="H11" s="51"/>
      <c r="I11" s="96">
        <f t="shared" si="3"/>
        <v>2.8008281237862684E-2</v>
      </c>
      <c r="J11" s="96">
        <f t="shared" si="0"/>
        <v>-0.11870350690754516</v>
      </c>
      <c r="K11" s="93">
        <f t="shared" si="1"/>
        <v>-2234</v>
      </c>
      <c r="L11" s="97">
        <f t="shared" si="4"/>
        <v>2.122303183454775E-2</v>
      </c>
      <c r="M11" s="94">
        <f t="shared" si="2"/>
        <v>-556</v>
      </c>
      <c r="N11" s="94">
        <f t="shared" si="5"/>
        <v>0</v>
      </c>
    </row>
    <row r="12" spans="1:14">
      <c r="A12" s="38">
        <v>10</v>
      </c>
      <c r="B12" s="100" t="s">
        <v>101</v>
      </c>
      <c r="C12" s="51">
        <v>20236</v>
      </c>
      <c r="D12" s="51">
        <v>19312</v>
      </c>
      <c r="E12" s="51">
        <v>18529</v>
      </c>
      <c r="F12" s="51"/>
      <c r="G12" s="51"/>
      <c r="H12" s="51"/>
      <c r="I12" s="96">
        <f t="shared" si="3"/>
        <v>3.1289367120243439E-2</v>
      </c>
      <c r="J12" s="96">
        <f t="shared" si="0"/>
        <v>-8.4354615536667329E-2</v>
      </c>
      <c r="K12" s="93">
        <f t="shared" si="1"/>
        <v>-1707</v>
      </c>
      <c r="L12" s="97">
        <f t="shared" si="4"/>
        <v>1.6216524324786489E-2</v>
      </c>
      <c r="M12" s="94">
        <f t="shared" si="2"/>
        <v>-783</v>
      </c>
      <c r="N12" s="94">
        <f t="shared" si="5"/>
        <v>0</v>
      </c>
    </row>
    <row r="13" spans="1:14">
      <c r="A13" s="38">
        <v>11</v>
      </c>
      <c r="B13" s="100" t="s">
        <v>102</v>
      </c>
      <c r="C13" s="51">
        <v>2063</v>
      </c>
      <c r="D13" s="51">
        <v>1867</v>
      </c>
      <c r="E13" s="51">
        <v>1815</v>
      </c>
      <c r="F13" s="51"/>
      <c r="G13" s="51"/>
      <c r="H13" s="51"/>
      <c r="I13" s="96">
        <f t="shared" si="3"/>
        <v>3.0649361176124908E-3</v>
      </c>
      <c r="J13" s="96">
        <f t="shared" si="0"/>
        <v>-0.12021328162869607</v>
      </c>
      <c r="K13" s="93">
        <f t="shared" si="1"/>
        <v>-248</v>
      </c>
      <c r="L13" s="97">
        <f t="shared" si="4"/>
        <v>2.3560035340053011E-3</v>
      </c>
      <c r="M13" s="94">
        <f t="shared" si="2"/>
        <v>-52</v>
      </c>
      <c r="N13" s="94">
        <f t="shared" si="5"/>
        <v>0</v>
      </c>
    </row>
    <row r="14" spans="1:14">
      <c r="A14" s="38">
        <v>12</v>
      </c>
      <c r="B14" s="100" t="s">
        <v>103</v>
      </c>
      <c r="C14" s="51">
        <v>796</v>
      </c>
      <c r="D14" s="51">
        <v>549</v>
      </c>
      <c r="E14" s="51">
        <v>503</v>
      </c>
      <c r="F14" s="51"/>
      <c r="G14" s="51"/>
      <c r="H14" s="51"/>
      <c r="I14" s="96">
        <f t="shared" si="3"/>
        <v>8.4940102873778674E-4</v>
      </c>
      <c r="J14" s="96">
        <f t="shared" si="0"/>
        <v>-0.36809045226130654</v>
      </c>
      <c r="K14" s="93">
        <f t="shared" si="1"/>
        <v>-293</v>
      </c>
      <c r="L14" s="97">
        <f t="shared" si="4"/>
        <v>2.7835041752562631E-3</v>
      </c>
      <c r="M14" s="94">
        <f t="shared" si="2"/>
        <v>-46</v>
      </c>
      <c r="N14" s="94">
        <f t="shared" si="5"/>
        <v>0</v>
      </c>
    </row>
    <row r="15" spans="1:14">
      <c r="A15" s="38">
        <v>13</v>
      </c>
      <c r="B15" s="100" t="s">
        <v>104</v>
      </c>
      <c r="C15" s="51">
        <v>3034</v>
      </c>
      <c r="D15" s="51">
        <v>2353</v>
      </c>
      <c r="E15" s="51">
        <v>2129</v>
      </c>
      <c r="F15" s="51"/>
      <c r="G15" s="51"/>
      <c r="H15" s="51"/>
      <c r="I15" s="96">
        <f t="shared" si="3"/>
        <v>3.595178509309638E-3</v>
      </c>
      <c r="J15" s="96">
        <f t="shared" si="0"/>
        <v>-0.29828609096901781</v>
      </c>
      <c r="K15" s="93">
        <f t="shared" si="1"/>
        <v>-905</v>
      </c>
      <c r="L15" s="97">
        <f t="shared" si="4"/>
        <v>8.5975128962693451E-3</v>
      </c>
      <c r="M15" s="94">
        <f t="shared" si="2"/>
        <v>-224</v>
      </c>
      <c r="N15" s="94">
        <f t="shared" si="5"/>
        <v>0</v>
      </c>
    </row>
    <row r="16" spans="1:14">
      <c r="A16" s="38">
        <v>14</v>
      </c>
      <c r="B16" s="100" t="s">
        <v>105</v>
      </c>
      <c r="C16" s="51">
        <v>3449</v>
      </c>
      <c r="D16" s="51">
        <v>2951</v>
      </c>
      <c r="E16" s="51">
        <v>2824</v>
      </c>
      <c r="F16" s="51"/>
      <c r="G16" s="51"/>
      <c r="H16" s="51"/>
      <c r="I16" s="96">
        <f t="shared" si="3"/>
        <v>4.7688041851998205E-3</v>
      </c>
      <c r="J16" s="96">
        <f t="shared" si="0"/>
        <v>-0.18121194549144679</v>
      </c>
      <c r="K16" s="93">
        <f t="shared" si="1"/>
        <v>-625</v>
      </c>
      <c r="L16" s="97">
        <f t="shared" si="4"/>
        <v>5.9375089062633597E-3</v>
      </c>
      <c r="M16" s="94">
        <f t="shared" si="2"/>
        <v>-127</v>
      </c>
      <c r="N16" s="94">
        <f t="shared" si="5"/>
        <v>0</v>
      </c>
    </row>
    <row r="17" spans="1:14">
      <c r="A17" s="38">
        <v>15</v>
      </c>
      <c r="B17" s="100" t="s">
        <v>106</v>
      </c>
      <c r="C17" s="51">
        <v>7138</v>
      </c>
      <c r="D17" s="51">
        <v>6350</v>
      </c>
      <c r="E17" s="51">
        <v>6098</v>
      </c>
      <c r="F17" s="51"/>
      <c r="G17" s="51"/>
      <c r="H17" s="51"/>
      <c r="I17" s="96">
        <f t="shared" si="3"/>
        <v>1.0297509887163069E-2</v>
      </c>
      <c r="J17" s="96">
        <f t="shared" si="0"/>
        <v>-0.14569907537125246</v>
      </c>
      <c r="K17" s="93">
        <f t="shared" si="1"/>
        <v>-1040</v>
      </c>
      <c r="L17" s="97">
        <f t="shared" si="4"/>
        <v>9.8800148200222301E-3</v>
      </c>
      <c r="M17" s="94">
        <f t="shared" si="2"/>
        <v>-252</v>
      </c>
      <c r="N17" s="94">
        <f t="shared" si="5"/>
        <v>0</v>
      </c>
    </row>
    <row r="18" spans="1:14">
      <c r="A18" s="38">
        <v>16</v>
      </c>
      <c r="B18" s="100" t="s">
        <v>107</v>
      </c>
      <c r="C18" s="51">
        <v>17632</v>
      </c>
      <c r="D18" s="51">
        <v>15685</v>
      </c>
      <c r="E18" s="51">
        <v>15140</v>
      </c>
      <c r="F18" s="51"/>
      <c r="G18" s="51"/>
      <c r="H18" s="51"/>
      <c r="I18" s="96">
        <f t="shared" si="3"/>
        <v>2.5566464363996205E-2</v>
      </c>
      <c r="J18" s="96">
        <f t="shared" si="0"/>
        <v>-0.14133393829401089</v>
      </c>
      <c r="K18" s="93">
        <f t="shared" si="1"/>
        <v>-2492</v>
      </c>
      <c r="L18" s="97">
        <f t="shared" si="4"/>
        <v>2.3674035511053265E-2</v>
      </c>
      <c r="M18" s="94">
        <f t="shared" si="2"/>
        <v>-545</v>
      </c>
      <c r="N18" s="94">
        <f t="shared" si="5"/>
        <v>0</v>
      </c>
    </row>
    <row r="19" spans="1:14">
      <c r="A19" s="38">
        <v>17</v>
      </c>
      <c r="B19" s="100" t="s">
        <v>108</v>
      </c>
      <c r="C19" s="51">
        <v>10536</v>
      </c>
      <c r="D19" s="51">
        <v>9641</v>
      </c>
      <c r="E19" s="51">
        <v>9339</v>
      </c>
      <c r="F19" s="51"/>
      <c r="G19" s="51"/>
      <c r="H19" s="51"/>
      <c r="I19" s="96">
        <f t="shared" si="3"/>
        <v>1.5770489477896998E-2</v>
      </c>
      <c r="J19" s="96">
        <f t="shared" si="0"/>
        <v>-0.11361047835990888</v>
      </c>
      <c r="K19" s="93">
        <f t="shared" si="1"/>
        <v>-1197</v>
      </c>
      <c r="L19" s="97">
        <f t="shared" si="4"/>
        <v>1.1371517057275586E-2</v>
      </c>
      <c r="M19" s="94">
        <f t="shared" si="2"/>
        <v>-302</v>
      </c>
      <c r="N19" s="94">
        <f t="shared" si="5"/>
        <v>0</v>
      </c>
    </row>
    <row r="20" spans="1:14">
      <c r="A20" s="38">
        <v>18</v>
      </c>
      <c r="B20" s="100" t="s">
        <v>109</v>
      </c>
      <c r="C20" s="51">
        <v>3709</v>
      </c>
      <c r="D20" s="51">
        <v>3137</v>
      </c>
      <c r="E20" s="51">
        <v>2967</v>
      </c>
      <c r="F20" s="51"/>
      <c r="G20" s="51"/>
      <c r="H20" s="51"/>
      <c r="I20" s="96">
        <f t="shared" si="3"/>
        <v>5.0102840005268653E-3</v>
      </c>
      <c r="J20" s="96">
        <f t="shared" si="0"/>
        <v>-0.20005392289026691</v>
      </c>
      <c r="K20" s="93">
        <f t="shared" si="1"/>
        <v>-742</v>
      </c>
      <c r="L20" s="97">
        <f t="shared" si="4"/>
        <v>7.0490105735158603E-3</v>
      </c>
      <c r="M20" s="94">
        <f t="shared" si="2"/>
        <v>-170</v>
      </c>
      <c r="N20" s="94">
        <f t="shared" si="5"/>
        <v>0</v>
      </c>
    </row>
    <row r="21" spans="1:14">
      <c r="A21" s="38">
        <v>19</v>
      </c>
      <c r="B21" s="100" t="s">
        <v>110</v>
      </c>
      <c r="C21" s="51">
        <v>7267</v>
      </c>
      <c r="D21" s="51">
        <v>5825</v>
      </c>
      <c r="E21" s="51">
        <v>5466</v>
      </c>
      <c r="F21" s="51"/>
      <c r="G21" s="51"/>
      <c r="H21" s="51"/>
      <c r="I21" s="96">
        <f t="shared" si="3"/>
        <v>9.2302704236197648E-3</v>
      </c>
      <c r="J21" s="96">
        <f t="shared" si="0"/>
        <v>-0.24783266822622815</v>
      </c>
      <c r="K21" s="93">
        <f t="shared" si="1"/>
        <v>-1801</v>
      </c>
      <c r="L21" s="97">
        <f t="shared" si="4"/>
        <v>1.7109525664288496E-2</v>
      </c>
      <c r="M21" s="94">
        <f t="shared" si="2"/>
        <v>-359</v>
      </c>
      <c r="N21" s="94">
        <f t="shared" si="5"/>
        <v>0</v>
      </c>
    </row>
    <row r="22" spans="1:14">
      <c r="A22" s="38">
        <v>20</v>
      </c>
      <c r="B22" s="100" t="s">
        <v>111</v>
      </c>
      <c r="C22" s="51">
        <v>15537</v>
      </c>
      <c r="D22" s="51">
        <v>13658</v>
      </c>
      <c r="E22" s="51">
        <v>13001</v>
      </c>
      <c r="F22" s="51"/>
      <c r="G22" s="51"/>
      <c r="H22" s="51"/>
      <c r="I22" s="96">
        <f t="shared" si="3"/>
        <v>2.1954399154314044E-2</v>
      </c>
      <c r="J22" s="96">
        <f t="shared" si="0"/>
        <v>-0.16322327347621807</v>
      </c>
      <c r="K22" s="93">
        <f t="shared" si="1"/>
        <v>-2536</v>
      </c>
      <c r="L22" s="97">
        <f t="shared" si="4"/>
        <v>2.4092036138054208E-2</v>
      </c>
      <c r="M22" s="94">
        <f t="shared" si="2"/>
        <v>-657</v>
      </c>
      <c r="N22" s="94">
        <f t="shared" si="5"/>
        <v>0</v>
      </c>
    </row>
    <row r="23" spans="1:14">
      <c r="A23" s="38">
        <v>21</v>
      </c>
      <c r="B23" s="100" t="s">
        <v>112</v>
      </c>
      <c r="C23" s="51">
        <v>7347</v>
      </c>
      <c r="D23" s="51">
        <v>6557</v>
      </c>
      <c r="E23" s="51">
        <v>6114</v>
      </c>
      <c r="F23" s="51"/>
      <c r="G23" s="51"/>
      <c r="H23" s="51"/>
      <c r="I23" s="96">
        <f t="shared" si="3"/>
        <v>1.0324528607759101E-2</v>
      </c>
      <c r="J23" s="96">
        <f t="shared" si="0"/>
        <v>-0.16782360146998776</v>
      </c>
      <c r="K23" s="93">
        <f t="shared" si="1"/>
        <v>-1233</v>
      </c>
      <c r="L23" s="97">
        <f t="shared" si="4"/>
        <v>1.1713517570276355E-2</v>
      </c>
      <c r="M23" s="94">
        <f t="shared" si="2"/>
        <v>-443</v>
      </c>
      <c r="N23" s="94">
        <f t="shared" si="5"/>
        <v>0</v>
      </c>
    </row>
    <row r="24" spans="1:14">
      <c r="A24" s="38">
        <v>22</v>
      </c>
      <c r="B24" s="100" t="s">
        <v>113</v>
      </c>
      <c r="C24" s="51">
        <v>8328</v>
      </c>
      <c r="D24" s="51">
        <v>7352</v>
      </c>
      <c r="E24" s="51">
        <v>7135</v>
      </c>
      <c r="F24" s="51"/>
      <c r="G24" s="51"/>
      <c r="H24" s="51"/>
      <c r="I24" s="96">
        <f t="shared" si="3"/>
        <v>1.2048660715793455E-2</v>
      </c>
      <c r="J24" s="96">
        <f t="shared" si="0"/>
        <v>-0.14325168107588857</v>
      </c>
      <c r="K24" s="93">
        <f t="shared" si="1"/>
        <v>-1193</v>
      </c>
      <c r="L24" s="97">
        <f t="shared" si="4"/>
        <v>1.13335170002755E-2</v>
      </c>
      <c r="M24" s="94">
        <f t="shared" si="2"/>
        <v>-217</v>
      </c>
      <c r="N24" s="94">
        <f t="shared" si="5"/>
        <v>0</v>
      </c>
    </row>
    <row r="25" spans="1:14">
      <c r="A25" s="38">
        <v>23</v>
      </c>
      <c r="B25" s="100" t="s">
        <v>114</v>
      </c>
      <c r="C25" s="51">
        <v>5112</v>
      </c>
      <c r="D25" s="51">
        <v>4138</v>
      </c>
      <c r="E25" s="51">
        <v>3912</v>
      </c>
      <c r="F25" s="51"/>
      <c r="G25" s="51"/>
      <c r="H25" s="51"/>
      <c r="I25" s="96">
        <f t="shared" si="3"/>
        <v>6.6060771857300625E-3</v>
      </c>
      <c r="J25" s="96">
        <f t="shared" si="0"/>
        <v>-0.23474178403755869</v>
      </c>
      <c r="K25" s="93">
        <f t="shared" si="1"/>
        <v>-1200</v>
      </c>
      <c r="L25" s="97">
        <f t="shared" si="4"/>
        <v>1.1400017100025649E-2</v>
      </c>
      <c r="M25" s="94">
        <f t="shared" si="2"/>
        <v>-226</v>
      </c>
      <c r="N25" s="94">
        <f t="shared" si="5"/>
        <v>0</v>
      </c>
    </row>
    <row r="26" spans="1:14">
      <c r="A26" s="38">
        <v>24</v>
      </c>
      <c r="B26" s="100" t="s">
        <v>115</v>
      </c>
      <c r="C26" s="51">
        <v>3871</v>
      </c>
      <c r="D26" s="51">
        <v>3289</v>
      </c>
      <c r="E26" s="51">
        <v>3114</v>
      </c>
      <c r="F26" s="51"/>
      <c r="G26" s="51"/>
      <c r="H26" s="51"/>
      <c r="I26" s="96">
        <f t="shared" si="3"/>
        <v>5.2585184960029178E-3</v>
      </c>
      <c r="J26" s="96">
        <f t="shared" si="0"/>
        <v>-0.19555670369413589</v>
      </c>
      <c r="K26" s="93">
        <f t="shared" si="1"/>
        <v>-757</v>
      </c>
      <c r="L26" s="97">
        <f t="shared" si="4"/>
        <v>7.191510787266181E-3</v>
      </c>
      <c r="M26" s="94">
        <f t="shared" si="2"/>
        <v>-175</v>
      </c>
      <c r="N26" s="94">
        <f t="shared" si="5"/>
        <v>0</v>
      </c>
    </row>
    <row r="27" spans="1:14">
      <c r="A27" s="38">
        <v>25</v>
      </c>
      <c r="B27" s="100" t="s">
        <v>116</v>
      </c>
      <c r="C27" s="51">
        <v>7602</v>
      </c>
      <c r="D27" s="51">
        <v>6603</v>
      </c>
      <c r="E27" s="51">
        <v>5968</v>
      </c>
      <c r="F27" s="51"/>
      <c r="G27" s="51"/>
      <c r="H27" s="51"/>
      <c r="I27" s="96">
        <f t="shared" si="3"/>
        <v>1.00779827823203E-2</v>
      </c>
      <c r="J27" s="96">
        <f t="shared" si="0"/>
        <v>-0.21494343593791107</v>
      </c>
      <c r="K27" s="93">
        <f t="shared" si="1"/>
        <v>-1634</v>
      </c>
      <c r="L27" s="97">
        <f t="shared" si="4"/>
        <v>1.5523023284534927E-2</v>
      </c>
      <c r="M27" s="94">
        <f t="shared" si="2"/>
        <v>-635</v>
      </c>
      <c r="N27" s="94">
        <f t="shared" si="5"/>
        <v>0</v>
      </c>
    </row>
    <row r="28" spans="1:14">
      <c r="A28" s="38">
        <v>26</v>
      </c>
      <c r="B28" s="100" t="s">
        <v>117</v>
      </c>
      <c r="C28" s="51">
        <v>7048</v>
      </c>
      <c r="D28" s="51">
        <v>6621</v>
      </c>
      <c r="E28" s="51">
        <v>6453</v>
      </c>
      <c r="F28" s="51"/>
      <c r="G28" s="51"/>
      <c r="H28" s="51"/>
      <c r="I28" s="96">
        <f t="shared" si="3"/>
        <v>1.0896987750387549E-2</v>
      </c>
      <c r="J28" s="96">
        <f t="shared" si="0"/>
        <v>-8.4421112372304194E-2</v>
      </c>
      <c r="K28" s="93">
        <f t="shared" si="1"/>
        <v>-595</v>
      </c>
      <c r="L28" s="97">
        <f t="shared" si="4"/>
        <v>5.6525084787627184E-3</v>
      </c>
      <c r="M28" s="94">
        <f t="shared" si="2"/>
        <v>-168</v>
      </c>
      <c r="N28" s="94">
        <f t="shared" si="5"/>
        <v>0</v>
      </c>
    </row>
    <row r="29" spans="1:14">
      <c r="A29" s="38">
        <v>27</v>
      </c>
      <c r="B29" s="100" t="s">
        <v>118</v>
      </c>
      <c r="C29" s="51">
        <v>16180</v>
      </c>
      <c r="D29" s="51">
        <v>14084</v>
      </c>
      <c r="E29" s="51">
        <v>13486</v>
      </c>
      <c r="F29" s="51"/>
      <c r="G29" s="51"/>
      <c r="H29" s="51"/>
      <c r="I29" s="96">
        <f t="shared" si="3"/>
        <v>2.2773404122381297E-2</v>
      </c>
      <c r="J29" s="96">
        <f t="shared" si="0"/>
        <v>-0.1665018541409147</v>
      </c>
      <c r="K29" s="93">
        <f t="shared" si="1"/>
        <v>-2694</v>
      </c>
      <c r="L29" s="97">
        <f t="shared" si="4"/>
        <v>2.5593038389557583E-2</v>
      </c>
      <c r="M29" s="94">
        <f t="shared" si="2"/>
        <v>-598</v>
      </c>
      <c r="N29" s="94">
        <f t="shared" si="5"/>
        <v>0</v>
      </c>
    </row>
    <row r="30" spans="1:14">
      <c r="A30" s="38">
        <v>28</v>
      </c>
      <c r="B30" s="100" t="s">
        <v>119</v>
      </c>
      <c r="C30" s="51">
        <v>6039</v>
      </c>
      <c r="D30" s="51">
        <v>6221</v>
      </c>
      <c r="E30" s="51">
        <v>5835</v>
      </c>
      <c r="F30" s="51"/>
      <c r="G30" s="51"/>
      <c r="H30" s="51"/>
      <c r="I30" s="96">
        <f t="shared" si="3"/>
        <v>9.8533896673657761E-3</v>
      </c>
      <c r="J30" s="96">
        <f t="shared" si="0"/>
        <v>-3.3780427223050177E-2</v>
      </c>
      <c r="K30" s="93">
        <f t="shared" si="1"/>
        <v>-204</v>
      </c>
      <c r="L30" s="97">
        <f t="shared" si="4"/>
        <v>1.9380029070043606E-3</v>
      </c>
      <c r="M30" s="94">
        <f t="shared" si="2"/>
        <v>-386</v>
      </c>
      <c r="N30" s="94">
        <f t="shared" si="5"/>
        <v>0</v>
      </c>
    </row>
    <row r="31" spans="1:14">
      <c r="A31" s="38">
        <v>29</v>
      </c>
      <c r="B31" s="100" t="s">
        <v>120</v>
      </c>
      <c r="C31" s="51">
        <v>2193</v>
      </c>
      <c r="D31" s="51">
        <v>1800</v>
      </c>
      <c r="E31" s="51">
        <v>1705</v>
      </c>
      <c r="F31" s="51"/>
      <c r="G31" s="51"/>
      <c r="H31" s="51"/>
      <c r="I31" s="96">
        <f t="shared" si="3"/>
        <v>2.8791824135147642E-3</v>
      </c>
      <c r="J31" s="96">
        <f t="shared" si="0"/>
        <v>-0.22252621979024167</v>
      </c>
      <c r="K31" s="93">
        <f t="shared" si="1"/>
        <v>-488</v>
      </c>
      <c r="L31" s="97">
        <f t="shared" si="4"/>
        <v>4.6360069540104312E-3</v>
      </c>
      <c r="M31" s="94">
        <f t="shared" si="2"/>
        <v>-95</v>
      </c>
      <c r="N31" s="94">
        <f t="shared" si="5"/>
        <v>0</v>
      </c>
    </row>
    <row r="32" spans="1:14">
      <c r="A32" s="38">
        <v>30</v>
      </c>
      <c r="B32" s="100" t="s">
        <v>121</v>
      </c>
      <c r="C32" s="51">
        <v>1111</v>
      </c>
      <c r="D32" s="51">
        <v>834</v>
      </c>
      <c r="E32" s="51">
        <v>801</v>
      </c>
      <c r="F32" s="51"/>
      <c r="G32" s="51"/>
      <c r="H32" s="51"/>
      <c r="I32" s="96">
        <f t="shared" si="3"/>
        <v>1.3526246998389008E-3</v>
      </c>
      <c r="J32" s="96">
        <f t="shared" si="0"/>
        <v>-0.279027902790279</v>
      </c>
      <c r="K32" s="93">
        <f t="shared" si="1"/>
        <v>-310</v>
      </c>
      <c r="L32" s="97">
        <f t="shared" si="4"/>
        <v>2.9450044175066263E-3</v>
      </c>
      <c r="M32" s="94">
        <f t="shared" si="2"/>
        <v>-33</v>
      </c>
      <c r="N32" s="94">
        <f t="shared" si="5"/>
        <v>0</v>
      </c>
    </row>
    <row r="33" spans="1:14">
      <c r="A33" s="38">
        <v>31</v>
      </c>
      <c r="B33" s="100" t="s">
        <v>122</v>
      </c>
      <c r="C33" s="51">
        <v>15114</v>
      </c>
      <c r="D33" s="51">
        <v>12721</v>
      </c>
      <c r="E33" s="51">
        <v>12058</v>
      </c>
      <c r="F33" s="51"/>
      <c r="G33" s="51"/>
      <c r="H33" s="51"/>
      <c r="I33" s="96">
        <f t="shared" si="3"/>
        <v>2.0361983309185351E-2</v>
      </c>
      <c r="J33" s="96">
        <f t="shared" si="0"/>
        <v>-0.20219663887786157</v>
      </c>
      <c r="K33" s="93">
        <f t="shared" si="1"/>
        <v>-3056</v>
      </c>
      <c r="L33" s="97">
        <f t="shared" si="4"/>
        <v>2.9032043548065323E-2</v>
      </c>
      <c r="M33" s="94">
        <f t="shared" si="2"/>
        <v>-663</v>
      </c>
      <c r="N33" s="94">
        <f t="shared" si="5"/>
        <v>0</v>
      </c>
    </row>
    <row r="34" spans="1:14">
      <c r="A34" s="38">
        <v>32</v>
      </c>
      <c r="B34" s="100" t="s">
        <v>123</v>
      </c>
      <c r="C34" s="51">
        <v>5901</v>
      </c>
      <c r="D34" s="51">
        <v>5148</v>
      </c>
      <c r="E34" s="51">
        <v>4912</v>
      </c>
      <c r="F34" s="51"/>
      <c r="G34" s="51"/>
      <c r="H34" s="51"/>
      <c r="I34" s="96">
        <f t="shared" si="3"/>
        <v>8.294747222982124E-3</v>
      </c>
      <c r="J34" s="96">
        <f t="shared" si="0"/>
        <v>-0.16759871208269786</v>
      </c>
      <c r="K34" s="93">
        <f t="shared" si="1"/>
        <v>-989</v>
      </c>
      <c r="L34" s="97">
        <f t="shared" si="4"/>
        <v>9.3955140932711397E-3</v>
      </c>
      <c r="M34" s="94">
        <f t="shared" si="2"/>
        <v>-236</v>
      </c>
      <c r="N34" s="94">
        <f t="shared" si="5"/>
        <v>0</v>
      </c>
    </row>
    <row r="35" spans="1:14">
      <c r="A35" s="38">
        <v>33</v>
      </c>
      <c r="B35" s="100" t="s">
        <v>124</v>
      </c>
      <c r="C35" s="51">
        <v>27342</v>
      </c>
      <c r="D35" s="51">
        <v>24514</v>
      </c>
      <c r="E35" s="51">
        <v>23662</v>
      </c>
      <c r="F35" s="51"/>
      <c r="G35" s="51"/>
      <c r="H35" s="51"/>
      <c r="I35" s="96">
        <f t="shared" si="3"/>
        <v>3.9957310421458267E-2</v>
      </c>
      <c r="J35" s="96">
        <f t="shared" si="0"/>
        <v>-0.13459147099700094</v>
      </c>
      <c r="K35" s="93">
        <f t="shared" si="1"/>
        <v>-3680</v>
      </c>
      <c r="L35" s="97">
        <f t="shared" si="4"/>
        <v>3.4960052440078659E-2</v>
      </c>
      <c r="M35" s="94">
        <f t="shared" si="2"/>
        <v>-852</v>
      </c>
      <c r="N35" s="94">
        <f t="shared" si="5"/>
        <v>0</v>
      </c>
    </row>
    <row r="36" spans="1:14">
      <c r="A36" s="38">
        <v>34</v>
      </c>
      <c r="B36" s="100" t="s">
        <v>125</v>
      </c>
      <c r="C36" s="51">
        <v>4862</v>
      </c>
      <c r="D36" s="51">
        <v>4115</v>
      </c>
      <c r="E36" s="51">
        <v>4030</v>
      </c>
      <c r="F36" s="51"/>
      <c r="G36" s="51"/>
      <c r="H36" s="51"/>
      <c r="I36" s="96">
        <f t="shared" si="3"/>
        <v>6.8053402501258055E-3</v>
      </c>
      <c r="J36" s="96">
        <f t="shared" si="0"/>
        <v>-0.17112299465240641</v>
      </c>
      <c r="K36" s="93">
        <f t="shared" si="1"/>
        <v>-832</v>
      </c>
      <c r="L36" s="97">
        <f t="shared" si="4"/>
        <v>7.9040118560177834E-3</v>
      </c>
      <c r="M36" s="94">
        <f t="shared" si="2"/>
        <v>-85</v>
      </c>
      <c r="N36" s="94">
        <f t="shared" si="5"/>
        <v>0</v>
      </c>
    </row>
    <row r="37" spans="1:14" ht="15.75" customHeight="1">
      <c r="A37" s="38">
        <v>35</v>
      </c>
      <c r="B37" s="100" t="s">
        <v>126</v>
      </c>
      <c r="C37" s="51">
        <v>27471</v>
      </c>
      <c r="D37" s="51">
        <v>24911</v>
      </c>
      <c r="E37" s="51">
        <v>24262</v>
      </c>
      <c r="F37" s="51"/>
      <c r="G37" s="51"/>
      <c r="H37" s="51"/>
      <c r="I37" s="96">
        <f t="shared" si="3"/>
        <v>4.0970512443809504E-2</v>
      </c>
      <c r="J37" s="96">
        <f t="shared" si="0"/>
        <v>-0.11681409486367442</v>
      </c>
      <c r="K37" s="93">
        <f t="shared" si="1"/>
        <v>-3209</v>
      </c>
      <c r="L37" s="97">
        <f t="shared" si="4"/>
        <v>3.0485545728318592E-2</v>
      </c>
      <c r="M37" s="94">
        <f t="shared" si="2"/>
        <v>-649</v>
      </c>
      <c r="N37" s="94">
        <f t="shared" si="5"/>
        <v>0</v>
      </c>
    </row>
    <row r="38" spans="1:14">
      <c r="A38" s="38">
        <v>36</v>
      </c>
      <c r="B38" s="100" t="s">
        <v>127</v>
      </c>
      <c r="C38" s="51">
        <v>4679</v>
      </c>
      <c r="D38" s="51">
        <v>4374</v>
      </c>
      <c r="E38" s="51">
        <v>4134</v>
      </c>
      <c r="F38" s="51"/>
      <c r="G38" s="51"/>
      <c r="H38" s="51"/>
      <c r="I38" s="96">
        <f t="shared" si="3"/>
        <v>6.9809619340000205E-3</v>
      </c>
      <c r="J38" s="96">
        <f t="shared" si="0"/>
        <v>-0.11647787988886514</v>
      </c>
      <c r="K38" s="93">
        <f t="shared" si="1"/>
        <v>-545</v>
      </c>
      <c r="L38" s="97">
        <f t="shared" si="4"/>
        <v>5.1775077662616492E-3</v>
      </c>
      <c r="M38" s="94">
        <f t="shared" si="2"/>
        <v>-240</v>
      </c>
      <c r="N38" s="94">
        <f t="shared" si="5"/>
        <v>0</v>
      </c>
    </row>
    <row r="39" spans="1:14">
      <c r="A39" s="38">
        <v>37</v>
      </c>
      <c r="B39" s="100" t="s">
        <v>128</v>
      </c>
      <c r="C39" s="51">
        <v>8260</v>
      </c>
      <c r="D39" s="51">
        <v>6869</v>
      </c>
      <c r="E39" s="51">
        <v>6539</v>
      </c>
      <c r="F39" s="51"/>
      <c r="G39" s="51"/>
      <c r="H39" s="51"/>
      <c r="I39" s="96">
        <f t="shared" si="3"/>
        <v>1.1042213373591228E-2</v>
      </c>
      <c r="J39" s="96">
        <f t="shared" si="0"/>
        <v>-0.20835351089588378</v>
      </c>
      <c r="K39" s="93">
        <f t="shared" si="1"/>
        <v>-1721</v>
      </c>
      <c r="L39" s="97">
        <f t="shared" si="4"/>
        <v>1.6349524524286785E-2</v>
      </c>
      <c r="M39" s="94">
        <f t="shared" si="2"/>
        <v>-330</v>
      </c>
      <c r="N39" s="94">
        <f t="shared" si="5"/>
        <v>0</v>
      </c>
    </row>
    <row r="40" spans="1:14">
      <c r="A40" s="38">
        <v>38</v>
      </c>
      <c r="B40" s="100" t="s">
        <v>129</v>
      </c>
      <c r="C40" s="51">
        <v>12359</v>
      </c>
      <c r="D40" s="51">
        <v>11038</v>
      </c>
      <c r="E40" s="51">
        <v>10502</v>
      </c>
      <c r="F40" s="51"/>
      <c r="G40" s="51"/>
      <c r="H40" s="51"/>
      <c r="I40" s="96">
        <f t="shared" si="3"/>
        <v>1.7734412731221144E-2</v>
      </c>
      <c r="J40" s="96">
        <f t="shared" si="0"/>
        <v>-0.15025487498988591</v>
      </c>
      <c r="K40" s="93">
        <f t="shared" si="1"/>
        <v>-1857</v>
      </c>
      <c r="L40" s="97">
        <f t="shared" si="4"/>
        <v>1.7641526462289694E-2</v>
      </c>
      <c r="M40" s="94">
        <f t="shared" si="2"/>
        <v>-536</v>
      </c>
      <c r="N40" s="94">
        <f t="shared" si="5"/>
        <v>0</v>
      </c>
    </row>
    <row r="41" spans="1:14">
      <c r="A41" s="38">
        <v>39</v>
      </c>
      <c r="B41" s="100" t="s">
        <v>130</v>
      </c>
      <c r="C41" s="51">
        <v>4444</v>
      </c>
      <c r="D41" s="51">
        <v>3941</v>
      </c>
      <c r="E41" s="51">
        <v>3806</v>
      </c>
      <c r="F41" s="51"/>
      <c r="G41" s="51"/>
      <c r="H41" s="51"/>
      <c r="I41" s="96">
        <f t="shared" si="3"/>
        <v>6.4270781617813445E-3</v>
      </c>
      <c r="J41" s="96">
        <f t="shared" si="0"/>
        <v>-0.14356435643564355</v>
      </c>
      <c r="K41" s="93">
        <f t="shared" si="1"/>
        <v>-638</v>
      </c>
      <c r="L41" s="97">
        <f t="shared" si="4"/>
        <v>6.061009091513637E-3</v>
      </c>
      <c r="M41" s="94">
        <f t="shared" si="2"/>
        <v>-135</v>
      </c>
      <c r="N41" s="94">
        <f t="shared" si="5"/>
        <v>0</v>
      </c>
    </row>
    <row r="42" spans="1:14">
      <c r="A42" s="38">
        <v>40</v>
      </c>
      <c r="B42" s="100" t="s">
        <v>131</v>
      </c>
      <c r="C42" s="51">
        <v>3631</v>
      </c>
      <c r="D42" s="51">
        <v>3046</v>
      </c>
      <c r="E42" s="51">
        <v>2900</v>
      </c>
      <c r="F42" s="51"/>
      <c r="G42" s="51"/>
      <c r="H42" s="51"/>
      <c r="I42" s="96">
        <f t="shared" si="3"/>
        <v>4.897143108030977E-3</v>
      </c>
      <c r="J42" s="96">
        <f t="shared" si="0"/>
        <v>-0.20132194987606719</v>
      </c>
      <c r="K42" s="93">
        <f t="shared" si="1"/>
        <v>-731</v>
      </c>
      <c r="L42" s="97">
        <f t="shared" si="4"/>
        <v>6.9445104167656256E-3</v>
      </c>
      <c r="M42" s="94">
        <f t="shared" si="2"/>
        <v>-146</v>
      </c>
      <c r="N42" s="94">
        <f t="shared" si="5"/>
        <v>0</v>
      </c>
    </row>
    <row r="43" spans="1:14">
      <c r="A43" s="38">
        <v>41</v>
      </c>
      <c r="B43" s="100" t="s">
        <v>132</v>
      </c>
      <c r="C43" s="51">
        <v>2564</v>
      </c>
      <c r="D43" s="51">
        <v>2122</v>
      </c>
      <c r="E43" s="51">
        <v>2041</v>
      </c>
      <c r="F43" s="51"/>
      <c r="G43" s="51"/>
      <c r="H43" s="51"/>
      <c r="I43" s="96">
        <f t="shared" si="3"/>
        <v>3.4465755460314565E-3</v>
      </c>
      <c r="J43" s="96">
        <f t="shared" si="0"/>
        <v>-0.20397815912636505</v>
      </c>
      <c r="K43" s="93">
        <f t="shared" si="1"/>
        <v>-523</v>
      </c>
      <c r="L43" s="97">
        <f t="shared" si="4"/>
        <v>4.9685074527611789E-3</v>
      </c>
      <c r="M43" s="94">
        <f t="shared" si="2"/>
        <v>-81</v>
      </c>
      <c r="N43" s="94">
        <f t="shared" si="5"/>
        <v>0</v>
      </c>
    </row>
    <row r="44" spans="1:14">
      <c r="A44" s="38">
        <v>42</v>
      </c>
      <c r="B44" s="100" t="s">
        <v>133</v>
      </c>
      <c r="C44" s="51">
        <v>37517</v>
      </c>
      <c r="D44" s="51">
        <v>37997</v>
      </c>
      <c r="E44" s="51">
        <v>36732</v>
      </c>
      <c r="F44" s="51"/>
      <c r="G44" s="51"/>
      <c r="H44" s="51"/>
      <c r="I44" s="96">
        <f t="shared" si="3"/>
        <v>6.2028227808342704E-2</v>
      </c>
      <c r="J44" s="96">
        <f t="shared" si="0"/>
        <v>-2.0923847855638777E-2</v>
      </c>
      <c r="K44" s="93">
        <f t="shared" si="1"/>
        <v>-785</v>
      </c>
      <c r="L44" s="97">
        <f t="shared" si="4"/>
        <v>7.4575111862667798E-3</v>
      </c>
      <c r="M44" s="94">
        <f t="shared" si="2"/>
        <v>-1265</v>
      </c>
      <c r="N44" s="94">
        <f t="shared" si="5"/>
        <v>0</v>
      </c>
    </row>
    <row r="45" spans="1:14">
      <c r="A45" s="38">
        <v>43</v>
      </c>
      <c r="B45" s="100" t="s">
        <v>134</v>
      </c>
      <c r="C45" s="51">
        <v>6918</v>
      </c>
      <c r="D45" s="51">
        <v>6530</v>
      </c>
      <c r="E45" s="51">
        <v>6090</v>
      </c>
      <c r="F45" s="51"/>
      <c r="G45" s="51"/>
      <c r="H45" s="51"/>
      <c r="I45" s="96">
        <f t="shared" si="3"/>
        <v>1.0284000526865051E-2</v>
      </c>
      <c r="J45" s="96">
        <f t="shared" si="0"/>
        <v>-0.1196877710320902</v>
      </c>
      <c r="K45" s="93">
        <f t="shared" si="1"/>
        <v>-828</v>
      </c>
      <c r="L45" s="97">
        <f t="shared" si="4"/>
        <v>7.8660117990176984E-3</v>
      </c>
      <c r="M45" s="94">
        <f t="shared" si="2"/>
        <v>-440</v>
      </c>
      <c r="N45" s="94">
        <f t="shared" si="5"/>
        <v>0</v>
      </c>
    </row>
    <row r="46" spans="1:14">
      <c r="A46" s="38">
        <v>44</v>
      </c>
      <c r="B46" s="100" t="s">
        <v>135</v>
      </c>
      <c r="C46" s="51">
        <v>12134</v>
      </c>
      <c r="D46" s="51">
        <v>10165</v>
      </c>
      <c r="E46" s="51">
        <v>9556</v>
      </c>
      <c r="F46" s="51"/>
      <c r="G46" s="51"/>
      <c r="H46" s="51"/>
      <c r="I46" s="96">
        <f t="shared" si="3"/>
        <v>1.6136930875980695E-2</v>
      </c>
      <c r="J46" s="96">
        <f t="shared" si="0"/>
        <v>-0.21246085379924179</v>
      </c>
      <c r="K46" s="93">
        <f t="shared" si="1"/>
        <v>-2578</v>
      </c>
      <c r="L46" s="97">
        <f t="shared" si="4"/>
        <v>2.4491036736555106E-2</v>
      </c>
      <c r="M46" s="94">
        <f t="shared" si="2"/>
        <v>-609</v>
      </c>
      <c r="N46" s="94">
        <f t="shared" si="5"/>
        <v>0</v>
      </c>
    </row>
    <row r="47" spans="1:14">
      <c r="A47" s="38">
        <v>45</v>
      </c>
      <c r="B47" s="100" t="s">
        <v>136</v>
      </c>
      <c r="C47" s="51">
        <v>30765</v>
      </c>
      <c r="D47" s="51">
        <v>26569</v>
      </c>
      <c r="E47" s="51">
        <v>25279</v>
      </c>
      <c r="F47" s="51"/>
      <c r="G47" s="51"/>
      <c r="H47" s="51"/>
      <c r="I47" s="96">
        <f t="shared" si="3"/>
        <v>4.2687889871694848E-2</v>
      </c>
      <c r="J47" s="96">
        <f t="shared" si="0"/>
        <v>-0.17831951893385339</v>
      </c>
      <c r="K47" s="93">
        <f t="shared" si="1"/>
        <v>-5486</v>
      </c>
      <c r="L47" s="97">
        <f t="shared" si="4"/>
        <v>5.2117078175617261E-2</v>
      </c>
      <c r="M47" s="94">
        <f t="shared" si="2"/>
        <v>-1290</v>
      </c>
      <c r="N47" s="94">
        <f t="shared" si="5"/>
        <v>0</v>
      </c>
    </row>
    <row r="48" spans="1:14">
      <c r="A48" s="38">
        <v>46</v>
      </c>
      <c r="B48" s="100" t="s">
        <v>137</v>
      </c>
      <c r="C48" s="51">
        <v>10144</v>
      </c>
      <c r="D48" s="51">
        <v>8912</v>
      </c>
      <c r="E48" s="51">
        <v>8470</v>
      </c>
      <c r="F48" s="51"/>
      <c r="G48" s="51"/>
      <c r="H48" s="51"/>
      <c r="I48" s="96">
        <f t="shared" si="3"/>
        <v>1.4303035215524958E-2</v>
      </c>
      <c r="J48" s="96">
        <f t="shared" si="0"/>
        <v>-0.16502365930599369</v>
      </c>
      <c r="K48" s="93">
        <f t="shared" si="1"/>
        <v>-1674</v>
      </c>
      <c r="L48" s="97">
        <f t="shared" si="4"/>
        <v>1.5903023854535781E-2</v>
      </c>
      <c r="M48" s="94">
        <f t="shared" si="2"/>
        <v>-442</v>
      </c>
      <c r="N48" s="94">
        <f t="shared" si="5"/>
        <v>0</v>
      </c>
    </row>
    <row r="49" spans="1:14">
      <c r="A49" s="38">
        <v>47</v>
      </c>
      <c r="B49" s="100" t="s">
        <v>138</v>
      </c>
      <c r="C49" s="51">
        <v>7803</v>
      </c>
      <c r="D49" s="51">
        <v>6450</v>
      </c>
      <c r="E49" s="51">
        <v>5835</v>
      </c>
      <c r="F49" s="51"/>
      <c r="G49" s="51"/>
      <c r="H49" s="51"/>
      <c r="I49" s="96">
        <f t="shared" si="3"/>
        <v>9.8533896673657761E-3</v>
      </c>
      <c r="J49" s="96">
        <f t="shared" si="0"/>
        <v>-0.25221068819684739</v>
      </c>
      <c r="K49" s="93">
        <f t="shared" si="1"/>
        <v>-1968</v>
      </c>
      <c r="L49" s="97">
        <f t="shared" si="4"/>
        <v>1.8696028044042065E-2</v>
      </c>
      <c r="M49" s="94">
        <f t="shared" si="2"/>
        <v>-615</v>
      </c>
      <c r="N49" s="94">
        <f t="shared" si="5"/>
        <v>0</v>
      </c>
    </row>
    <row r="50" spans="1:14">
      <c r="A50" s="38">
        <v>48</v>
      </c>
      <c r="B50" s="100" t="s">
        <v>139</v>
      </c>
      <c r="C50" s="51">
        <v>11195</v>
      </c>
      <c r="D50" s="51">
        <v>9592</v>
      </c>
      <c r="E50" s="51">
        <v>9267</v>
      </c>
      <c r="F50" s="51"/>
      <c r="G50" s="51"/>
      <c r="H50" s="51"/>
      <c r="I50" s="96">
        <f t="shared" si="3"/>
        <v>1.5648905235214849E-2</v>
      </c>
      <c r="J50" s="96">
        <f t="shared" si="0"/>
        <v>-0.17221974095578382</v>
      </c>
      <c r="K50" s="93">
        <f t="shared" si="1"/>
        <v>-1928</v>
      </c>
      <c r="L50" s="97">
        <f t="shared" si="4"/>
        <v>1.8316027474041211E-2</v>
      </c>
      <c r="M50" s="94">
        <f t="shared" si="2"/>
        <v>-325</v>
      </c>
      <c r="N50" s="94">
        <f t="shared" si="5"/>
        <v>0</v>
      </c>
    </row>
    <row r="51" spans="1:14">
      <c r="A51" s="38">
        <v>49</v>
      </c>
      <c r="B51" s="100" t="s">
        <v>140</v>
      </c>
      <c r="C51" s="51">
        <v>2695</v>
      </c>
      <c r="D51" s="51">
        <v>2516</v>
      </c>
      <c r="E51" s="51">
        <v>2227</v>
      </c>
      <c r="F51" s="51"/>
      <c r="G51" s="51"/>
      <c r="H51" s="51"/>
      <c r="I51" s="96">
        <f t="shared" si="3"/>
        <v>3.7606681729603401E-3</v>
      </c>
      <c r="J51" s="96">
        <f t="shared" si="0"/>
        <v>-0.17365491651205936</v>
      </c>
      <c r="K51" s="93">
        <f t="shared" si="1"/>
        <v>-468</v>
      </c>
      <c r="L51" s="97">
        <f t="shared" si="4"/>
        <v>4.4460066690100034E-3</v>
      </c>
      <c r="M51" s="94">
        <f t="shared" si="2"/>
        <v>-289</v>
      </c>
      <c r="N51" s="94">
        <f t="shared" si="5"/>
        <v>0</v>
      </c>
    </row>
    <row r="52" spans="1:14">
      <c r="A52" s="38">
        <v>50</v>
      </c>
      <c r="B52" s="100" t="s">
        <v>141</v>
      </c>
      <c r="C52" s="51">
        <v>7476</v>
      </c>
      <c r="D52" s="51">
        <v>6627</v>
      </c>
      <c r="E52" s="51">
        <v>6336</v>
      </c>
      <c r="F52" s="51"/>
      <c r="G52" s="51"/>
      <c r="H52" s="51"/>
      <c r="I52" s="96">
        <f t="shared" si="3"/>
        <v>1.0699413356029058E-2</v>
      </c>
      <c r="J52" s="96">
        <f t="shared" si="0"/>
        <v>-0.15248796147672553</v>
      </c>
      <c r="K52" s="93">
        <f t="shared" si="1"/>
        <v>-1140</v>
      </c>
      <c r="L52" s="97">
        <f t="shared" si="4"/>
        <v>1.0830016245024367E-2</v>
      </c>
      <c r="M52" s="94">
        <f t="shared" si="2"/>
        <v>-291</v>
      </c>
      <c r="N52" s="94">
        <f t="shared" si="5"/>
        <v>0</v>
      </c>
    </row>
    <row r="53" spans="1:14">
      <c r="A53" s="38">
        <v>51</v>
      </c>
      <c r="B53" s="100" t="s">
        <v>142</v>
      </c>
      <c r="C53" s="51">
        <v>12799</v>
      </c>
      <c r="D53" s="51">
        <v>11718</v>
      </c>
      <c r="E53" s="51">
        <v>11280</v>
      </c>
      <c r="F53" s="51"/>
      <c r="G53" s="51"/>
      <c r="H53" s="51"/>
      <c r="I53" s="96">
        <f t="shared" si="3"/>
        <v>1.9048198020203248E-2</v>
      </c>
      <c r="J53" s="96">
        <f t="shared" si="0"/>
        <v>-0.1186811469646066</v>
      </c>
      <c r="K53" s="93">
        <f t="shared" si="1"/>
        <v>-1519</v>
      </c>
      <c r="L53" s="97">
        <f t="shared" si="4"/>
        <v>1.4430521645782469E-2</v>
      </c>
      <c r="M53" s="94">
        <f t="shared" si="2"/>
        <v>-438</v>
      </c>
      <c r="N53" s="94">
        <f t="shared" si="5"/>
        <v>0</v>
      </c>
    </row>
    <row r="54" spans="1:14">
      <c r="A54" s="38">
        <v>52</v>
      </c>
      <c r="B54" s="100" t="s">
        <v>143</v>
      </c>
      <c r="C54" s="51">
        <v>9996</v>
      </c>
      <c r="D54" s="51">
        <v>8105</v>
      </c>
      <c r="E54" s="51">
        <v>7330</v>
      </c>
      <c r="F54" s="51"/>
      <c r="G54" s="51"/>
      <c r="H54" s="51"/>
      <c r="I54" s="96">
        <f t="shared" si="3"/>
        <v>1.2377951373057607E-2</v>
      </c>
      <c r="J54" s="96">
        <f t="shared" si="0"/>
        <v>-0.26670668267306924</v>
      </c>
      <c r="K54" s="93">
        <f t="shared" si="1"/>
        <v>-2666</v>
      </c>
      <c r="L54" s="97">
        <f t="shared" si="4"/>
        <v>2.5327037990556987E-2</v>
      </c>
      <c r="M54" s="94">
        <f t="shared" si="2"/>
        <v>-775</v>
      </c>
      <c r="N54" s="94">
        <f t="shared" si="5"/>
        <v>0</v>
      </c>
    </row>
    <row r="55" spans="1:14">
      <c r="A55" s="38">
        <v>53</v>
      </c>
      <c r="B55" s="100" t="s">
        <v>144</v>
      </c>
      <c r="C55" s="51">
        <v>7887</v>
      </c>
      <c r="D55" s="51">
        <v>5821</v>
      </c>
      <c r="E55" s="51">
        <v>5429</v>
      </c>
      <c r="F55" s="51"/>
      <c r="G55" s="51"/>
      <c r="H55" s="51"/>
      <c r="I55" s="96">
        <f t="shared" si="3"/>
        <v>9.1677896322414389E-3</v>
      </c>
      <c r="J55" s="96">
        <f t="shared" si="0"/>
        <v>-0.31165208571066311</v>
      </c>
      <c r="K55" s="93">
        <f t="shared" si="1"/>
        <v>-2458</v>
      </c>
      <c r="L55" s="97">
        <f t="shared" si="4"/>
        <v>2.3351035026552541E-2</v>
      </c>
      <c r="M55" s="94">
        <f t="shared" si="2"/>
        <v>-392</v>
      </c>
      <c r="N55" s="94">
        <f t="shared" si="5"/>
        <v>0</v>
      </c>
    </row>
    <row r="56" spans="1:14">
      <c r="A56" s="38">
        <v>54</v>
      </c>
      <c r="B56" s="100" t="s">
        <v>145</v>
      </c>
      <c r="C56" s="51">
        <v>8705</v>
      </c>
      <c r="D56" s="51">
        <v>7409</v>
      </c>
      <c r="E56" s="51">
        <v>7056</v>
      </c>
      <c r="F56" s="51"/>
      <c r="G56" s="51"/>
      <c r="H56" s="51"/>
      <c r="I56" s="96">
        <f t="shared" si="3"/>
        <v>1.1915255782850543E-2</v>
      </c>
      <c r="J56" s="96">
        <f t="shared" si="0"/>
        <v>-0.18943136128661689</v>
      </c>
      <c r="K56" s="93">
        <f t="shared" si="1"/>
        <v>-1649</v>
      </c>
      <c r="L56" s="97">
        <f t="shared" si="4"/>
        <v>1.5665523498285247E-2</v>
      </c>
      <c r="M56" s="94">
        <f t="shared" si="2"/>
        <v>-353</v>
      </c>
      <c r="N56" s="94">
        <f t="shared" si="5"/>
        <v>0</v>
      </c>
    </row>
    <row r="57" spans="1:14">
      <c r="A57" s="38">
        <v>55</v>
      </c>
      <c r="B57" s="100" t="s">
        <v>146</v>
      </c>
      <c r="C57" s="51">
        <v>18262</v>
      </c>
      <c r="D57" s="51">
        <v>16035</v>
      </c>
      <c r="E57" s="51">
        <v>15034</v>
      </c>
      <c r="F57" s="51"/>
      <c r="G57" s="51"/>
      <c r="H57" s="51"/>
      <c r="I57" s="96">
        <f t="shared" si="3"/>
        <v>2.5387465340047485E-2</v>
      </c>
      <c r="J57" s="96">
        <f t="shared" si="0"/>
        <v>-0.17676048625561275</v>
      </c>
      <c r="K57" s="93">
        <f t="shared" si="1"/>
        <v>-3228</v>
      </c>
      <c r="L57" s="97">
        <f t="shared" si="4"/>
        <v>3.0666045999068997E-2</v>
      </c>
      <c r="M57" s="94">
        <f t="shared" si="2"/>
        <v>-1001</v>
      </c>
      <c r="N57" s="94">
        <f t="shared" si="5"/>
        <v>0</v>
      </c>
    </row>
    <row r="58" spans="1:14">
      <c r="A58" s="38">
        <v>56</v>
      </c>
      <c r="B58" s="100" t="s">
        <v>147</v>
      </c>
      <c r="C58" s="51">
        <v>1675</v>
      </c>
      <c r="D58" s="51">
        <v>1255</v>
      </c>
      <c r="E58" s="51">
        <v>1153</v>
      </c>
      <c r="F58" s="51"/>
      <c r="G58" s="51"/>
      <c r="H58" s="51"/>
      <c r="I58" s="96">
        <f t="shared" si="3"/>
        <v>1.9470365529516264E-3</v>
      </c>
      <c r="J58" s="96">
        <f t="shared" si="0"/>
        <v>-0.31164179104477613</v>
      </c>
      <c r="K58" s="93">
        <f t="shared" si="1"/>
        <v>-522</v>
      </c>
      <c r="L58" s="97">
        <f t="shared" si="4"/>
        <v>4.9590074385111576E-3</v>
      </c>
      <c r="M58" s="94">
        <f t="shared" si="2"/>
        <v>-102</v>
      </c>
      <c r="N58" s="94">
        <f t="shared" si="5"/>
        <v>0</v>
      </c>
    </row>
    <row r="59" spans="1:14">
      <c r="A59" s="38">
        <v>57</v>
      </c>
      <c r="B59" s="100" t="s">
        <v>148</v>
      </c>
      <c r="C59" s="51">
        <v>3168</v>
      </c>
      <c r="D59" s="51">
        <v>2656</v>
      </c>
      <c r="E59" s="51">
        <v>2561</v>
      </c>
      <c r="F59" s="51"/>
      <c r="G59" s="51"/>
      <c r="H59" s="51"/>
      <c r="I59" s="96">
        <f t="shared" si="3"/>
        <v>4.3246839654025281E-3</v>
      </c>
      <c r="J59" s="96">
        <f t="shared" si="0"/>
        <v>-0.19160353535353536</v>
      </c>
      <c r="K59" s="93">
        <f t="shared" si="1"/>
        <v>-607</v>
      </c>
      <c r="L59" s="97">
        <f t="shared" si="4"/>
        <v>5.7665086497629744E-3</v>
      </c>
      <c r="M59" s="94">
        <f t="shared" si="2"/>
        <v>-95</v>
      </c>
      <c r="N59" s="94">
        <f t="shared" si="5"/>
        <v>0</v>
      </c>
    </row>
    <row r="60" spans="1:14">
      <c r="A60" s="38">
        <v>58</v>
      </c>
      <c r="B60" s="100" t="s">
        <v>149</v>
      </c>
      <c r="C60" s="51">
        <v>13524</v>
      </c>
      <c r="D60" s="51">
        <v>11647</v>
      </c>
      <c r="E60" s="51">
        <v>11092</v>
      </c>
      <c r="F60" s="51"/>
      <c r="G60" s="51"/>
      <c r="H60" s="51"/>
      <c r="I60" s="96">
        <f t="shared" si="3"/>
        <v>1.873072805319986E-2</v>
      </c>
      <c r="J60" s="96">
        <f t="shared" si="0"/>
        <v>-0.1798284531203786</v>
      </c>
      <c r="K60" s="93">
        <f t="shared" si="1"/>
        <v>-2432</v>
      </c>
      <c r="L60" s="97">
        <f t="shared" si="4"/>
        <v>2.3104034656051983E-2</v>
      </c>
      <c r="M60" s="94">
        <f t="shared" si="2"/>
        <v>-555</v>
      </c>
      <c r="N60" s="94">
        <f t="shared" si="5"/>
        <v>0</v>
      </c>
    </row>
    <row r="61" spans="1:14">
      <c r="A61" s="38">
        <v>59</v>
      </c>
      <c r="B61" s="100" t="s">
        <v>150</v>
      </c>
      <c r="C61" s="51">
        <v>6629</v>
      </c>
      <c r="D61" s="51">
        <v>5741</v>
      </c>
      <c r="E61" s="51">
        <v>5539</v>
      </c>
      <c r="F61" s="51"/>
      <c r="G61" s="51"/>
      <c r="H61" s="51"/>
      <c r="I61" s="96">
        <f t="shared" si="3"/>
        <v>9.3535433363391655E-3</v>
      </c>
      <c r="J61" s="96">
        <f t="shared" si="0"/>
        <v>-0.16442902398551817</v>
      </c>
      <c r="K61" s="93">
        <f t="shared" si="1"/>
        <v>-1090</v>
      </c>
      <c r="L61" s="97">
        <f t="shared" si="4"/>
        <v>1.0355015532523298E-2</v>
      </c>
      <c r="M61" s="94">
        <f t="shared" si="2"/>
        <v>-202</v>
      </c>
      <c r="N61" s="94">
        <f t="shared" si="5"/>
        <v>0</v>
      </c>
    </row>
    <row r="62" spans="1:14">
      <c r="A62" s="38">
        <v>60</v>
      </c>
      <c r="B62" s="100" t="s">
        <v>151</v>
      </c>
      <c r="C62" s="51">
        <v>9001</v>
      </c>
      <c r="D62" s="51">
        <v>7486</v>
      </c>
      <c r="E62" s="51">
        <v>6973</v>
      </c>
      <c r="F62" s="51"/>
      <c r="G62" s="51"/>
      <c r="H62" s="51"/>
      <c r="I62" s="96">
        <f t="shared" si="3"/>
        <v>1.1775096169758621E-2</v>
      </c>
      <c r="J62" s="96">
        <f t="shared" si="0"/>
        <v>-0.22530829907788025</v>
      </c>
      <c r="K62" s="93">
        <f t="shared" si="1"/>
        <v>-2028</v>
      </c>
      <c r="L62" s="97">
        <f t="shared" si="4"/>
        <v>1.9266028899043348E-2</v>
      </c>
      <c r="M62" s="94">
        <f t="shared" si="2"/>
        <v>-513</v>
      </c>
      <c r="N62" s="94">
        <f t="shared" si="5"/>
        <v>0</v>
      </c>
    </row>
    <row r="63" spans="1:14">
      <c r="A63" s="38">
        <v>61</v>
      </c>
      <c r="B63" s="100" t="s">
        <v>152</v>
      </c>
      <c r="C63" s="51">
        <v>4520</v>
      </c>
      <c r="D63" s="51">
        <v>3564</v>
      </c>
      <c r="E63" s="51">
        <v>3288</v>
      </c>
      <c r="F63" s="51"/>
      <c r="G63" s="51"/>
      <c r="H63" s="51"/>
      <c r="I63" s="96">
        <f t="shared" si="3"/>
        <v>5.5523470824847768E-3</v>
      </c>
      <c r="J63" s="96">
        <f t="shared" si="0"/>
        <v>-0.27256637168141595</v>
      </c>
      <c r="K63" s="93">
        <f t="shared" si="1"/>
        <v>-1232</v>
      </c>
      <c r="L63" s="97">
        <f t="shared" si="4"/>
        <v>1.1704017556026333E-2</v>
      </c>
      <c r="M63" s="94">
        <f t="shared" si="2"/>
        <v>-276</v>
      </c>
      <c r="N63" s="94">
        <f t="shared" si="5"/>
        <v>0</v>
      </c>
    </row>
    <row r="64" spans="1:14">
      <c r="A64" s="38">
        <v>62</v>
      </c>
      <c r="B64" s="100" t="s">
        <v>153</v>
      </c>
      <c r="C64" s="51">
        <v>1004</v>
      </c>
      <c r="D64" s="51">
        <v>877</v>
      </c>
      <c r="E64" s="51">
        <v>842</v>
      </c>
      <c r="F64" s="51"/>
      <c r="G64" s="51"/>
      <c r="H64" s="51"/>
      <c r="I64" s="96">
        <f t="shared" si="3"/>
        <v>1.4218601713662353E-3</v>
      </c>
      <c r="J64" s="96">
        <f t="shared" si="0"/>
        <v>-0.16135458167330677</v>
      </c>
      <c r="K64" s="93">
        <f t="shared" si="1"/>
        <v>-162</v>
      </c>
      <c r="L64" s="97">
        <f t="shared" si="4"/>
        <v>1.5390023085034628E-3</v>
      </c>
      <c r="M64" s="94">
        <f t="shared" si="2"/>
        <v>-35</v>
      </c>
      <c r="N64" s="94">
        <f t="shared" si="5"/>
        <v>0</v>
      </c>
    </row>
    <row r="65" spans="1:14">
      <c r="A65" s="38">
        <v>63</v>
      </c>
      <c r="B65" s="100" t="s">
        <v>154</v>
      </c>
      <c r="C65" s="51">
        <v>18388</v>
      </c>
      <c r="D65" s="51">
        <v>17486</v>
      </c>
      <c r="E65" s="51">
        <v>16437</v>
      </c>
      <c r="F65" s="51"/>
      <c r="G65" s="51"/>
      <c r="H65" s="51"/>
      <c r="I65" s="96">
        <f t="shared" si="3"/>
        <v>2.7756669402312126E-2</v>
      </c>
      <c r="J65" s="96">
        <f t="shared" si="0"/>
        <v>-0.10610180552534261</v>
      </c>
      <c r="K65" s="93">
        <f t="shared" si="1"/>
        <v>-1951</v>
      </c>
      <c r="L65" s="97">
        <f t="shared" si="4"/>
        <v>1.8534527801791701E-2</v>
      </c>
      <c r="M65" s="94">
        <f t="shared" si="2"/>
        <v>-1049</v>
      </c>
      <c r="N65" s="94">
        <f t="shared" si="5"/>
        <v>0</v>
      </c>
    </row>
    <row r="66" spans="1:14">
      <c r="A66" s="38">
        <v>64</v>
      </c>
      <c r="B66" s="100" t="s">
        <v>155</v>
      </c>
      <c r="C66" s="51">
        <v>7098</v>
      </c>
      <c r="D66" s="51">
        <v>6246</v>
      </c>
      <c r="E66" s="51">
        <v>6026</v>
      </c>
      <c r="F66" s="51"/>
      <c r="G66" s="51"/>
      <c r="H66" s="51"/>
      <c r="I66" s="96">
        <f t="shared" si="3"/>
        <v>1.0175925644480919E-2</v>
      </c>
      <c r="J66" s="96">
        <f t="shared" si="0"/>
        <v>-0.15102845872076642</v>
      </c>
      <c r="K66" s="93">
        <f t="shared" si="1"/>
        <v>-1072</v>
      </c>
      <c r="L66" s="97">
        <f t="shared" si="4"/>
        <v>1.0184015276022914E-2</v>
      </c>
      <c r="M66" s="94">
        <f t="shared" si="2"/>
        <v>-220</v>
      </c>
      <c r="N66" s="94">
        <f t="shared" si="5"/>
        <v>0</v>
      </c>
    </row>
    <row r="67" spans="1:14">
      <c r="A67" s="38">
        <v>65</v>
      </c>
      <c r="B67" s="100" t="s">
        <v>156</v>
      </c>
      <c r="C67" s="51">
        <v>2740</v>
      </c>
      <c r="D67" s="51">
        <v>2551</v>
      </c>
      <c r="E67" s="51">
        <v>2148</v>
      </c>
      <c r="F67" s="51"/>
      <c r="G67" s="51"/>
      <c r="H67" s="51"/>
      <c r="I67" s="96">
        <f t="shared" si="3"/>
        <v>3.6272632400174269E-3</v>
      </c>
      <c r="J67" s="96">
        <f t="shared" ref="J67:J84" si="6">(E67-C67)/C67</f>
        <v>-0.21605839416058395</v>
      </c>
      <c r="K67" s="93">
        <f t="shared" ref="K67:K83" si="7">E67-C67</f>
        <v>-592</v>
      </c>
      <c r="L67" s="97">
        <f t="shared" si="4"/>
        <v>5.6240084360126537E-3</v>
      </c>
      <c r="M67" s="94">
        <f t="shared" ref="M67:M83" si="8">E67-D67</f>
        <v>-403</v>
      </c>
      <c r="N67" s="94">
        <f t="shared" si="5"/>
        <v>0</v>
      </c>
    </row>
    <row r="68" spans="1:14">
      <c r="A68" s="38">
        <v>66</v>
      </c>
      <c r="B68" s="100" t="s">
        <v>157</v>
      </c>
      <c r="C68" s="51">
        <v>11775</v>
      </c>
      <c r="D68" s="51">
        <v>10853</v>
      </c>
      <c r="E68" s="51">
        <v>10221</v>
      </c>
      <c r="F68" s="51"/>
      <c r="G68" s="51"/>
      <c r="H68" s="51"/>
      <c r="I68" s="96">
        <f t="shared" ref="I68:I83" si="9">E68/$E$84</f>
        <v>1.7259896450753317E-2</v>
      </c>
      <c r="J68" s="96">
        <f t="shared" si="6"/>
        <v>-0.13197452229299364</v>
      </c>
      <c r="K68" s="93">
        <f t="shared" si="7"/>
        <v>-1554</v>
      </c>
      <c r="L68" s="97">
        <f t="shared" ref="L68:L84" si="10">K68/$K$84</f>
        <v>1.4763022144533218E-2</v>
      </c>
      <c r="M68" s="94">
        <f t="shared" si="8"/>
        <v>-632</v>
      </c>
      <c r="N68" s="94">
        <f t="shared" ref="N68:N84" si="11">H68-G68</f>
        <v>0</v>
      </c>
    </row>
    <row r="69" spans="1:14">
      <c r="A69" s="38">
        <v>67</v>
      </c>
      <c r="B69" s="100" t="s">
        <v>158</v>
      </c>
      <c r="C69" s="51">
        <v>1524</v>
      </c>
      <c r="D69" s="51">
        <v>1151</v>
      </c>
      <c r="E69" s="51">
        <v>1070</v>
      </c>
      <c r="F69" s="51"/>
      <c r="G69" s="51"/>
      <c r="H69" s="51"/>
      <c r="I69" s="96">
        <f t="shared" si="9"/>
        <v>1.8068769398597053E-3</v>
      </c>
      <c r="J69" s="96">
        <f t="shared" si="6"/>
        <v>-0.29790026246719159</v>
      </c>
      <c r="K69" s="93">
        <f t="shared" si="7"/>
        <v>-454</v>
      </c>
      <c r="L69" s="97">
        <f t="shared" si="10"/>
        <v>4.313006469509704E-3</v>
      </c>
      <c r="M69" s="94">
        <f t="shared" si="8"/>
        <v>-81</v>
      </c>
      <c r="N69" s="94">
        <f t="shared" si="11"/>
        <v>0</v>
      </c>
    </row>
    <row r="70" spans="1:14">
      <c r="A70" s="38">
        <v>68</v>
      </c>
      <c r="B70" s="100" t="s">
        <v>159</v>
      </c>
      <c r="C70" s="51">
        <v>9601</v>
      </c>
      <c r="D70" s="51">
        <v>8629</v>
      </c>
      <c r="E70" s="51">
        <v>8328</v>
      </c>
      <c r="F70" s="51"/>
      <c r="G70" s="51"/>
      <c r="H70" s="51"/>
      <c r="I70" s="96">
        <f t="shared" si="9"/>
        <v>1.4063244070235164E-2</v>
      </c>
      <c r="J70" s="96">
        <f t="shared" si="6"/>
        <v>-0.13259035517133633</v>
      </c>
      <c r="K70" s="93">
        <f t="shared" si="7"/>
        <v>-1273</v>
      </c>
      <c r="L70" s="97">
        <f t="shared" si="10"/>
        <v>1.2093518140277211E-2</v>
      </c>
      <c r="M70" s="94">
        <f t="shared" si="8"/>
        <v>-301</v>
      </c>
      <c r="N70" s="94">
        <f t="shared" si="11"/>
        <v>0</v>
      </c>
    </row>
    <row r="71" spans="1:14">
      <c r="A71" s="38">
        <v>69</v>
      </c>
      <c r="B71" s="100" t="s">
        <v>160</v>
      </c>
      <c r="C71" s="51">
        <v>1734</v>
      </c>
      <c r="D71" s="51">
        <v>1479</v>
      </c>
      <c r="E71" s="51">
        <v>1406</v>
      </c>
      <c r="F71" s="51"/>
      <c r="G71" s="51"/>
      <c r="H71" s="51"/>
      <c r="I71" s="96">
        <f t="shared" si="9"/>
        <v>2.3742700723763978E-3</v>
      </c>
      <c r="J71" s="96">
        <f t="shared" si="6"/>
        <v>-0.18915801614763553</v>
      </c>
      <c r="K71" s="93">
        <f t="shared" si="7"/>
        <v>-328</v>
      </c>
      <c r="L71" s="97">
        <f t="shared" si="10"/>
        <v>3.1160046740070111E-3</v>
      </c>
      <c r="M71" s="94">
        <f t="shared" si="8"/>
        <v>-73</v>
      </c>
      <c r="N71" s="94">
        <f t="shared" si="11"/>
        <v>0</v>
      </c>
    </row>
    <row r="72" spans="1:14">
      <c r="A72" s="38">
        <v>70</v>
      </c>
      <c r="B72" s="100" t="s">
        <v>161</v>
      </c>
      <c r="C72" s="51">
        <v>5655</v>
      </c>
      <c r="D72" s="51">
        <v>5059</v>
      </c>
      <c r="E72" s="51">
        <v>4872</v>
      </c>
      <c r="F72" s="51"/>
      <c r="G72" s="51"/>
      <c r="H72" s="51"/>
      <c r="I72" s="96">
        <f t="shared" si="9"/>
        <v>8.2272004214920414E-3</v>
      </c>
      <c r="J72" s="96">
        <f t="shared" si="6"/>
        <v>-0.13846153846153847</v>
      </c>
      <c r="K72" s="93">
        <f t="shared" si="7"/>
        <v>-783</v>
      </c>
      <c r="L72" s="97">
        <f t="shared" si="10"/>
        <v>7.4385111577667364E-3</v>
      </c>
      <c r="M72" s="94">
        <f t="shared" si="8"/>
        <v>-187</v>
      </c>
      <c r="N72" s="94">
        <f t="shared" si="11"/>
        <v>0</v>
      </c>
    </row>
    <row r="73" spans="1:14">
      <c r="A73" s="38">
        <v>71</v>
      </c>
      <c r="B73" s="100" t="s">
        <v>162</v>
      </c>
      <c r="C73" s="51">
        <v>3026</v>
      </c>
      <c r="D73" s="51">
        <v>2664</v>
      </c>
      <c r="E73" s="51">
        <v>2523</v>
      </c>
      <c r="F73" s="51"/>
      <c r="G73" s="51"/>
      <c r="H73" s="51"/>
      <c r="I73" s="96">
        <f t="shared" si="9"/>
        <v>4.2605145039869502E-3</v>
      </c>
      <c r="J73" s="96">
        <f t="shared" si="6"/>
        <v>-0.16622604097818902</v>
      </c>
      <c r="K73" s="93">
        <f t="shared" si="7"/>
        <v>-503</v>
      </c>
      <c r="L73" s="97">
        <f t="shared" si="10"/>
        <v>4.7785071677607519E-3</v>
      </c>
      <c r="M73" s="94">
        <f t="shared" si="8"/>
        <v>-141</v>
      </c>
      <c r="N73" s="94">
        <f t="shared" si="11"/>
        <v>0</v>
      </c>
    </row>
    <row r="74" spans="1:14">
      <c r="A74" s="38">
        <v>72</v>
      </c>
      <c r="B74" s="100" t="s">
        <v>163</v>
      </c>
      <c r="C74" s="51">
        <v>1155</v>
      </c>
      <c r="D74" s="51">
        <v>767</v>
      </c>
      <c r="E74" s="51">
        <v>685</v>
      </c>
      <c r="F74" s="51"/>
      <c r="G74" s="51"/>
      <c r="H74" s="51"/>
      <c r="I74" s="96">
        <f t="shared" si="9"/>
        <v>1.1567389755176617E-3</v>
      </c>
      <c r="J74" s="96">
        <f t="shared" si="6"/>
        <v>-0.40692640692640691</v>
      </c>
      <c r="K74" s="93">
        <f t="shared" si="7"/>
        <v>-470</v>
      </c>
      <c r="L74" s="97">
        <f t="shared" si="10"/>
        <v>4.4650066975100459E-3</v>
      </c>
      <c r="M74" s="94">
        <f t="shared" si="8"/>
        <v>-82</v>
      </c>
      <c r="N74" s="94">
        <f t="shared" si="11"/>
        <v>0</v>
      </c>
    </row>
    <row r="75" spans="1:14">
      <c r="A75" s="38">
        <v>73</v>
      </c>
      <c r="B75" s="100" t="s">
        <v>164</v>
      </c>
      <c r="C75" s="51">
        <v>967</v>
      </c>
      <c r="D75" s="51">
        <v>954</v>
      </c>
      <c r="E75" s="51">
        <v>778</v>
      </c>
      <c r="F75" s="51"/>
      <c r="G75" s="51"/>
      <c r="H75" s="51"/>
      <c r="I75" s="96">
        <f t="shared" si="9"/>
        <v>1.3137852889821035E-3</v>
      </c>
      <c r="J75" s="96">
        <f t="shared" si="6"/>
        <v>-0.1954498448810755</v>
      </c>
      <c r="K75" s="93">
        <f t="shared" si="7"/>
        <v>-189</v>
      </c>
      <c r="L75" s="97">
        <f t="shared" si="10"/>
        <v>1.7955026932540399E-3</v>
      </c>
      <c r="M75" s="94">
        <f t="shared" si="8"/>
        <v>-176</v>
      </c>
      <c r="N75" s="94">
        <f t="shared" si="11"/>
        <v>0</v>
      </c>
    </row>
    <row r="76" spans="1:14">
      <c r="A76" s="38">
        <v>74</v>
      </c>
      <c r="B76" s="100" t="s">
        <v>165</v>
      </c>
      <c r="C76" s="51">
        <v>691</v>
      </c>
      <c r="D76" s="51">
        <v>507</v>
      </c>
      <c r="E76" s="51">
        <v>466</v>
      </c>
      <c r="F76" s="51"/>
      <c r="G76" s="51"/>
      <c r="H76" s="51"/>
      <c r="I76" s="96">
        <f t="shared" si="9"/>
        <v>7.8692023735946041E-4</v>
      </c>
      <c r="J76" s="96">
        <f t="shared" si="6"/>
        <v>-0.32561505065123009</v>
      </c>
      <c r="K76" s="93">
        <f t="shared" si="7"/>
        <v>-225</v>
      </c>
      <c r="L76" s="97">
        <f t="shared" si="10"/>
        <v>2.1375032062548095E-3</v>
      </c>
      <c r="M76" s="94">
        <f t="shared" si="8"/>
        <v>-41</v>
      </c>
      <c r="N76" s="94">
        <f t="shared" si="11"/>
        <v>0</v>
      </c>
    </row>
    <row r="77" spans="1:14">
      <c r="A77" s="38">
        <v>75</v>
      </c>
      <c r="B77" s="100" t="s">
        <v>166</v>
      </c>
      <c r="C77" s="51">
        <v>3540</v>
      </c>
      <c r="D77" s="51">
        <v>3355</v>
      </c>
      <c r="E77" s="51">
        <v>3168</v>
      </c>
      <c r="F77" s="51"/>
      <c r="G77" s="51"/>
      <c r="H77" s="51"/>
      <c r="I77" s="96">
        <f t="shared" si="9"/>
        <v>5.3497066780145291E-3</v>
      </c>
      <c r="J77" s="96">
        <f t="shared" si="6"/>
        <v>-0.10508474576271186</v>
      </c>
      <c r="K77" s="93">
        <f t="shared" si="7"/>
        <v>-372</v>
      </c>
      <c r="L77" s="97">
        <f t="shared" si="10"/>
        <v>3.5340053010079514E-3</v>
      </c>
      <c r="M77" s="94">
        <f t="shared" si="8"/>
        <v>-187</v>
      </c>
      <c r="N77" s="94">
        <f t="shared" si="11"/>
        <v>0</v>
      </c>
    </row>
    <row r="78" spans="1:14">
      <c r="A78" s="38">
        <v>76</v>
      </c>
      <c r="B78" s="100" t="s">
        <v>167</v>
      </c>
      <c r="C78" s="51">
        <v>1838</v>
      </c>
      <c r="D78" s="51">
        <v>1502</v>
      </c>
      <c r="E78" s="51">
        <v>1477</v>
      </c>
      <c r="F78" s="51"/>
      <c r="G78" s="51"/>
      <c r="H78" s="51"/>
      <c r="I78" s="96">
        <f t="shared" si="9"/>
        <v>2.4941656450212942E-3</v>
      </c>
      <c r="J78" s="96">
        <f t="shared" si="6"/>
        <v>-0.19640914036996734</v>
      </c>
      <c r="K78" s="93">
        <f t="shared" si="7"/>
        <v>-361</v>
      </c>
      <c r="L78" s="97">
        <f t="shared" si="10"/>
        <v>3.4295051442577162E-3</v>
      </c>
      <c r="M78" s="94">
        <f t="shared" si="8"/>
        <v>-25</v>
      </c>
      <c r="N78" s="94">
        <f t="shared" si="11"/>
        <v>0</v>
      </c>
    </row>
    <row r="79" spans="1:14">
      <c r="A79" s="38">
        <v>77</v>
      </c>
      <c r="B79" s="100" t="s">
        <v>168</v>
      </c>
      <c r="C79" s="51">
        <v>1413</v>
      </c>
      <c r="D79" s="51">
        <v>1237</v>
      </c>
      <c r="E79" s="51">
        <v>1186</v>
      </c>
      <c r="F79" s="51"/>
      <c r="G79" s="51"/>
      <c r="H79" s="51"/>
      <c r="I79" s="96">
        <f t="shared" si="9"/>
        <v>2.0027626641809446E-3</v>
      </c>
      <c r="J79" s="96">
        <f t="shared" si="6"/>
        <v>-0.16065109695682944</v>
      </c>
      <c r="K79" s="93">
        <f t="shared" si="7"/>
        <v>-227</v>
      </c>
      <c r="L79" s="97">
        <f t="shared" si="10"/>
        <v>2.156503234754852E-3</v>
      </c>
      <c r="M79" s="94">
        <f t="shared" si="8"/>
        <v>-51</v>
      </c>
      <c r="N79" s="94">
        <f t="shared" si="11"/>
        <v>0</v>
      </c>
    </row>
    <row r="80" spans="1:14">
      <c r="A80" s="38">
        <v>78</v>
      </c>
      <c r="B80" s="100" t="s">
        <v>169</v>
      </c>
      <c r="C80" s="51">
        <v>1108</v>
      </c>
      <c r="D80" s="51">
        <v>892</v>
      </c>
      <c r="E80" s="51">
        <v>850</v>
      </c>
      <c r="F80" s="51"/>
      <c r="G80" s="51"/>
      <c r="H80" s="51"/>
      <c r="I80" s="96">
        <f t="shared" si="9"/>
        <v>1.4353695316642518E-3</v>
      </c>
      <c r="J80" s="96">
        <f t="shared" si="6"/>
        <v>-0.23285198555956679</v>
      </c>
      <c r="K80" s="93">
        <f t="shared" si="7"/>
        <v>-258</v>
      </c>
      <c r="L80" s="97">
        <f t="shared" si="10"/>
        <v>2.4510036765055146E-3</v>
      </c>
      <c r="M80" s="94">
        <f t="shared" si="8"/>
        <v>-42</v>
      </c>
      <c r="N80" s="94">
        <f t="shared" si="11"/>
        <v>0</v>
      </c>
    </row>
    <row r="81" spans="1:14">
      <c r="A81" s="38">
        <v>79</v>
      </c>
      <c r="B81" s="100" t="s">
        <v>170</v>
      </c>
      <c r="C81" s="51">
        <v>2391</v>
      </c>
      <c r="D81" s="51">
        <v>2299</v>
      </c>
      <c r="E81" s="51">
        <v>2168</v>
      </c>
      <c r="F81" s="51"/>
      <c r="G81" s="51"/>
      <c r="H81" s="51"/>
      <c r="I81" s="96">
        <f t="shared" si="9"/>
        <v>3.6610366407624681E-3</v>
      </c>
      <c r="J81" s="96">
        <f t="shared" si="6"/>
        <v>-9.3266415725637805E-2</v>
      </c>
      <c r="K81" s="93">
        <f t="shared" si="7"/>
        <v>-223</v>
      </c>
      <c r="L81" s="97">
        <f t="shared" si="10"/>
        <v>2.1185031777547665E-3</v>
      </c>
      <c r="M81" s="94">
        <f t="shared" si="8"/>
        <v>-131</v>
      </c>
      <c r="N81" s="94">
        <f t="shared" si="11"/>
        <v>0</v>
      </c>
    </row>
    <row r="82" spans="1:14">
      <c r="A82" s="38">
        <v>80</v>
      </c>
      <c r="B82" s="100" t="s">
        <v>171</v>
      </c>
      <c r="C82" s="51">
        <v>4854</v>
      </c>
      <c r="D82" s="51">
        <v>4185</v>
      </c>
      <c r="E82" s="51">
        <v>3980</v>
      </c>
      <c r="F82" s="51"/>
      <c r="G82" s="51"/>
      <c r="H82" s="51"/>
      <c r="I82" s="96">
        <f t="shared" si="9"/>
        <v>6.7209067482632027E-3</v>
      </c>
      <c r="J82" s="96">
        <f t="shared" si="6"/>
        <v>-0.18005768438401318</v>
      </c>
      <c r="K82" s="93">
        <f t="shared" si="7"/>
        <v>-874</v>
      </c>
      <c r="L82" s="97">
        <f t="shared" si="10"/>
        <v>8.3030124545186816E-3</v>
      </c>
      <c r="M82" s="94">
        <f t="shared" si="8"/>
        <v>-205</v>
      </c>
      <c r="N82" s="94">
        <f t="shared" si="11"/>
        <v>0</v>
      </c>
    </row>
    <row r="83" spans="1:14">
      <c r="A83" s="38">
        <v>81</v>
      </c>
      <c r="B83" s="100" t="s">
        <v>172</v>
      </c>
      <c r="C83" s="51">
        <v>3577</v>
      </c>
      <c r="D83" s="51">
        <v>3079</v>
      </c>
      <c r="E83" s="51">
        <v>2838</v>
      </c>
      <c r="F83" s="51"/>
      <c r="G83" s="51"/>
      <c r="H83" s="51"/>
      <c r="I83" s="96">
        <f t="shared" si="9"/>
        <v>4.7924455657213493E-3</v>
      </c>
      <c r="J83" s="96">
        <f t="shared" si="6"/>
        <v>-0.20659770757618115</v>
      </c>
      <c r="K83" s="93">
        <f t="shared" si="7"/>
        <v>-739</v>
      </c>
      <c r="L83" s="97">
        <f t="shared" si="10"/>
        <v>7.0205105307657965E-3</v>
      </c>
      <c r="M83" s="94">
        <f t="shared" si="8"/>
        <v>-241</v>
      </c>
      <c r="N83" s="94">
        <f t="shared" si="11"/>
        <v>0</v>
      </c>
    </row>
    <row r="84" spans="1:14" s="106" customFormat="1">
      <c r="A84" s="188" t="s">
        <v>173</v>
      </c>
      <c r="B84" s="188"/>
      <c r="C84" s="61">
        <v>697445</v>
      </c>
      <c r="D84" s="61">
        <v>621220</v>
      </c>
      <c r="E84" s="61">
        <v>592182</v>
      </c>
      <c r="F84" s="61"/>
      <c r="G84" s="61"/>
      <c r="H84" s="61"/>
      <c r="I84" s="96">
        <f>SUM(I3:I83)</f>
        <v>1.0000000000000002</v>
      </c>
      <c r="J84" s="96">
        <f t="shared" si="6"/>
        <v>-0.15092659636243719</v>
      </c>
      <c r="K84" s="93">
        <f>SUM(K3:K83)</f>
        <v>-105263</v>
      </c>
      <c r="L84" s="97">
        <f t="shared" si="10"/>
        <v>1</v>
      </c>
      <c r="M84" s="93">
        <f>SUM(M3:M83)</f>
        <v>-29038</v>
      </c>
      <c r="N84" s="94">
        <f t="shared" si="11"/>
        <v>0</v>
      </c>
    </row>
    <row r="85" spans="1:14">
      <c r="C85" s="130"/>
      <c r="D85" s="129"/>
      <c r="E85" s="131"/>
      <c r="F85" s="137"/>
      <c r="G85" s="137"/>
      <c r="H85" s="137"/>
      <c r="L85" s="10"/>
    </row>
    <row r="86" spans="1:14">
      <c r="E86" s="137"/>
      <c r="F86" s="137"/>
    </row>
    <row r="87" spans="1:14">
      <c r="C87" s="130"/>
      <c r="D87" s="129"/>
      <c r="E87" s="131"/>
      <c r="F87" s="137"/>
      <c r="G87" s="137"/>
      <c r="H87" s="137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1"/>
  <sheetViews>
    <sheetView topLeftCell="K1" zoomScale="78" zoomScaleNormal="78" workbookViewId="0">
      <pane ySplit="2" topLeftCell="A3" activePane="bottomLeft" state="frozen"/>
      <selection activeCell="W1" sqref="W1"/>
      <selection pane="bottomLeft" activeCell="T13" sqref="T13"/>
    </sheetView>
  </sheetViews>
  <sheetFormatPr defaultColWidth="9.140625" defaultRowHeight="15"/>
  <cols>
    <col min="1" max="1" width="11.85546875" style="3" customWidth="1"/>
    <col min="2" max="2" width="16.42578125" style="3" bestFit="1" customWidth="1"/>
    <col min="3" max="8" width="12" style="3" customWidth="1"/>
    <col min="9" max="9" width="18.140625" style="3" customWidth="1"/>
    <col min="10" max="10" width="30.42578125" style="3" customWidth="1"/>
    <col min="11" max="11" width="27.42578125" style="3" customWidth="1"/>
    <col min="12" max="12" width="22.28515625" style="3" customWidth="1"/>
    <col min="13" max="14" width="27.5703125" style="3" customWidth="1"/>
    <col min="15" max="16384" width="9.140625" style="3"/>
  </cols>
  <sheetData>
    <row r="1" spans="1:15" ht="15.75" thickBot="1">
      <c r="A1" s="3" t="s">
        <v>301</v>
      </c>
      <c r="C1" s="184" t="s">
        <v>281</v>
      </c>
      <c r="D1" s="184"/>
      <c r="E1" s="185"/>
      <c r="F1" s="186" t="s">
        <v>280</v>
      </c>
      <c r="G1" s="184"/>
      <c r="H1" s="185"/>
    </row>
    <row r="2" spans="1:15" ht="30">
      <c r="A2" s="15" t="s">
        <v>91</v>
      </c>
      <c r="B2" s="15" t="s">
        <v>174</v>
      </c>
      <c r="C2" s="89">
        <v>43405</v>
      </c>
      <c r="D2" s="89">
        <v>43739</v>
      </c>
      <c r="E2" s="89">
        <v>43770</v>
      </c>
      <c r="F2" s="89">
        <v>43405</v>
      </c>
      <c r="G2" s="89">
        <v>43739</v>
      </c>
      <c r="H2" s="89">
        <v>43770</v>
      </c>
      <c r="I2" s="57" t="s">
        <v>305</v>
      </c>
      <c r="J2" s="11" t="s">
        <v>307</v>
      </c>
      <c r="K2" s="88" t="s">
        <v>308</v>
      </c>
      <c r="L2" s="88" t="s">
        <v>310</v>
      </c>
      <c r="M2" s="92" t="s">
        <v>311</v>
      </c>
      <c r="N2" s="157" t="s">
        <v>312</v>
      </c>
    </row>
    <row r="3" spans="1:15">
      <c r="A3" s="38">
        <v>1</v>
      </c>
      <c r="B3" s="100" t="s">
        <v>92</v>
      </c>
      <c r="C3" s="27">
        <v>74373</v>
      </c>
      <c r="D3" s="27">
        <v>75012</v>
      </c>
      <c r="E3" s="27">
        <v>74988</v>
      </c>
      <c r="F3" s="27"/>
      <c r="G3" s="27"/>
      <c r="H3" s="27"/>
      <c r="I3" s="96">
        <f t="shared" ref="I3:I66" si="0">E3/$E$84</f>
        <v>2.4320577041268894E-2</v>
      </c>
      <c r="J3" s="96">
        <f t="shared" ref="J3:J66" si="1">(E3-C3)/C3</f>
        <v>8.2691299261828891E-3</v>
      </c>
      <c r="K3" s="93">
        <f t="shared" ref="K3:K66" si="2">E3-C3</f>
        <v>615</v>
      </c>
      <c r="L3" s="97">
        <f>K3/$K$84</f>
        <v>9.8893677236765939E-3</v>
      </c>
      <c r="M3" s="40">
        <f t="shared" ref="M3:M66" si="3">E3-D3</f>
        <v>-24</v>
      </c>
      <c r="N3" s="40">
        <f>H3-G3</f>
        <v>0</v>
      </c>
      <c r="O3" s="6"/>
    </row>
    <row r="4" spans="1:15">
      <c r="A4" s="38">
        <v>2</v>
      </c>
      <c r="B4" s="100" t="s">
        <v>93</v>
      </c>
      <c r="C4" s="27">
        <v>22863</v>
      </c>
      <c r="D4" s="27">
        <v>23326</v>
      </c>
      <c r="E4" s="27">
        <v>23392</v>
      </c>
      <c r="F4" s="27"/>
      <c r="G4" s="27"/>
      <c r="H4" s="27"/>
      <c r="I4" s="96">
        <f t="shared" si="0"/>
        <v>7.5866397043441881E-3</v>
      </c>
      <c r="J4" s="96">
        <f t="shared" si="1"/>
        <v>2.313782093338582E-2</v>
      </c>
      <c r="K4" s="93">
        <f t="shared" si="2"/>
        <v>529</v>
      </c>
      <c r="L4" s="97">
        <f t="shared" ref="L4:L67" si="4">K4/$K$84</f>
        <v>8.5064642696340131E-3</v>
      </c>
      <c r="M4" s="40">
        <f t="shared" si="3"/>
        <v>66</v>
      </c>
      <c r="N4" s="40">
        <f t="shared" ref="N4:N67" si="5">H4-G4</f>
        <v>0</v>
      </c>
      <c r="O4" s="6"/>
    </row>
    <row r="5" spans="1:15">
      <c r="A5" s="38">
        <v>3</v>
      </c>
      <c r="B5" s="100" t="s">
        <v>94</v>
      </c>
      <c r="C5" s="27">
        <v>27920</v>
      </c>
      <c r="D5" s="27">
        <v>27940</v>
      </c>
      <c r="E5" s="27">
        <v>27958</v>
      </c>
      <c r="F5" s="27"/>
      <c r="G5" s="27"/>
      <c r="H5" s="27"/>
      <c r="I5" s="96">
        <f t="shared" si="0"/>
        <v>9.0675133744038475E-3</v>
      </c>
      <c r="J5" s="96">
        <f t="shared" si="1"/>
        <v>1.3610315186246419E-3</v>
      </c>
      <c r="K5" s="93">
        <f t="shared" si="2"/>
        <v>38</v>
      </c>
      <c r="L5" s="97">
        <f t="shared" si="4"/>
        <v>6.1105036341416348E-4</v>
      </c>
      <c r="M5" s="40">
        <f t="shared" si="3"/>
        <v>18</v>
      </c>
      <c r="N5" s="40">
        <f t="shared" si="5"/>
        <v>0</v>
      </c>
      <c r="O5" s="6"/>
    </row>
    <row r="6" spans="1:15" ht="14.25" customHeight="1">
      <c r="A6" s="38">
        <v>4</v>
      </c>
      <c r="B6" s="100" t="s">
        <v>95</v>
      </c>
      <c r="C6" s="27">
        <v>15556</v>
      </c>
      <c r="D6" s="27">
        <v>15457</v>
      </c>
      <c r="E6" s="27">
        <v>15640</v>
      </c>
      <c r="F6" s="27"/>
      <c r="G6" s="27"/>
      <c r="H6" s="27"/>
      <c r="I6" s="96">
        <f t="shared" si="0"/>
        <v>5.0724625930208232E-3</v>
      </c>
      <c r="J6" s="96">
        <f t="shared" si="1"/>
        <v>5.3998457186937516E-3</v>
      </c>
      <c r="K6" s="93">
        <f t="shared" si="2"/>
        <v>84</v>
      </c>
      <c r="L6" s="97">
        <f t="shared" si="4"/>
        <v>1.3507429085997298E-3</v>
      </c>
      <c r="M6" s="40">
        <f t="shared" si="3"/>
        <v>183</v>
      </c>
      <c r="N6" s="40">
        <f t="shared" si="5"/>
        <v>0</v>
      </c>
      <c r="O6" s="6"/>
    </row>
    <row r="7" spans="1:15">
      <c r="A7" s="38">
        <v>5</v>
      </c>
      <c r="B7" s="100" t="s">
        <v>96</v>
      </c>
      <c r="C7" s="27">
        <v>16916</v>
      </c>
      <c r="D7" s="27">
        <v>16982</v>
      </c>
      <c r="E7" s="27">
        <v>17008</v>
      </c>
      <c r="F7" s="27"/>
      <c r="G7" s="27"/>
      <c r="H7" s="27"/>
      <c r="I7" s="96">
        <f t="shared" si="0"/>
        <v>5.5161409067837697E-3</v>
      </c>
      <c r="J7" s="96">
        <f t="shared" si="1"/>
        <v>5.4386379758808228E-3</v>
      </c>
      <c r="K7" s="93">
        <f t="shared" si="2"/>
        <v>92</v>
      </c>
      <c r="L7" s="97">
        <f t="shared" si="4"/>
        <v>1.4793850903711326E-3</v>
      </c>
      <c r="M7" s="40">
        <f t="shared" si="3"/>
        <v>26</v>
      </c>
      <c r="N7" s="40">
        <f t="shared" si="5"/>
        <v>0</v>
      </c>
      <c r="O7" s="6"/>
    </row>
    <row r="8" spans="1:15">
      <c r="A8" s="38">
        <v>6</v>
      </c>
      <c r="B8" s="100" t="s">
        <v>97</v>
      </c>
      <c r="C8" s="27">
        <v>390955</v>
      </c>
      <c r="D8" s="27">
        <v>392087</v>
      </c>
      <c r="E8" s="27">
        <v>393899</v>
      </c>
      <c r="F8" s="27"/>
      <c r="G8" s="27"/>
      <c r="H8" s="27"/>
      <c r="I8" s="96">
        <f t="shared" si="0"/>
        <v>0.12775178663224485</v>
      </c>
      <c r="J8" s="96">
        <f t="shared" si="1"/>
        <v>7.5302784207901168E-3</v>
      </c>
      <c r="K8" s="93">
        <f t="shared" si="2"/>
        <v>2944</v>
      </c>
      <c r="L8" s="97">
        <f t="shared" si="4"/>
        <v>4.7340322891876244E-2</v>
      </c>
      <c r="M8" s="40">
        <f t="shared" si="3"/>
        <v>1812</v>
      </c>
      <c r="N8" s="40">
        <f t="shared" si="5"/>
        <v>0</v>
      </c>
      <c r="O8" s="6"/>
    </row>
    <row r="9" spans="1:15">
      <c r="A9" s="38">
        <v>7</v>
      </c>
      <c r="B9" s="100" t="s">
        <v>98</v>
      </c>
      <c r="C9" s="27">
        <v>75267</v>
      </c>
      <c r="D9" s="27">
        <v>77132</v>
      </c>
      <c r="E9" s="27">
        <v>77164</v>
      </c>
      <c r="F9" s="27"/>
      <c r="G9" s="27"/>
      <c r="H9" s="27"/>
      <c r="I9" s="96">
        <f t="shared" si="0"/>
        <v>2.5026310967254401E-2</v>
      </c>
      <c r="J9" s="96">
        <f t="shared" si="1"/>
        <v>2.5203608487119188E-2</v>
      </c>
      <c r="K9" s="93">
        <f t="shared" si="2"/>
        <v>1897</v>
      </c>
      <c r="L9" s="97">
        <f t="shared" si="4"/>
        <v>3.05042773525439E-2</v>
      </c>
      <c r="M9" s="40">
        <f t="shared" si="3"/>
        <v>32</v>
      </c>
      <c r="N9" s="40">
        <f t="shared" si="5"/>
        <v>0</v>
      </c>
      <c r="O9" s="6"/>
    </row>
    <row r="10" spans="1:15">
      <c r="A10" s="38">
        <v>8</v>
      </c>
      <c r="B10" s="100" t="s">
        <v>99</v>
      </c>
      <c r="C10" s="27">
        <v>9004</v>
      </c>
      <c r="D10" s="27">
        <v>9196</v>
      </c>
      <c r="E10" s="27">
        <v>9218</v>
      </c>
      <c r="F10" s="27"/>
      <c r="G10" s="27"/>
      <c r="H10" s="27"/>
      <c r="I10" s="96">
        <f t="shared" si="0"/>
        <v>2.989639397855879E-3</v>
      </c>
      <c r="J10" s="96">
        <f t="shared" si="1"/>
        <v>2.3767214571301643E-2</v>
      </c>
      <c r="K10" s="93">
        <f t="shared" si="2"/>
        <v>214</v>
      </c>
      <c r="L10" s="97">
        <f t="shared" si="4"/>
        <v>3.4411783623850261E-3</v>
      </c>
      <c r="M10" s="40">
        <f t="shared" si="3"/>
        <v>22</v>
      </c>
      <c r="N10" s="40">
        <f t="shared" si="5"/>
        <v>0</v>
      </c>
      <c r="O10" s="6"/>
    </row>
    <row r="11" spans="1:15">
      <c r="A11" s="38">
        <v>9</v>
      </c>
      <c r="B11" s="100" t="s">
        <v>100</v>
      </c>
      <c r="C11" s="27">
        <v>38355</v>
      </c>
      <c r="D11" s="27">
        <v>39022</v>
      </c>
      <c r="E11" s="27">
        <v>38983</v>
      </c>
      <c r="F11" s="27"/>
      <c r="G11" s="27"/>
      <c r="H11" s="27"/>
      <c r="I11" s="96">
        <f t="shared" si="0"/>
        <v>1.2643210310980228E-2</v>
      </c>
      <c r="J11" s="96">
        <f t="shared" si="1"/>
        <v>1.6373354191109375E-2</v>
      </c>
      <c r="K11" s="93">
        <f t="shared" si="2"/>
        <v>628</v>
      </c>
      <c r="L11" s="97">
        <f t="shared" si="4"/>
        <v>1.0098411269055124E-2</v>
      </c>
      <c r="M11" s="40">
        <f t="shared" si="3"/>
        <v>-39</v>
      </c>
      <c r="N11" s="40">
        <f t="shared" si="5"/>
        <v>0</v>
      </c>
      <c r="O11" s="6"/>
    </row>
    <row r="12" spans="1:15">
      <c r="A12" s="38">
        <v>10</v>
      </c>
      <c r="B12" s="100" t="s">
        <v>101</v>
      </c>
      <c r="C12" s="27">
        <v>50646</v>
      </c>
      <c r="D12" s="27">
        <v>52486</v>
      </c>
      <c r="E12" s="27">
        <v>53414</v>
      </c>
      <c r="F12" s="27"/>
      <c r="G12" s="27"/>
      <c r="H12" s="27"/>
      <c r="I12" s="96">
        <f t="shared" si="0"/>
        <v>1.7323562464425464E-2</v>
      </c>
      <c r="J12" s="96">
        <f t="shared" si="1"/>
        <v>5.4653871974094693E-2</v>
      </c>
      <c r="K12" s="93">
        <f t="shared" si="2"/>
        <v>2768</v>
      </c>
      <c r="L12" s="97">
        <f t="shared" si="4"/>
        <v>4.4510194892905385E-2</v>
      </c>
      <c r="M12" s="40">
        <f t="shared" si="3"/>
        <v>928</v>
      </c>
      <c r="N12" s="40">
        <f t="shared" si="5"/>
        <v>0</v>
      </c>
      <c r="O12" s="6"/>
    </row>
    <row r="13" spans="1:15" ht="15.75" customHeight="1">
      <c r="A13" s="38">
        <v>11</v>
      </c>
      <c r="B13" s="100" t="s">
        <v>102</v>
      </c>
      <c r="C13" s="27">
        <v>9407</v>
      </c>
      <c r="D13" s="27">
        <v>9473</v>
      </c>
      <c r="E13" s="27">
        <v>9442</v>
      </c>
      <c r="F13" s="27"/>
      <c r="G13" s="27"/>
      <c r="H13" s="27"/>
      <c r="I13" s="96">
        <f t="shared" si="0"/>
        <v>3.0622884784720339E-3</v>
      </c>
      <c r="J13" s="96">
        <f t="shared" si="1"/>
        <v>3.7206335707451899E-3</v>
      </c>
      <c r="K13" s="93">
        <f t="shared" si="2"/>
        <v>35</v>
      </c>
      <c r="L13" s="97">
        <f t="shared" si="4"/>
        <v>5.6280954524988739E-4</v>
      </c>
      <c r="M13" s="40">
        <f t="shared" si="3"/>
        <v>-31</v>
      </c>
      <c r="N13" s="40">
        <f t="shared" si="5"/>
        <v>0</v>
      </c>
      <c r="O13" s="6"/>
    </row>
    <row r="14" spans="1:15">
      <c r="A14" s="38">
        <v>12</v>
      </c>
      <c r="B14" s="100" t="s">
        <v>103</v>
      </c>
      <c r="C14" s="27">
        <v>15404</v>
      </c>
      <c r="D14" s="27">
        <v>15868</v>
      </c>
      <c r="E14" s="27">
        <v>16075</v>
      </c>
      <c r="F14" s="27"/>
      <c r="G14" s="27"/>
      <c r="H14" s="27"/>
      <c r="I14" s="96">
        <f t="shared" si="0"/>
        <v>5.2135445129673748E-3</v>
      </c>
      <c r="J14" s="96">
        <f t="shared" si="1"/>
        <v>4.356011425603739E-2</v>
      </c>
      <c r="K14" s="93">
        <f t="shared" si="2"/>
        <v>671</v>
      </c>
      <c r="L14" s="97">
        <f t="shared" si="4"/>
        <v>1.0789862996076413E-2</v>
      </c>
      <c r="M14" s="40">
        <f t="shared" si="3"/>
        <v>207</v>
      </c>
      <c r="N14" s="40">
        <f t="shared" si="5"/>
        <v>0</v>
      </c>
      <c r="O14" s="6"/>
    </row>
    <row r="15" spans="1:15">
      <c r="A15" s="38">
        <v>13</v>
      </c>
      <c r="B15" s="100" t="s">
        <v>104</v>
      </c>
      <c r="C15" s="27">
        <v>14939</v>
      </c>
      <c r="D15" s="27">
        <v>14523</v>
      </c>
      <c r="E15" s="27">
        <v>14758</v>
      </c>
      <c r="F15" s="27"/>
      <c r="G15" s="27"/>
      <c r="H15" s="27"/>
      <c r="I15" s="96">
        <f t="shared" si="0"/>
        <v>4.7864068380947134E-3</v>
      </c>
      <c r="J15" s="96">
        <f t="shared" si="1"/>
        <v>-1.2115938148470446E-2</v>
      </c>
      <c r="K15" s="93">
        <f t="shared" si="2"/>
        <v>-181</v>
      </c>
      <c r="L15" s="97">
        <f t="shared" si="4"/>
        <v>-2.9105293625779891E-3</v>
      </c>
      <c r="M15" s="40">
        <f t="shared" si="3"/>
        <v>235</v>
      </c>
      <c r="N15" s="40">
        <f t="shared" si="5"/>
        <v>0</v>
      </c>
      <c r="O15" s="6"/>
    </row>
    <row r="16" spans="1:15">
      <c r="A16" s="38">
        <v>14</v>
      </c>
      <c r="B16" s="100" t="s">
        <v>105</v>
      </c>
      <c r="C16" s="27">
        <v>15343</v>
      </c>
      <c r="D16" s="27">
        <v>15664</v>
      </c>
      <c r="E16" s="27">
        <v>16164</v>
      </c>
      <c r="F16" s="27"/>
      <c r="G16" s="27"/>
      <c r="H16" s="27"/>
      <c r="I16" s="96">
        <f t="shared" si="0"/>
        <v>5.2424095494621858E-3</v>
      </c>
      <c r="J16" s="96">
        <f t="shared" si="1"/>
        <v>5.3509743857133543E-2</v>
      </c>
      <c r="K16" s="93">
        <f t="shared" si="2"/>
        <v>821</v>
      </c>
      <c r="L16" s="97">
        <f t="shared" si="4"/>
        <v>1.3201903904290217E-2</v>
      </c>
      <c r="M16" s="40">
        <f t="shared" si="3"/>
        <v>500</v>
      </c>
      <c r="N16" s="40">
        <f t="shared" si="5"/>
        <v>0</v>
      </c>
      <c r="O16" s="6"/>
    </row>
    <row r="17" spans="1:15">
      <c r="A17" s="38">
        <v>15</v>
      </c>
      <c r="B17" s="100" t="s">
        <v>106</v>
      </c>
      <c r="C17" s="27">
        <v>12644</v>
      </c>
      <c r="D17" s="27">
        <v>12919</v>
      </c>
      <c r="E17" s="27">
        <v>12904</v>
      </c>
      <c r="F17" s="27"/>
      <c r="G17" s="27"/>
      <c r="H17" s="27"/>
      <c r="I17" s="96">
        <f t="shared" si="0"/>
        <v>4.1851059654949303E-3</v>
      </c>
      <c r="J17" s="96">
        <f t="shared" si="1"/>
        <v>2.0563112938943372E-2</v>
      </c>
      <c r="K17" s="93">
        <f t="shared" si="2"/>
        <v>260</v>
      </c>
      <c r="L17" s="97">
        <f t="shared" si="4"/>
        <v>4.1808709075705922E-3</v>
      </c>
      <c r="M17" s="40">
        <f t="shared" si="3"/>
        <v>-15</v>
      </c>
      <c r="N17" s="40">
        <f t="shared" si="5"/>
        <v>0</v>
      </c>
      <c r="O17" s="6"/>
    </row>
    <row r="18" spans="1:15">
      <c r="A18" s="38">
        <v>16</v>
      </c>
      <c r="B18" s="100" t="s">
        <v>107</v>
      </c>
      <c r="C18" s="27">
        <v>80389</v>
      </c>
      <c r="D18" s="27">
        <v>81846</v>
      </c>
      <c r="E18" s="27">
        <v>82151</v>
      </c>
      <c r="F18" s="27"/>
      <c r="G18" s="27"/>
      <c r="H18" s="27"/>
      <c r="I18" s="96">
        <f t="shared" si="0"/>
        <v>2.6643725989722099E-2</v>
      </c>
      <c r="J18" s="96">
        <f t="shared" si="1"/>
        <v>2.1918421674607221E-2</v>
      </c>
      <c r="K18" s="93">
        <f t="shared" si="2"/>
        <v>1762</v>
      </c>
      <c r="L18" s="97">
        <f t="shared" si="4"/>
        <v>2.8333440535151477E-2</v>
      </c>
      <c r="M18" s="40">
        <f t="shared" si="3"/>
        <v>305</v>
      </c>
      <c r="N18" s="40">
        <f t="shared" si="5"/>
        <v>0</v>
      </c>
    </row>
    <row r="19" spans="1:15">
      <c r="A19" s="38">
        <v>17</v>
      </c>
      <c r="B19" s="100" t="s">
        <v>108</v>
      </c>
      <c r="C19" s="27">
        <v>24346</v>
      </c>
      <c r="D19" s="27">
        <v>25448</v>
      </c>
      <c r="E19" s="27">
        <v>25463</v>
      </c>
      <c r="F19" s="27"/>
      <c r="G19" s="27"/>
      <c r="H19" s="27"/>
      <c r="I19" s="96">
        <f t="shared" si="0"/>
        <v>8.2583193737908716E-3</v>
      </c>
      <c r="J19" s="96">
        <f t="shared" si="1"/>
        <v>4.5880226731290559E-2</v>
      </c>
      <c r="K19" s="93">
        <f t="shared" si="2"/>
        <v>1117</v>
      </c>
      <c r="L19" s="97">
        <f t="shared" si="4"/>
        <v>1.7961664629832123E-2</v>
      </c>
      <c r="M19" s="40">
        <f t="shared" si="3"/>
        <v>15</v>
      </c>
      <c r="N19" s="40">
        <f t="shared" si="5"/>
        <v>0</v>
      </c>
    </row>
    <row r="20" spans="1:15">
      <c r="A20" s="38">
        <v>18</v>
      </c>
      <c r="B20" s="100" t="s">
        <v>109</v>
      </c>
      <c r="C20" s="27">
        <v>10163</v>
      </c>
      <c r="D20" s="27">
        <v>10064</v>
      </c>
      <c r="E20" s="27">
        <v>10016</v>
      </c>
      <c r="F20" s="27"/>
      <c r="G20" s="27"/>
      <c r="H20" s="27"/>
      <c r="I20" s="96">
        <f t="shared" si="0"/>
        <v>3.2484517475509312E-3</v>
      </c>
      <c r="J20" s="96">
        <f t="shared" si="1"/>
        <v>-1.4464233002066319E-2</v>
      </c>
      <c r="K20" s="93">
        <f t="shared" si="2"/>
        <v>-147</v>
      </c>
      <c r="L20" s="97">
        <f t="shared" si="4"/>
        <v>-2.3638000900495274E-3</v>
      </c>
      <c r="M20" s="40">
        <f t="shared" si="3"/>
        <v>-48</v>
      </c>
      <c r="N20" s="40">
        <f t="shared" si="5"/>
        <v>0</v>
      </c>
    </row>
    <row r="21" spans="1:15">
      <c r="A21" s="38">
        <v>19</v>
      </c>
      <c r="B21" s="100" t="s">
        <v>110</v>
      </c>
      <c r="C21" s="27">
        <v>19752</v>
      </c>
      <c r="D21" s="27">
        <v>20131</v>
      </c>
      <c r="E21" s="27">
        <v>20182</v>
      </c>
      <c r="F21" s="27"/>
      <c r="G21" s="27"/>
      <c r="H21" s="27"/>
      <c r="I21" s="96">
        <f t="shared" si="0"/>
        <v>6.5455524330144668E-3</v>
      </c>
      <c r="J21" s="96">
        <f t="shared" si="1"/>
        <v>2.176994734710409E-2</v>
      </c>
      <c r="K21" s="93">
        <f t="shared" si="2"/>
        <v>430</v>
      </c>
      <c r="L21" s="97">
        <f t="shared" si="4"/>
        <v>6.9145172702129026E-3</v>
      </c>
      <c r="M21" s="40">
        <f t="shared" si="3"/>
        <v>51</v>
      </c>
      <c r="N21" s="40">
        <f t="shared" si="5"/>
        <v>0</v>
      </c>
    </row>
    <row r="22" spans="1:15">
      <c r="A22" s="38">
        <v>20</v>
      </c>
      <c r="B22" s="100" t="s">
        <v>111</v>
      </c>
      <c r="C22" s="27">
        <v>36267</v>
      </c>
      <c r="D22" s="27">
        <v>37701</v>
      </c>
      <c r="E22" s="27">
        <v>37781</v>
      </c>
      <c r="F22" s="27"/>
      <c r="G22" s="27"/>
      <c r="H22" s="27"/>
      <c r="I22" s="96">
        <f t="shared" si="0"/>
        <v>1.2253370155173896E-2</v>
      </c>
      <c r="J22" s="96">
        <f t="shared" si="1"/>
        <v>4.1745939835111809E-2</v>
      </c>
      <c r="K22" s="93">
        <f t="shared" si="2"/>
        <v>1514</v>
      </c>
      <c r="L22" s="97">
        <f t="shared" si="4"/>
        <v>2.4345532900237988E-2</v>
      </c>
      <c r="M22" s="40">
        <f t="shared" si="3"/>
        <v>80</v>
      </c>
      <c r="N22" s="40">
        <f t="shared" si="5"/>
        <v>0</v>
      </c>
    </row>
    <row r="23" spans="1:15">
      <c r="A23" s="38">
        <v>21</v>
      </c>
      <c r="B23" s="100" t="s">
        <v>112</v>
      </c>
      <c r="C23" s="27">
        <v>64609</v>
      </c>
      <c r="D23" s="27">
        <v>66482</v>
      </c>
      <c r="E23" s="27">
        <v>67133</v>
      </c>
      <c r="F23" s="27"/>
      <c r="G23" s="27"/>
      <c r="H23" s="27"/>
      <c r="I23" s="96">
        <f t="shared" si="0"/>
        <v>2.1772994325912207E-2</v>
      </c>
      <c r="J23" s="96">
        <f t="shared" si="1"/>
        <v>3.9065764831525018E-2</v>
      </c>
      <c r="K23" s="93">
        <f t="shared" si="2"/>
        <v>2524</v>
      </c>
      <c r="L23" s="97">
        <f t="shared" si="4"/>
        <v>4.0586608348877597E-2</v>
      </c>
      <c r="M23" s="40">
        <f t="shared" si="3"/>
        <v>651</v>
      </c>
      <c r="N23" s="40">
        <f t="shared" si="5"/>
        <v>0</v>
      </c>
    </row>
    <row r="24" spans="1:15">
      <c r="A24" s="38">
        <v>22</v>
      </c>
      <c r="B24" s="100" t="s">
        <v>113</v>
      </c>
      <c r="C24" s="27">
        <v>19523</v>
      </c>
      <c r="D24" s="27">
        <v>20251</v>
      </c>
      <c r="E24" s="27">
        <v>20210</v>
      </c>
      <c r="F24" s="27"/>
      <c r="G24" s="27"/>
      <c r="H24" s="27"/>
      <c r="I24" s="96">
        <f t="shared" si="0"/>
        <v>6.554633568091486E-3</v>
      </c>
      <c r="J24" s="96">
        <f t="shared" si="1"/>
        <v>3.5189263945090407E-2</v>
      </c>
      <c r="K24" s="93">
        <f t="shared" si="2"/>
        <v>687</v>
      </c>
      <c r="L24" s="97">
        <f t="shared" si="4"/>
        <v>1.1047147359619218E-2</v>
      </c>
      <c r="M24" s="40">
        <f t="shared" si="3"/>
        <v>-41</v>
      </c>
      <c r="N24" s="40">
        <f t="shared" si="5"/>
        <v>0</v>
      </c>
    </row>
    <row r="25" spans="1:15">
      <c r="A25" s="38">
        <v>23</v>
      </c>
      <c r="B25" s="100" t="s">
        <v>114</v>
      </c>
      <c r="C25" s="27">
        <v>28990</v>
      </c>
      <c r="D25" s="27">
        <v>29836</v>
      </c>
      <c r="E25" s="27">
        <v>29960</v>
      </c>
      <c r="F25" s="27"/>
      <c r="G25" s="27"/>
      <c r="H25" s="27"/>
      <c r="I25" s="96">
        <f t="shared" si="0"/>
        <v>9.7168145324107325E-3</v>
      </c>
      <c r="J25" s="96">
        <f t="shared" si="1"/>
        <v>3.3459813728872023E-2</v>
      </c>
      <c r="K25" s="93">
        <f t="shared" si="2"/>
        <v>970</v>
      </c>
      <c r="L25" s="97">
        <f t="shared" si="4"/>
        <v>1.5597864539782595E-2</v>
      </c>
      <c r="M25" s="40">
        <f t="shared" si="3"/>
        <v>124</v>
      </c>
      <c r="N25" s="40">
        <f t="shared" si="5"/>
        <v>0</v>
      </c>
    </row>
    <row r="26" spans="1:15">
      <c r="A26" s="38">
        <v>24</v>
      </c>
      <c r="B26" s="100" t="s">
        <v>115</v>
      </c>
      <c r="C26" s="27">
        <v>13821</v>
      </c>
      <c r="D26" s="27">
        <v>13672</v>
      </c>
      <c r="E26" s="27">
        <v>13702</v>
      </c>
      <c r="F26" s="27"/>
      <c r="G26" s="27"/>
      <c r="H26" s="27"/>
      <c r="I26" s="96">
        <f t="shared" si="0"/>
        <v>4.4439183151899824E-3</v>
      </c>
      <c r="J26" s="96">
        <f t="shared" si="1"/>
        <v>-8.6100861008610082E-3</v>
      </c>
      <c r="K26" s="93">
        <f t="shared" si="2"/>
        <v>-119</v>
      </c>
      <c r="L26" s="97">
        <f t="shared" si="4"/>
        <v>-1.9135524538496174E-3</v>
      </c>
      <c r="M26" s="40">
        <f t="shared" si="3"/>
        <v>30</v>
      </c>
      <c r="N26" s="40">
        <f t="shared" si="5"/>
        <v>0</v>
      </c>
    </row>
    <row r="27" spans="1:15">
      <c r="A27" s="38">
        <v>25</v>
      </c>
      <c r="B27" s="100" t="s">
        <v>116</v>
      </c>
      <c r="C27" s="27">
        <v>35272</v>
      </c>
      <c r="D27" s="27">
        <v>34811</v>
      </c>
      <c r="E27" s="27">
        <v>34969</v>
      </c>
      <c r="F27" s="27"/>
      <c r="G27" s="27"/>
      <c r="H27" s="27"/>
      <c r="I27" s="96">
        <f t="shared" si="0"/>
        <v>1.1341364732438949E-2</v>
      </c>
      <c r="J27" s="96">
        <f t="shared" si="1"/>
        <v>-8.5903833068723071E-3</v>
      </c>
      <c r="K27" s="93">
        <f t="shared" si="2"/>
        <v>-303</v>
      </c>
      <c r="L27" s="97">
        <f t="shared" si="4"/>
        <v>-4.8723226345918826E-3</v>
      </c>
      <c r="M27" s="40">
        <f t="shared" si="3"/>
        <v>158</v>
      </c>
      <c r="N27" s="40">
        <f t="shared" si="5"/>
        <v>0</v>
      </c>
    </row>
    <row r="28" spans="1:15">
      <c r="A28" s="38">
        <v>26</v>
      </c>
      <c r="B28" s="100" t="s">
        <v>117</v>
      </c>
      <c r="C28" s="27">
        <v>41299</v>
      </c>
      <c r="D28" s="27">
        <v>41805</v>
      </c>
      <c r="E28" s="27">
        <v>41813</v>
      </c>
      <c r="F28" s="27"/>
      <c r="G28" s="27"/>
      <c r="H28" s="27"/>
      <c r="I28" s="96">
        <f t="shared" si="0"/>
        <v>1.3561053606264686E-2</v>
      </c>
      <c r="J28" s="96">
        <f t="shared" si="1"/>
        <v>1.2445821932734448E-2</v>
      </c>
      <c r="K28" s="93">
        <f t="shared" si="2"/>
        <v>514</v>
      </c>
      <c r="L28" s="97">
        <f t="shared" si="4"/>
        <v>8.2652601788126331E-3</v>
      </c>
      <c r="M28" s="40">
        <f t="shared" si="3"/>
        <v>8</v>
      </c>
      <c r="N28" s="40">
        <f t="shared" si="5"/>
        <v>0</v>
      </c>
    </row>
    <row r="29" spans="1:15">
      <c r="A29" s="38">
        <v>27</v>
      </c>
      <c r="B29" s="100" t="s">
        <v>118</v>
      </c>
      <c r="C29" s="27">
        <v>54249</v>
      </c>
      <c r="D29" s="27">
        <v>54444</v>
      </c>
      <c r="E29" s="27">
        <v>54802</v>
      </c>
      <c r="F29" s="27"/>
      <c r="G29" s="27"/>
      <c r="H29" s="27"/>
      <c r="I29" s="96">
        <f t="shared" si="0"/>
        <v>1.7773727303243423E-2</v>
      </c>
      <c r="J29" s="96">
        <f t="shared" si="1"/>
        <v>1.0193736290069862E-2</v>
      </c>
      <c r="K29" s="93">
        <f t="shared" si="2"/>
        <v>553</v>
      </c>
      <c r="L29" s="97">
        <f t="shared" si="4"/>
        <v>8.8923908149482218E-3</v>
      </c>
      <c r="M29" s="40">
        <f t="shared" si="3"/>
        <v>358</v>
      </c>
      <c r="N29" s="40">
        <f t="shared" si="5"/>
        <v>0</v>
      </c>
    </row>
    <row r="30" spans="1:15">
      <c r="A30" s="38">
        <v>28</v>
      </c>
      <c r="B30" s="100" t="s">
        <v>119</v>
      </c>
      <c r="C30" s="27">
        <v>17796</v>
      </c>
      <c r="D30" s="27">
        <v>18090</v>
      </c>
      <c r="E30" s="27">
        <v>18119</v>
      </c>
      <c r="F30" s="27"/>
      <c r="G30" s="27"/>
      <c r="H30" s="27"/>
      <c r="I30" s="96">
        <f t="shared" si="0"/>
        <v>5.8764673735897891E-3</v>
      </c>
      <c r="J30" s="96">
        <f t="shared" si="1"/>
        <v>1.8150146100247247E-2</v>
      </c>
      <c r="K30" s="93">
        <f t="shared" si="2"/>
        <v>323</v>
      </c>
      <c r="L30" s="97">
        <f t="shared" si="4"/>
        <v>5.1939280890203896E-3</v>
      </c>
      <c r="M30" s="40">
        <f t="shared" si="3"/>
        <v>29</v>
      </c>
      <c r="N30" s="40">
        <f t="shared" si="5"/>
        <v>0</v>
      </c>
    </row>
    <row r="31" spans="1:15">
      <c r="A31" s="38">
        <v>29</v>
      </c>
      <c r="B31" s="100" t="s">
        <v>120</v>
      </c>
      <c r="C31" s="27">
        <v>6673</v>
      </c>
      <c r="D31" s="27">
        <v>6787</v>
      </c>
      <c r="E31" s="27">
        <v>6764</v>
      </c>
      <c r="F31" s="27"/>
      <c r="G31" s="27"/>
      <c r="H31" s="27"/>
      <c r="I31" s="96">
        <f t="shared" si="0"/>
        <v>2.1937427736056811E-3</v>
      </c>
      <c r="J31" s="96">
        <f t="shared" si="1"/>
        <v>1.3637044807432939E-2</v>
      </c>
      <c r="K31" s="93">
        <f t="shared" si="2"/>
        <v>91</v>
      </c>
      <c r="L31" s="97">
        <f t="shared" si="4"/>
        <v>1.4633048176497074E-3</v>
      </c>
      <c r="M31" s="40">
        <f t="shared" si="3"/>
        <v>-23</v>
      </c>
      <c r="N31" s="40">
        <f t="shared" si="5"/>
        <v>0</v>
      </c>
    </row>
    <row r="32" spans="1:15">
      <c r="A32" s="38">
        <v>30</v>
      </c>
      <c r="B32" s="100" t="s">
        <v>121</v>
      </c>
      <c r="C32" s="27">
        <v>22639</v>
      </c>
      <c r="D32" s="27">
        <v>23474</v>
      </c>
      <c r="E32" s="27">
        <v>23608</v>
      </c>
      <c r="F32" s="27"/>
      <c r="G32" s="27"/>
      <c r="H32" s="27"/>
      <c r="I32" s="96">
        <f t="shared" si="0"/>
        <v>7.6566941749383376E-3</v>
      </c>
      <c r="J32" s="96">
        <f t="shared" si="1"/>
        <v>4.2802243915367286E-2</v>
      </c>
      <c r="K32" s="93">
        <f t="shared" si="2"/>
        <v>969</v>
      </c>
      <c r="L32" s="97">
        <f t="shared" si="4"/>
        <v>1.558178426706117E-2</v>
      </c>
      <c r="M32" s="40">
        <f t="shared" si="3"/>
        <v>134</v>
      </c>
      <c r="N32" s="40">
        <f t="shared" si="5"/>
        <v>0</v>
      </c>
    </row>
    <row r="33" spans="1:14">
      <c r="A33" s="38">
        <v>31</v>
      </c>
      <c r="B33" s="100" t="s">
        <v>122</v>
      </c>
      <c r="C33" s="27">
        <v>51352</v>
      </c>
      <c r="D33" s="27">
        <v>53206</v>
      </c>
      <c r="E33" s="27">
        <v>53482</v>
      </c>
      <c r="F33" s="27"/>
      <c r="G33" s="27"/>
      <c r="H33" s="27"/>
      <c r="I33" s="96">
        <f t="shared" si="0"/>
        <v>1.7345616649612511E-2</v>
      </c>
      <c r="J33" s="96">
        <f t="shared" si="1"/>
        <v>4.1478423430440878E-2</v>
      </c>
      <c r="K33" s="93">
        <f t="shared" si="2"/>
        <v>2130</v>
      </c>
      <c r="L33" s="97">
        <f t="shared" si="4"/>
        <v>3.4250980896636009E-2</v>
      </c>
      <c r="M33" s="40">
        <f t="shared" si="3"/>
        <v>276</v>
      </c>
      <c r="N33" s="40">
        <f t="shared" si="5"/>
        <v>0</v>
      </c>
    </row>
    <row r="34" spans="1:14">
      <c r="A34" s="38">
        <v>32</v>
      </c>
      <c r="B34" s="100" t="s">
        <v>123</v>
      </c>
      <c r="C34" s="27">
        <v>33379</v>
      </c>
      <c r="D34" s="27">
        <v>35913</v>
      </c>
      <c r="E34" s="27">
        <v>36401</v>
      </c>
      <c r="F34" s="27"/>
      <c r="G34" s="27"/>
      <c r="H34" s="27"/>
      <c r="I34" s="96">
        <f t="shared" si="0"/>
        <v>1.180579992637794E-2</v>
      </c>
      <c r="J34" s="96">
        <f t="shared" si="1"/>
        <v>9.0535965726954076E-2</v>
      </c>
      <c r="K34" s="93">
        <f t="shared" si="2"/>
        <v>3022</v>
      </c>
      <c r="L34" s="97">
        <f t="shared" si="4"/>
        <v>4.8594584164147421E-2</v>
      </c>
      <c r="M34" s="40">
        <f t="shared" si="3"/>
        <v>488</v>
      </c>
      <c r="N34" s="40">
        <f t="shared" si="5"/>
        <v>0</v>
      </c>
    </row>
    <row r="35" spans="1:14">
      <c r="A35" s="38">
        <v>33</v>
      </c>
      <c r="B35" s="100" t="s">
        <v>124</v>
      </c>
      <c r="C35" s="27">
        <v>62815</v>
      </c>
      <c r="D35" s="27">
        <v>64679</v>
      </c>
      <c r="E35" s="27">
        <v>64746</v>
      </c>
      <c r="F35" s="27"/>
      <c r="G35" s="27"/>
      <c r="H35" s="27"/>
      <c r="I35" s="96">
        <f t="shared" si="0"/>
        <v>2.0998827560596307E-2</v>
      </c>
      <c r="J35" s="96">
        <f t="shared" si="1"/>
        <v>3.0741065032237523E-2</v>
      </c>
      <c r="K35" s="93">
        <f t="shared" si="2"/>
        <v>1931</v>
      </c>
      <c r="L35" s="97">
        <f t="shared" si="4"/>
        <v>3.1051006625072361E-2</v>
      </c>
      <c r="M35" s="40">
        <f t="shared" si="3"/>
        <v>67</v>
      </c>
      <c r="N35" s="40">
        <f t="shared" si="5"/>
        <v>0</v>
      </c>
    </row>
    <row r="36" spans="1:14">
      <c r="A36" s="38">
        <v>34</v>
      </c>
      <c r="B36" s="100" t="s">
        <v>125</v>
      </c>
      <c r="C36" s="27">
        <v>346413</v>
      </c>
      <c r="D36" s="27">
        <v>352477</v>
      </c>
      <c r="E36" s="27">
        <v>351423</v>
      </c>
      <c r="F36" s="27"/>
      <c r="G36" s="27"/>
      <c r="H36" s="27"/>
      <c r="I36" s="96">
        <f t="shared" si="0"/>
        <v>0.11397570472040644</v>
      </c>
      <c r="J36" s="96">
        <f t="shared" si="1"/>
        <v>1.4462505737371288E-2</v>
      </c>
      <c r="K36" s="93">
        <f t="shared" si="2"/>
        <v>5010</v>
      </c>
      <c r="L36" s="97">
        <f t="shared" si="4"/>
        <v>8.0562166334341032E-2</v>
      </c>
      <c r="M36" s="40">
        <f t="shared" si="3"/>
        <v>-1054</v>
      </c>
      <c r="N36" s="40">
        <f t="shared" si="5"/>
        <v>0</v>
      </c>
    </row>
    <row r="37" spans="1:14">
      <c r="A37" s="38">
        <v>35</v>
      </c>
      <c r="B37" s="100" t="s">
        <v>126</v>
      </c>
      <c r="C37" s="27">
        <v>164904</v>
      </c>
      <c r="D37" s="27">
        <v>173033</v>
      </c>
      <c r="E37" s="27">
        <v>171644</v>
      </c>
      <c r="F37" s="27"/>
      <c r="G37" s="27"/>
      <c r="H37" s="27"/>
      <c r="I37" s="96">
        <f t="shared" si="0"/>
        <v>5.5668655327139785E-2</v>
      </c>
      <c r="J37" s="96">
        <f t="shared" si="1"/>
        <v>4.0872265075437827E-2</v>
      </c>
      <c r="K37" s="93">
        <f t="shared" si="2"/>
        <v>6740</v>
      </c>
      <c r="L37" s="97">
        <f t="shared" si="4"/>
        <v>0.10838103814240689</v>
      </c>
      <c r="M37" s="40">
        <f t="shared" si="3"/>
        <v>-1389</v>
      </c>
      <c r="N37" s="40">
        <f t="shared" si="5"/>
        <v>0</v>
      </c>
    </row>
    <row r="38" spans="1:14">
      <c r="A38" s="38">
        <v>36</v>
      </c>
      <c r="B38" s="100" t="s">
        <v>127</v>
      </c>
      <c r="C38" s="27">
        <v>12359</v>
      </c>
      <c r="D38" s="27">
        <v>12672</v>
      </c>
      <c r="E38" s="27">
        <v>13018</v>
      </c>
      <c r="F38" s="27"/>
      <c r="G38" s="27"/>
      <c r="H38" s="27"/>
      <c r="I38" s="96">
        <f t="shared" si="0"/>
        <v>4.2220791583085088E-3</v>
      </c>
      <c r="J38" s="96">
        <f t="shared" si="1"/>
        <v>5.3321466138037059E-2</v>
      </c>
      <c r="K38" s="93">
        <f t="shared" si="2"/>
        <v>659</v>
      </c>
      <c r="L38" s="97">
        <f t="shared" si="4"/>
        <v>1.0596899723419309E-2</v>
      </c>
      <c r="M38" s="40">
        <f t="shared" si="3"/>
        <v>346</v>
      </c>
      <c r="N38" s="40">
        <f t="shared" si="5"/>
        <v>0</v>
      </c>
    </row>
    <row r="39" spans="1:14">
      <c r="A39" s="38">
        <v>37</v>
      </c>
      <c r="B39" s="100" t="s">
        <v>128</v>
      </c>
      <c r="C39" s="27">
        <v>21440</v>
      </c>
      <c r="D39" s="27">
        <v>22299</v>
      </c>
      <c r="E39" s="27">
        <v>22002</v>
      </c>
      <c r="F39" s="27"/>
      <c r="G39" s="27"/>
      <c r="H39" s="27"/>
      <c r="I39" s="96">
        <f t="shared" si="0"/>
        <v>7.1358262130207257E-3</v>
      </c>
      <c r="J39" s="96">
        <f t="shared" si="1"/>
        <v>2.6212686567164179E-2</v>
      </c>
      <c r="K39" s="93">
        <f t="shared" si="2"/>
        <v>562</v>
      </c>
      <c r="L39" s="97">
        <f t="shared" si="4"/>
        <v>9.0371132694410505E-3</v>
      </c>
      <c r="M39" s="40">
        <f t="shared" si="3"/>
        <v>-297</v>
      </c>
      <c r="N39" s="40">
        <f t="shared" si="5"/>
        <v>0</v>
      </c>
    </row>
    <row r="40" spans="1:14">
      <c r="A40" s="38">
        <v>38</v>
      </c>
      <c r="B40" s="100" t="s">
        <v>129</v>
      </c>
      <c r="C40" s="27">
        <v>52050</v>
      </c>
      <c r="D40" s="27">
        <v>53127</v>
      </c>
      <c r="E40" s="27">
        <v>53623</v>
      </c>
      <c r="F40" s="27"/>
      <c r="G40" s="27"/>
      <c r="H40" s="27"/>
      <c r="I40" s="96">
        <f t="shared" si="0"/>
        <v>1.7391346651250358E-2</v>
      </c>
      <c r="J40" s="96">
        <f t="shared" si="1"/>
        <v>3.0220941402497599E-2</v>
      </c>
      <c r="K40" s="93">
        <f t="shared" si="2"/>
        <v>1573</v>
      </c>
      <c r="L40" s="97">
        <f t="shared" si="4"/>
        <v>2.5294268990802084E-2</v>
      </c>
      <c r="M40" s="40">
        <f t="shared" si="3"/>
        <v>496</v>
      </c>
      <c r="N40" s="40">
        <f t="shared" si="5"/>
        <v>0</v>
      </c>
    </row>
    <row r="41" spans="1:14">
      <c r="A41" s="38">
        <v>39</v>
      </c>
      <c r="B41" s="100" t="s">
        <v>130</v>
      </c>
      <c r="C41" s="27">
        <v>13932</v>
      </c>
      <c r="D41" s="27">
        <v>15664</v>
      </c>
      <c r="E41" s="27">
        <v>15577</v>
      </c>
      <c r="F41" s="27"/>
      <c r="G41" s="27"/>
      <c r="H41" s="27"/>
      <c r="I41" s="96">
        <f t="shared" si="0"/>
        <v>5.0520300390975298E-3</v>
      </c>
      <c r="J41" s="96">
        <f t="shared" si="1"/>
        <v>0.11807349985644559</v>
      </c>
      <c r="K41" s="93">
        <f t="shared" si="2"/>
        <v>1645</v>
      </c>
      <c r="L41" s="97">
        <f t="shared" si="4"/>
        <v>2.6452048626744711E-2</v>
      </c>
      <c r="M41" s="40">
        <f t="shared" si="3"/>
        <v>-87</v>
      </c>
      <c r="N41" s="40">
        <f t="shared" si="5"/>
        <v>0</v>
      </c>
    </row>
    <row r="42" spans="1:14">
      <c r="A42" s="38">
        <v>40</v>
      </c>
      <c r="B42" s="100" t="s">
        <v>131</v>
      </c>
      <c r="C42" s="27">
        <v>12249</v>
      </c>
      <c r="D42" s="27">
        <v>11883</v>
      </c>
      <c r="E42" s="27">
        <v>11876</v>
      </c>
      <c r="F42" s="27"/>
      <c r="G42" s="27"/>
      <c r="H42" s="27"/>
      <c r="I42" s="96">
        <f t="shared" si="0"/>
        <v>3.8516985776672185E-3</v>
      </c>
      <c r="J42" s="96">
        <f t="shared" si="1"/>
        <v>-3.0451465425749041E-2</v>
      </c>
      <c r="K42" s="93">
        <f t="shared" si="2"/>
        <v>-373</v>
      </c>
      <c r="L42" s="97">
        <f t="shared" si="4"/>
        <v>-5.9979417250916574E-3</v>
      </c>
      <c r="M42" s="40">
        <f t="shared" si="3"/>
        <v>-7</v>
      </c>
      <c r="N42" s="40">
        <f t="shared" si="5"/>
        <v>0</v>
      </c>
    </row>
    <row r="43" spans="1:14">
      <c r="A43" s="38">
        <v>41</v>
      </c>
      <c r="B43" s="100" t="s">
        <v>132</v>
      </c>
      <c r="C43" s="27">
        <v>58928</v>
      </c>
      <c r="D43" s="27">
        <v>60328</v>
      </c>
      <c r="E43" s="27">
        <v>60336</v>
      </c>
      <c r="F43" s="27"/>
      <c r="G43" s="27"/>
      <c r="H43" s="27"/>
      <c r="I43" s="96">
        <f t="shared" si="0"/>
        <v>1.9568548785965756E-2</v>
      </c>
      <c r="J43" s="96">
        <f t="shared" si="1"/>
        <v>2.3893565028509367E-2</v>
      </c>
      <c r="K43" s="93">
        <f t="shared" si="2"/>
        <v>1408</v>
      </c>
      <c r="L43" s="97">
        <f t="shared" si="4"/>
        <v>2.2641023991766901E-2</v>
      </c>
      <c r="M43" s="40">
        <f t="shared" si="3"/>
        <v>8</v>
      </c>
      <c r="N43" s="40">
        <f t="shared" si="5"/>
        <v>0</v>
      </c>
    </row>
    <row r="44" spans="1:14">
      <c r="A44" s="38">
        <v>42</v>
      </c>
      <c r="B44" s="100" t="s">
        <v>133</v>
      </c>
      <c r="C44" s="27">
        <v>77217</v>
      </c>
      <c r="D44" s="27">
        <v>78404</v>
      </c>
      <c r="E44" s="27">
        <v>78264</v>
      </c>
      <c r="F44" s="27"/>
      <c r="G44" s="27"/>
      <c r="H44" s="27"/>
      <c r="I44" s="96">
        <f t="shared" si="0"/>
        <v>2.538306984528016E-2</v>
      </c>
      <c r="J44" s="96">
        <f t="shared" si="1"/>
        <v>1.3559190333734799E-2</v>
      </c>
      <c r="K44" s="93">
        <f t="shared" si="2"/>
        <v>1047</v>
      </c>
      <c r="L44" s="97">
        <f t="shared" si="4"/>
        <v>1.6836045539332347E-2</v>
      </c>
      <c r="M44" s="40">
        <f t="shared" si="3"/>
        <v>-140</v>
      </c>
      <c r="N44" s="40">
        <f t="shared" si="5"/>
        <v>0</v>
      </c>
    </row>
    <row r="45" spans="1:14">
      <c r="A45" s="38">
        <v>43</v>
      </c>
      <c r="B45" s="100" t="s">
        <v>134</v>
      </c>
      <c r="C45" s="27">
        <v>21432</v>
      </c>
      <c r="D45" s="27">
        <v>21883</v>
      </c>
      <c r="E45" s="27">
        <v>21648</v>
      </c>
      <c r="F45" s="27"/>
      <c r="G45" s="27"/>
      <c r="H45" s="27"/>
      <c r="I45" s="96">
        <f t="shared" si="0"/>
        <v>7.0210147195469809E-3</v>
      </c>
      <c r="J45" s="96">
        <f t="shared" si="1"/>
        <v>1.0078387458006719E-2</v>
      </c>
      <c r="K45" s="93">
        <f t="shared" si="2"/>
        <v>216</v>
      </c>
      <c r="L45" s="97">
        <f t="shared" si="4"/>
        <v>3.473338907827877E-3</v>
      </c>
      <c r="M45" s="40">
        <f t="shared" si="3"/>
        <v>-235</v>
      </c>
      <c r="N45" s="40">
        <f t="shared" si="5"/>
        <v>0</v>
      </c>
    </row>
    <row r="46" spans="1:14">
      <c r="A46" s="38">
        <v>44</v>
      </c>
      <c r="B46" s="100" t="s">
        <v>135</v>
      </c>
      <c r="C46" s="27">
        <v>39301</v>
      </c>
      <c r="D46" s="27">
        <v>39595</v>
      </c>
      <c r="E46" s="27">
        <v>39734</v>
      </c>
      <c r="F46" s="27"/>
      <c r="G46" s="27"/>
      <c r="H46" s="27"/>
      <c r="I46" s="96">
        <f t="shared" si="0"/>
        <v>1.2886779326795997E-2</v>
      </c>
      <c r="J46" s="96">
        <f t="shared" si="1"/>
        <v>1.1017531360525178E-2</v>
      </c>
      <c r="K46" s="93">
        <f t="shared" si="2"/>
        <v>433</v>
      </c>
      <c r="L46" s="97">
        <f t="shared" si="4"/>
        <v>6.9627580883771792E-3</v>
      </c>
      <c r="M46" s="40">
        <f t="shared" si="3"/>
        <v>139</v>
      </c>
      <c r="N46" s="40">
        <f t="shared" si="5"/>
        <v>0</v>
      </c>
    </row>
    <row r="47" spans="1:14">
      <c r="A47" s="38">
        <v>45</v>
      </c>
      <c r="B47" s="100" t="s">
        <v>136</v>
      </c>
      <c r="C47" s="27">
        <v>45598</v>
      </c>
      <c r="D47" s="27">
        <v>47483</v>
      </c>
      <c r="E47" s="27">
        <v>46269</v>
      </c>
      <c r="F47" s="27"/>
      <c r="G47" s="27"/>
      <c r="H47" s="27"/>
      <c r="I47" s="96">
        <f t="shared" si="0"/>
        <v>1.500625138852177E-2</v>
      </c>
      <c r="J47" s="96">
        <f t="shared" si="1"/>
        <v>1.4715557699899118E-2</v>
      </c>
      <c r="K47" s="93">
        <f t="shared" si="2"/>
        <v>671</v>
      </c>
      <c r="L47" s="97">
        <f t="shared" si="4"/>
        <v>1.0789862996076413E-2</v>
      </c>
      <c r="M47" s="40">
        <f t="shared" si="3"/>
        <v>-1214</v>
      </c>
      <c r="N47" s="40">
        <f t="shared" si="5"/>
        <v>0</v>
      </c>
    </row>
    <row r="48" spans="1:14">
      <c r="A48" s="38">
        <v>46</v>
      </c>
      <c r="B48" s="100" t="s">
        <v>137</v>
      </c>
      <c r="C48" s="27">
        <v>37574</v>
      </c>
      <c r="D48" s="27">
        <v>38425</v>
      </c>
      <c r="E48" s="27">
        <v>38672</v>
      </c>
      <c r="F48" s="27"/>
      <c r="G48" s="27"/>
      <c r="H48" s="27"/>
      <c r="I48" s="96">
        <f t="shared" si="0"/>
        <v>1.2542344846374762E-2</v>
      </c>
      <c r="J48" s="96">
        <f t="shared" si="1"/>
        <v>2.9222334593069676E-2</v>
      </c>
      <c r="K48" s="93">
        <f t="shared" si="2"/>
        <v>1098</v>
      </c>
      <c r="L48" s="97">
        <f t="shared" si="4"/>
        <v>1.7656139448125042E-2</v>
      </c>
      <c r="M48" s="40">
        <f t="shared" si="3"/>
        <v>247</v>
      </c>
      <c r="N48" s="40">
        <f t="shared" si="5"/>
        <v>0</v>
      </c>
    </row>
    <row r="49" spans="1:14">
      <c r="A49" s="38">
        <v>47</v>
      </c>
      <c r="B49" s="100" t="s">
        <v>138</v>
      </c>
      <c r="C49" s="27">
        <v>28947</v>
      </c>
      <c r="D49" s="27">
        <v>28779</v>
      </c>
      <c r="E49" s="27">
        <v>29311</v>
      </c>
      <c r="F49" s="27"/>
      <c r="G49" s="27"/>
      <c r="H49" s="27"/>
      <c r="I49" s="96">
        <f t="shared" si="0"/>
        <v>9.5063267943755348E-3</v>
      </c>
      <c r="J49" s="96">
        <f t="shared" si="1"/>
        <v>1.2574705496251771E-2</v>
      </c>
      <c r="K49" s="93">
        <f t="shared" si="2"/>
        <v>364</v>
      </c>
      <c r="L49" s="97">
        <f t="shared" si="4"/>
        <v>5.8532192705988296E-3</v>
      </c>
      <c r="M49" s="40">
        <f t="shared" si="3"/>
        <v>532</v>
      </c>
      <c r="N49" s="40">
        <f t="shared" si="5"/>
        <v>0</v>
      </c>
    </row>
    <row r="50" spans="1:14">
      <c r="A50" s="38">
        <v>48</v>
      </c>
      <c r="B50" s="100" t="s">
        <v>139</v>
      </c>
      <c r="C50" s="27">
        <v>37691</v>
      </c>
      <c r="D50" s="27">
        <v>38249</v>
      </c>
      <c r="E50" s="27">
        <v>38215</v>
      </c>
      <c r="F50" s="27"/>
      <c r="G50" s="27"/>
      <c r="H50" s="27"/>
      <c r="I50" s="96">
        <f t="shared" si="0"/>
        <v>1.2394127748867697E-2</v>
      </c>
      <c r="J50" s="96">
        <f t="shared" si="1"/>
        <v>1.3902523148762305E-2</v>
      </c>
      <c r="K50" s="93">
        <f t="shared" si="2"/>
        <v>524</v>
      </c>
      <c r="L50" s="97">
        <f t="shared" si="4"/>
        <v>8.426062906026887E-3</v>
      </c>
      <c r="M50" s="40">
        <f t="shared" si="3"/>
        <v>-34</v>
      </c>
      <c r="N50" s="40">
        <f t="shared" si="5"/>
        <v>0</v>
      </c>
    </row>
    <row r="51" spans="1:14">
      <c r="A51" s="38">
        <v>49</v>
      </c>
      <c r="B51" s="100" t="s">
        <v>140</v>
      </c>
      <c r="C51" s="27">
        <v>12539</v>
      </c>
      <c r="D51" s="27">
        <v>12765</v>
      </c>
      <c r="E51" s="27">
        <v>12990</v>
      </c>
      <c r="F51" s="27"/>
      <c r="G51" s="27"/>
      <c r="H51" s="27"/>
      <c r="I51" s="96">
        <f t="shared" si="0"/>
        <v>4.2129980232314896E-3</v>
      </c>
      <c r="J51" s="96">
        <f t="shared" si="1"/>
        <v>3.5967780524762738E-2</v>
      </c>
      <c r="K51" s="93">
        <f t="shared" si="2"/>
        <v>451</v>
      </c>
      <c r="L51" s="97">
        <f t="shared" si="4"/>
        <v>7.2522029973628357E-3</v>
      </c>
      <c r="M51" s="40">
        <f t="shared" si="3"/>
        <v>225</v>
      </c>
      <c r="N51" s="40">
        <f t="shared" si="5"/>
        <v>0</v>
      </c>
    </row>
    <row r="52" spans="1:14">
      <c r="A52" s="38">
        <v>50</v>
      </c>
      <c r="B52" s="100" t="s">
        <v>141</v>
      </c>
      <c r="C52" s="27">
        <v>12138</v>
      </c>
      <c r="D52" s="27">
        <v>12821</v>
      </c>
      <c r="E52" s="27">
        <v>12802</v>
      </c>
      <c r="F52" s="27"/>
      <c r="G52" s="27"/>
      <c r="H52" s="27"/>
      <c r="I52" s="96">
        <f t="shared" si="0"/>
        <v>4.1520246877143592E-3</v>
      </c>
      <c r="J52" s="96">
        <f t="shared" si="1"/>
        <v>5.4704234635030484E-2</v>
      </c>
      <c r="K52" s="93">
        <f t="shared" si="2"/>
        <v>664</v>
      </c>
      <c r="L52" s="97">
        <f t="shared" si="4"/>
        <v>1.0677301087026437E-2</v>
      </c>
      <c r="M52" s="40">
        <f t="shared" si="3"/>
        <v>-19</v>
      </c>
      <c r="N52" s="40">
        <f t="shared" si="5"/>
        <v>0</v>
      </c>
    </row>
    <row r="53" spans="1:14">
      <c r="A53" s="38">
        <v>51</v>
      </c>
      <c r="B53" s="100" t="s">
        <v>142</v>
      </c>
      <c r="C53" s="27">
        <v>14731</v>
      </c>
      <c r="D53" s="27">
        <v>14113</v>
      </c>
      <c r="E53" s="27">
        <v>14632</v>
      </c>
      <c r="F53" s="27"/>
      <c r="G53" s="27"/>
      <c r="H53" s="27"/>
      <c r="I53" s="96">
        <f t="shared" si="0"/>
        <v>4.7455417302481257E-3</v>
      </c>
      <c r="J53" s="96">
        <f t="shared" si="1"/>
        <v>-6.720521349534994E-3</v>
      </c>
      <c r="K53" s="93">
        <f t="shared" si="2"/>
        <v>-99</v>
      </c>
      <c r="L53" s="97">
        <f t="shared" si="4"/>
        <v>-1.5919469994211102E-3</v>
      </c>
      <c r="M53" s="40">
        <f t="shared" si="3"/>
        <v>519</v>
      </c>
      <c r="N53" s="40">
        <f t="shared" si="5"/>
        <v>0</v>
      </c>
    </row>
    <row r="54" spans="1:14">
      <c r="A54" s="38">
        <v>52</v>
      </c>
      <c r="B54" s="100" t="s">
        <v>143</v>
      </c>
      <c r="C54" s="27">
        <v>25576</v>
      </c>
      <c r="D54" s="27">
        <v>25942</v>
      </c>
      <c r="E54" s="27">
        <v>26035</v>
      </c>
      <c r="F54" s="27"/>
      <c r="G54" s="27"/>
      <c r="H54" s="27"/>
      <c r="I54" s="96">
        <f t="shared" si="0"/>
        <v>8.4438339903642676E-3</v>
      </c>
      <c r="J54" s="96">
        <f t="shared" si="1"/>
        <v>1.7946512355333125E-2</v>
      </c>
      <c r="K54" s="93">
        <f t="shared" si="2"/>
        <v>459</v>
      </c>
      <c r="L54" s="97">
        <f t="shared" si="4"/>
        <v>7.3808451791342383E-3</v>
      </c>
      <c r="M54" s="40">
        <f t="shared" si="3"/>
        <v>93</v>
      </c>
      <c r="N54" s="40">
        <f t="shared" si="5"/>
        <v>0</v>
      </c>
    </row>
    <row r="55" spans="1:14">
      <c r="A55" s="38">
        <v>53</v>
      </c>
      <c r="B55" s="100" t="s">
        <v>144</v>
      </c>
      <c r="C55" s="27">
        <v>15449</v>
      </c>
      <c r="D55" s="27">
        <v>15393</v>
      </c>
      <c r="E55" s="27">
        <v>15375</v>
      </c>
      <c r="F55" s="27"/>
      <c r="G55" s="27"/>
      <c r="H55" s="27"/>
      <c r="I55" s="96">
        <f t="shared" si="0"/>
        <v>4.9865161360418903E-3</v>
      </c>
      <c r="J55" s="96">
        <f t="shared" si="1"/>
        <v>-4.7899540423328368E-3</v>
      </c>
      <c r="K55" s="93">
        <f t="shared" si="2"/>
        <v>-74</v>
      </c>
      <c r="L55" s="97">
        <f t="shared" si="4"/>
        <v>-1.1899401813854763E-3</v>
      </c>
      <c r="M55" s="40">
        <f t="shared" si="3"/>
        <v>-18</v>
      </c>
      <c r="N55" s="40">
        <f t="shared" si="5"/>
        <v>0</v>
      </c>
    </row>
    <row r="56" spans="1:14">
      <c r="A56" s="38">
        <v>54</v>
      </c>
      <c r="B56" s="100" t="s">
        <v>145</v>
      </c>
      <c r="C56" s="27">
        <v>30153</v>
      </c>
      <c r="D56" s="27">
        <v>31654</v>
      </c>
      <c r="E56" s="27">
        <v>31591</v>
      </c>
      <c r="F56" s="27"/>
      <c r="G56" s="27"/>
      <c r="H56" s="27"/>
      <c r="I56" s="96">
        <f t="shared" si="0"/>
        <v>1.0245790650647112E-2</v>
      </c>
      <c r="J56" s="96">
        <f t="shared" si="1"/>
        <v>4.7690113753192057E-2</v>
      </c>
      <c r="K56" s="93">
        <f t="shared" si="2"/>
        <v>1438</v>
      </c>
      <c r="L56" s="97">
        <f t="shared" si="4"/>
        <v>2.3123432173409661E-2</v>
      </c>
      <c r="M56" s="40">
        <f t="shared" si="3"/>
        <v>-63</v>
      </c>
      <c r="N56" s="40">
        <f t="shared" si="5"/>
        <v>0</v>
      </c>
    </row>
    <row r="57" spans="1:14">
      <c r="A57" s="38">
        <v>55</v>
      </c>
      <c r="B57" s="100" t="s">
        <v>146</v>
      </c>
      <c r="C57" s="27">
        <v>54793</v>
      </c>
      <c r="D57" s="27">
        <v>55571</v>
      </c>
      <c r="E57" s="27">
        <v>55565</v>
      </c>
      <c r="F57" s="27"/>
      <c r="G57" s="27"/>
      <c r="H57" s="27"/>
      <c r="I57" s="96">
        <f t="shared" si="0"/>
        <v>1.8021188234092204E-2</v>
      </c>
      <c r="J57" s="96">
        <f t="shared" si="1"/>
        <v>1.4089390980599711E-2</v>
      </c>
      <c r="K57" s="93">
        <f t="shared" si="2"/>
        <v>772</v>
      </c>
      <c r="L57" s="97">
        <f t="shared" si="4"/>
        <v>1.2413970540940374E-2</v>
      </c>
      <c r="M57" s="40">
        <f t="shared" si="3"/>
        <v>-6</v>
      </c>
      <c r="N57" s="40">
        <f t="shared" si="5"/>
        <v>0</v>
      </c>
    </row>
    <row r="58" spans="1:14">
      <c r="A58" s="38">
        <v>56</v>
      </c>
      <c r="B58" s="100" t="s">
        <v>147</v>
      </c>
      <c r="C58" s="27">
        <v>15916</v>
      </c>
      <c r="D58" s="27">
        <v>16268</v>
      </c>
      <c r="E58" s="27">
        <v>16544</v>
      </c>
      <c r="F58" s="27"/>
      <c r="G58" s="27"/>
      <c r="H58" s="27"/>
      <c r="I58" s="96">
        <f t="shared" si="0"/>
        <v>5.3656535255074489E-3</v>
      </c>
      <c r="J58" s="96">
        <f t="shared" si="1"/>
        <v>3.9457150037697911E-2</v>
      </c>
      <c r="K58" s="93">
        <f t="shared" si="2"/>
        <v>628</v>
      </c>
      <c r="L58" s="97">
        <f t="shared" si="4"/>
        <v>1.0098411269055124E-2</v>
      </c>
      <c r="M58" s="40">
        <f t="shared" si="3"/>
        <v>276</v>
      </c>
      <c r="N58" s="40">
        <f t="shared" si="5"/>
        <v>0</v>
      </c>
    </row>
    <row r="59" spans="1:14">
      <c r="A59" s="38">
        <v>57</v>
      </c>
      <c r="B59" s="100" t="s">
        <v>148</v>
      </c>
      <c r="C59" s="27">
        <v>10073</v>
      </c>
      <c r="D59" s="27">
        <v>10187</v>
      </c>
      <c r="E59" s="27">
        <v>10188</v>
      </c>
      <c r="F59" s="27"/>
      <c r="G59" s="27"/>
      <c r="H59" s="27"/>
      <c r="I59" s="96">
        <f t="shared" si="0"/>
        <v>3.3042358630240502E-3</v>
      </c>
      <c r="J59" s="96">
        <f t="shared" si="1"/>
        <v>1.1416658393725802E-2</v>
      </c>
      <c r="K59" s="93">
        <f t="shared" si="2"/>
        <v>115</v>
      </c>
      <c r="L59" s="97">
        <f t="shared" si="4"/>
        <v>1.8492313629639159E-3</v>
      </c>
      <c r="M59" s="40">
        <f t="shared" si="3"/>
        <v>1</v>
      </c>
      <c r="N59" s="40">
        <f t="shared" si="5"/>
        <v>0</v>
      </c>
    </row>
    <row r="60" spans="1:14">
      <c r="A60" s="38">
        <v>58</v>
      </c>
      <c r="B60" s="100" t="s">
        <v>149</v>
      </c>
      <c r="C60" s="27">
        <v>29583</v>
      </c>
      <c r="D60" s="27">
        <v>29935</v>
      </c>
      <c r="E60" s="27">
        <v>29832</v>
      </c>
      <c r="F60" s="27"/>
      <c r="G60" s="27"/>
      <c r="H60" s="27"/>
      <c r="I60" s="96">
        <f t="shared" si="0"/>
        <v>9.675300772058644E-3</v>
      </c>
      <c r="J60" s="96">
        <f t="shared" si="1"/>
        <v>8.4169962478450461E-3</v>
      </c>
      <c r="K60" s="93">
        <f t="shared" si="2"/>
        <v>249</v>
      </c>
      <c r="L60" s="97">
        <f t="shared" si="4"/>
        <v>4.0039879076349131E-3</v>
      </c>
      <c r="M60" s="40">
        <f t="shared" si="3"/>
        <v>-103</v>
      </c>
      <c r="N60" s="40">
        <f t="shared" si="5"/>
        <v>0</v>
      </c>
    </row>
    <row r="61" spans="1:14">
      <c r="A61" s="38">
        <v>59</v>
      </c>
      <c r="B61" s="100" t="s">
        <v>150</v>
      </c>
      <c r="C61" s="27">
        <v>29969</v>
      </c>
      <c r="D61" s="27">
        <v>29789</v>
      </c>
      <c r="E61" s="27">
        <v>29734</v>
      </c>
      <c r="F61" s="27"/>
      <c r="G61" s="27"/>
      <c r="H61" s="27"/>
      <c r="I61" s="96">
        <f t="shared" si="0"/>
        <v>9.6435167992890772E-3</v>
      </c>
      <c r="J61" s="96">
        <f t="shared" si="1"/>
        <v>-7.8414361506890448E-3</v>
      </c>
      <c r="K61" s="93">
        <f t="shared" si="2"/>
        <v>-235</v>
      </c>
      <c r="L61" s="97">
        <f t="shared" si="4"/>
        <v>-3.7788640895349587E-3</v>
      </c>
      <c r="M61" s="40">
        <f t="shared" si="3"/>
        <v>-55</v>
      </c>
      <c r="N61" s="40">
        <f t="shared" si="5"/>
        <v>0</v>
      </c>
    </row>
    <row r="62" spans="1:14">
      <c r="A62" s="38">
        <v>60</v>
      </c>
      <c r="B62" s="100" t="s">
        <v>151</v>
      </c>
      <c r="C62" s="27">
        <v>24214</v>
      </c>
      <c r="D62" s="27">
        <v>24993</v>
      </c>
      <c r="E62" s="27">
        <v>25036</v>
      </c>
      <c r="F62" s="27"/>
      <c r="G62" s="27"/>
      <c r="H62" s="27"/>
      <c r="I62" s="96">
        <f t="shared" si="0"/>
        <v>8.1198320638663259E-3</v>
      </c>
      <c r="J62" s="96">
        <f t="shared" si="1"/>
        <v>3.3947303213017262E-2</v>
      </c>
      <c r="K62" s="93">
        <f t="shared" si="2"/>
        <v>822</v>
      </c>
      <c r="L62" s="97">
        <f t="shared" si="4"/>
        <v>1.3217984177011642E-2</v>
      </c>
      <c r="M62" s="40">
        <f t="shared" si="3"/>
        <v>43</v>
      </c>
      <c r="N62" s="40">
        <f t="shared" si="5"/>
        <v>0</v>
      </c>
    </row>
    <row r="63" spans="1:14">
      <c r="A63" s="38">
        <v>61</v>
      </c>
      <c r="B63" s="100" t="s">
        <v>152</v>
      </c>
      <c r="C63" s="27">
        <v>37390</v>
      </c>
      <c r="D63" s="27">
        <v>37666</v>
      </c>
      <c r="E63" s="27">
        <v>37731</v>
      </c>
      <c r="F63" s="27"/>
      <c r="G63" s="27"/>
      <c r="H63" s="27"/>
      <c r="I63" s="96">
        <f t="shared" si="0"/>
        <v>1.2237153842536361E-2</v>
      </c>
      <c r="J63" s="96">
        <f t="shared" si="1"/>
        <v>9.120085584380851E-3</v>
      </c>
      <c r="K63" s="93">
        <f t="shared" si="2"/>
        <v>341</v>
      </c>
      <c r="L63" s="97">
        <f t="shared" si="4"/>
        <v>5.4833729980060461E-3</v>
      </c>
      <c r="M63" s="40">
        <f t="shared" si="3"/>
        <v>65</v>
      </c>
      <c r="N63" s="40">
        <f t="shared" si="5"/>
        <v>0</v>
      </c>
    </row>
    <row r="64" spans="1:14">
      <c r="A64" s="38">
        <v>62</v>
      </c>
      <c r="B64" s="100" t="s">
        <v>153</v>
      </c>
      <c r="C64" s="27">
        <v>12044</v>
      </c>
      <c r="D64" s="27">
        <v>13075</v>
      </c>
      <c r="E64" s="27">
        <v>13399</v>
      </c>
      <c r="F64" s="27"/>
      <c r="G64" s="27"/>
      <c r="H64" s="27"/>
      <c r="I64" s="96">
        <f t="shared" si="0"/>
        <v>4.3456474606065228E-3</v>
      </c>
      <c r="J64" s="96">
        <f t="shared" si="1"/>
        <v>0.11250415144470276</v>
      </c>
      <c r="K64" s="93">
        <f t="shared" si="2"/>
        <v>1355</v>
      </c>
      <c r="L64" s="97">
        <f t="shared" si="4"/>
        <v>2.1788769537531356E-2</v>
      </c>
      <c r="M64" s="40">
        <f t="shared" si="3"/>
        <v>324</v>
      </c>
      <c r="N64" s="40">
        <f t="shared" si="5"/>
        <v>0</v>
      </c>
    </row>
    <row r="65" spans="1:14">
      <c r="A65" s="38">
        <v>63</v>
      </c>
      <c r="B65" s="100" t="s">
        <v>154</v>
      </c>
      <c r="C65" s="27">
        <v>45400</v>
      </c>
      <c r="D65" s="27">
        <v>45342</v>
      </c>
      <c r="E65" s="27">
        <v>45526</v>
      </c>
      <c r="F65" s="27"/>
      <c r="G65" s="27"/>
      <c r="H65" s="27"/>
      <c r="I65" s="96">
        <f t="shared" si="0"/>
        <v>1.4765276982728006E-2</v>
      </c>
      <c r="J65" s="96">
        <f t="shared" si="1"/>
        <v>2.7753303964757709E-3</v>
      </c>
      <c r="K65" s="93">
        <f t="shared" si="2"/>
        <v>126</v>
      </c>
      <c r="L65" s="97">
        <f t="shared" si="4"/>
        <v>2.0261143628995948E-3</v>
      </c>
      <c r="M65" s="40">
        <f t="shared" si="3"/>
        <v>184</v>
      </c>
      <c r="N65" s="40">
        <f t="shared" si="5"/>
        <v>0</v>
      </c>
    </row>
    <row r="66" spans="1:14">
      <c r="A66" s="38">
        <v>64</v>
      </c>
      <c r="B66" s="100" t="s">
        <v>155</v>
      </c>
      <c r="C66" s="27">
        <v>13214</v>
      </c>
      <c r="D66" s="27">
        <v>13530</v>
      </c>
      <c r="E66" s="27">
        <v>13514</v>
      </c>
      <c r="F66" s="27"/>
      <c r="G66" s="27"/>
      <c r="H66" s="27"/>
      <c r="I66" s="96">
        <f t="shared" si="0"/>
        <v>4.3829449796728521E-3</v>
      </c>
      <c r="J66" s="96">
        <f t="shared" si="1"/>
        <v>2.2703193582563948E-2</v>
      </c>
      <c r="K66" s="93">
        <f t="shared" si="2"/>
        <v>300</v>
      </c>
      <c r="L66" s="97">
        <f t="shared" si="4"/>
        <v>4.824081816427607E-3</v>
      </c>
      <c r="M66" s="40">
        <f t="shared" si="3"/>
        <v>-16</v>
      </c>
      <c r="N66" s="40">
        <f t="shared" si="5"/>
        <v>0</v>
      </c>
    </row>
    <row r="67" spans="1:14">
      <c r="A67" s="38">
        <v>65</v>
      </c>
      <c r="B67" s="100" t="s">
        <v>156</v>
      </c>
      <c r="C67" s="27">
        <v>36609</v>
      </c>
      <c r="D67" s="27">
        <v>37002</v>
      </c>
      <c r="E67" s="27">
        <v>37579</v>
      </c>
      <c r="F67" s="27"/>
      <c r="G67" s="27"/>
      <c r="H67" s="27"/>
      <c r="I67" s="96">
        <f t="shared" ref="I67:I84" si="6">E67/$E$84</f>
        <v>1.2187856252118255E-2</v>
      </c>
      <c r="J67" s="96">
        <f t="shared" ref="J67:J84" si="7">(E67-C67)/C67</f>
        <v>2.64962167772952E-2</v>
      </c>
      <c r="K67" s="93">
        <f t="shared" ref="K67:K84" si="8">E67-C67</f>
        <v>970</v>
      </c>
      <c r="L67" s="97">
        <f t="shared" si="4"/>
        <v>1.5597864539782595E-2</v>
      </c>
      <c r="M67" s="40">
        <f t="shared" ref="M67:M84" si="9">E67-D67</f>
        <v>577</v>
      </c>
      <c r="N67" s="40">
        <f t="shared" si="5"/>
        <v>0</v>
      </c>
    </row>
    <row r="68" spans="1:14">
      <c r="A68" s="38">
        <v>66</v>
      </c>
      <c r="B68" s="100" t="s">
        <v>157</v>
      </c>
      <c r="C68" s="27">
        <v>16953</v>
      </c>
      <c r="D68" s="27">
        <v>16971</v>
      </c>
      <c r="E68" s="27">
        <v>16943</v>
      </c>
      <c r="F68" s="27"/>
      <c r="G68" s="27"/>
      <c r="H68" s="27"/>
      <c r="I68" s="96">
        <f t="shared" si="6"/>
        <v>5.4950597003549755E-3</v>
      </c>
      <c r="J68" s="96">
        <f t="shared" si="7"/>
        <v>-5.8986610039521025E-4</v>
      </c>
      <c r="K68" s="93">
        <f t="shared" si="8"/>
        <v>-10</v>
      </c>
      <c r="L68" s="97">
        <f t="shared" ref="L68:L84" si="10">K68/$K$84</f>
        <v>-1.6080272721425356E-4</v>
      </c>
      <c r="M68" s="40">
        <f t="shared" si="9"/>
        <v>-28</v>
      </c>
      <c r="N68" s="40">
        <f t="shared" ref="N68:N84" si="11">H68-G68</f>
        <v>0</v>
      </c>
    </row>
    <row r="69" spans="1:14">
      <c r="A69" s="38">
        <v>67</v>
      </c>
      <c r="B69" s="100" t="s">
        <v>158</v>
      </c>
      <c r="C69" s="27">
        <v>21822</v>
      </c>
      <c r="D69" s="27">
        <v>21808</v>
      </c>
      <c r="E69" s="27">
        <v>21831</v>
      </c>
      <c r="F69" s="27"/>
      <c r="G69" s="27"/>
      <c r="H69" s="27"/>
      <c r="I69" s="96">
        <f t="shared" si="6"/>
        <v>7.0803664238003579E-3</v>
      </c>
      <c r="J69" s="96">
        <f t="shared" si="7"/>
        <v>4.1242782513060212E-4</v>
      </c>
      <c r="K69" s="93">
        <f t="shared" si="8"/>
        <v>9</v>
      </c>
      <c r="L69" s="97">
        <f t="shared" si="10"/>
        <v>1.4472245449282821E-4</v>
      </c>
      <c r="M69" s="40">
        <f t="shared" si="9"/>
        <v>23</v>
      </c>
      <c r="N69" s="40">
        <f t="shared" si="11"/>
        <v>0</v>
      </c>
    </row>
    <row r="70" spans="1:14">
      <c r="A70" s="38">
        <v>68</v>
      </c>
      <c r="B70" s="100" t="s">
        <v>159</v>
      </c>
      <c r="C70" s="27">
        <v>14099</v>
      </c>
      <c r="D70" s="27">
        <v>13820</v>
      </c>
      <c r="E70" s="27">
        <v>14313</v>
      </c>
      <c r="F70" s="27"/>
      <c r="G70" s="27"/>
      <c r="H70" s="27"/>
      <c r="I70" s="96">
        <f t="shared" si="6"/>
        <v>4.6420816556206551E-3</v>
      </c>
      <c r="J70" s="96">
        <f t="shared" si="7"/>
        <v>1.5178381445492588E-2</v>
      </c>
      <c r="K70" s="93">
        <f t="shared" si="8"/>
        <v>214</v>
      </c>
      <c r="L70" s="97">
        <f t="shared" si="10"/>
        <v>3.4411783623850261E-3</v>
      </c>
      <c r="M70" s="40">
        <f t="shared" si="9"/>
        <v>493</v>
      </c>
      <c r="N70" s="40">
        <f t="shared" si="11"/>
        <v>0</v>
      </c>
    </row>
    <row r="71" spans="1:14">
      <c r="A71" s="38">
        <v>69</v>
      </c>
      <c r="B71" s="100" t="s">
        <v>160</v>
      </c>
      <c r="C71" s="27">
        <v>5199</v>
      </c>
      <c r="D71" s="27">
        <v>5359</v>
      </c>
      <c r="E71" s="27">
        <v>5407</v>
      </c>
      <c r="F71" s="27"/>
      <c r="G71" s="27"/>
      <c r="H71" s="27"/>
      <c r="I71" s="96">
        <f t="shared" si="6"/>
        <v>1.7536320486229919E-3</v>
      </c>
      <c r="J71" s="96">
        <f t="shared" si="7"/>
        <v>4.0007693787266783E-2</v>
      </c>
      <c r="K71" s="93">
        <f t="shared" si="8"/>
        <v>208</v>
      </c>
      <c r="L71" s="97">
        <f t="shared" si="10"/>
        <v>3.3446967260564739E-3</v>
      </c>
      <c r="M71" s="40">
        <f t="shared" si="9"/>
        <v>48</v>
      </c>
      <c r="N71" s="40">
        <f t="shared" si="11"/>
        <v>0</v>
      </c>
    </row>
    <row r="72" spans="1:14">
      <c r="A72" s="38">
        <v>70</v>
      </c>
      <c r="B72" s="100" t="s">
        <v>161</v>
      </c>
      <c r="C72" s="27">
        <v>9857</v>
      </c>
      <c r="D72" s="27">
        <v>9903</v>
      </c>
      <c r="E72" s="27">
        <v>9928</v>
      </c>
      <c r="F72" s="27"/>
      <c r="G72" s="27"/>
      <c r="H72" s="27"/>
      <c r="I72" s="96">
        <f t="shared" si="6"/>
        <v>3.2199110373088706E-3</v>
      </c>
      <c r="J72" s="96">
        <f t="shared" si="7"/>
        <v>7.2030029420716239E-3</v>
      </c>
      <c r="K72" s="93">
        <f t="shared" si="8"/>
        <v>71</v>
      </c>
      <c r="L72" s="97">
        <f t="shared" si="10"/>
        <v>1.1416993632212002E-3</v>
      </c>
      <c r="M72" s="40">
        <f t="shared" si="9"/>
        <v>25</v>
      </c>
      <c r="N72" s="40">
        <f t="shared" si="11"/>
        <v>0</v>
      </c>
    </row>
    <row r="73" spans="1:14">
      <c r="A73" s="38">
        <v>71</v>
      </c>
      <c r="B73" s="100" t="s">
        <v>162</v>
      </c>
      <c r="C73" s="27">
        <v>15979</v>
      </c>
      <c r="D73" s="27">
        <v>15700</v>
      </c>
      <c r="E73" s="27">
        <v>15676</v>
      </c>
      <c r="F73" s="27"/>
      <c r="G73" s="27"/>
      <c r="H73" s="27"/>
      <c r="I73" s="96">
        <f t="shared" si="6"/>
        <v>5.0841383381198483E-3</v>
      </c>
      <c r="J73" s="96">
        <f t="shared" si="7"/>
        <v>-1.8962388134426435E-2</v>
      </c>
      <c r="K73" s="93">
        <f t="shared" si="8"/>
        <v>-303</v>
      </c>
      <c r="L73" s="97">
        <f t="shared" si="10"/>
        <v>-4.8723226345918826E-3</v>
      </c>
      <c r="M73" s="40">
        <f t="shared" si="9"/>
        <v>-24</v>
      </c>
      <c r="N73" s="40">
        <f t="shared" si="11"/>
        <v>0</v>
      </c>
    </row>
    <row r="74" spans="1:14">
      <c r="A74" s="38">
        <v>72</v>
      </c>
      <c r="B74" s="100" t="s">
        <v>163</v>
      </c>
      <c r="C74" s="27">
        <v>20657</v>
      </c>
      <c r="D74" s="27">
        <v>21152</v>
      </c>
      <c r="E74" s="27">
        <v>21803</v>
      </c>
      <c r="F74" s="27"/>
      <c r="G74" s="27"/>
      <c r="H74" s="27"/>
      <c r="I74" s="96">
        <f t="shared" si="6"/>
        <v>7.0712852887233387E-3</v>
      </c>
      <c r="J74" s="96">
        <f t="shared" si="7"/>
        <v>5.5477562085491601E-2</v>
      </c>
      <c r="K74" s="93">
        <f t="shared" si="8"/>
        <v>1146</v>
      </c>
      <c r="L74" s="97">
        <f t="shared" si="10"/>
        <v>1.8427992538753456E-2</v>
      </c>
      <c r="M74" s="40">
        <f t="shared" si="9"/>
        <v>651</v>
      </c>
      <c r="N74" s="40">
        <f t="shared" si="11"/>
        <v>0</v>
      </c>
    </row>
    <row r="75" spans="1:14">
      <c r="A75" s="38">
        <v>73</v>
      </c>
      <c r="B75" s="100" t="s">
        <v>164</v>
      </c>
      <c r="C75" s="27">
        <v>28890</v>
      </c>
      <c r="D75" s="27">
        <v>28074</v>
      </c>
      <c r="E75" s="27">
        <v>27905</v>
      </c>
      <c r="F75" s="27"/>
      <c r="G75" s="27"/>
      <c r="H75" s="27"/>
      <c r="I75" s="96">
        <f t="shared" si="6"/>
        <v>9.0503240830080607E-3</v>
      </c>
      <c r="J75" s="96">
        <f t="shared" si="7"/>
        <v>-3.409484250605746E-2</v>
      </c>
      <c r="K75" s="93">
        <f t="shared" si="8"/>
        <v>-985</v>
      </c>
      <c r="L75" s="97">
        <f t="shared" si="10"/>
        <v>-1.5839068630603977E-2</v>
      </c>
      <c r="M75" s="40">
        <f t="shared" si="9"/>
        <v>-169</v>
      </c>
      <c r="N75" s="40">
        <f t="shared" si="11"/>
        <v>0</v>
      </c>
    </row>
    <row r="76" spans="1:14">
      <c r="A76" s="38">
        <v>74</v>
      </c>
      <c r="B76" s="100" t="s">
        <v>165</v>
      </c>
      <c r="C76" s="27">
        <v>8134</v>
      </c>
      <c r="D76" s="27">
        <v>8372</v>
      </c>
      <c r="E76" s="27">
        <v>8371</v>
      </c>
      <c r="F76" s="27"/>
      <c r="G76" s="27"/>
      <c r="H76" s="27"/>
      <c r="I76" s="96">
        <f t="shared" si="6"/>
        <v>2.714935061776043E-3</v>
      </c>
      <c r="J76" s="96">
        <f t="shared" si="7"/>
        <v>2.9136955987214164E-2</v>
      </c>
      <c r="K76" s="93">
        <f t="shared" si="8"/>
        <v>237</v>
      </c>
      <c r="L76" s="97">
        <f t="shared" si="10"/>
        <v>3.8110246349778091E-3</v>
      </c>
      <c r="M76" s="40">
        <f t="shared" si="9"/>
        <v>-1</v>
      </c>
      <c r="N76" s="40">
        <f t="shared" si="11"/>
        <v>0</v>
      </c>
    </row>
    <row r="77" spans="1:14">
      <c r="A77" s="38">
        <v>75</v>
      </c>
      <c r="B77" s="100" t="s">
        <v>166</v>
      </c>
      <c r="C77" s="27">
        <v>4435</v>
      </c>
      <c r="D77" s="27">
        <v>4369</v>
      </c>
      <c r="E77" s="27">
        <v>4693</v>
      </c>
      <c r="F77" s="27"/>
      <c r="G77" s="27"/>
      <c r="H77" s="27"/>
      <c r="I77" s="96">
        <f t="shared" si="6"/>
        <v>1.5220631041589978E-3</v>
      </c>
      <c r="J77" s="96">
        <f t="shared" si="7"/>
        <v>5.8173618940248029E-2</v>
      </c>
      <c r="K77" s="93">
        <f t="shared" si="8"/>
        <v>258</v>
      </c>
      <c r="L77" s="97">
        <f t="shared" si="10"/>
        <v>4.1487103621277418E-3</v>
      </c>
      <c r="M77" s="40">
        <f t="shared" si="9"/>
        <v>324</v>
      </c>
      <c r="N77" s="40">
        <f t="shared" si="11"/>
        <v>0</v>
      </c>
    </row>
    <row r="78" spans="1:14">
      <c r="A78" s="38">
        <v>76</v>
      </c>
      <c r="B78" s="100" t="s">
        <v>167</v>
      </c>
      <c r="C78" s="27">
        <v>6793</v>
      </c>
      <c r="D78" s="27">
        <v>6808</v>
      </c>
      <c r="E78" s="27">
        <v>6962</v>
      </c>
      <c r="F78" s="27"/>
      <c r="G78" s="27"/>
      <c r="H78" s="27"/>
      <c r="I78" s="96">
        <f t="shared" si="6"/>
        <v>2.2579593716503181E-3</v>
      </c>
      <c r="J78" s="96">
        <f t="shared" si="7"/>
        <v>2.4878551450022081E-2</v>
      </c>
      <c r="K78" s="93">
        <f t="shared" si="8"/>
        <v>169</v>
      </c>
      <c r="L78" s="97">
        <f t="shared" si="10"/>
        <v>2.7175660899208852E-3</v>
      </c>
      <c r="M78" s="40">
        <f t="shared" si="9"/>
        <v>154</v>
      </c>
      <c r="N78" s="40">
        <f t="shared" si="11"/>
        <v>0</v>
      </c>
    </row>
    <row r="79" spans="1:14">
      <c r="A79" s="38">
        <v>77</v>
      </c>
      <c r="B79" s="100" t="s">
        <v>168</v>
      </c>
      <c r="C79" s="27">
        <v>12307</v>
      </c>
      <c r="D79" s="27">
        <v>12472</v>
      </c>
      <c r="E79" s="27">
        <v>12636</v>
      </c>
      <c r="F79" s="27"/>
      <c r="G79" s="27"/>
      <c r="H79" s="27"/>
      <c r="I79" s="96">
        <f t="shared" si="6"/>
        <v>4.0981865297577448E-3</v>
      </c>
      <c r="J79" s="96">
        <f t="shared" si="7"/>
        <v>2.6732753717396602E-2</v>
      </c>
      <c r="K79" s="93">
        <f t="shared" si="8"/>
        <v>329</v>
      </c>
      <c r="L79" s="97">
        <f t="shared" si="10"/>
        <v>5.2904097253489418E-3</v>
      </c>
      <c r="M79" s="40">
        <f t="shared" si="9"/>
        <v>164</v>
      </c>
      <c r="N79" s="40">
        <f t="shared" si="11"/>
        <v>0</v>
      </c>
    </row>
    <row r="80" spans="1:14">
      <c r="A80" s="38">
        <v>78</v>
      </c>
      <c r="B80" s="169" t="s">
        <v>169</v>
      </c>
      <c r="C80" s="27">
        <v>14940</v>
      </c>
      <c r="D80" s="27">
        <v>15316</v>
      </c>
      <c r="E80" s="27">
        <v>15088</v>
      </c>
      <c r="F80" s="27"/>
      <c r="G80" s="27"/>
      <c r="H80" s="27"/>
      <c r="I80" s="96">
        <f t="shared" si="6"/>
        <v>4.8934345015024415E-3</v>
      </c>
      <c r="J80" s="96">
        <f t="shared" si="7"/>
        <v>9.906291834002677E-3</v>
      </c>
      <c r="K80" s="93">
        <f t="shared" si="8"/>
        <v>148</v>
      </c>
      <c r="L80" s="97">
        <f t="shared" si="10"/>
        <v>2.3798803627709526E-3</v>
      </c>
      <c r="M80" s="40">
        <f t="shared" si="9"/>
        <v>-228</v>
      </c>
      <c r="N80" s="40">
        <f t="shared" si="11"/>
        <v>0</v>
      </c>
    </row>
    <row r="81" spans="1:14">
      <c r="A81" s="38">
        <v>79</v>
      </c>
      <c r="B81" s="169" t="s">
        <v>170</v>
      </c>
      <c r="C81" s="27">
        <v>6456</v>
      </c>
      <c r="D81" s="27">
        <v>6698</v>
      </c>
      <c r="E81" s="27">
        <v>6742</v>
      </c>
      <c r="F81" s="27"/>
      <c r="G81" s="27"/>
      <c r="H81" s="27"/>
      <c r="I81" s="96">
        <f t="shared" si="6"/>
        <v>2.1866075960451656E-3</v>
      </c>
      <c r="J81" s="96">
        <f t="shared" si="7"/>
        <v>4.4299876084262703E-2</v>
      </c>
      <c r="K81" s="93">
        <f t="shared" si="8"/>
        <v>286</v>
      </c>
      <c r="L81" s="97">
        <f t="shared" si="10"/>
        <v>4.5989579983276513E-3</v>
      </c>
      <c r="M81" s="40">
        <f t="shared" si="9"/>
        <v>44</v>
      </c>
      <c r="N81" s="40">
        <f t="shared" si="11"/>
        <v>0</v>
      </c>
    </row>
    <row r="82" spans="1:14">
      <c r="A82" s="38">
        <v>80</v>
      </c>
      <c r="B82" s="100" t="s">
        <v>171</v>
      </c>
      <c r="C82" s="27">
        <v>19234</v>
      </c>
      <c r="D82" s="27">
        <v>19948</v>
      </c>
      <c r="E82" s="27">
        <v>20051</v>
      </c>
      <c r="F82" s="27"/>
      <c r="G82" s="27"/>
      <c r="H82" s="27"/>
      <c r="I82" s="96">
        <f t="shared" si="6"/>
        <v>6.5030656939041257E-3</v>
      </c>
      <c r="J82" s="96">
        <f t="shared" si="7"/>
        <v>4.2476863886867007E-2</v>
      </c>
      <c r="K82" s="93">
        <f t="shared" si="8"/>
        <v>817</v>
      </c>
      <c r="L82" s="97">
        <f t="shared" si="10"/>
        <v>1.3137582813404516E-2</v>
      </c>
      <c r="M82" s="40">
        <f t="shared" si="9"/>
        <v>103</v>
      </c>
      <c r="N82" s="40">
        <f t="shared" si="11"/>
        <v>0</v>
      </c>
    </row>
    <row r="83" spans="1:14">
      <c r="A83" s="38">
        <v>81</v>
      </c>
      <c r="B83" s="100" t="s">
        <v>172</v>
      </c>
      <c r="C83" s="27">
        <v>12620</v>
      </c>
      <c r="D83" s="27">
        <v>12982</v>
      </c>
      <c r="E83" s="27">
        <v>12972</v>
      </c>
      <c r="F83" s="27"/>
      <c r="G83" s="27"/>
      <c r="H83" s="27"/>
      <c r="I83" s="96">
        <f t="shared" si="6"/>
        <v>4.207160150681977E-3</v>
      </c>
      <c r="J83" s="96">
        <f t="shared" si="7"/>
        <v>2.7892234548335976E-2</v>
      </c>
      <c r="K83" s="93">
        <f t="shared" si="8"/>
        <v>352</v>
      </c>
      <c r="L83" s="97">
        <f t="shared" si="10"/>
        <v>5.6602559979417252E-3</v>
      </c>
      <c r="M83" s="40">
        <f t="shared" si="9"/>
        <v>-10</v>
      </c>
      <c r="N83" s="40">
        <f t="shared" si="11"/>
        <v>0</v>
      </c>
    </row>
    <row r="84" spans="1:14" s="106" customFormat="1">
      <c r="A84" s="188" t="s">
        <v>173</v>
      </c>
      <c r="B84" s="188"/>
      <c r="C84" s="60">
        <v>3021127</v>
      </c>
      <c r="D84" s="60">
        <v>3075826</v>
      </c>
      <c r="E84" s="60">
        <v>3083315</v>
      </c>
      <c r="F84" s="60"/>
      <c r="G84" s="60"/>
      <c r="H84" s="60"/>
      <c r="I84" s="96">
        <f t="shared" si="6"/>
        <v>1</v>
      </c>
      <c r="J84" s="96">
        <f t="shared" si="7"/>
        <v>2.0584371328977565E-2</v>
      </c>
      <c r="K84" s="93">
        <f t="shared" si="8"/>
        <v>62188</v>
      </c>
      <c r="L84" s="97">
        <f t="shared" si="10"/>
        <v>1</v>
      </c>
      <c r="M84" s="108">
        <f t="shared" si="9"/>
        <v>7489</v>
      </c>
      <c r="N84" s="40">
        <f t="shared" si="11"/>
        <v>0</v>
      </c>
    </row>
    <row r="85" spans="1:14">
      <c r="C85" s="132"/>
      <c r="D85" s="131"/>
      <c r="E85" s="133"/>
      <c r="F85" s="137"/>
      <c r="G85" s="137"/>
      <c r="H85" s="137"/>
      <c r="L85" s="10"/>
    </row>
    <row r="86" spans="1:14">
      <c r="E86" s="9"/>
      <c r="F86" s="137"/>
    </row>
    <row r="87" spans="1:14">
      <c r="E87" s="137"/>
      <c r="F87" s="137"/>
    </row>
    <row r="90" spans="1:14">
      <c r="F90" s="3">
        <v>7502</v>
      </c>
    </row>
    <row r="91" spans="1:14">
      <c r="F91" s="182">
        <f>F90/1000</f>
        <v>7.5019999999999998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22</vt:i4>
      </vt:variant>
    </vt:vector>
  </HeadingPairs>
  <TitlesOfParts>
    <vt:vector size="22" baseType="lpstr">
      <vt:lpstr>Endeksler</vt:lpstr>
      <vt:lpstr>Endeksler2</vt:lpstr>
      <vt:lpstr>4a-4b-4c</vt:lpstr>
      <vt:lpstr>4a_Sektör</vt:lpstr>
      <vt:lpstr>4a_İmalat_Sektör</vt:lpstr>
      <vt:lpstr>4a_İl</vt:lpstr>
      <vt:lpstr>4b_Esnaf_İl</vt:lpstr>
      <vt:lpstr>4b_Tarım_İl</vt:lpstr>
      <vt:lpstr>4c_Kamu_İl </vt:lpstr>
      <vt:lpstr>4a_İşyeri_Sektör</vt:lpstr>
      <vt:lpstr>4a_İşyeri_İl</vt:lpstr>
      <vt:lpstr>4a_Kadın_Sektör</vt:lpstr>
      <vt:lpstr>4a_Kadın_İmalat_Sektör</vt:lpstr>
      <vt:lpstr>4a_Kadın_İl</vt:lpstr>
      <vt:lpstr>İşsizlikSigortası_Başvuru</vt:lpstr>
      <vt:lpstr>İşsizlikSigortası_Ödeme</vt:lpstr>
      <vt:lpstr>Ortalama_Günlük_Kazanç_Sektör</vt:lpstr>
      <vt:lpstr>Ortalama_Günlük_Kazanç_İl</vt:lpstr>
      <vt:lpstr>KOBİ_İşyeri_İl</vt:lpstr>
      <vt:lpstr>KOBİ_İşyeri_Sektör</vt:lpstr>
      <vt:lpstr>KOBİ_Sigortalı_İl</vt:lpstr>
      <vt:lpstr>KOBİ_Sigortalı_Sektör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tepav</dc:creator>
  <cp:lastModifiedBy>AsusN20</cp:lastModifiedBy>
  <dcterms:created xsi:type="dcterms:W3CDTF">2011-08-11T09:01:00Z</dcterms:created>
  <dcterms:modified xsi:type="dcterms:W3CDTF">2020-03-02T08:19:03Z</dcterms:modified>
</cp:coreProperties>
</file>